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W38"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BE37" i="9"/>
  <c r="AM37" i="9"/>
  <c r="BE36" i="9"/>
  <c r="AM36" i="9"/>
  <c r="BE35" i="9"/>
  <c r="AM35" i="9"/>
  <c r="BE34" i="9"/>
  <c r="AM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BW34" i="9" l="1"/>
  <c r="BW35" i="9" l="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<sst xmlns="http://schemas.openxmlformats.org/spreadsheetml/2006/main" count="976" uniqueCount="553">
  <si>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</si>
  <si>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</si>
  <si>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</si>
  <si>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</si>
  <si>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</si>
  <si>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</si>
  <si>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</si>
  <si>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</si>
  <si>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</si>
  <si>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</si>
  <si>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</si>
  <si>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</si>
  <si>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</si>
  <si>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</si>
  <si>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</si>
  <si>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</si>
  <si>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</si>
  <si>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</si>
  <si>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</si>
  <si>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</si>
  <si>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</si>
  <si>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</si>
  <si>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</si>
  <si>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</si>
  <si>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</si>
  <si>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</si>
  <si>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</si>
  <si>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</si>
  <si>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</si>
  <si>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</si>
  <si>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</si>
  <si>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</si>
  <si>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</si>
  <si>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</si>
  <si>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</si>
  <si>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</si>
  <si>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</si>
  <si>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</si>
  <si>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</si>
  <si>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</si>
  <si>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</si>
  <si>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</si>
  <si>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</si>
  <si>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</si>
  <si>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</si>
  <si>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</si>
  <si>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</si>
  <si>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</si>
  <si>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</si>
  <si>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</si>
  <si>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</si>
  <si>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</si>
  <si>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</si>
  <si>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</si>
  <si>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</si>
  <si>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</si>
  <si>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</si>
  <si>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</si>
  <si>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</si>
  <si>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</si>
  <si>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</si>
  <si>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</si>
  <si>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</si>
  <si>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</si>
  <si>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</si>
  <si>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</si>
  <si>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</si>
  <si>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</si>
  <si>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</si>
  <si>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</si>
  <si>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</si>
  <si>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</si>
  <si>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</si>
  <si>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</si>
  <si>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</si>
  <si>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</si>
  <si>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</si>
  <si>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</si>
  <si>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</si>
  <si>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</si>
  <si>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</si>
  <si>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</si>
  <si>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取手市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</si>
  <si>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</si>
  <si>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</si>
  <si>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</si>
  <si>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</si>
  <si>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</si>
  <si>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</si>
  <si>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</si>
  <si>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</si>
  <si>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</si>
  <si>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</si>
  <si>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</si>
  <si>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</si>
  <si>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</si>
  <si>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</si>
  <si>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</si>
  <si>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</si>
  <si>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</si>
  <si>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</si>
  <si>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</si>
  <si>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</si>
  <si>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</si>
  <si>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</si>
  <si>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</si>
  <si>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</si>
  <si>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</si>
  <si>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</si>
  <si>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</si>
  <si>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</si>
  <si>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</si>
  <si>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</si>
  <si>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</si>
  <si>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</si>
  <si>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</si>
  <si>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</si>
  <si>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</si>
  <si>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</si>
  <si>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</si>
  <si>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</si>
  <si>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</si>
  <si>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</si>
  <si>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</si>
  <si>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</si>
  <si>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</si>
  <si>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</si>
  <si>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</si>
  <si>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</si>
  <si>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</si>
  <si>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</si>
  <si>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</si>
  <si>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</si>
  <si>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</si>
  <si>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</si>
  <si>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</si>
  <si>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</si>
  <si>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</si>
  <si>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</si>
  <si>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</si>
  <si>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</si>
  <si>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</si>
  <si>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</si>
  <si>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</si>
  <si>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</si>
  <si>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</si>
  <si>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</si>
  <si>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</si>
  <si>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</si>
  <si>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</si>
  <si>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</si>
  <si>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</si>
  <si>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</si>
  <si>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</si>
  <si>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</si>
  <si>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</si>
  <si>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</si>
  <si>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</si>
  <si>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</si>
  <si>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</si>
  <si>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</si>
  <si>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</si>
  <si>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</si>
  <si>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</si>
  <si>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</si>
  <si>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</si>
  <si>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</si>
  <si>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</si>
  <si>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</si>
  <si>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</si>
  <si>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</si>
  <si>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</si>
  <si>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</si>
  <si>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</si>
  <si>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</si>
  <si>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</si>
  <si>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</si>
  <si>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</si>
  <si>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</si>
  <si>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</si>
  <si>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</si>
  <si>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</si>
  <si>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</si>
  <si>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</si>
  <si>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</si>
  <si>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</si>
  <si>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</si>
  <si>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</si>
  <si>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</si>
  <si>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</si>
  <si>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</si>
  <si>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</si>
  <si>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</si>
  <si>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</si>
  <si>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茨城県取手市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</si>
  <si>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</si>
  <si>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</si>
  <si>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</si>
  <si>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</si>
  <si>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</si>
  <si>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</si>
  <si>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</si>
  <si>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</si>
  <si>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</si>
  <si>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</si>
  <si>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</si>
  <si>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</si>
  <si>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</si>
  <si>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</si>
  <si>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</si>
  <si>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</si>
  <si>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</si>
  <si>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</si>
  <si>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</si>
  <si>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</si>
  <si>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</si>
  <si>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</si>
  <si>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</si>
  <si>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</si>
  <si>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</si>
  <si>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</si>
  <si>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</si>
  <si>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</si>
  <si>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</si>
  <si>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</si>
  <si>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</si>
  <si>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</si>
  <si>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</si>
  <si>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</si>
  <si>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</si>
  <si>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</si>
  <si>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</si>
  <si>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</si>
  <si>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</si>
  <si>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</si>
  <si>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</si>
  <si>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</si>
  <si>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</si>
  <si>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</si>
  <si>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</si>
  <si>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</si>
  <si>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</si>
  <si>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</si>
  <si>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</si>
  <si>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</si>
  <si>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</si>
  <si>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</si>
  <si>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</si>
  <si>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</si>
  <si>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</si>
  <si>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</si>
  <si>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</si>
  <si>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</si>
  <si>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</si>
  <si>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</si>
  <si>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</si>
  <si>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</si>
  <si>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</si>
  <si>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</si>
  <si>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</si>
  <si>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</si>
  <si>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</si>
  <si>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</si>
  <si>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</si>
  <si>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</si>
  <si>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</si>
  <si>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</si>
  <si>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</si>
  <si>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</si>
  <si>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</si>
  <si>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</si>
  <si>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</si>
  <si>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</si>
  <si>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</si>
  <si>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</si>
  <si>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</si>
  <si>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</si>
  <si>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</si>
  <si>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</si>
  <si>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</si>
  <si>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</si>
  <si>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</si>
  <si>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</si>
  <si>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</si>
  <si>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</si>
  <si>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</si>
  <si>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</si>
  <si>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</si>
  <si>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</si>
  <si>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</si>
  <si>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</si>
  <si>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</si>
  <si>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</si>
  <si>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</si>
  <si>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</si>
  <si>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</si>
  <si>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</si>
  <si>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</si>
  <si>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</si>
  <si>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</si>
  <si>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</si>
  <si>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</si>
  <si>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</si>
  <si>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</si>
  <si>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</si>
  <si>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</si>
  <si>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</si>
  <si>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</si>
  <si>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</si>
  <si>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</si>
  <si>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</si>
  <si>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</si>
  <si>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</si>
  <si>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</si>
  <si>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</si>
  <si>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</si>
  <si>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</si>
  <si>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</si>
  <si>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</si>
  <si>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</si>
  <si>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</si>
  <si>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</si>
  <si>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</si>
  <si>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</si>
  <si>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</si>
  <si>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</si>
  <si>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</si>
  <si>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</si>
  <si>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</si>
  <si>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</si>
  <si>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</si>
  <si>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</si>
  <si>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</si>
  <si>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</si>
  <si>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</si>
  <si>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</si>
  <si>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</si>
  <si>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</si>
  <si>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</si>
  <si>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</si>
  <si>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</si>
  <si>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</si>
  <si>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</si>
  <si>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</si>
  <si>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茨城県取手市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</si>
  <si>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</si>
  <si>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</si>
  <si>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</si>
  <si>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</si>
  <si>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</si>
  <si>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</si>
  <si>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</si>
  <si>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</si>
  <si>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</si>
  <si>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</si>
  <si>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</si>
  <si>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</si>
  <si>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</si>
  <si>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</si>
  <si>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</si>
  <si>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</si>
  <si>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</si>
  <si>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</si>
  <si>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</si>
  <si>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</si>
  <si>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取手市取手駅西口都市整備事業特別会計</t>
    <phoneticPr fontId="5"/>
  </si>
  <si>
    <t>取手市用地先行取得事業特別会計</t>
    <phoneticPr fontId="5"/>
  </si>
  <si>
    <t>取手地方公平委員会特別会計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</si>
  <si>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</si>
  <si>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</si>
  <si>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</si>
  <si>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</si>
  <si>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</si>
  <si>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</si>
  <si>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</si>
  <si>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</si>
  <si>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</si>
  <si>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</si>
  <si>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</si>
  <si>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</si>
  <si>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</si>
  <si>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取手市国民健康保険事業特別会計</t>
    <phoneticPr fontId="5"/>
  </si>
  <si>
    <t>取手市介護保険特別会計</t>
    <phoneticPr fontId="5"/>
  </si>
  <si>
    <t>取手市後期高齢者医療特別会計</t>
    <phoneticPr fontId="5"/>
  </si>
  <si>
    <t>取手市介護サービス特別会計</t>
    <phoneticPr fontId="5"/>
  </si>
  <si>
    <t>取手市競輪事業特別会計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</si>
  <si>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</si>
  <si>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</si>
  <si>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</si>
  <si>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</si>
  <si>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</si>
  <si>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</si>
  <si>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</si>
  <si>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</si>
  <si>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</si>
  <si>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</si>
  <si>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</si>
  <si>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</si>
  <si>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</si>
  <si>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</si>
  <si>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</si>
  <si>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</si>
  <si>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</si>
  <si>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</si>
  <si>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</si>
  <si>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</si>
  <si>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</si>
  <si>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</si>
  <si>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</si>
  <si>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</si>
  <si>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</si>
  <si>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</si>
  <si>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</si>
  <si>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</si>
  <si>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</si>
  <si>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</si>
  <si>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</si>
  <si>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</si>
  <si>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</si>
  <si>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</si>
  <si>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</si>
  <si>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</si>
  <si>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</si>
  <si>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</si>
  <si>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</si>
  <si>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</si>
  <si>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</si>
  <si>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</si>
  <si>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</si>
  <si>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</si>
  <si>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</si>
  <si>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</si>
  <si>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</si>
  <si>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</si>
  <si>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</si>
  <si>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</si>
  <si>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</si>
  <si>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</si>
  <si>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</si>
  <si>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</si>
  <si>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</si>
  <si>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</si>
  <si>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</si>
  <si>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</si>
  <si>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</si>
  <si>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</si>
  <si>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</si>
  <si>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</si>
  <si>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</si>
  <si>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</si>
  <si>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</si>
  <si>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</si>
  <si>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</si>
  <si>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</si>
  <si>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</si>
  <si>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</si>
  <si>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</si>
  <si>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</si>
  <si>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</si>
  <si>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</si>
  <si>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</si>
  <si>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</si>
  <si>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</si>
  <si>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</si>
  <si>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</si>
  <si>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</si>
  <si>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</si>
  <si>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</si>
  <si>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</si>
  <si>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</si>
  <si>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</si>
  <si>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</si>
  <si>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</si>
  <si>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</si>
  <si>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</si>
  <si>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</si>
  <si>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</si>
  <si>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</si>
  <si>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</si>
  <si>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</si>
  <si>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</si>
  <si>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</si>
  <si>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</si>
  <si>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</si>
  <si>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</si>
  <si>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</si>
  <si>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</si>
  <si>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</si>
  <si>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</si>
  <si>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</si>
  <si>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</si>
  <si>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</si>
  <si>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</si>
  <si>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</si>
  <si>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</si>
  <si>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</si>
  <si>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</si>
  <si>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</si>
  <si>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</si>
  <si>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</si>
  <si>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</si>
  <si>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</si>
  <si>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</si>
  <si>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</si>
  <si>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</si>
  <si>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</si>
  <si>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</si>
  <si>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</si>
  <si>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</si>
  <si>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</si>
  <si>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</si>
  <si>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</si>
  <si>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</si>
  <si>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</si>
  <si>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</si>
  <si>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</si>
  <si>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</si>
  <si>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</si>
  <si>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6.09</t>
  </si>
  <si>
    <t>一般会計</t>
  </si>
  <si>
    <t>取手市国民健康保険事業特別会計</t>
  </si>
  <si>
    <t>▲ 0.17</t>
  </si>
  <si>
    <t>取手市介護保険特別会計</t>
  </si>
  <si>
    <t>取手市競輪事業特別会計</t>
  </si>
  <si>
    <t>取手市取手駅西口都市整備事業特別会計</t>
  </si>
  <si>
    <t>取手市後期高齢者医療特別会計</t>
  </si>
  <si>
    <t>取手市介護サービス特別会計</t>
  </si>
  <si>
    <t>取手地方公平委員会特別会計</t>
  </si>
  <si>
    <t>その他会計（赤字）</t>
  </si>
  <si>
    <t>その他会計（黒字）</t>
  </si>
  <si>
    <t>-</t>
    <phoneticPr fontId="2"/>
  </si>
  <si>
    <t>-</t>
    <phoneticPr fontId="2"/>
  </si>
  <si>
    <t>-</t>
    <phoneticPr fontId="2"/>
  </si>
  <si>
    <t>取手市土地開発公社</t>
    <rPh sb="0" eb="3">
      <t>トリデシ</t>
    </rPh>
    <rPh sb="3" eb="5">
      <t>トチ</t>
    </rPh>
    <rPh sb="5" eb="7">
      <t>カイハツ</t>
    </rPh>
    <rPh sb="7" eb="9">
      <t>コウシャ</t>
    </rPh>
    <phoneticPr fontId="5"/>
  </si>
  <si>
    <t>取手市健康福祉医療事業団</t>
    <rPh sb="0" eb="3">
      <t>トリデシ</t>
    </rPh>
    <rPh sb="3" eb="5">
      <t>ケンコウ</t>
    </rPh>
    <rPh sb="5" eb="7">
      <t>フクシ</t>
    </rPh>
    <rPh sb="7" eb="9">
      <t>イリョウ</t>
    </rPh>
    <rPh sb="9" eb="12">
      <t>ジギョウダン</t>
    </rPh>
    <phoneticPr fontId="5"/>
  </si>
  <si>
    <t>取手市文化事業団</t>
    <rPh sb="0" eb="3">
      <t>トリデシ</t>
    </rPh>
    <rPh sb="3" eb="5">
      <t>ブンカ</t>
    </rPh>
    <rPh sb="5" eb="8">
      <t>ジギョウダン</t>
    </rPh>
    <phoneticPr fontId="5"/>
  </si>
  <si>
    <t>取手市農業公社</t>
    <rPh sb="0" eb="3">
      <t>トリデシ</t>
    </rPh>
    <rPh sb="3" eb="5">
      <t>ノウギョウ</t>
    </rPh>
    <rPh sb="5" eb="7">
      <t>コウシャ</t>
    </rPh>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</si>
  <si>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4"/>
  </si>
  <si>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4"/>
  </si>
  <si>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4"/>
  </si>
  <si>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4"/>
  </si>
  <si>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4"/>
  </si>
  <si>
    <t>茨城県南水道企業団（水道事業会計）</t>
    <rPh sb="0" eb="2">
      <t>イバラキ</t>
    </rPh>
    <rPh sb="2" eb="4">
      <t>ケンナン</t>
    </rPh>
    <rPh sb="4" eb="6">
      <t>スイドウ</t>
    </rPh>
    <rPh sb="6" eb="8">
      <t>キギョウ</t>
    </rPh>
    <rPh sb="8" eb="9">
      <t>ダン</t>
    </rPh>
    <rPh sb="10" eb="12">
      <t>スイドウ</t>
    </rPh>
    <rPh sb="12" eb="14">
      <t>ジギョウ</t>
    </rPh>
    <rPh sb="14" eb="16">
      <t>カイケイ</t>
    </rPh>
    <phoneticPr fontId="24"/>
  </si>
  <si>
    <t>龍ヶ崎地方衛生組合（一般会計）</t>
    <rPh sb="0" eb="3">
      <t>リュウガサキ</t>
    </rPh>
    <rPh sb="3" eb="5">
      <t>チホウ</t>
    </rPh>
    <rPh sb="5" eb="7">
      <t>エイセイ</t>
    </rPh>
    <rPh sb="7" eb="9">
      <t>クミアイ</t>
    </rPh>
    <rPh sb="10" eb="12">
      <t>イッパン</t>
    </rPh>
    <rPh sb="12" eb="14">
      <t>カイケイ</t>
    </rPh>
    <phoneticPr fontId="24"/>
  </si>
  <si>
    <t>取手市外2市火葬場組合（一般会計）</t>
    <rPh sb="0" eb="3">
      <t>トリデシ</t>
    </rPh>
    <rPh sb="3" eb="4">
      <t>ガイ</t>
    </rPh>
    <rPh sb="5" eb="6">
      <t>シ</t>
    </rPh>
    <rPh sb="6" eb="8">
      <t>カソウ</t>
    </rPh>
    <rPh sb="8" eb="9">
      <t>ジョウ</t>
    </rPh>
    <rPh sb="9" eb="11">
      <t>クミアイ</t>
    </rPh>
    <rPh sb="12" eb="14">
      <t>イッパン</t>
    </rPh>
    <rPh sb="14" eb="16">
      <t>カイケイ</t>
    </rPh>
    <phoneticPr fontId="24"/>
  </si>
  <si>
    <t>常総地方広域市町村圏事務組合（一般会計）</t>
    <rPh sb="0" eb="2">
      <t>ジョウソウ</t>
    </rPh>
    <rPh sb="2" eb="4">
      <t>チホウ</t>
    </rPh>
    <rPh sb="4" eb="6">
      <t>コウイキ</t>
    </rPh>
    <rPh sb="6" eb="9">
      <t>シチョウソン</t>
    </rPh>
    <rPh sb="9" eb="10">
      <t>ケン</t>
    </rPh>
    <rPh sb="10" eb="12">
      <t>ジム</t>
    </rPh>
    <rPh sb="12" eb="14">
      <t>クミアイ</t>
    </rPh>
    <rPh sb="15" eb="17">
      <t>イッパン</t>
    </rPh>
    <rPh sb="17" eb="19">
      <t>カイケイ</t>
    </rPh>
    <phoneticPr fontId="24"/>
  </si>
  <si>
    <t>取手地方広域下水道組合（一般会計）</t>
    <rPh sb="0" eb="2">
      <t>トリデ</t>
    </rPh>
    <rPh sb="2" eb="4">
      <t>チホウ</t>
    </rPh>
    <rPh sb="4" eb="6">
      <t>コウイキ</t>
    </rPh>
    <rPh sb="6" eb="9">
      <t>ゲスイドウ</t>
    </rPh>
    <rPh sb="9" eb="11">
      <t>クミアイ</t>
    </rPh>
    <rPh sb="12" eb="14">
      <t>イッパン</t>
    </rPh>
    <rPh sb="14" eb="16">
      <t>カイケイ</t>
    </rPh>
    <phoneticPr fontId="24"/>
  </si>
  <si>
    <t>利根川水系県南水防事務組合（一般会計）</t>
    <rPh sb="0" eb="3">
      <t>トネガワ</t>
    </rPh>
    <rPh sb="3" eb="5">
      <t>スイケイ</t>
    </rPh>
    <rPh sb="5" eb="7">
      <t>ケンナン</t>
    </rPh>
    <rPh sb="7" eb="9">
      <t>スイボウ</t>
    </rPh>
    <rPh sb="9" eb="11">
      <t>ジム</t>
    </rPh>
    <rPh sb="11" eb="13">
      <t>クミアイ</t>
    </rPh>
    <rPh sb="14" eb="16">
      <t>イッパン</t>
    </rPh>
    <rPh sb="16" eb="18">
      <t>カイケイ</t>
    </rPh>
    <phoneticPr fontId="24"/>
  </si>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</sst>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34366</c:v>
                </c:pt>
                <c:pt idx="1">
                  <c:v>35965</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21019</c:v>
                </c:pt>
                <c:pt idx="1">
                  <c:v>29606</c:v>
                </c:pt>
                <c:pt idx="2">
                  <c:v>28972</c:v>
                </c:pt>
                <c:pt idx="3">
                  <c:v>34081</c:v>
                </c:pt>
                <c:pt idx="4">
                  <c:v>50319</c:v>
                </c:pt>
              </c:numCache>
            </c:numRef>
          </c:val>
          <c:smooth val="0"/>
        </c:ser>
        <c:dLbls>
          <c:showLegendKey val="0"/>
          <c:showVal val="0"/>
          <c:showCatName val="0"/>
          <c:showSerName val="0"/>
          <c:showPercent val="0"/>
          <c:showBubbleSize val="0"/>
        </c:dLbls>
        <c:marker val="1"/>
        <c:smooth val="0"/>
        <c:axId val="195734144"/>
        <c:axId val="195736320"/>
      </c:lineChart>
      <c:catAx>
        <c:axId val="1957341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736320"/>
        <c:crosses val="autoZero"/>
        <c:auto val="1"/>
        <c:lblAlgn val="ctr"/>
        <c:lblOffset val="100"/>
        <c:tickLblSkip val="1"/>
        <c:tickMarkSkip val="1"/>
        <c:noMultiLvlLbl val="0"/>
      </c:catAx>
      <c:valAx>
        <c:axId val="1957363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734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3.49</c:v>
                </c:pt>
                <c:pt idx="1">
                  <c:v>3.65</c:v>
                </c:pt>
                <c:pt idx="2">
                  <c:v>4.42</c:v>
                </c:pt>
                <c:pt idx="3">
                  <c:v>6.08</c:v>
                </c:pt>
                <c:pt idx="4">
                  <c:v>3.79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4.34</c:v>
                </c:pt>
                <c:pt idx="1">
                  <c:v>6.68</c:v>
                </c:pt>
                <c:pt idx="2">
                  <c:v>7.79</c:v>
                </c:pt>
                <c:pt idx="3">
                  <c:v>9.35</c:v>
                </c:pt>
                <c:pt idx="4">
                  <c:v>12.19</c:v>
                </c:pt>
              </c:numCache>
            </c:numRef>
          </c:val>
        </c:ser>
        <c:dLbls>
          <c:showLegendKey val="0"/>
          <c:showVal val="0"/>
          <c:showCatName val="0"/>
          <c:showSerName val="0"/>
          <c:showPercent val="0"/>
          <c:showBubbleSize val="0"/>
        </c:dLbls>
        <c:gapWidth val="250"/>
        <c:overlap val="100"/>
        <c:axId val="196075520"/>
        <c:axId val="196077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-6.09</c:v>
                </c:pt>
                <c:pt idx="1">
                  <c:v>2.5299999999999998</c:v>
                </c:pt>
                <c:pt idx="2">
                  <c:v>2.02</c:v>
                </c:pt>
                <c:pt idx="3">
                  <c:v>3.27</c:v>
                </c:pt>
                <c:pt idx="4">
                  <c:v>0.68</c:v>
                </c:pt>
              </c:numCache>
            </c:numRef>
          </c:val>
          <c:smooth val="0"/>
        </c:ser>
        <c:dLbls>
          <c:showLegendKey val="0"/>
          <c:showVal val="0"/>
          <c:showCatName val="0"/>
          <c:showSerName val="0"/>
          <c:showPercent val="0"/>
          <c:showBubbleSize val="0"/>
        </c:dLbls>
        <c:marker val="1"/>
        <c:smooth val="0"/>
        <c:axId val="196075520"/>
        <c:axId val="196077440"/>
      </c:lineChart>
      <c:catAx>
        <c:axId val="19607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6077440"/>
        <c:crosses val="autoZero"/>
        <c:auto val="1"/>
        <c:lblAlgn val="ctr"/>
        <c:lblOffset val="100"/>
        <c:tickLblSkip val="1"/>
        <c:tickMarkSkip val="1"/>
        <c:noMultiLvlLbl val="0"/>
      </c:catAx>
      <c:valAx>
        <c:axId val="19607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07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取手地方公平委員会特別会計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取手市介護サービス特別会計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ser>
        <c:ser>
          <c:idx val="4"/>
          <c:order val="4"/>
          <c:tx>
            <c:strRef>
              <c:f>データシート!$A$31</c:f>
              <c:strCache>
                <c:ptCount val="1"/>
                <c:pt idx="0">
                  <c:v>取手市後期高齢者医療特別会計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0.05</c:v>
                </c:pt>
                <c:pt idx="4">
                  <c:v>#N/A</c:v>
                </c:pt>
                <c:pt idx="5">
                  <c:v>0.05</c:v>
                </c:pt>
                <c:pt idx="6">
                  <c:v>#N/A</c:v>
                </c:pt>
                <c:pt idx="7">
                  <c:v>0.06</c:v>
                </c:pt>
                <c:pt idx="8">
                  <c:v>#N/A</c:v>
                </c:pt>
                <c:pt idx="9">
                  <c:v>0.05</c:v>
                </c:pt>
              </c:numCache>
            </c:numRef>
          </c:val>
        </c:ser>
        <c:ser>
          <c:idx val="5"/>
          <c:order val="5"/>
          <c:tx>
            <c:strRef>
              <c:f>データシート!$A$32</c:f>
              <c:strCache>
                <c:ptCount val="1"/>
                <c:pt idx="0">
                  <c:v>取手市取手駅西口都市整備事業特別会計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0.06</c:v>
                </c:pt>
                <c:pt idx="2">
                  <c:v>#N/A</c:v>
                </c:pt>
                <c:pt idx="3">
                  <c:v>0.04</c:v>
                </c:pt>
                <c:pt idx="4">
                  <c:v>#N/A</c:v>
                </c:pt>
                <c:pt idx="5">
                  <c:v>0.04</c:v>
                </c:pt>
                <c:pt idx="6">
                  <c:v>#N/A</c:v>
                </c:pt>
                <c:pt idx="7">
                  <c:v>0.06</c:v>
                </c:pt>
                <c:pt idx="8">
                  <c:v>#N/A</c:v>
                </c:pt>
                <c:pt idx="9">
                  <c:v>7.0000000000000007E-2</c:v>
                </c:pt>
              </c:numCache>
            </c:numRef>
          </c:val>
        </c:ser>
        <c:ser>
          <c:idx val="6"/>
          <c:order val="6"/>
          <c:tx>
            <c:strRef>
              <c:f>データシート!$A$33</c:f>
              <c:strCache>
                <c:ptCount val="1"/>
                <c:pt idx="0">
                  <c:v>取手市競輪事業特別会計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0.14000000000000001</c:v>
                </c:pt>
                <c:pt idx="2">
                  <c:v>#N/A</c:v>
                </c:pt>
                <c:pt idx="3">
                  <c:v>0.15</c:v>
                </c:pt>
                <c:pt idx="4">
                  <c:v>#N/A</c:v>
                </c:pt>
                <c:pt idx="5">
                  <c:v>0.17</c:v>
                </c:pt>
                <c:pt idx="6">
                  <c:v>#N/A</c:v>
                </c:pt>
                <c:pt idx="7">
                  <c:v>0.2</c:v>
                </c:pt>
                <c:pt idx="8">
                  <c:v>#N/A</c:v>
                </c:pt>
                <c:pt idx="9">
                  <c:v>0.23</c:v>
                </c:pt>
              </c:numCache>
            </c:numRef>
          </c:val>
        </c:ser>
        <c:ser>
          <c:idx val="7"/>
          <c:order val="7"/>
          <c:tx>
            <c:strRef>
              <c:f>データシート!$A$34</c:f>
              <c:strCache>
                <c:ptCount val="1"/>
                <c:pt idx="0">
                  <c:v>取手市介護保険特別会計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0.24</c:v>
                </c:pt>
                <c:pt idx="2">
                  <c:v>#N/A</c:v>
                </c:pt>
                <c:pt idx="3">
                  <c:v>0.36</c:v>
                </c:pt>
                <c:pt idx="4">
                  <c:v>#N/A</c:v>
                </c:pt>
                <c:pt idx="5">
                  <c:v>0.37</c:v>
                </c:pt>
                <c:pt idx="6">
                  <c:v>#N/A</c:v>
                </c:pt>
                <c:pt idx="7">
                  <c:v>0.56999999999999995</c:v>
                </c:pt>
                <c:pt idx="8">
                  <c:v>#N/A</c:v>
                </c:pt>
                <c:pt idx="9">
                  <c:v>1.2</c:v>
                </c:pt>
              </c:numCache>
            </c:numRef>
          </c:val>
        </c:ser>
        <c:ser>
          <c:idx val="8"/>
          <c:order val="8"/>
          <c:tx>
            <c:strRef>
              <c:f>データシート!$A$35</c:f>
              <c:strCache>
                <c:ptCount val="1"/>
                <c:pt idx="0">
                  <c:v>取手市国民健康保険事業特別会計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0.17</c:v>
                </c:pt>
                <c:pt idx="1">
                  <c:v>#N/A</c:v>
                </c:pt>
                <c:pt idx="2">
                  <c:v>#N/A</c:v>
                </c:pt>
                <c:pt idx="3">
                  <c:v>1.41</c:v>
                </c:pt>
                <c:pt idx="4">
                  <c:v>#N/A</c:v>
                </c:pt>
                <c:pt idx="5">
                  <c:v>1.5</c:v>
                </c:pt>
                <c:pt idx="6">
                  <c:v>#N/A</c:v>
                </c:pt>
                <c:pt idx="7">
                  <c:v>3.03</c:v>
                </c:pt>
                <c:pt idx="8">
                  <c:v>#N/A</c:v>
                </c:pt>
                <c:pt idx="9">
                  <c:v>3.32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3.43</c:v>
                </c:pt>
                <c:pt idx="2">
                  <c:v>#N/A</c:v>
                </c:pt>
                <c:pt idx="3">
                  <c:v>3.61</c:v>
                </c:pt>
                <c:pt idx="4">
                  <c:v>#N/A</c:v>
                </c:pt>
                <c:pt idx="5">
                  <c:v>4.38</c:v>
                </c:pt>
                <c:pt idx="6">
                  <c:v>#N/A</c:v>
                </c:pt>
                <c:pt idx="7">
                  <c:v>6.01</c:v>
                </c:pt>
                <c:pt idx="8">
                  <c:v>#N/A</c:v>
                </c:pt>
                <c:pt idx="9">
                  <c:v>3.72</c:v>
                </c:pt>
              </c:numCache>
            </c:numRef>
          </c:val>
        </c:ser>
        <c:dLbls>
          <c:showLegendKey val="0"/>
          <c:showVal val="0"/>
          <c:showCatName val="0"/>
          <c:showSerName val="0"/>
          <c:showPercent val="0"/>
          <c:showBubbleSize val="0"/>
        </c:dLbls>
        <c:gapWidth val="150"/>
        <c:overlap val="100"/>
        <c:axId val="196290432"/>
        <c:axId val="196291968"/>
      </c:barChart>
      <c:catAx>
        <c:axId val="19629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291968"/>
        <c:crosses val="autoZero"/>
        <c:auto val="1"/>
        <c:lblAlgn val="ctr"/>
        <c:lblOffset val="100"/>
        <c:tickLblSkip val="1"/>
        <c:tickMarkSkip val="1"/>
        <c:noMultiLvlLbl val="0"/>
      </c:catAx>
      <c:valAx>
        <c:axId val="19629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290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3721</c:v>
                </c:pt>
                <c:pt idx="5">
                  <c:v>3982</c:v>
                </c:pt>
                <c:pt idx="8">
                  <c:v>4058</c:v>
                </c:pt>
                <c:pt idx="11">
                  <c:v>4155</c:v>
                </c:pt>
                <c:pt idx="14">
                  <c:v>4266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6</c:v>
                </c:pt>
                <c:pt idx="3">
                  <c:v>4</c:v>
                </c:pt>
                <c:pt idx="6">
                  <c:v>1</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85</c:v>
                </c:pt>
                <c:pt idx="3">
                  <c:v>176</c:v>
                </c:pt>
                <c:pt idx="6">
                  <c:v>59</c:v>
                </c:pt>
                <c:pt idx="9">
                  <c:v>59</c:v>
                </c:pt>
                <c:pt idx="12">
                  <c:v>48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1537</c:v>
                </c:pt>
                <c:pt idx="3">
                  <c:v>1813</c:v>
                </c:pt>
                <c:pt idx="6">
                  <c:v>1804</c:v>
                </c:pt>
                <c:pt idx="9">
                  <c:v>1651</c:v>
                </c:pt>
                <c:pt idx="12">
                  <c:v>1691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128</c:v>
                </c:pt>
                <c:pt idx="3">
                  <c:v>126</c:v>
                </c:pt>
                <c:pt idx="6">
                  <c:v>123</c:v>
                </c:pt>
                <c:pt idx="9">
                  <c:v>120</c:v>
                </c:pt>
                <c:pt idx="12">
                  <c:v>120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33</c:v>
                </c:pt>
                <c:pt idx="3">
                  <c:v>38</c:v>
                </c:pt>
                <c:pt idx="6">
                  <c:v>43</c:v>
                </c:pt>
                <c:pt idx="9">
                  <c:v>49</c:v>
                </c:pt>
                <c:pt idx="12">
                  <c:v>53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3990</c:v>
                </c:pt>
                <c:pt idx="3">
                  <c:v>3883</c:v>
                </c:pt>
                <c:pt idx="6">
                  <c:v>3886</c:v>
                </c:pt>
                <c:pt idx="9">
                  <c:v>4090</c:v>
                </c:pt>
                <c:pt idx="12">
                  <c:v>4278</c:v>
                </c:pt>
              </c:numCache>
            </c:numRef>
          </c:val>
        </c:ser>
        <c:dLbls>
          <c:showLegendKey val="0"/>
          <c:showVal val="0"/>
          <c:showCatName val="0"/>
          <c:showSerName val="0"/>
          <c:showPercent val="0"/>
          <c:showBubbleSize val="0"/>
        </c:dLbls>
        <c:gapWidth val="100"/>
        <c:overlap val="100"/>
        <c:axId val="195225472"/>
        <c:axId val="195227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2058</c:v>
                </c:pt>
                <c:pt idx="2">
                  <c:v>#N/A</c:v>
                </c:pt>
                <c:pt idx="3">
                  <c:v>#N/A</c:v>
                </c:pt>
                <c:pt idx="4">
                  <c:v>2058</c:v>
                </c:pt>
                <c:pt idx="5">
                  <c:v>#N/A</c:v>
                </c:pt>
                <c:pt idx="6">
                  <c:v>#N/A</c:v>
                </c:pt>
                <c:pt idx="7">
                  <c:v>1858</c:v>
                </c:pt>
                <c:pt idx="8">
                  <c:v>#N/A</c:v>
                </c:pt>
                <c:pt idx="9">
                  <c:v>#N/A</c:v>
                </c:pt>
                <c:pt idx="10">
                  <c:v>1816</c:v>
                </c:pt>
                <c:pt idx="11">
                  <c:v>#N/A</c:v>
                </c:pt>
                <c:pt idx="12">
                  <c:v>#N/A</c:v>
                </c:pt>
                <c:pt idx="13">
                  <c:v>1925</c:v>
                </c:pt>
                <c:pt idx="14">
                  <c:v>#N/A</c:v>
                </c:pt>
              </c:numCache>
            </c:numRef>
          </c:val>
          <c:smooth val="0"/>
        </c:ser>
        <c:dLbls>
          <c:showLegendKey val="0"/>
          <c:showVal val="0"/>
          <c:showCatName val="0"/>
          <c:showSerName val="0"/>
          <c:showPercent val="0"/>
          <c:showBubbleSize val="0"/>
        </c:dLbls>
        <c:marker val="1"/>
        <c:smooth val="0"/>
        <c:axId val="195225472"/>
        <c:axId val="195227008"/>
      </c:lineChart>
      <c:catAx>
        <c:axId val="19522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227008"/>
        <c:crosses val="autoZero"/>
        <c:auto val="1"/>
        <c:lblAlgn val="ctr"/>
        <c:lblOffset val="100"/>
        <c:tickLblSkip val="1"/>
        <c:tickMarkSkip val="1"/>
        <c:noMultiLvlLbl val="0"/>
      </c:catAx>
      <c:valAx>
        <c:axId val="19522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22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37113</c:v>
                </c:pt>
                <c:pt idx="5">
                  <c:v>40421</c:v>
                </c:pt>
                <c:pt idx="8">
                  <c:v>42589</c:v>
                </c:pt>
                <c:pt idx="11">
                  <c:v>43618</c:v>
                </c:pt>
                <c:pt idx="14">
                  <c:v>44194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7895</c:v>
                </c:pt>
                <c:pt idx="5">
                  <c:v>8002</c:v>
                </c:pt>
                <c:pt idx="8">
                  <c:v>7986</c:v>
                </c:pt>
                <c:pt idx="11">
                  <c:v>7713</c:v>
                </c:pt>
                <c:pt idx="14">
                  <c:v>7447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3720</c:v>
                </c:pt>
                <c:pt idx="5">
                  <c:v>4492</c:v>
                </c:pt>
                <c:pt idx="8">
                  <c:v>4999</c:v>
                </c:pt>
                <c:pt idx="11">
                  <c:v>5923</c:v>
                </c:pt>
                <c:pt idx="14">
                  <c:v>6828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68</c:v>
                </c:pt>
                <c:pt idx="3">
                  <c:v>29</c:v>
                </c:pt>
                <c:pt idx="6">
                  <c:v>57</c:v>
                </c:pt>
                <c:pt idx="9">
                  <c:v>29</c:v>
                </c:pt>
                <c:pt idx="12">
                  <c:v>32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6018</c:v>
                </c:pt>
                <c:pt idx="3">
                  <c:v>5650</c:v>
                </c:pt>
                <c:pt idx="6">
                  <c:v>5344</c:v>
                </c:pt>
                <c:pt idx="9">
                  <c:v>5150</c:v>
                </c:pt>
                <c:pt idx="12">
                  <c:v>4647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18709</c:v>
                </c:pt>
                <c:pt idx="3">
                  <c:v>20664</c:v>
                </c:pt>
                <c:pt idx="6">
                  <c:v>23158</c:v>
                </c:pt>
                <c:pt idx="9">
                  <c:v>24381</c:v>
                </c:pt>
                <c:pt idx="12">
                  <c:v>22858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1115</c:v>
                </c:pt>
                <c:pt idx="3">
                  <c:v>927</c:v>
                </c:pt>
                <c:pt idx="6">
                  <c:v>866</c:v>
                </c:pt>
                <c:pt idx="9">
                  <c:v>807</c:v>
                </c:pt>
                <c:pt idx="12">
                  <c:v>758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40837</c:v>
                </c:pt>
                <c:pt idx="3">
                  <c:v>41619</c:v>
                </c:pt>
                <c:pt idx="6">
                  <c:v>41783</c:v>
                </c:pt>
                <c:pt idx="9">
                  <c:v>42284</c:v>
                </c:pt>
                <c:pt idx="12">
                  <c:v>42849</c:v>
                </c:pt>
              </c:numCache>
            </c:numRef>
          </c:val>
        </c:ser>
        <c:dLbls>
          <c:showLegendKey val="0"/>
          <c:showVal val="0"/>
          <c:showCatName val="0"/>
          <c:showSerName val="0"/>
          <c:showPercent val="0"/>
          <c:showBubbleSize val="0"/>
        </c:dLbls>
        <c:gapWidth val="100"/>
        <c:overlap val="100"/>
        <c:axId val="176929792"/>
        <c:axId val="176936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18020</c:v>
                </c:pt>
                <c:pt idx="2">
                  <c:v>#N/A</c:v>
                </c:pt>
                <c:pt idx="3">
                  <c:v>#N/A</c:v>
                </c:pt>
                <c:pt idx="4">
                  <c:v>15974</c:v>
                </c:pt>
                <c:pt idx="5">
                  <c:v>#N/A</c:v>
                </c:pt>
                <c:pt idx="6">
                  <c:v>#N/A</c:v>
                </c:pt>
                <c:pt idx="7">
                  <c:v>15634</c:v>
                </c:pt>
                <c:pt idx="8">
                  <c:v>#N/A</c:v>
                </c:pt>
                <c:pt idx="9">
                  <c:v>#N/A</c:v>
                </c:pt>
                <c:pt idx="10">
                  <c:v>15398</c:v>
                </c:pt>
                <c:pt idx="11">
                  <c:v>#N/A</c:v>
                </c:pt>
                <c:pt idx="12">
                  <c:v>#N/A</c:v>
                </c:pt>
                <c:pt idx="13">
                  <c:v>12676</c:v>
                </c:pt>
                <c:pt idx="14">
                  <c:v>#N/A</c:v>
                </c:pt>
              </c:numCache>
            </c:numRef>
          </c:val>
          <c:smooth val="0"/>
        </c:ser>
        <c:dLbls>
          <c:showLegendKey val="0"/>
          <c:showVal val="0"/>
          <c:showCatName val="0"/>
          <c:showSerName val="0"/>
          <c:showPercent val="0"/>
          <c:showBubbleSize val="0"/>
        </c:dLbls>
        <c:marker val="1"/>
        <c:smooth val="0"/>
        <c:axId val="176929792"/>
        <c:axId val="176936064"/>
      </c:lineChart>
      <c:catAx>
        <c:axId val="17692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6936064"/>
        <c:crosses val="autoZero"/>
        <c:auto val="1"/>
        <c:lblAlgn val="ctr"/>
        <c:lblOffset val="100"/>
        <c:tickLblSkip val="1"/>
        <c:tickMarkSkip val="1"/>
        <c:noMultiLvlLbl val="0"/>
      </c:catAx>
      <c:valAx>
        <c:axId val="176936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92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茨城県取手市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109,595
108,302
69.96
37,115,173
36,193,679
843,790
22,271,453
42,608,947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50" b="0" i="0" baseline="0">
              <a:solidFill>
                <a:schemeClr val="dk1"/>
              </a:solidFill>
              <a:effectLst/>
              <a:latin typeface="+mn-lt"/>
              <a:ea typeface="+mn-ea"/>
              <a:cs typeface="+mn-cs"/>
            </a:rPr>
            <a:t>　類似団体平均を若干上回っている状況ではあるが</a:t>
          </a:r>
          <a:r>
            <a:rPr lang="ja-JP" altLang="en-US" sz="950" b="0" i="0" baseline="0">
              <a:solidFill>
                <a:schemeClr val="dk1"/>
              </a:solidFill>
              <a:effectLst/>
              <a:latin typeface="+mn-lt"/>
              <a:ea typeface="+mn-ea"/>
              <a:cs typeface="+mn-cs"/>
            </a:rPr>
            <a:t>、</a:t>
          </a:r>
          <a:r>
            <a:rPr lang="ja-JP" altLang="ja-JP" sz="950" b="0" i="0" baseline="0">
              <a:solidFill>
                <a:schemeClr val="dk1"/>
              </a:solidFill>
              <a:effectLst/>
              <a:latin typeface="+mn-lt"/>
              <a:ea typeface="+mn-ea"/>
              <a:cs typeface="+mn-cs"/>
            </a:rPr>
            <a:t>平成</a:t>
          </a:r>
          <a:r>
            <a:rPr lang="en-US" altLang="ja-JP" sz="950" b="0" i="0" baseline="0">
              <a:solidFill>
                <a:schemeClr val="dk1"/>
              </a:solidFill>
              <a:effectLst/>
              <a:latin typeface="+mn-lt"/>
              <a:ea typeface="+mn-ea"/>
              <a:cs typeface="+mn-cs"/>
            </a:rPr>
            <a:t>20</a:t>
          </a:r>
          <a:r>
            <a:rPr lang="ja-JP" altLang="ja-JP" sz="950" b="0" i="0" baseline="0">
              <a:solidFill>
                <a:schemeClr val="dk1"/>
              </a:solidFill>
              <a:effectLst/>
              <a:latin typeface="+mn-lt"/>
              <a:ea typeface="+mn-ea"/>
              <a:cs typeface="+mn-cs"/>
            </a:rPr>
            <a:t>年秋以降の世界的な経済金融危機や東日本大震災、欧州危機等による景気の悪化から、市内大手企業の収益減に伴う法人市民税の減収などの影響により、平成</a:t>
          </a:r>
          <a:r>
            <a:rPr lang="en-US" altLang="ja-JP" sz="950" b="0" i="0" baseline="0">
              <a:solidFill>
                <a:schemeClr val="dk1"/>
              </a:solidFill>
              <a:effectLst/>
              <a:latin typeface="+mn-lt"/>
              <a:ea typeface="+mn-ea"/>
              <a:cs typeface="+mn-cs"/>
            </a:rPr>
            <a:t>21</a:t>
          </a:r>
          <a:r>
            <a:rPr lang="ja-JP" altLang="ja-JP" sz="950" b="0" i="0" baseline="0">
              <a:solidFill>
                <a:schemeClr val="dk1"/>
              </a:solidFill>
              <a:effectLst/>
              <a:latin typeface="+mn-lt"/>
              <a:ea typeface="+mn-ea"/>
              <a:cs typeface="+mn-cs"/>
            </a:rPr>
            <a:t>年度から</a:t>
          </a:r>
          <a:r>
            <a:rPr lang="ja-JP" altLang="en-US" sz="950" b="0" i="0" baseline="0">
              <a:solidFill>
                <a:schemeClr val="dk1"/>
              </a:solidFill>
              <a:effectLst/>
              <a:latin typeface="+mn-lt"/>
              <a:ea typeface="+mn-ea"/>
              <a:cs typeface="+mn-cs"/>
            </a:rPr>
            <a:t>の</a:t>
          </a:r>
          <a:r>
            <a:rPr lang="en-US" altLang="ja-JP" sz="950" b="0" i="0" baseline="0">
              <a:solidFill>
                <a:schemeClr val="dk1"/>
              </a:solidFill>
              <a:effectLst/>
              <a:latin typeface="+mn-lt"/>
              <a:ea typeface="+mn-ea"/>
              <a:cs typeface="+mn-cs"/>
            </a:rPr>
            <a:t>4</a:t>
          </a:r>
          <a:r>
            <a:rPr lang="ja-JP" altLang="ja-JP" sz="950" b="0" i="0" baseline="0">
              <a:solidFill>
                <a:schemeClr val="dk1"/>
              </a:solidFill>
              <a:effectLst/>
              <a:latin typeface="+mn-lt"/>
              <a:ea typeface="+mn-ea"/>
              <a:cs typeface="+mn-cs"/>
            </a:rPr>
            <a:t>年間で</a:t>
          </a:r>
          <a:r>
            <a:rPr lang="en-US" altLang="ja-JP" sz="950" b="0" i="0" baseline="0">
              <a:solidFill>
                <a:schemeClr val="dk1"/>
              </a:solidFill>
              <a:effectLst/>
              <a:latin typeface="+mn-lt"/>
              <a:ea typeface="+mn-ea"/>
              <a:cs typeface="+mn-cs"/>
            </a:rPr>
            <a:t>0.2</a:t>
          </a:r>
          <a:r>
            <a:rPr lang="ja-JP" altLang="ja-JP" sz="950" b="0" i="0" baseline="0">
              <a:solidFill>
                <a:schemeClr val="dk1"/>
              </a:solidFill>
              <a:effectLst/>
              <a:latin typeface="+mn-lt"/>
              <a:ea typeface="+mn-ea"/>
              <a:cs typeface="+mn-cs"/>
            </a:rPr>
            <a:t>ポイントの減となっている。世界的な金融危機や東日本大震災、欧州危機等は、我が国の経済や地方公共団体にも長期にわたり影響を及ぼしているが、為替水準の円安調整などの経済政策の展開により市内大手企業の収益は改善しつつ</a:t>
          </a:r>
          <a:r>
            <a:rPr lang="ja-JP" altLang="en-US" sz="950" b="0" i="0" baseline="0">
              <a:solidFill>
                <a:schemeClr val="dk1"/>
              </a:solidFill>
              <a:effectLst/>
              <a:latin typeface="+mn-lt"/>
              <a:ea typeface="+mn-ea"/>
              <a:cs typeface="+mn-cs"/>
            </a:rPr>
            <a:t>ある。しかし、税率の改正などもあり、</a:t>
          </a:r>
          <a:r>
            <a:rPr lang="ja-JP" altLang="ja-JP" sz="950" b="0" i="0" baseline="0">
              <a:solidFill>
                <a:schemeClr val="dk1"/>
              </a:solidFill>
              <a:effectLst/>
              <a:latin typeface="+mn-lt"/>
              <a:ea typeface="+mn-ea"/>
              <a:cs typeface="+mn-cs"/>
            </a:rPr>
            <a:t>今後も法人市民税に注視する必要がある。また、個人市民税についても団塊の世代の退職等による生産年齢人口の減少により大幅な減少が危惧される。当市としては、平成</a:t>
          </a:r>
          <a:r>
            <a:rPr lang="en-US" altLang="ja-JP" sz="950" b="0" i="0" baseline="0">
              <a:solidFill>
                <a:schemeClr val="dk1"/>
              </a:solidFill>
              <a:effectLst/>
              <a:latin typeface="+mn-lt"/>
              <a:ea typeface="+mn-ea"/>
              <a:cs typeface="+mn-cs"/>
            </a:rPr>
            <a:t>21</a:t>
          </a:r>
          <a:r>
            <a:rPr lang="ja-JP" altLang="ja-JP" sz="950" b="0" i="0" baseline="0">
              <a:solidFill>
                <a:schemeClr val="dk1"/>
              </a:solidFill>
              <a:effectLst/>
              <a:latin typeface="+mn-lt"/>
              <a:ea typeface="+mn-ea"/>
              <a:cs typeface="+mn-cs"/>
            </a:rPr>
            <a:t>年度</a:t>
          </a:r>
          <a:r>
            <a:rPr lang="ja-JP" altLang="en-US" sz="950" b="0" i="0" baseline="0">
              <a:solidFill>
                <a:schemeClr val="dk1"/>
              </a:solidFill>
              <a:effectLst/>
              <a:latin typeface="+mn-lt"/>
              <a:ea typeface="+mn-ea"/>
              <a:cs typeface="+mn-cs"/>
            </a:rPr>
            <a:t>に</a:t>
          </a:r>
          <a:r>
            <a:rPr lang="ja-JP" altLang="ja-JP" sz="950" b="0" i="0" baseline="0">
              <a:solidFill>
                <a:schemeClr val="dk1"/>
              </a:solidFill>
              <a:effectLst/>
              <a:latin typeface="+mn-lt"/>
              <a:ea typeface="+mn-ea"/>
              <a:cs typeface="+mn-cs"/>
            </a:rPr>
            <a:t>「取手市財政構造改革アクションプラン」</a:t>
          </a:r>
          <a:r>
            <a:rPr lang="ja-JP" altLang="en-US" sz="950" b="0" i="0" baseline="0">
              <a:solidFill>
                <a:schemeClr val="dk1"/>
              </a:solidFill>
              <a:effectLst/>
              <a:latin typeface="+mn-lt"/>
              <a:ea typeface="+mn-ea"/>
              <a:cs typeface="+mn-cs"/>
            </a:rPr>
            <a:t>、平成</a:t>
          </a:r>
          <a:r>
            <a:rPr lang="en-US" altLang="ja-JP" sz="950" b="0" i="0" baseline="0">
              <a:solidFill>
                <a:schemeClr val="dk1"/>
              </a:solidFill>
              <a:effectLst/>
              <a:latin typeface="+mn-lt"/>
              <a:ea typeface="+mn-ea"/>
              <a:cs typeface="+mn-cs"/>
            </a:rPr>
            <a:t>24</a:t>
          </a:r>
          <a:r>
            <a:rPr lang="ja-JP" altLang="en-US" sz="950" b="0" i="0" baseline="0">
              <a:solidFill>
                <a:schemeClr val="dk1"/>
              </a:solidFill>
              <a:effectLst/>
              <a:latin typeface="+mn-lt"/>
              <a:ea typeface="+mn-ea"/>
              <a:cs typeface="+mn-cs"/>
            </a:rPr>
            <a:t>年度に「取手市行政経営改革プラン」を策定し、</a:t>
          </a:r>
          <a:r>
            <a:rPr lang="ja-JP" altLang="ja-JP" sz="950" b="0" i="0" baseline="0">
              <a:solidFill>
                <a:schemeClr val="dk1"/>
              </a:solidFill>
              <a:effectLst/>
              <a:latin typeface="+mn-lt"/>
              <a:ea typeface="+mn-ea"/>
              <a:cs typeface="+mn-cs"/>
            </a:rPr>
            <a:t>収納率の向上、受益者負担の適正化、市有財産の処分等により歳入額を確保するとともに、さらなる歳出額の抑制に努め、収支均衡型の財政構造への転換を図り、持続可能な財政構造の構築に努める。</a:t>
          </a:r>
          <a:endParaRPr lang="ja-JP" altLang="ja-JP" sz="95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127907</xdr:rowOff>
    </xdr:to>
    <xdr:cxnSp macro="">
      <xdr:nvCxnSpPr>
        <xdr:cNvPr id="70" name="直線コネクタ 69"/>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127907</xdr:rowOff>
    </xdr:to>
    <xdr:cxnSp macro="">
      <xdr:nvCxnSpPr>
        <xdr:cNvPr id="73" name="直線コネクタ 72"/>
        <xdr:cNvCxnSpPr/>
      </xdr:nvCxnSpPr>
      <xdr:spPr>
        <a:xfrm>
          <a:off x="3225800" y="710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109765</xdr:rowOff>
    </xdr:from>
    <xdr:to>
      <xdr:col>4</xdr:col>
      <xdr:colOff>482600</xdr:colOff>
      <xdr:row>41</xdr:row>
      <xdr:rowOff>76200</xdr:rowOff>
    </xdr:to>
    <xdr:cxnSp macro="">
      <xdr:nvCxnSpPr>
        <xdr:cNvPr id="76" name="直線コネクタ 75"/>
        <xdr:cNvCxnSpPr/>
      </xdr:nvCxnSpPr>
      <xdr:spPr>
        <a:xfrm>
          <a:off x="2336800" y="696776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8" name="テキスト ボックス 77"/>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126093</xdr:rowOff>
    </xdr:from>
    <xdr:to>
      <xdr:col>3</xdr:col>
      <xdr:colOff>279400</xdr:colOff>
      <xdr:row>40</xdr:row>
      <xdr:rowOff>109765</xdr:rowOff>
    </xdr:to>
    <xdr:cxnSp macro="">
      <xdr:nvCxnSpPr>
        <xdr:cNvPr id="79" name="直線コネクタ 78"/>
        <xdr:cNvCxnSpPr/>
      </xdr:nvCxnSpPr>
      <xdr:spPr>
        <a:xfrm>
          <a:off x="1447800" y="6812643"/>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127907</xdr:rowOff>
    </xdr:from>
    <xdr:to>
      <xdr:col>3</xdr:col>
      <xdr:colOff>330200</xdr:colOff>
      <xdr:row>41</xdr:row>
      <xdr:rowOff>58057</xdr:rowOff>
    </xdr:to>
    <xdr:sp macro="" textlink="">
      <xdr:nvSpPr>
        <xdr:cNvPr id="80" name="フローチャート : 判断 79"/>
        <xdr:cNvSpPr/>
      </xdr:nvSpPr>
      <xdr:spPr>
        <a:xfrm>
          <a:off x="2286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42834</xdr:rowOff>
    </xdr:from>
    <xdr:ext cx="762000" cy="259045"/>
    <xdr:sp macro="" textlink="">
      <xdr:nvSpPr>
        <xdr:cNvPr id="81" name="テキスト ボックス 80"/>
        <xdr:cNvSpPr txBox="1"/>
      </xdr:nvSpPr>
      <xdr:spPr>
        <a:xfrm>
          <a:off x="1955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82" name="フローチャート : 判断 81"/>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145342</xdr:rowOff>
    </xdr:from>
    <xdr:ext cx="762000" cy="259045"/>
    <xdr:sp macro="" textlink="">
      <xdr:nvSpPr>
        <xdr:cNvPr id="83" name="テキスト ボックス 82"/>
        <xdr:cNvSpPr txBox="1"/>
      </xdr:nvSpPr>
      <xdr:spPr>
        <a:xfrm>
          <a:off x="1066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9" name="円/楕円 88"/>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93634</xdr:rowOff>
    </xdr:from>
    <xdr:ext cx="762000" cy="259045"/>
    <xdr:sp macro="" textlink="">
      <xdr:nvSpPr>
        <xdr:cNvPr id="90"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1" name="円/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2" name="テキスト ボックス 91"/>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3" name="円/楕円 92"/>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4" name="テキスト ボックス 93"/>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58965</xdr:rowOff>
    </xdr:from>
    <xdr:to>
      <xdr:col>3</xdr:col>
      <xdr:colOff>330200</xdr:colOff>
      <xdr:row>40</xdr:row>
      <xdr:rowOff>160565</xdr:rowOff>
    </xdr:to>
    <xdr:sp macro="" textlink="">
      <xdr:nvSpPr>
        <xdr:cNvPr id="95" name="円/楕円 94"/>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170742</xdr:rowOff>
    </xdr:from>
    <xdr:ext cx="762000" cy="259045"/>
    <xdr:sp macro="" textlink="">
      <xdr:nvSpPr>
        <xdr:cNvPr id="96" name="テキスト ボックス 95"/>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75293</xdr:rowOff>
    </xdr:from>
    <xdr:to>
      <xdr:col>2</xdr:col>
      <xdr:colOff>127000</xdr:colOff>
      <xdr:row>40</xdr:row>
      <xdr:rowOff>5443</xdr:rowOff>
    </xdr:to>
    <xdr:sp macro="" textlink="">
      <xdr:nvSpPr>
        <xdr:cNvPr id="97" name="円/楕円 96"/>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15620</xdr:rowOff>
    </xdr:from>
    <xdr:ext cx="762000" cy="259045"/>
    <xdr:sp macro="" textlink="">
      <xdr:nvSpPr>
        <xdr:cNvPr id="98" name="テキスト ボックス 97"/>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50" b="0" i="0" baseline="0">
              <a:solidFill>
                <a:schemeClr val="dk1"/>
              </a:solidFill>
              <a:effectLst/>
              <a:latin typeface="+mn-lt"/>
              <a:ea typeface="+mn-ea"/>
              <a:cs typeface="+mn-cs"/>
            </a:rPr>
            <a:t>　類似団体平均を</a:t>
          </a:r>
          <a:r>
            <a:rPr lang="en-US" altLang="ja-JP" sz="950" b="0" i="0" baseline="0">
              <a:solidFill>
                <a:schemeClr val="dk1"/>
              </a:solidFill>
              <a:effectLst/>
              <a:latin typeface="+mn-lt"/>
              <a:ea typeface="+mn-ea"/>
              <a:cs typeface="+mn-cs"/>
            </a:rPr>
            <a:t>1.1</a:t>
          </a:r>
          <a:r>
            <a:rPr lang="ja-JP" altLang="ja-JP" sz="950" b="0" i="0" baseline="0">
              <a:solidFill>
                <a:schemeClr val="dk1"/>
              </a:solidFill>
              <a:effectLst/>
              <a:latin typeface="+mn-lt"/>
              <a:ea typeface="+mn-ea"/>
              <a:cs typeface="+mn-cs"/>
            </a:rPr>
            <a:t>ポイント上回っているものの、前年度と比較</a:t>
          </a:r>
          <a:r>
            <a:rPr lang="ja-JP" altLang="en-US" sz="950" b="0" i="0" baseline="0">
              <a:solidFill>
                <a:schemeClr val="dk1"/>
              </a:solidFill>
              <a:effectLst/>
              <a:latin typeface="+mn-lt"/>
              <a:ea typeface="+mn-ea"/>
              <a:cs typeface="+mn-cs"/>
            </a:rPr>
            <a:t>して</a:t>
          </a:r>
          <a:r>
            <a:rPr lang="en-US" altLang="ja-JP" sz="950" b="0" i="0" baseline="0">
              <a:solidFill>
                <a:schemeClr val="dk1"/>
              </a:solidFill>
              <a:effectLst/>
              <a:latin typeface="+mn-lt"/>
              <a:ea typeface="+mn-ea"/>
              <a:cs typeface="+mn-cs"/>
            </a:rPr>
            <a:t>0.6</a:t>
          </a:r>
          <a:r>
            <a:rPr lang="ja-JP" altLang="ja-JP" sz="950" b="0" i="0" baseline="0">
              <a:solidFill>
                <a:schemeClr val="dk1"/>
              </a:solidFill>
              <a:effectLst/>
              <a:latin typeface="+mn-lt"/>
              <a:ea typeface="+mn-ea"/>
              <a:cs typeface="+mn-cs"/>
            </a:rPr>
            <a:t>ポイント改善</a:t>
          </a:r>
          <a:r>
            <a:rPr lang="ja-JP" altLang="en-US" sz="950" b="0" i="0" baseline="0">
              <a:solidFill>
                <a:schemeClr val="dk1"/>
              </a:solidFill>
              <a:effectLst/>
              <a:latin typeface="+mn-lt"/>
              <a:ea typeface="+mn-ea"/>
              <a:cs typeface="+mn-cs"/>
            </a:rPr>
            <a:t>し</a:t>
          </a:r>
          <a:r>
            <a:rPr lang="ja-JP" altLang="ja-JP" sz="950" b="0" i="0" baseline="0">
              <a:solidFill>
                <a:schemeClr val="dk1"/>
              </a:solidFill>
              <a:effectLst/>
              <a:latin typeface="+mn-lt"/>
              <a:ea typeface="+mn-ea"/>
              <a:cs typeface="+mn-cs"/>
            </a:rPr>
            <a:t>た。歳入について、法人市民税は、</a:t>
          </a:r>
          <a:r>
            <a:rPr lang="ja-JP" altLang="en-US" sz="950" b="0" i="0" baseline="0">
              <a:solidFill>
                <a:schemeClr val="dk1"/>
              </a:solidFill>
              <a:effectLst/>
              <a:latin typeface="+mn-lt"/>
              <a:ea typeface="+mn-ea"/>
              <a:cs typeface="+mn-cs"/>
            </a:rPr>
            <a:t>景気回復や円安の影響で</a:t>
          </a:r>
          <a:r>
            <a:rPr lang="ja-JP" altLang="ja-JP" sz="950" b="0" i="0" baseline="0">
              <a:solidFill>
                <a:schemeClr val="dk1"/>
              </a:solidFill>
              <a:effectLst/>
              <a:latin typeface="+mn-lt"/>
              <a:ea typeface="+mn-ea"/>
              <a:cs typeface="+mn-cs"/>
            </a:rPr>
            <a:t>市内大手企業の収益が改善しつつある</a:t>
          </a:r>
          <a:r>
            <a:rPr lang="ja-JP" altLang="en-US" sz="950" b="0" i="0" baseline="0">
              <a:solidFill>
                <a:schemeClr val="dk1"/>
              </a:solidFill>
              <a:effectLst/>
              <a:latin typeface="+mn-lt"/>
              <a:ea typeface="+mn-ea"/>
              <a:cs typeface="+mn-cs"/>
            </a:rPr>
            <a:t>ものの、法人税率の引き下げにより</a:t>
          </a:r>
          <a:r>
            <a:rPr lang="ja-JP" altLang="ja-JP" sz="950" b="0" i="0" baseline="0">
              <a:solidFill>
                <a:schemeClr val="dk1"/>
              </a:solidFill>
              <a:effectLst/>
              <a:latin typeface="+mn-lt"/>
              <a:ea typeface="+mn-ea"/>
              <a:cs typeface="+mn-cs"/>
            </a:rPr>
            <a:t>、前年度と比較して</a:t>
          </a:r>
          <a:r>
            <a:rPr lang="en-US" altLang="ja-JP" sz="950" b="0" i="0" baseline="0">
              <a:solidFill>
                <a:schemeClr val="dk1"/>
              </a:solidFill>
              <a:effectLst/>
              <a:latin typeface="+mn-lt"/>
              <a:ea typeface="+mn-ea"/>
              <a:cs typeface="+mn-cs"/>
            </a:rPr>
            <a:t>1</a:t>
          </a:r>
          <a:r>
            <a:rPr lang="ja-JP" altLang="ja-JP" sz="950" b="0" i="0" baseline="0">
              <a:solidFill>
                <a:schemeClr val="dk1"/>
              </a:solidFill>
              <a:effectLst/>
              <a:latin typeface="+mn-lt"/>
              <a:ea typeface="+mn-ea"/>
              <a:cs typeface="+mn-cs"/>
            </a:rPr>
            <a:t>億</a:t>
          </a:r>
          <a:r>
            <a:rPr lang="en-US" altLang="ja-JP" sz="950" b="0" i="0" baseline="0">
              <a:solidFill>
                <a:schemeClr val="dk1"/>
              </a:solidFill>
              <a:effectLst/>
              <a:latin typeface="+mn-lt"/>
              <a:ea typeface="+mn-ea"/>
              <a:cs typeface="+mn-cs"/>
            </a:rPr>
            <a:t>2</a:t>
          </a:r>
          <a:r>
            <a:rPr lang="ja-JP" altLang="ja-JP" sz="950" b="0" i="0" baseline="0">
              <a:solidFill>
                <a:schemeClr val="dk1"/>
              </a:solidFill>
              <a:effectLst/>
              <a:latin typeface="+mn-lt"/>
              <a:ea typeface="+mn-ea"/>
              <a:cs typeface="+mn-cs"/>
            </a:rPr>
            <a:t>千</a:t>
          </a:r>
          <a:r>
            <a:rPr lang="ja-JP" altLang="en-US" sz="950" b="0" i="0" baseline="0">
              <a:solidFill>
                <a:schemeClr val="dk1"/>
              </a:solidFill>
              <a:effectLst/>
              <a:latin typeface="+mn-lt"/>
              <a:ea typeface="+mn-ea"/>
              <a:cs typeface="+mn-cs"/>
            </a:rPr>
            <a:t>百</a:t>
          </a:r>
          <a:r>
            <a:rPr lang="ja-JP" altLang="ja-JP" sz="950" b="0" i="0" baseline="0">
              <a:solidFill>
                <a:schemeClr val="dk1"/>
              </a:solidFill>
              <a:effectLst/>
              <a:latin typeface="+mn-lt"/>
              <a:ea typeface="+mn-ea"/>
              <a:cs typeface="+mn-cs"/>
            </a:rPr>
            <a:t>万円の</a:t>
          </a:r>
          <a:r>
            <a:rPr lang="ja-JP" altLang="en-US" sz="950" b="0" i="0" baseline="0">
              <a:solidFill>
                <a:schemeClr val="dk1"/>
              </a:solidFill>
              <a:effectLst/>
              <a:latin typeface="+mn-lt"/>
              <a:ea typeface="+mn-ea"/>
              <a:cs typeface="+mn-cs"/>
            </a:rPr>
            <a:t>減</a:t>
          </a:r>
          <a:r>
            <a:rPr lang="ja-JP" altLang="ja-JP" sz="950" b="0" i="0" baseline="0">
              <a:solidFill>
                <a:schemeClr val="dk1"/>
              </a:solidFill>
              <a:effectLst/>
              <a:latin typeface="+mn-lt"/>
              <a:ea typeface="+mn-ea"/>
              <a:cs typeface="+mn-cs"/>
            </a:rPr>
            <a:t>となった。</a:t>
          </a:r>
          <a:r>
            <a:rPr lang="ja-JP" altLang="en-US" sz="950" b="0" i="0" baseline="0">
              <a:solidFill>
                <a:schemeClr val="dk1"/>
              </a:solidFill>
              <a:effectLst/>
              <a:latin typeface="+mn-lt"/>
              <a:ea typeface="+mn-ea"/>
              <a:cs typeface="+mn-cs"/>
            </a:rPr>
            <a:t>また、個人市民税については、生産年齢人口の減少や個人所得の減収により現年分で</a:t>
          </a:r>
          <a:r>
            <a:rPr lang="en-US" altLang="ja-JP" sz="950" b="0" i="0" baseline="0">
              <a:solidFill>
                <a:schemeClr val="dk1"/>
              </a:solidFill>
              <a:effectLst/>
              <a:latin typeface="+mn-lt"/>
              <a:ea typeface="+mn-ea"/>
              <a:cs typeface="+mn-cs"/>
            </a:rPr>
            <a:t>1</a:t>
          </a:r>
          <a:r>
            <a:rPr lang="ja-JP" altLang="en-US" sz="950" b="0" i="0" baseline="0">
              <a:solidFill>
                <a:schemeClr val="dk1"/>
              </a:solidFill>
              <a:effectLst/>
              <a:latin typeface="+mn-lt"/>
              <a:ea typeface="+mn-ea"/>
              <a:cs typeface="+mn-cs"/>
            </a:rPr>
            <a:t>億</a:t>
          </a:r>
          <a:r>
            <a:rPr lang="en-US" altLang="ja-JP" sz="950" b="0" i="0" baseline="0">
              <a:solidFill>
                <a:schemeClr val="dk1"/>
              </a:solidFill>
              <a:effectLst/>
              <a:latin typeface="+mn-lt"/>
              <a:ea typeface="+mn-ea"/>
              <a:cs typeface="+mn-cs"/>
            </a:rPr>
            <a:t>7</a:t>
          </a:r>
          <a:r>
            <a:rPr lang="ja-JP" altLang="en-US" sz="950" b="0" i="0" baseline="0">
              <a:solidFill>
                <a:schemeClr val="dk1"/>
              </a:solidFill>
              <a:effectLst/>
              <a:latin typeface="+mn-lt"/>
              <a:ea typeface="+mn-ea"/>
              <a:cs typeface="+mn-cs"/>
            </a:rPr>
            <a:t>百万円の減となった。</a:t>
          </a:r>
          <a:r>
            <a:rPr lang="ja-JP" altLang="ja-JP" sz="950" b="0" i="0" baseline="0">
              <a:solidFill>
                <a:schemeClr val="dk1"/>
              </a:solidFill>
              <a:effectLst/>
              <a:latin typeface="+mn-lt"/>
              <a:ea typeface="+mn-ea"/>
              <a:cs typeface="+mn-cs"/>
            </a:rPr>
            <a:t>歳出については、扶助費が生活保護や自立支援給付費の増、公債費が臨時財政対策債などの近年における特例的な地方債の発行により増になったが、人件費は「取手市財政構造改革アクションプラン」</a:t>
          </a:r>
          <a:r>
            <a:rPr lang="ja-JP" altLang="en-US" sz="950" b="0" i="0" baseline="0">
              <a:solidFill>
                <a:schemeClr val="dk1"/>
              </a:solidFill>
              <a:effectLst/>
              <a:latin typeface="+mn-lt"/>
              <a:ea typeface="+mn-ea"/>
              <a:cs typeface="+mn-cs"/>
            </a:rPr>
            <a:t>に続く</a:t>
          </a:r>
          <a:r>
            <a:rPr lang="ja-JP" altLang="ja-JP" sz="950" b="0" i="0" baseline="0">
              <a:solidFill>
                <a:schemeClr val="dk1"/>
              </a:solidFill>
              <a:effectLst/>
              <a:latin typeface="+mn-lt"/>
              <a:ea typeface="+mn-ea"/>
              <a:cs typeface="+mn-cs"/>
            </a:rPr>
            <a:t>「取手市行政経営改革プラン」の確実な取り組み</a:t>
          </a:r>
          <a:r>
            <a:rPr lang="ja-JP" altLang="en-US" sz="950" b="0" i="0" baseline="0">
              <a:solidFill>
                <a:schemeClr val="dk1"/>
              </a:solidFill>
              <a:effectLst/>
              <a:latin typeface="+mn-lt"/>
              <a:ea typeface="+mn-ea"/>
              <a:cs typeface="+mn-cs"/>
            </a:rPr>
            <a:t>で</a:t>
          </a:r>
          <a:r>
            <a:rPr lang="ja-JP" altLang="ja-JP" sz="950" b="0" i="0" baseline="0">
              <a:solidFill>
                <a:schemeClr val="dk1"/>
              </a:solidFill>
              <a:effectLst/>
              <a:latin typeface="+mn-lt"/>
              <a:ea typeface="+mn-ea"/>
              <a:cs typeface="+mn-cs"/>
            </a:rPr>
            <a:t>、</a:t>
          </a:r>
          <a:r>
            <a:rPr lang="ja-JP" altLang="en-US" sz="950" b="0" i="0" baseline="0">
              <a:solidFill>
                <a:schemeClr val="dk1"/>
              </a:solidFill>
              <a:effectLst/>
              <a:latin typeface="+mn-lt"/>
              <a:ea typeface="+mn-ea"/>
              <a:cs typeface="+mn-cs"/>
            </a:rPr>
            <a:t>職員数の削減</a:t>
          </a:r>
          <a:r>
            <a:rPr lang="ja-JP" altLang="ja-JP" sz="950" b="0" i="0" baseline="0">
              <a:solidFill>
                <a:schemeClr val="dk1"/>
              </a:solidFill>
              <a:effectLst/>
              <a:latin typeface="+mn-lt"/>
              <a:ea typeface="+mn-ea"/>
              <a:cs typeface="+mn-cs"/>
            </a:rPr>
            <a:t>などにより、</a:t>
          </a:r>
          <a:r>
            <a:rPr lang="en-US" altLang="ja-JP" sz="950" b="0" i="0" baseline="0">
              <a:solidFill>
                <a:schemeClr val="dk1"/>
              </a:solidFill>
              <a:effectLst/>
              <a:latin typeface="+mn-lt"/>
              <a:ea typeface="+mn-ea"/>
              <a:cs typeface="+mn-cs"/>
            </a:rPr>
            <a:t>3</a:t>
          </a:r>
          <a:r>
            <a:rPr lang="ja-JP" altLang="ja-JP" sz="950" b="0" i="0" baseline="0">
              <a:solidFill>
                <a:schemeClr val="dk1"/>
              </a:solidFill>
              <a:effectLst/>
              <a:latin typeface="+mn-lt"/>
              <a:ea typeface="+mn-ea"/>
              <a:cs typeface="+mn-cs"/>
            </a:rPr>
            <a:t>億</a:t>
          </a:r>
          <a:r>
            <a:rPr lang="en-US" altLang="ja-JP" sz="950" b="0" i="0" baseline="0">
              <a:solidFill>
                <a:schemeClr val="dk1"/>
              </a:solidFill>
              <a:effectLst/>
              <a:latin typeface="+mn-lt"/>
              <a:ea typeface="+mn-ea"/>
              <a:cs typeface="+mn-cs"/>
            </a:rPr>
            <a:t>3</a:t>
          </a:r>
          <a:r>
            <a:rPr lang="ja-JP" altLang="ja-JP" sz="950" b="0" i="0" baseline="0">
              <a:solidFill>
                <a:schemeClr val="dk1"/>
              </a:solidFill>
              <a:effectLst/>
              <a:latin typeface="+mn-lt"/>
              <a:ea typeface="+mn-ea"/>
              <a:cs typeface="+mn-cs"/>
            </a:rPr>
            <a:t>千</a:t>
          </a:r>
          <a:r>
            <a:rPr lang="en-US" altLang="ja-JP" sz="950" b="0" i="0" baseline="0">
              <a:solidFill>
                <a:schemeClr val="dk1"/>
              </a:solidFill>
              <a:effectLst/>
              <a:latin typeface="+mn-lt"/>
              <a:ea typeface="+mn-ea"/>
              <a:cs typeface="+mn-cs"/>
            </a:rPr>
            <a:t>6</a:t>
          </a:r>
          <a:r>
            <a:rPr lang="ja-JP" altLang="en-US" sz="950" b="0" i="0" baseline="0">
              <a:solidFill>
                <a:schemeClr val="dk1"/>
              </a:solidFill>
              <a:effectLst/>
              <a:latin typeface="+mn-lt"/>
              <a:ea typeface="+mn-ea"/>
              <a:cs typeface="+mn-cs"/>
            </a:rPr>
            <a:t>百</a:t>
          </a:r>
          <a:r>
            <a:rPr lang="ja-JP" altLang="ja-JP" sz="950" b="0" i="0" baseline="0">
              <a:solidFill>
                <a:schemeClr val="dk1"/>
              </a:solidFill>
              <a:effectLst/>
              <a:latin typeface="+mn-lt"/>
              <a:ea typeface="+mn-ea"/>
              <a:cs typeface="+mn-cs"/>
            </a:rPr>
            <a:t>万円の減になった。今後も、人件費の抑制と併せて、内部事務経費の徹底した削減や、事務事業の見直しと再構築、施設の統廃合、一部事務組合・第三セクター等の組織の見直し、指定管理者制度の活用など、歳出の抜本的な見直しに努め、継続して行財政改革を実施していく。</a:t>
          </a:r>
          <a:endParaRPr lang="ja-JP" altLang="ja-JP" sz="95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29845</xdr:rowOff>
    </xdr:from>
    <xdr:to>
      <xdr:col>7</xdr:col>
      <xdr:colOff>152400</xdr:colOff>
      <xdr:row>63</xdr:row>
      <xdr:rowOff>66040</xdr:rowOff>
    </xdr:to>
    <xdr:cxnSp macro="">
      <xdr:nvCxnSpPr>
        <xdr:cNvPr id="129" name="直線コネクタ 128"/>
        <xdr:cNvCxnSpPr/>
      </xdr:nvCxnSpPr>
      <xdr:spPr>
        <a:xfrm flipV="1">
          <a:off x="4114800" y="108311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63</xdr:row>
      <xdr:rowOff>156528</xdr:rowOff>
    </xdr:to>
    <xdr:cxnSp macro="">
      <xdr:nvCxnSpPr>
        <xdr:cNvPr id="132" name="直線コネクタ 131"/>
        <xdr:cNvCxnSpPr/>
      </xdr:nvCxnSpPr>
      <xdr:spPr>
        <a:xfrm flipV="1">
          <a:off x="3225800" y="1086739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63</xdr:row>
      <xdr:rowOff>156528</xdr:rowOff>
    </xdr:to>
    <xdr:cxnSp macro="">
      <xdr:nvCxnSpPr>
        <xdr:cNvPr id="135" name="直線コネクタ 134"/>
        <xdr:cNvCxnSpPr/>
      </xdr:nvCxnSpPr>
      <xdr:spPr>
        <a:xfrm>
          <a:off x="2336800" y="10843260"/>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65</xdr:row>
      <xdr:rowOff>145415</xdr:rowOff>
    </xdr:to>
    <xdr:cxnSp macro="">
      <xdr:nvCxnSpPr>
        <xdr:cNvPr id="138" name="直線コネクタ 137"/>
        <xdr:cNvCxnSpPr/>
      </xdr:nvCxnSpPr>
      <xdr:spPr>
        <a:xfrm flipV="1">
          <a:off x="1447800" y="10843260"/>
          <a:ext cx="889000" cy="4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27305</xdr:rowOff>
    </xdr:from>
    <xdr:to>
      <xdr:col>3</xdr:col>
      <xdr:colOff>330200</xdr:colOff>
      <xdr:row>63</xdr:row>
      <xdr:rowOff>128905</xdr:rowOff>
    </xdr:to>
    <xdr:sp macro="" textlink="">
      <xdr:nvSpPr>
        <xdr:cNvPr id="139" name="フローチャート : 判断 138"/>
        <xdr:cNvSpPr/>
      </xdr:nvSpPr>
      <xdr:spPr>
        <a:xfrm>
          <a:off x="2286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113682</xdr:rowOff>
    </xdr:from>
    <xdr:ext cx="762000" cy="259045"/>
    <xdr:sp macro="" textlink="">
      <xdr:nvSpPr>
        <xdr:cNvPr id="140" name="テキスト ボックス 139"/>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153988</xdr:rowOff>
    </xdr:from>
    <xdr:to>
      <xdr:col>2</xdr:col>
      <xdr:colOff>127000</xdr:colOff>
      <xdr:row>64</xdr:row>
      <xdr:rowOff>84138</xdr:rowOff>
    </xdr:to>
    <xdr:sp macro="" textlink="">
      <xdr:nvSpPr>
        <xdr:cNvPr id="141" name="フローチャート : 判断 140"/>
        <xdr:cNvSpPr/>
      </xdr:nvSpPr>
      <xdr:spPr>
        <a:xfrm>
          <a:off x="1397000" y="109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94315</xdr:rowOff>
    </xdr:from>
    <xdr:ext cx="762000" cy="259045"/>
    <xdr:sp macro="" textlink="">
      <xdr:nvSpPr>
        <xdr:cNvPr id="142" name="テキスト ボックス 141"/>
        <xdr:cNvSpPr txBox="1"/>
      </xdr:nvSpPr>
      <xdr:spPr>
        <a:xfrm>
          <a:off x="1066800" y="1072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150495</xdr:rowOff>
    </xdr:from>
    <xdr:to>
      <xdr:col>7</xdr:col>
      <xdr:colOff>203200</xdr:colOff>
      <xdr:row>63</xdr:row>
      <xdr:rowOff>80645</xdr:rowOff>
    </xdr:to>
    <xdr:sp macro="" textlink="">
      <xdr:nvSpPr>
        <xdr:cNvPr id="148" name="円/楕円 147"/>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122572</xdr:rowOff>
    </xdr:from>
    <xdr:ext cx="762000" cy="259045"/>
    <xdr:sp macro="" textlink="">
      <xdr:nvSpPr>
        <xdr:cNvPr id="149" name="財政構造の弾力性該当値テキスト"/>
        <xdr:cNvSpPr txBox="1"/>
      </xdr:nvSpPr>
      <xdr:spPr>
        <a:xfrm>
          <a:off x="5041900" y="107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0" name="円/楕円 149"/>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51" name="テキスト ボックス 150"/>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105728</xdr:rowOff>
    </xdr:from>
    <xdr:to>
      <xdr:col>4</xdr:col>
      <xdr:colOff>533400</xdr:colOff>
      <xdr:row>64</xdr:row>
      <xdr:rowOff>35878</xdr:rowOff>
    </xdr:to>
    <xdr:sp macro="" textlink="">
      <xdr:nvSpPr>
        <xdr:cNvPr id="152" name="円/楕円 151"/>
        <xdr:cNvSpPr/>
      </xdr:nvSpPr>
      <xdr:spPr>
        <a:xfrm>
          <a:off x="3175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20655</xdr:rowOff>
    </xdr:from>
    <xdr:ext cx="762000" cy="259045"/>
    <xdr:sp macro="" textlink="">
      <xdr:nvSpPr>
        <xdr:cNvPr id="153" name="テキスト ボックス 152"/>
        <xdr:cNvSpPr txBox="1"/>
      </xdr:nvSpPr>
      <xdr:spPr>
        <a:xfrm>
          <a:off x="2844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4" name="円/楕円 153"/>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102887</xdr:rowOff>
    </xdr:from>
    <xdr:ext cx="762000" cy="259045"/>
    <xdr:sp macro="" textlink="">
      <xdr:nvSpPr>
        <xdr:cNvPr id="155" name="テキスト ボックス 154"/>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94615</xdr:rowOff>
    </xdr:from>
    <xdr:to>
      <xdr:col>2</xdr:col>
      <xdr:colOff>127000</xdr:colOff>
      <xdr:row>66</xdr:row>
      <xdr:rowOff>24765</xdr:rowOff>
    </xdr:to>
    <xdr:sp macro="" textlink="">
      <xdr:nvSpPr>
        <xdr:cNvPr id="156" name="円/楕円 155"/>
        <xdr:cNvSpPr/>
      </xdr:nvSpPr>
      <xdr:spPr>
        <a:xfrm>
          <a:off x="1397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9542</xdr:rowOff>
    </xdr:from>
    <xdr:ext cx="762000" cy="259045"/>
    <xdr:sp macro="" textlink="">
      <xdr:nvSpPr>
        <xdr:cNvPr id="157" name="テキスト ボックス 156"/>
        <xdr:cNvSpPr txBox="1"/>
      </xdr:nvSpPr>
      <xdr:spPr>
        <a:xfrm>
          <a:off x="1066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平成21年度の決算額は類似団体を若干上回るものの、平成22年度以降は全国平均及び茨城県平均、類似団体を比較しても大きく下回る数値となった。</a:t>
          </a:r>
          <a:endParaRPr lang="ja-JP" altLang="ja-JP" sz="1400">
            <a:effectLst/>
          </a:endParaRPr>
        </a:p>
        <a:p>
          <a:r>
            <a:rPr lang="ja-JP" altLang="ja-JP" sz="1100" b="0" i="0" baseline="0">
              <a:solidFill>
                <a:schemeClr val="dk1"/>
              </a:solidFill>
              <a:effectLst/>
              <a:latin typeface="+mn-lt"/>
              <a:ea typeface="+mn-ea"/>
              <a:cs typeface="+mn-cs"/>
            </a:rPr>
            <a:t>　これは、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取手市財政構造改革アクションプラン</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「取手市行政経営改革プラン」の取り組みによる人件費の抑制と内部事務管理経費等の削減により効果が現れたものと思われる。</a:t>
          </a:r>
          <a:endParaRPr lang="ja-JP" altLang="ja-JP" sz="1400">
            <a:effectLst/>
          </a:endParaRPr>
        </a:p>
        <a:p>
          <a:r>
            <a:rPr lang="ja-JP" altLang="ja-JP" sz="1100" b="0" i="0" baseline="0">
              <a:solidFill>
                <a:schemeClr val="dk1"/>
              </a:solidFill>
              <a:effectLst/>
              <a:latin typeface="+mn-lt"/>
              <a:ea typeface="+mn-ea"/>
              <a:cs typeface="+mn-cs"/>
            </a:rPr>
            <a:t>　今後も、定年退職者等の人員補充は実施するものの、適正な定員管理を図り人件費の抑制に努める。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30119</xdr:rowOff>
    </xdr:from>
    <xdr:to>
      <xdr:col>7</xdr:col>
      <xdr:colOff>152400</xdr:colOff>
      <xdr:row>84</xdr:row>
      <xdr:rowOff>50733</xdr:rowOff>
    </xdr:to>
    <xdr:cxnSp macro="">
      <xdr:nvCxnSpPr>
        <xdr:cNvPr id="194" name="直線コネクタ 193"/>
        <xdr:cNvCxnSpPr/>
      </xdr:nvCxnSpPr>
      <xdr:spPr>
        <a:xfrm flipV="1">
          <a:off x="4114800" y="14431919"/>
          <a:ext cx="838200" cy="2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50733</xdr:rowOff>
    </xdr:from>
    <xdr:to>
      <xdr:col>6</xdr:col>
      <xdr:colOff>0</xdr:colOff>
      <xdr:row>84</xdr:row>
      <xdr:rowOff>121227</xdr:rowOff>
    </xdr:to>
    <xdr:cxnSp macro="">
      <xdr:nvCxnSpPr>
        <xdr:cNvPr id="197" name="直線コネクタ 196"/>
        <xdr:cNvCxnSpPr/>
      </xdr:nvCxnSpPr>
      <xdr:spPr>
        <a:xfrm flipV="1">
          <a:off x="3225800" y="14452533"/>
          <a:ext cx="889000" cy="7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93132</xdr:rowOff>
    </xdr:from>
    <xdr:to>
      <xdr:col>4</xdr:col>
      <xdr:colOff>482600</xdr:colOff>
      <xdr:row>84</xdr:row>
      <xdr:rowOff>121227</xdr:rowOff>
    </xdr:to>
    <xdr:cxnSp macro="">
      <xdr:nvCxnSpPr>
        <xdr:cNvPr id="200" name="直線コネクタ 199"/>
        <xdr:cNvCxnSpPr/>
      </xdr:nvCxnSpPr>
      <xdr:spPr>
        <a:xfrm>
          <a:off x="2336800" y="14494932"/>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93132</xdr:rowOff>
    </xdr:from>
    <xdr:to>
      <xdr:col>3</xdr:col>
      <xdr:colOff>279400</xdr:colOff>
      <xdr:row>85</xdr:row>
      <xdr:rowOff>20117</xdr:rowOff>
    </xdr:to>
    <xdr:cxnSp macro="">
      <xdr:nvCxnSpPr>
        <xdr:cNvPr id="203" name="直線コネクタ 202"/>
        <xdr:cNvCxnSpPr/>
      </xdr:nvCxnSpPr>
      <xdr:spPr>
        <a:xfrm flipV="1">
          <a:off x="1447800" y="14494932"/>
          <a:ext cx="889000" cy="9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43695</xdr:rowOff>
    </xdr:from>
    <xdr:to>
      <xdr:col>3</xdr:col>
      <xdr:colOff>330200</xdr:colOff>
      <xdr:row>84</xdr:row>
      <xdr:rowOff>145295</xdr:rowOff>
    </xdr:to>
    <xdr:sp macro="" textlink="">
      <xdr:nvSpPr>
        <xdr:cNvPr id="204" name="フローチャート : 判断 203"/>
        <xdr:cNvSpPr/>
      </xdr:nvSpPr>
      <xdr:spPr>
        <a:xfrm>
          <a:off x="2286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130072</xdr:rowOff>
    </xdr:from>
    <xdr:ext cx="762000" cy="259045"/>
    <xdr:sp macro="" textlink="">
      <xdr:nvSpPr>
        <xdr:cNvPr id="205" name="テキスト ボックス 204"/>
        <xdr:cNvSpPr txBox="1"/>
      </xdr:nvSpPr>
      <xdr:spPr>
        <a:xfrm>
          <a:off x="1955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67635</xdr:rowOff>
    </xdr:from>
    <xdr:to>
      <xdr:col>2</xdr:col>
      <xdr:colOff>127000</xdr:colOff>
      <xdr:row>84</xdr:row>
      <xdr:rowOff>169235</xdr:rowOff>
    </xdr:to>
    <xdr:sp macro="" textlink="">
      <xdr:nvSpPr>
        <xdr:cNvPr id="206" name="フローチャート : 判断 205"/>
        <xdr:cNvSpPr/>
      </xdr:nvSpPr>
      <xdr:spPr>
        <a:xfrm>
          <a:off x="1397000" y="1446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7962</xdr:rowOff>
    </xdr:from>
    <xdr:ext cx="762000" cy="259045"/>
    <xdr:sp macro="" textlink="">
      <xdr:nvSpPr>
        <xdr:cNvPr id="207" name="テキスト ボックス 206"/>
        <xdr:cNvSpPr txBox="1"/>
      </xdr:nvSpPr>
      <xdr:spPr>
        <a:xfrm>
          <a:off x="1066800" y="1423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105,082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150769</xdr:rowOff>
    </xdr:from>
    <xdr:to>
      <xdr:col>7</xdr:col>
      <xdr:colOff>203200</xdr:colOff>
      <xdr:row>84</xdr:row>
      <xdr:rowOff>80919</xdr:rowOff>
    </xdr:to>
    <xdr:sp macro="" textlink="">
      <xdr:nvSpPr>
        <xdr:cNvPr id="213" name="円/楕円 212"/>
        <xdr:cNvSpPr/>
      </xdr:nvSpPr>
      <xdr:spPr>
        <a:xfrm>
          <a:off x="4902200" y="1438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167296</xdr:rowOff>
    </xdr:from>
    <xdr:ext cx="762000" cy="259045"/>
    <xdr:sp macro="" textlink="">
      <xdr:nvSpPr>
        <xdr:cNvPr id="214" name="人件費・物件費等の状況該当値テキスト"/>
        <xdr:cNvSpPr txBox="1"/>
      </xdr:nvSpPr>
      <xdr:spPr>
        <a:xfrm>
          <a:off x="5041900" y="1422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99,958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171383</xdr:rowOff>
    </xdr:from>
    <xdr:to>
      <xdr:col>6</xdr:col>
      <xdr:colOff>50800</xdr:colOff>
      <xdr:row>84</xdr:row>
      <xdr:rowOff>101533</xdr:rowOff>
    </xdr:to>
    <xdr:sp macro="" textlink="">
      <xdr:nvSpPr>
        <xdr:cNvPr id="215" name="円/楕円 214"/>
        <xdr:cNvSpPr/>
      </xdr:nvSpPr>
      <xdr:spPr>
        <a:xfrm>
          <a:off x="4064000" y="1440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111710</xdr:rowOff>
    </xdr:from>
    <xdr:ext cx="736600" cy="259045"/>
    <xdr:sp macro="" textlink="">
      <xdr:nvSpPr>
        <xdr:cNvPr id="216" name="テキスト ボックス 215"/>
        <xdr:cNvSpPr txBox="1"/>
      </xdr:nvSpPr>
      <xdr:spPr>
        <a:xfrm>
          <a:off x="3733800" y="1417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101,154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70427</xdr:rowOff>
    </xdr:from>
    <xdr:to>
      <xdr:col>4</xdr:col>
      <xdr:colOff>533400</xdr:colOff>
      <xdr:row>85</xdr:row>
      <xdr:rowOff>577</xdr:rowOff>
    </xdr:to>
    <xdr:sp macro="" textlink="">
      <xdr:nvSpPr>
        <xdr:cNvPr id="217" name="円/楕円 216"/>
        <xdr:cNvSpPr/>
      </xdr:nvSpPr>
      <xdr:spPr>
        <a:xfrm>
          <a:off x="3175000" y="1447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10754</xdr:rowOff>
    </xdr:from>
    <xdr:ext cx="762000" cy="259045"/>
    <xdr:sp macro="" textlink="">
      <xdr:nvSpPr>
        <xdr:cNvPr id="218" name="テキスト ボックス 217"/>
        <xdr:cNvSpPr txBox="1"/>
      </xdr:nvSpPr>
      <xdr:spPr>
        <a:xfrm>
          <a:off x="2844800" y="1424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105,244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42332</xdr:rowOff>
    </xdr:from>
    <xdr:to>
      <xdr:col>3</xdr:col>
      <xdr:colOff>330200</xdr:colOff>
      <xdr:row>84</xdr:row>
      <xdr:rowOff>143932</xdr:rowOff>
    </xdr:to>
    <xdr:sp macro="" textlink="">
      <xdr:nvSpPr>
        <xdr:cNvPr id="219" name="円/楕円 218"/>
        <xdr:cNvSpPr/>
      </xdr:nvSpPr>
      <xdr:spPr>
        <a:xfrm>
          <a:off x="2286000" y="1444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154109</xdr:rowOff>
    </xdr:from>
    <xdr:ext cx="762000" cy="259045"/>
    <xdr:sp macro="" textlink="">
      <xdr:nvSpPr>
        <xdr:cNvPr id="220" name="テキスト ボックス 219"/>
        <xdr:cNvSpPr txBox="1"/>
      </xdr:nvSpPr>
      <xdr:spPr>
        <a:xfrm>
          <a:off x="1955800" y="1421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103,614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140767</xdr:rowOff>
    </xdr:from>
    <xdr:to>
      <xdr:col>2</xdr:col>
      <xdr:colOff>127000</xdr:colOff>
      <xdr:row>85</xdr:row>
      <xdr:rowOff>70917</xdr:rowOff>
    </xdr:to>
    <xdr:sp macro="" textlink="">
      <xdr:nvSpPr>
        <xdr:cNvPr id="221" name="円/楕円 220"/>
        <xdr:cNvSpPr/>
      </xdr:nvSpPr>
      <xdr:spPr>
        <a:xfrm>
          <a:off x="1397000" y="1454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55694</xdr:rowOff>
    </xdr:from>
    <xdr:ext cx="762000" cy="259045"/>
    <xdr:sp macro="" textlink="">
      <xdr:nvSpPr>
        <xdr:cNvPr id="222" name="テキスト ボックス 221"/>
        <xdr:cNvSpPr txBox="1"/>
      </xdr:nvSpPr>
      <xdr:spPr>
        <a:xfrm>
          <a:off x="1066800" y="1462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全国市平均及び類似団体と比較してもラスパイレス指数は下回っている。</a:t>
          </a:r>
          <a:endParaRPr lang="ja-JP" altLang="ja-JP" sz="1400">
            <a:effectLst/>
          </a:endParaRPr>
        </a:p>
        <a:p>
          <a:r>
            <a:rPr lang="ja-JP" altLang="ja-JP" sz="1100" b="0" i="0" baseline="0">
              <a:solidFill>
                <a:schemeClr val="dk1"/>
              </a:solidFill>
              <a:effectLst/>
              <a:latin typeface="+mn-lt"/>
              <a:ea typeface="+mn-ea"/>
              <a:cs typeface="+mn-cs"/>
            </a:rPr>
            <a:t>　これは、ラスパイレス指数の高い職員の退職や昇格試験の実施などにより指数が減となったもののと思われる。</a:t>
          </a:r>
          <a:endParaRPr lang="ja-JP" altLang="ja-JP" sz="1400">
            <a:effectLst/>
          </a:endParaRPr>
        </a:p>
        <a:p>
          <a:r>
            <a:rPr lang="ja-JP" altLang="ja-JP" sz="1100" b="0" i="0" baseline="0">
              <a:solidFill>
                <a:schemeClr val="dk1"/>
              </a:solidFill>
              <a:effectLst/>
              <a:latin typeface="+mn-lt"/>
              <a:ea typeface="+mn-ea"/>
              <a:cs typeface="+mn-cs"/>
            </a:rPr>
            <a:t>　また、地域手当についても、人事院では１５％支給地域に指定されているものの抑制（平成25年度４％、26年度５％で支給）して支給している。</a:t>
          </a:r>
          <a:endParaRPr lang="ja-JP" altLang="ja-JP" sz="1400">
            <a:effectLst/>
          </a:endParaRPr>
        </a:p>
        <a:p>
          <a:r>
            <a:rPr lang="ja-JP" altLang="ja-JP" sz="1100" b="0" i="0" baseline="0">
              <a:solidFill>
                <a:schemeClr val="dk1"/>
              </a:solidFill>
              <a:effectLst/>
              <a:latin typeface="+mn-lt"/>
              <a:ea typeface="+mn-ea"/>
              <a:cs typeface="+mn-cs"/>
            </a:rPr>
            <a:t>　今後も人事院勧告を準拠し、給与の適正化に努める。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73116</xdr:rowOff>
    </xdr:from>
    <xdr:to>
      <xdr:col>24</xdr:col>
      <xdr:colOff>558800</xdr:colOff>
      <xdr:row>88</xdr:row>
      <xdr:rowOff>137886</xdr:rowOff>
    </xdr:to>
    <xdr:cxnSp macro="">
      <xdr:nvCxnSpPr>
        <xdr:cNvPr id="258" name="直線コネクタ 257"/>
        <xdr:cNvCxnSpPr/>
      </xdr:nvCxnSpPr>
      <xdr:spPr>
        <a:xfrm flipV="1">
          <a:off x="16179800" y="14646366"/>
          <a:ext cx="8382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9"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137886</xdr:rowOff>
    </xdr:from>
    <xdr:to>
      <xdr:col>23</xdr:col>
      <xdr:colOff>406400</xdr:colOff>
      <xdr:row>89</xdr:row>
      <xdr:rowOff>42273</xdr:rowOff>
    </xdr:to>
    <xdr:cxnSp macro="">
      <xdr:nvCxnSpPr>
        <xdr:cNvPr id="261" name="直線コネクタ 260"/>
        <xdr:cNvCxnSpPr/>
      </xdr:nvCxnSpPr>
      <xdr:spPr>
        <a:xfrm flipV="1">
          <a:off x="15290800" y="1522548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46445</xdr:rowOff>
    </xdr:from>
    <xdr:to>
      <xdr:col>22</xdr:col>
      <xdr:colOff>203200</xdr:colOff>
      <xdr:row>89</xdr:row>
      <xdr:rowOff>42273</xdr:rowOff>
    </xdr:to>
    <xdr:cxnSp macro="">
      <xdr:nvCxnSpPr>
        <xdr:cNvPr id="264" name="直線コネクタ 263"/>
        <xdr:cNvCxnSpPr/>
      </xdr:nvCxnSpPr>
      <xdr:spPr>
        <a:xfrm>
          <a:off x="14401800" y="14791145"/>
          <a:ext cx="889000" cy="5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89461</xdr:rowOff>
    </xdr:from>
    <xdr:ext cx="762000" cy="259045"/>
    <xdr:sp macro="" textlink="">
      <xdr:nvSpPr>
        <xdr:cNvPr id="266" name="テキスト ボックス 265"/>
        <xdr:cNvSpPr txBox="1"/>
      </xdr:nvSpPr>
      <xdr:spPr>
        <a:xfrm>
          <a:off x="14909800" y="1500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46445</xdr:rowOff>
    </xdr:from>
    <xdr:to>
      <xdr:col>21</xdr:col>
      <xdr:colOff>0</xdr:colOff>
      <xdr:row>86</xdr:row>
      <xdr:rowOff>67129</xdr:rowOff>
    </xdr:to>
    <xdr:cxnSp macro="">
      <xdr:nvCxnSpPr>
        <xdr:cNvPr id="267" name="直線コネクタ 266"/>
        <xdr:cNvCxnSpPr/>
      </xdr:nvCxnSpPr>
      <xdr:spPr>
        <a:xfrm flipV="1">
          <a:off x="13512800" y="14791145"/>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153307</xdr:rowOff>
    </xdr:from>
    <xdr:to>
      <xdr:col>21</xdr:col>
      <xdr:colOff>50800</xdr:colOff>
      <xdr:row>86</xdr:row>
      <xdr:rowOff>83457</xdr:rowOff>
    </xdr:to>
    <xdr:sp macro="" textlink="">
      <xdr:nvSpPr>
        <xdr:cNvPr id="268" name="フローチャート : 判断 267"/>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93634</xdr:rowOff>
    </xdr:from>
    <xdr:ext cx="762000" cy="259045"/>
    <xdr:sp macro="" textlink="">
      <xdr:nvSpPr>
        <xdr:cNvPr id="269" name="テキスト ボックス 268"/>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167095</xdr:rowOff>
    </xdr:from>
    <xdr:to>
      <xdr:col>19</xdr:col>
      <xdr:colOff>533400</xdr:colOff>
      <xdr:row>86</xdr:row>
      <xdr:rowOff>97245</xdr:rowOff>
    </xdr:to>
    <xdr:sp macro="" textlink="">
      <xdr:nvSpPr>
        <xdr:cNvPr id="270" name="フローチャート : 判断 269"/>
        <xdr:cNvSpPr/>
      </xdr:nvSpPr>
      <xdr:spPr>
        <a:xfrm>
          <a:off x="13462000" y="1474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107422</xdr:rowOff>
    </xdr:from>
    <xdr:ext cx="762000" cy="259045"/>
    <xdr:sp macro="" textlink="">
      <xdr:nvSpPr>
        <xdr:cNvPr id="271" name="テキスト ボックス 270"/>
        <xdr:cNvSpPr txBox="1"/>
      </xdr:nvSpPr>
      <xdr:spPr>
        <a:xfrm>
          <a:off x="13131800" y="1450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77" name="円/楕円 276"/>
        <xdr:cNvSpPr/>
      </xdr:nvSpPr>
      <xdr:spPr>
        <a:xfrm>
          <a:off x="16967200" y="145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38843</xdr:rowOff>
    </xdr:from>
    <xdr:ext cx="762000" cy="259045"/>
    <xdr:sp macro="" textlink="">
      <xdr:nvSpPr>
        <xdr:cNvPr id="278" name="給与水準   （国との比較）該当値テキスト"/>
        <xdr:cNvSpPr txBox="1"/>
      </xdr:nvSpPr>
      <xdr:spPr>
        <a:xfrm>
          <a:off x="17106900" y="1444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87086</xdr:rowOff>
    </xdr:from>
    <xdr:to>
      <xdr:col>23</xdr:col>
      <xdr:colOff>457200</xdr:colOff>
      <xdr:row>89</xdr:row>
      <xdr:rowOff>17236</xdr:rowOff>
    </xdr:to>
    <xdr:sp macro="" textlink="">
      <xdr:nvSpPr>
        <xdr:cNvPr id="279" name="円/楕円 278"/>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27413</xdr:rowOff>
    </xdr:from>
    <xdr:ext cx="736600" cy="259045"/>
    <xdr:sp macro="" textlink="">
      <xdr:nvSpPr>
        <xdr:cNvPr id="280" name="テキスト ボックス 279"/>
        <xdr:cNvSpPr txBox="1"/>
      </xdr:nvSpPr>
      <xdr:spPr>
        <a:xfrm>
          <a:off x="15798800" y="1494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162923</xdr:rowOff>
    </xdr:from>
    <xdr:to>
      <xdr:col>22</xdr:col>
      <xdr:colOff>254000</xdr:colOff>
      <xdr:row>89</xdr:row>
      <xdr:rowOff>93073</xdr:rowOff>
    </xdr:to>
    <xdr:sp macro="" textlink="">
      <xdr:nvSpPr>
        <xdr:cNvPr id="281" name="円/楕円 280"/>
        <xdr:cNvSpPr/>
      </xdr:nvSpPr>
      <xdr:spPr>
        <a:xfrm>
          <a:off x="15240000" y="152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77850</xdr:rowOff>
    </xdr:from>
    <xdr:ext cx="762000" cy="259045"/>
    <xdr:sp macro="" textlink="">
      <xdr:nvSpPr>
        <xdr:cNvPr id="282" name="テキスト ボックス 281"/>
        <xdr:cNvSpPr txBox="1"/>
      </xdr:nvSpPr>
      <xdr:spPr>
        <a:xfrm>
          <a:off x="14909800" y="1533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167095</xdr:rowOff>
    </xdr:from>
    <xdr:to>
      <xdr:col>21</xdr:col>
      <xdr:colOff>50800</xdr:colOff>
      <xdr:row>86</xdr:row>
      <xdr:rowOff>97245</xdr:rowOff>
    </xdr:to>
    <xdr:sp macro="" textlink="">
      <xdr:nvSpPr>
        <xdr:cNvPr id="283" name="円/楕円 282"/>
        <xdr:cNvSpPr/>
      </xdr:nvSpPr>
      <xdr:spPr>
        <a:xfrm>
          <a:off x="14351000" y="1474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82022</xdr:rowOff>
    </xdr:from>
    <xdr:ext cx="762000" cy="259045"/>
    <xdr:sp macro="" textlink="">
      <xdr:nvSpPr>
        <xdr:cNvPr id="284" name="テキスト ボックス 283"/>
        <xdr:cNvSpPr txBox="1"/>
      </xdr:nvSpPr>
      <xdr:spPr>
        <a:xfrm>
          <a:off x="14020800" y="1482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16329</xdr:rowOff>
    </xdr:from>
    <xdr:to>
      <xdr:col>19</xdr:col>
      <xdr:colOff>533400</xdr:colOff>
      <xdr:row>86</xdr:row>
      <xdr:rowOff>117929</xdr:rowOff>
    </xdr:to>
    <xdr:sp macro="" textlink="">
      <xdr:nvSpPr>
        <xdr:cNvPr id="285" name="円/楕円 284"/>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102706</xdr:rowOff>
    </xdr:from>
    <xdr:ext cx="762000" cy="259045"/>
    <xdr:sp macro="" textlink="">
      <xdr:nvSpPr>
        <xdr:cNvPr id="286" name="テキスト ボックス 285"/>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前年度と比較して職員数は減（対前年比▲５人）となり、平成2１年度からは毎年減少傾向にある。（対2１年度比▲０．９２人）</a:t>
          </a:r>
          <a:endParaRPr lang="ja-JP" altLang="ja-JP" sz="1400">
            <a:effectLst/>
          </a:endParaRPr>
        </a:p>
        <a:p>
          <a:r>
            <a:rPr lang="ja-JP" altLang="ja-JP" sz="1100" b="0" i="0" baseline="0">
              <a:solidFill>
                <a:schemeClr val="dk1"/>
              </a:solidFill>
              <a:effectLst/>
              <a:latin typeface="+mn-lt"/>
              <a:ea typeface="+mn-ea"/>
              <a:cs typeface="+mn-cs"/>
            </a:rPr>
            <a:t>　相対的に全国平均は下回っているものの、茨城県及び類似団体平均を若干上回っている。これは、市直営による消防業務や旧藤代町との合併等が影響していると思われる。</a:t>
          </a:r>
          <a:endParaRPr lang="ja-JP" altLang="ja-JP" sz="1400">
            <a:effectLst/>
          </a:endParaRPr>
        </a:p>
        <a:p>
          <a:r>
            <a:rPr lang="ja-JP" altLang="ja-JP" sz="1100" b="0" i="0" baseline="0">
              <a:solidFill>
                <a:schemeClr val="dk1"/>
              </a:solidFill>
              <a:effectLst/>
              <a:latin typeface="+mn-lt"/>
              <a:ea typeface="+mn-ea"/>
              <a:cs typeface="+mn-cs"/>
            </a:rPr>
            <a:t>　今後も、組織や事務事業の見直しに併せて計画的な定員管理の中で職員数の適正化を図る。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117747</xdr:rowOff>
    </xdr:from>
    <xdr:to>
      <xdr:col>24</xdr:col>
      <xdr:colOff>558800</xdr:colOff>
      <xdr:row>63</xdr:row>
      <xdr:rowOff>124641</xdr:rowOff>
    </xdr:to>
    <xdr:cxnSp macro="">
      <xdr:nvCxnSpPr>
        <xdr:cNvPr id="323" name="直線コネクタ 322"/>
        <xdr:cNvCxnSpPr/>
      </xdr:nvCxnSpPr>
      <xdr:spPr>
        <a:xfrm flipV="1">
          <a:off x="16179800" y="1091909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96355</xdr:rowOff>
    </xdr:from>
    <xdr:ext cx="762000" cy="259045"/>
    <xdr:sp macro="" textlink="">
      <xdr:nvSpPr>
        <xdr:cNvPr id="324" name="定員管理の状況平均値テキスト"/>
        <xdr:cNvSpPr txBox="1"/>
      </xdr:nvSpPr>
      <xdr:spPr>
        <a:xfrm>
          <a:off x="17106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124641</xdr:rowOff>
    </xdr:from>
    <xdr:to>
      <xdr:col>23</xdr:col>
      <xdr:colOff>406400</xdr:colOff>
      <xdr:row>64</xdr:row>
      <xdr:rowOff>4899</xdr:rowOff>
    </xdr:to>
    <xdr:cxnSp macro="">
      <xdr:nvCxnSpPr>
        <xdr:cNvPr id="326" name="直線コネクタ 325"/>
        <xdr:cNvCxnSpPr/>
      </xdr:nvCxnSpPr>
      <xdr:spPr>
        <a:xfrm flipV="1">
          <a:off x="15290800" y="1092599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8" name="テキスト ボックス 327"/>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4899</xdr:rowOff>
    </xdr:from>
    <xdr:to>
      <xdr:col>22</xdr:col>
      <xdr:colOff>203200</xdr:colOff>
      <xdr:row>64</xdr:row>
      <xdr:rowOff>111760</xdr:rowOff>
    </xdr:to>
    <xdr:cxnSp macro="">
      <xdr:nvCxnSpPr>
        <xdr:cNvPr id="329" name="直線コネクタ 328"/>
        <xdr:cNvCxnSpPr/>
      </xdr:nvCxnSpPr>
      <xdr:spPr>
        <a:xfrm flipV="1">
          <a:off x="14401800" y="10977699"/>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106334</xdr:rowOff>
    </xdr:from>
    <xdr:ext cx="762000" cy="259045"/>
    <xdr:sp macro="" textlink="">
      <xdr:nvSpPr>
        <xdr:cNvPr id="331" name="テキスト ボックス 330"/>
        <xdr:cNvSpPr txBox="1"/>
      </xdr:nvSpPr>
      <xdr:spPr>
        <a:xfrm>
          <a:off x="14909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111760</xdr:rowOff>
    </xdr:from>
    <xdr:to>
      <xdr:col>21</xdr:col>
      <xdr:colOff>0</xdr:colOff>
      <xdr:row>65</xdr:row>
      <xdr:rowOff>91984</xdr:rowOff>
    </xdr:to>
    <xdr:cxnSp macro="">
      <xdr:nvCxnSpPr>
        <xdr:cNvPr id="332" name="直線コネクタ 331"/>
        <xdr:cNvCxnSpPr/>
      </xdr:nvCxnSpPr>
      <xdr:spPr>
        <a:xfrm flipV="1">
          <a:off x="13512800" y="11084560"/>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3" name="フローチャート : 判断 332"/>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4" name="テキスト ボックス 333"/>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21227</xdr:rowOff>
    </xdr:from>
    <xdr:to>
      <xdr:col>19</xdr:col>
      <xdr:colOff>533400</xdr:colOff>
      <xdr:row>62</xdr:row>
      <xdr:rowOff>122827</xdr:rowOff>
    </xdr:to>
    <xdr:sp macro="" textlink="">
      <xdr:nvSpPr>
        <xdr:cNvPr id="335" name="フローチャート : 判断 334"/>
        <xdr:cNvSpPr/>
      </xdr:nvSpPr>
      <xdr:spPr>
        <a:xfrm>
          <a:off x="13462000" y="1065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133004</xdr:rowOff>
    </xdr:from>
    <xdr:ext cx="762000" cy="259045"/>
    <xdr:sp macro="" textlink="">
      <xdr:nvSpPr>
        <xdr:cNvPr id="336" name="テキスト ボックス 335"/>
        <xdr:cNvSpPr txBox="1"/>
      </xdr:nvSpPr>
      <xdr:spPr>
        <a:xfrm>
          <a:off x="13131800" y="1042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66947</xdr:rowOff>
    </xdr:from>
    <xdr:to>
      <xdr:col>24</xdr:col>
      <xdr:colOff>609600</xdr:colOff>
      <xdr:row>63</xdr:row>
      <xdr:rowOff>168547</xdr:rowOff>
    </xdr:to>
    <xdr:sp macro="" textlink="">
      <xdr:nvSpPr>
        <xdr:cNvPr id="342" name="円/楕円 341"/>
        <xdr:cNvSpPr/>
      </xdr:nvSpPr>
      <xdr:spPr>
        <a:xfrm>
          <a:off x="169672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39024</xdr:rowOff>
    </xdr:from>
    <xdr:ext cx="762000" cy="259045"/>
    <xdr:sp macro="" textlink="">
      <xdr:nvSpPr>
        <xdr:cNvPr id="343" name="定員管理の状況該当値テキスト"/>
        <xdr:cNvSpPr txBox="1"/>
      </xdr:nvSpPr>
      <xdr:spPr>
        <a:xfrm>
          <a:off x="17106900" y="108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73841</xdr:rowOff>
    </xdr:from>
    <xdr:to>
      <xdr:col>23</xdr:col>
      <xdr:colOff>457200</xdr:colOff>
      <xdr:row>64</xdr:row>
      <xdr:rowOff>3991</xdr:rowOff>
    </xdr:to>
    <xdr:sp macro="" textlink="">
      <xdr:nvSpPr>
        <xdr:cNvPr id="344" name="円/楕円 343"/>
        <xdr:cNvSpPr/>
      </xdr:nvSpPr>
      <xdr:spPr>
        <a:xfrm>
          <a:off x="16129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160218</xdr:rowOff>
    </xdr:from>
    <xdr:ext cx="736600" cy="259045"/>
    <xdr:sp macro="" textlink="">
      <xdr:nvSpPr>
        <xdr:cNvPr id="345" name="テキスト ボックス 344"/>
        <xdr:cNvSpPr txBox="1"/>
      </xdr:nvSpPr>
      <xdr:spPr>
        <a:xfrm>
          <a:off x="15798800" y="1096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125549</xdr:rowOff>
    </xdr:from>
    <xdr:to>
      <xdr:col>22</xdr:col>
      <xdr:colOff>254000</xdr:colOff>
      <xdr:row>64</xdr:row>
      <xdr:rowOff>55699</xdr:rowOff>
    </xdr:to>
    <xdr:sp macro="" textlink="">
      <xdr:nvSpPr>
        <xdr:cNvPr id="346" name="円/楕円 345"/>
        <xdr:cNvSpPr/>
      </xdr:nvSpPr>
      <xdr:spPr>
        <a:xfrm>
          <a:off x="152400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40476</xdr:rowOff>
    </xdr:from>
    <xdr:ext cx="762000" cy="259045"/>
    <xdr:sp macro="" textlink="">
      <xdr:nvSpPr>
        <xdr:cNvPr id="347" name="テキスト ボックス 346"/>
        <xdr:cNvSpPr txBox="1"/>
      </xdr:nvSpPr>
      <xdr:spPr>
        <a:xfrm>
          <a:off x="14909800" y="1101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60960</xdr:rowOff>
    </xdr:from>
    <xdr:to>
      <xdr:col>21</xdr:col>
      <xdr:colOff>50800</xdr:colOff>
      <xdr:row>64</xdr:row>
      <xdr:rowOff>162560</xdr:rowOff>
    </xdr:to>
    <xdr:sp macro="" textlink="">
      <xdr:nvSpPr>
        <xdr:cNvPr id="348" name="円/楕円 347"/>
        <xdr:cNvSpPr/>
      </xdr:nvSpPr>
      <xdr:spPr>
        <a:xfrm>
          <a:off x="14351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147337</xdr:rowOff>
    </xdr:from>
    <xdr:ext cx="762000" cy="259045"/>
    <xdr:sp macro="" textlink="">
      <xdr:nvSpPr>
        <xdr:cNvPr id="349" name="テキスト ボックス 348"/>
        <xdr:cNvSpPr txBox="1"/>
      </xdr:nvSpPr>
      <xdr:spPr>
        <a:xfrm>
          <a:off x="14020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41184</xdr:rowOff>
    </xdr:from>
    <xdr:to>
      <xdr:col>19</xdr:col>
      <xdr:colOff>533400</xdr:colOff>
      <xdr:row>65</xdr:row>
      <xdr:rowOff>142784</xdr:rowOff>
    </xdr:to>
    <xdr:sp macro="" textlink="">
      <xdr:nvSpPr>
        <xdr:cNvPr id="350" name="円/楕円 349"/>
        <xdr:cNvSpPr/>
      </xdr:nvSpPr>
      <xdr:spPr>
        <a:xfrm>
          <a:off x="13462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127561</xdr:rowOff>
    </xdr:from>
    <xdr:ext cx="762000" cy="259045"/>
    <xdr:sp macro="" textlink="">
      <xdr:nvSpPr>
        <xdr:cNvPr id="351" name="テキスト ボックス 350"/>
        <xdr:cNvSpPr txBox="1"/>
      </xdr:nvSpPr>
      <xdr:spPr>
        <a:xfrm>
          <a:off x="13131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50">
              <a:solidFill>
                <a:schemeClr val="dk1"/>
              </a:solidFill>
              <a:effectLst/>
              <a:latin typeface="+mn-lt"/>
              <a:ea typeface="+mn-ea"/>
              <a:cs typeface="+mn-cs"/>
            </a:rPr>
            <a:t>　類似団体平均を上回っている状態が続いているが、</a:t>
          </a:r>
          <a:r>
            <a:rPr lang="ja-JP" altLang="ja-JP" sz="950" b="0" i="0" baseline="0">
              <a:solidFill>
                <a:schemeClr val="dk1"/>
              </a:solidFill>
              <a:effectLst/>
              <a:latin typeface="+mn-lt"/>
              <a:ea typeface="+mn-ea"/>
              <a:cs typeface="+mn-cs"/>
            </a:rPr>
            <a:t>対前年度比較では</a:t>
          </a:r>
          <a:r>
            <a:rPr lang="en-US" altLang="ja-JP" sz="950" b="0" i="0" baseline="0">
              <a:solidFill>
                <a:schemeClr val="dk1"/>
              </a:solidFill>
              <a:effectLst/>
              <a:latin typeface="+mn-lt"/>
              <a:ea typeface="+mn-ea"/>
              <a:cs typeface="+mn-cs"/>
            </a:rPr>
            <a:t>0.3</a:t>
          </a:r>
          <a:r>
            <a:rPr lang="ja-JP" altLang="ja-JP" sz="950" b="0" i="0" baseline="0">
              <a:solidFill>
                <a:schemeClr val="dk1"/>
              </a:solidFill>
              <a:effectLst/>
              <a:latin typeface="+mn-lt"/>
              <a:ea typeface="+mn-ea"/>
              <a:cs typeface="+mn-cs"/>
            </a:rPr>
            <a:t>ポイント比率が減少した。</a:t>
          </a:r>
          <a:endParaRPr lang="ja-JP" altLang="ja-JP" sz="950">
            <a:effectLst/>
          </a:endParaRPr>
        </a:p>
        <a:p>
          <a:pPr rtl="0" eaLnBrk="1" fontAlgn="auto" latinLnBrk="0" hangingPunct="1"/>
          <a:r>
            <a:rPr lang="ja-JP" altLang="ja-JP" sz="950">
              <a:solidFill>
                <a:schemeClr val="dk1"/>
              </a:solidFill>
              <a:effectLst/>
              <a:latin typeface="+mn-lt"/>
              <a:ea typeface="+mn-ea"/>
              <a:cs typeface="+mn-cs"/>
            </a:rPr>
            <a:t>　</a:t>
          </a:r>
          <a:r>
            <a:rPr lang="ja-JP" altLang="en-US" sz="950">
              <a:solidFill>
                <a:schemeClr val="dk1"/>
              </a:solidFill>
              <a:effectLst/>
              <a:latin typeface="+mn-lt"/>
              <a:ea typeface="+mn-ea"/>
              <a:cs typeface="+mn-cs"/>
            </a:rPr>
            <a:t>実質公債費比率は３カ年平均であるため、平成</a:t>
          </a:r>
          <a:r>
            <a:rPr lang="en-US" altLang="ja-JP" sz="950">
              <a:solidFill>
                <a:schemeClr val="dk1"/>
              </a:solidFill>
              <a:effectLst/>
              <a:latin typeface="+mn-lt"/>
              <a:ea typeface="+mn-ea"/>
              <a:cs typeface="+mn-cs"/>
            </a:rPr>
            <a:t>25</a:t>
          </a:r>
          <a:r>
            <a:rPr lang="ja-JP" altLang="en-US" sz="950">
              <a:solidFill>
                <a:schemeClr val="dk1"/>
              </a:solidFill>
              <a:effectLst/>
              <a:latin typeface="+mn-lt"/>
              <a:ea typeface="+mn-ea"/>
              <a:cs typeface="+mn-cs"/>
            </a:rPr>
            <a:t>年度の単年度数値は</a:t>
          </a:r>
          <a:r>
            <a:rPr lang="en-US" altLang="ja-JP" sz="950">
              <a:solidFill>
                <a:schemeClr val="dk1"/>
              </a:solidFill>
              <a:effectLst/>
              <a:latin typeface="+mn-lt"/>
              <a:ea typeface="+mn-ea"/>
              <a:cs typeface="+mn-cs"/>
            </a:rPr>
            <a:t>10.244%</a:t>
          </a:r>
          <a:r>
            <a:rPr lang="ja-JP" altLang="en-US" sz="950">
              <a:solidFill>
                <a:schemeClr val="dk1"/>
              </a:solidFill>
              <a:effectLst/>
              <a:latin typeface="+mn-lt"/>
              <a:ea typeface="+mn-ea"/>
              <a:cs typeface="+mn-cs"/>
            </a:rPr>
            <a:t>で平成</a:t>
          </a:r>
          <a:r>
            <a:rPr lang="en-US" altLang="ja-JP" sz="950">
              <a:solidFill>
                <a:schemeClr val="dk1"/>
              </a:solidFill>
              <a:effectLst/>
              <a:latin typeface="+mn-lt"/>
              <a:ea typeface="+mn-ea"/>
              <a:cs typeface="+mn-cs"/>
            </a:rPr>
            <a:t>24</a:t>
          </a:r>
          <a:r>
            <a:rPr lang="ja-JP" altLang="en-US" sz="950">
              <a:solidFill>
                <a:schemeClr val="dk1"/>
              </a:solidFill>
              <a:effectLst/>
              <a:latin typeface="+mn-lt"/>
              <a:ea typeface="+mn-ea"/>
              <a:cs typeface="+mn-cs"/>
            </a:rPr>
            <a:t>年度の</a:t>
          </a:r>
          <a:r>
            <a:rPr lang="en-US" altLang="ja-JP" sz="950">
              <a:solidFill>
                <a:schemeClr val="dk1"/>
              </a:solidFill>
              <a:effectLst/>
              <a:latin typeface="+mn-lt"/>
              <a:ea typeface="+mn-ea"/>
              <a:cs typeface="+mn-cs"/>
            </a:rPr>
            <a:t>9.704%</a:t>
          </a:r>
          <a:r>
            <a:rPr lang="ja-JP" altLang="en-US" sz="950">
              <a:solidFill>
                <a:schemeClr val="dk1"/>
              </a:solidFill>
              <a:effectLst/>
              <a:latin typeface="+mn-lt"/>
              <a:ea typeface="+mn-ea"/>
              <a:cs typeface="+mn-cs"/>
            </a:rPr>
            <a:t>と比較して</a:t>
          </a:r>
          <a:r>
            <a:rPr lang="en-US" altLang="ja-JP" sz="950">
              <a:solidFill>
                <a:schemeClr val="dk1"/>
              </a:solidFill>
              <a:effectLst/>
              <a:latin typeface="+mn-lt"/>
              <a:ea typeface="+mn-ea"/>
              <a:cs typeface="+mn-cs"/>
            </a:rPr>
            <a:t>0.540</a:t>
          </a:r>
          <a:r>
            <a:rPr lang="ja-JP" altLang="en-US" sz="950">
              <a:solidFill>
                <a:schemeClr val="dk1"/>
              </a:solidFill>
              <a:effectLst/>
              <a:latin typeface="+mn-lt"/>
              <a:ea typeface="+mn-ea"/>
              <a:cs typeface="+mn-cs"/>
            </a:rPr>
            <a:t>ポイントの増となったものの、平成</a:t>
          </a:r>
          <a:r>
            <a:rPr lang="en-US" altLang="ja-JP" sz="950">
              <a:solidFill>
                <a:schemeClr val="dk1"/>
              </a:solidFill>
              <a:effectLst/>
              <a:latin typeface="+mn-lt"/>
              <a:ea typeface="+mn-ea"/>
              <a:cs typeface="+mn-cs"/>
            </a:rPr>
            <a:t>22</a:t>
          </a:r>
          <a:r>
            <a:rPr lang="ja-JP" altLang="en-US" sz="950">
              <a:solidFill>
                <a:schemeClr val="dk1"/>
              </a:solidFill>
              <a:effectLst/>
              <a:latin typeface="+mn-lt"/>
              <a:ea typeface="+mn-ea"/>
              <a:cs typeface="+mn-cs"/>
            </a:rPr>
            <a:t>年度が</a:t>
          </a:r>
          <a:r>
            <a:rPr lang="en-US" altLang="ja-JP" sz="950">
              <a:solidFill>
                <a:schemeClr val="dk1"/>
              </a:solidFill>
              <a:effectLst/>
              <a:latin typeface="+mn-lt"/>
              <a:ea typeface="+mn-ea"/>
              <a:cs typeface="+mn-cs"/>
            </a:rPr>
            <a:t>11.091%</a:t>
          </a:r>
          <a:r>
            <a:rPr lang="ja-JP" altLang="en-US" sz="950">
              <a:solidFill>
                <a:schemeClr val="dk1"/>
              </a:solidFill>
              <a:effectLst/>
              <a:latin typeface="+mn-lt"/>
              <a:ea typeface="+mn-ea"/>
              <a:cs typeface="+mn-cs"/>
            </a:rPr>
            <a:t>であったために３カ年平均では</a:t>
          </a:r>
          <a:r>
            <a:rPr lang="en-US" altLang="ja-JP" sz="950">
              <a:solidFill>
                <a:schemeClr val="dk1"/>
              </a:solidFill>
              <a:effectLst/>
              <a:latin typeface="+mn-lt"/>
              <a:ea typeface="+mn-ea"/>
              <a:cs typeface="+mn-cs"/>
            </a:rPr>
            <a:t>0.3</a:t>
          </a:r>
          <a:r>
            <a:rPr lang="ja-JP" altLang="en-US" sz="950">
              <a:solidFill>
                <a:schemeClr val="dk1"/>
              </a:solidFill>
              <a:effectLst/>
              <a:latin typeface="+mn-lt"/>
              <a:ea typeface="+mn-ea"/>
              <a:cs typeface="+mn-cs"/>
            </a:rPr>
            <a:t>ポイントの減少となった。</a:t>
          </a:r>
          <a:endParaRPr lang="en-US" altLang="ja-JP" sz="950">
            <a:solidFill>
              <a:schemeClr val="dk1"/>
            </a:solidFill>
            <a:effectLst/>
            <a:latin typeface="+mn-lt"/>
            <a:ea typeface="+mn-ea"/>
            <a:cs typeface="+mn-cs"/>
          </a:endParaRPr>
        </a:p>
        <a:p>
          <a:pPr rtl="0" eaLnBrk="1" fontAlgn="auto" latinLnBrk="0" hangingPunct="1"/>
          <a:r>
            <a:rPr lang="ja-JP" altLang="ja-JP" sz="950" b="0" i="0" baseline="0">
              <a:solidFill>
                <a:schemeClr val="dk1"/>
              </a:solidFill>
              <a:effectLst/>
              <a:latin typeface="+mn-lt"/>
              <a:ea typeface="+mn-ea"/>
              <a:cs typeface="+mn-cs"/>
            </a:rPr>
            <a:t>　「取手市行財政改革アクションプラン」</a:t>
          </a:r>
          <a:r>
            <a:rPr lang="ja-JP" altLang="en-US" sz="950" b="0" i="0" baseline="0">
              <a:solidFill>
                <a:schemeClr val="dk1"/>
              </a:solidFill>
              <a:effectLst/>
              <a:latin typeface="+mn-lt"/>
              <a:ea typeface="+mn-ea"/>
              <a:cs typeface="+mn-cs"/>
            </a:rPr>
            <a:t>及び</a:t>
          </a:r>
          <a:r>
            <a:rPr lang="ja-JP" altLang="ja-JP" sz="950" b="0" i="0" baseline="0">
              <a:solidFill>
                <a:schemeClr val="dk1"/>
              </a:solidFill>
              <a:effectLst/>
              <a:latin typeface="+mn-lt"/>
              <a:ea typeface="+mn-ea"/>
              <a:cs typeface="+mn-cs"/>
            </a:rPr>
            <a:t>「取手市行政経営改革プラン」に基づき、銀行等引受資金については、世代間の負担の公平化と公債費負担の中長期的な平準化の観点から借換えを実施するとともに、新規借入については、施設の耐用年数を勘案した償還期間の設定など、公債費の平準化を図っている。</a:t>
          </a:r>
          <a:endParaRPr lang="ja-JP" altLang="ja-JP" sz="950">
            <a:effectLst/>
          </a:endParaRPr>
        </a:p>
        <a:p>
          <a:pPr rtl="0" eaLnBrk="1" fontAlgn="auto" latinLnBrk="0" hangingPunct="1"/>
          <a:r>
            <a:rPr lang="ja-JP" altLang="ja-JP" sz="950" b="0" i="0" baseline="0">
              <a:solidFill>
                <a:schemeClr val="dk1"/>
              </a:solidFill>
              <a:effectLst/>
              <a:latin typeface="+mn-lt"/>
              <a:ea typeface="+mn-ea"/>
              <a:cs typeface="+mn-cs"/>
            </a:rPr>
            <a:t>　</a:t>
          </a:r>
          <a:r>
            <a:rPr lang="ja-JP" altLang="ja-JP" sz="950">
              <a:solidFill>
                <a:schemeClr val="dk1"/>
              </a:solidFill>
              <a:effectLst/>
              <a:latin typeface="+mn-lt"/>
              <a:ea typeface="+mn-ea"/>
              <a:cs typeface="+mn-cs"/>
            </a:rPr>
            <a:t>今後も、適切な事業の選択・実施による適正な市債発行、満期一括償還地方債の借換え・期間の見直し等を順次行い、公債費の減額及び償還金の平準化を図り、実質公債費率の急激な上昇を抑える。</a:t>
          </a:r>
          <a:endParaRPr lang="ja-JP" altLang="ja-JP" sz="95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52324</xdr:rowOff>
    </xdr:from>
    <xdr:to>
      <xdr:col>24</xdr:col>
      <xdr:colOff>558800</xdr:colOff>
      <xdr:row>39</xdr:row>
      <xdr:rowOff>66802</xdr:rowOff>
    </xdr:to>
    <xdr:cxnSp macro="">
      <xdr:nvCxnSpPr>
        <xdr:cNvPr id="383" name="直線コネクタ 382"/>
        <xdr:cNvCxnSpPr/>
      </xdr:nvCxnSpPr>
      <xdr:spPr>
        <a:xfrm flipV="1">
          <a:off x="16179800" y="673887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84"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66802</xdr:rowOff>
    </xdr:from>
    <xdr:to>
      <xdr:col>23</xdr:col>
      <xdr:colOff>406400</xdr:colOff>
      <xdr:row>39</xdr:row>
      <xdr:rowOff>86106</xdr:rowOff>
    </xdr:to>
    <xdr:cxnSp macro="">
      <xdr:nvCxnSpPr>
        <xdr:cNvPr id="386" name="直線コネクタ 385"/>
        <xdr:cNvCxnSpPr/>
      </xdr:nvCxnSpPr>
      <xdr:spPr>
        <a:xfrm flipV="1">
          <a:off x="15290800" y="67533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8" name="テキスト ボックス 387"/>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86106</xdr:rowOff>
    </xdr:from>
    <xdr:to>
      <xdr:col>22</xdr:col>
      <xdr:colOff>203200</xdr:colOff>
      <xdr:row>39</xdr:row>
      <xdr:rowOff>105410</xdr:rowOff>
    </xdr:to>
    <xdr:cxnSp macro="">
      <xdr:nvCxnSpPr>
        <xdr:cNvPr id="389" name="直線コネクタ 388"/>
        <xdr:cNvCxnSpPr/>
      </xdr:nvCxnSpPr>
      <xdr:spPr>
        <a:xfrm flipV="1">
          <a:off x="14401800" y="67726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91" name="テキスト ボックス 390"/>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105410</xdr:rowOff>
    </xdr:from>
    <xdr:to>
      <xdr:col>21</xdr:col>
      <xdr:colOff>0</xdr:colOff>
      <xdr:row>39</xdr:row>
      <xdr:rowOff>115062</xdr:rowOff>
    </xdr:to>
    <xdr:cxnSp macro="">
      <xdr:nvCxnSpPr>
        <xdr:cNvPr id="392" name="直線コネクタ 391"/>
        <xdr:cNvCxnSpPr/>
      </xdr:nvCxnSpPr>
      <xdr:spPr>
        <a:xfrm flipV="1">
          <a:off x="13512800" y="67919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8890</xdr:rowOff>
    </xdr:from>
    <xdr:to>
      <xdr:col>21</xdr:col>
      <xdr:colOff>50800</xdr:colOff>
      <xdr:row>38</xdr:row>
      <xdr:rowOff>110490</xdr:rowOff>
    </xdr:to>
    <xdr:sp macro="" textlink="">
      <xdr:nvSpPr>
        <xdr:cNvPr id="393" name="フローチャート : 判断 392"/>
        <xdr:cNvSpPr/>
      </xdr:nvSpPr>
      <xdr:spPr>
        <a:xfrm>
          <a:off x="14351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120667</xdr:rowOff>
    </xdr:from>
    <xdr:ext cx="762000" cy="259045"/>
    <xdr:sp macro="" textlink="">
      <xdr:nvSpPr>
        <xdr:cNvPr id="394" name="テキスト ボックス 393"/>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37846</xdr:rowOff>
    </xdr:from>
    <xdr:to>
      <xdr:col>19</xdr:col>
      <xdr:colOff>533400</xdr:colOff>
      <xdr:row>38</xdr:row>
      <xdr:rowOff>139446</xdr:rowOff>
    </xdr:to>
    <xdr:sp macro="" textlink="">
      <xdr:nvSpPr>
        <xdr:cNvPr id="395" name="フローチャート : 判断 394"/>
        <xdr:cNvSpPr/>
      </xdr:nvSpPr>
      <xdr:spPr>
        <a:xfrm>
          <a:off x="134620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149623</xdr:rowOff>
    </xdr:from>
    <xdr:ext cx="762000" cy="259045"/>
    <xdr:sp macro="" textlink="">
      <xdr:nvSpPr>
        <xdr:cNvPr id="396" name="テキスト ボックス 395"/>
        <xdr:cNvSpPr txBox="1"/>
      </xdr:nvSpPr>
      <xdr:spPr>
        <a:xfrm>
          <a:off x="13131800" y="632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1524</xdr:rowOff>
    </xdr:from>
    <xdr:to>
      <xdr:col>24</xdr:col>
      <xdr:colOff>609600</xdr:colOff>
      <xdr:row>39</xdr:row>
      <xdr:rowOff>103124</xdr:rowOff>
    </xdr:to>
    <xdr:sp macro="" textlink="">
      <xdr:nvSpPr>
        <xdr:cNvPr id="402" name="円/楕円 401"/>
        <xdr:cNvSpPr/>
      </xdr:nvSpPr>
      <xdr:spPr>
        <a:xfrm>
          <a:off x="169672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145051</xdr:rowOff>
    </xdr:from>
    <xdr:ext cx="762000" cy="259045"/>
    <xdr:sp macro="" textlink="">
      <xdr:nvSpPr>
        <xdr:cNvPr id="403" name="公債費負担の状況該当値テキスト"/>
        <xdr:cNvSpPr txBox="1"/>
      </xdr:nvSpPr>
      <xdr:spPr>
        <a:xfrm>
          <a:off x="17106900" y="6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16002</xdr:rowOff>
    </xdr:from>
    <xdr:to>
      <xdr:col>23</xdr:col>
      <xdr:colOff>457200</xdr:colOff>
      <xdr:row>39</xdr:row>
      <xdr:rowOff>117602</xdr:rowOff>
    </xdr:to>
    <xdr:sp macro="" textlink="">
      <xdr:nvSpPr>
        <xdr:cNvPr id="404" name="円/楕円 403"/>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102379</xdr:rowOff>
    </xdr:from>
    <xdr:ext cx="736600" cy="259045"/>
    <xdr:sp macro="" textlink="">
      <xdr:nvSpPr>
        <xdr:cNvPr id="405" name="テキスト ボックス 404"/>
        <xdr:cNvSpPr txBox="1"/>
      </xdr:nvSpPr>
      <xdr:spPr>
        <a:xfrm>
          <a:off x="15798800" y="678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35306</xdr:rowOff>
    </xdr:from>
    <xdr:to>
      <xdr:col>22</xdr:col>
      <xdr:colOff>254000</xdr:colOff>
      <xdr:row>39</xdr:row>
      <xdr:rowOff>136906</xdr:rowOff>
    </xdr:to>
    <xdr:sp macro="" textlink="">
      <xdr:nvSpPr>
        <xdr:cNvPr id="406" name="円/楕円 405"/>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121683</xdr:rowOff>
    </xdr:from>
    <xdr:ext cx="762000" cy="259045"/>
    <xdr:sp macro="" textlink="">
      <xdr:nvSpPr>
        <xdr:cNvPr id="407" name="テキスト ボックス 406"/>
        <xdr:cNvSpPr txBox="1"/>
      </xdr:nvSpPr>
      <xdr:spPr>
        <a:xfrm>
          <a:off x="149098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408" name="円/楕円 407"/>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140987</xdr:rowOff>
    </xdr:from>
    <xdr:ext cx="762000" cy="259045"/>
    <xdr:sp macro="" textlink="">
      <xdr:nvSpPr>
        <xdr:cNvPr id="409" name="テキスト ボックス 408"/>
        <xdr:cNvSpPr txBox="1"/>
      </xdr:nvSpPr>
      <xdr:spPr>
        <a:xfrm>
          <a:off x="14020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64262</xdr:rowOff>
    </xdr:from>
    <xdr:to>
      <xdr:col>19</xdr:col>
      <xdr:colOff>533400</xdr:colOff>
      <xdr:row>39</xdr:row>
      <xdr:rowOff>165862</xdr:rowOff>
    </xdr:to>
    <xdr:sp macro="" textlink="">
      <xdr:nvSpPr>
        <xdr:cNvPr id="410" name="円/楕円 409"/>
        <xdr:cNvSpPr/>
      </xdr:nvSpPr>
      <xdr:spPr>
        <a:xfrm>
          <a:off x="13462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150639</xdr:rowOff>
    </xdr:from>
    <xdr:ext cx="762000" cy="259045"/>
    <xdr:sp macro="" textlink="">
      <xdr:nvSpPr>
        <xdr:cNvPr id="411" name="テキスト ボックス 410"/>
        <xdr:cNvSpPr txBox="1"/>
      </xdr:nvSpPr>
      <xdr:spPr>
        <a:xfrm>
          <a:off x="131318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類似団体平均を上回っている状況が続いているが、対前年度比較では</a:t>
          </a:r>
          <a:r>
            <a:rPr lang="en-US" altLang="ja-JP" sz="1100" b="0" i="0" baseline="0">
              <a:solidFill>
                <a:schemeClr val="dk1"/>
              </a:solidFill>
              <a:effectLst/>
              <a:latin typeface="+mn-lt"/>
              <a:ea typeface="+mn-ea"/>
              <a:cs typeface="+mn-cs"/>
            </a:rPr>
            <a:t>14.8</a:t>
          </a:r>
          <a:r>
            <a:rPr lang="ja-JP" altLang="ja-JP" sz="1100" b="0" i="0" baseline="0">
              <a:solidFill>
                <a:schemeClr val="dk1"/>
              </a:solidFill>
              <a:effectLst/>
              <a:latin typeface="+mn-lt"/>
              <a:ea typeface="+mn-ea"/>
              <a:cs typeface="+mn-cs"/>
            </a:rPr>
            <a:t>ポイント比率が減少し</a:t>
          </a:r>
          <a:r>
            <a:rPr lang="ja-JP" altLang="en-US" sz="1100" b="0" i="0" baseline="0">
              <a:solidFill>
                <a:schemeClr val="dk1"/>
              </a:solidFill>
              <a:effectLst/>
              <a:latin typeface="+mn-lt"/>
              <a:ea typeface="+mn-ea"/>
              <a:cs typeface="+mn-cs"/>
            </a:rPr>
            <a:t>、大幅に改善した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将来負担額のうち地方債残高は増となっているものの、</a:t>
          </a:r>
          <a:r>
            <a:rPr lang="ja-JP" altLang="en-US" sz="1100" b="0" i="0" baseline="0">
              <a:solidFill>
                <a:schemeClr val="dk1"/>
              </a:solidFill>
              <a:effectLst/>
              <a:latin typeface="+mn-lt"/>
              <a:ea typeface="+mn-ea"/>
              <a:cs typeface="+mn-cs"/>
            </a:rPr>
            <a:t>組合等負担見込額及び退職手当負担見込額が減、</a:t>
          </a:r>
          <a:r>
            <a:rPr lang="ja-JP" altLang="ja-JP" sz="1100" b="0" i="0" baseline="0">
              <a:solidFill>
                <a:schemeClr val="dk1"/>
              </a:solidFill>
              <a:effectLst/>
              <a:latin typeface="+mn-lt"/>
              <a:ea typeface="+mn-ea"/>
              <a:cs typeface="+mn-cs"/>
            </a:rPr>
            <a:t>将来負担額から差し引くことのできる充当可能財源等も増となったため、分子となる将来負担額合計が</a:t>
          </a:r>
          <a:r>
            <a:rPr lang="ja-JP" altLang="ja-JP" sz="1100">
              <a:solidFill>
                <a:schemeClr val="dk1"/>
              </a:solidFill>
              <a:effectLst/>
              <a:latin typeface="+mn-lt"/>
              <a:ea typeface="+mn-ea"/>
              <a:cs typeface="+mn-cs"/>
            </a:rPr>
            <a:t>対前年度比較で</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千万円の減（△</a:t>
          </a:r>
          <a:r>
            <a:rPr lang="en-US" altLang="ja-JP" sz="1100">
              <a:solidFill>
                <a:schemeClr val="dk1"/>
              </a:solidFill>
              <a:effectLst/>
              <a:latin typeface="+mn-lt"/>
              <a:ea typeface="+mn-ea"/>
              <a:cs typeface="+mn-cs"/>
            </a:rPr>
            <a:t>17.68%</a:t>
          </a:r>
          <a:r>
            <a:rPr lang="ja-JP" altLang="ja-JP" sz="1100">
              <a:solidFill>
                <a:schemeClr val="dk1"/>
              </a:solidFill>
              <a:effectLst/>
              <a:latin typeface="+mn-lt"/>
              <a:ea typeface="+mn-ea"/>
              <a:cs typeface="+mn-cs"/>
            </a:rPr>
            <a:t>）となったことが、将来負担比率を</a:t>
          </a:r>
          <a:r>
            <a:rPr lang="ja-JP" altLang="en-US" sz="1100">
              <a:solidFill>
                <a:schemeClr val="dk1"/>
              </a:solidFill>
              <a:effectLst/>
              <a:latin typeface="+mn-lt"/>
              <a:ea typeface="+mn-ea"/>
              <a:cs typeface="+mn-cs"/>
            </a:rPr>
            <a:t>大幅に</a:t>
          </a:r>
          <a:r>
            <a:rPr lang="ja-JP" altLang="ja-JP" sz="1100">
              <a:solidFill>
                <a:schemeClr val="dk1"/>
              </a:solidFill>
              <a:effectLst/>
              <a:latin typeface="+mn-lt"/>
              <a:ea typeface="+mn-ea"/>
              <a:cs typeface="+mn-cs"/>
            </a:rPr>
            <a:t>引き下げた要因である。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公債費等の義務的経費の削減を中心とする行政改革を進め、後世への負担を少しでも軽減するよう、新規事業の実施等に係る総点検を実施し、地方債発行の抑制など、地方債現在高の急激な上昇を抑制し、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33655</xdr:rowOff>
    </xdr:from>
    <xdr:to>
      <xdr:col>24</xdr:col>
      <xdr:colOff>558800</xdr:colOff>
      <xdr:row>16</xdr:row>
      <xdr:rowOff>105080</xdr:rowOff>
    </xdr:to>
    <xdr:cxnSp macro="">
      <xdr:nvCxnSpPr>
        <xdr:cNvPr id="443" name="直線コネクタ 442"/>
        <xdr:cNvCxnSpPr/>
      </xdr:nvCxnSpPr>
      <xdr:spPr>
        <a:xfrm flipV="1">
          <a:off x="16179800" y="2776855"/>
          <a:ext cx="8382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44"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105080</xdr:rowOff>
    </xdr:from>
    <xdr:to>
      <xdr:col>23</xdr:col>
      <xdr:colOff>406400</xdr:colOff>
      <xdr:row>16</xdr:row>
      <xdr:rowOff>109423</xdr:rowOff>
    </xdr:to>
    <xdr:cxnSp macro="">
      <xdr:nvCxnSpPr>
        <xdr:cNvPr id="446" name="直線コネクタ 445"/>
        <xdr:cNvCxnSpPr/>
      </xdr:nvCxnSpPr>
      <xdr:spPr>
        <a:xfrm flipV="1">
          <a:off x="15290800" y="284828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8" name="テキスト ボックス 447"/>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109423</xdr:rowOff>
    </xdr:from>
    <xdr:to>
      <xdr:col>22</xdr:col>
      <xdr:colOff>203200</xdr:colOff>
      <xdr:row>16</xdr:row>
      <xdr:rowOff>122936</xdr:rowOff>
    </xdr:to>
    <xdr:cxnSp macro="">
      <xdr:nvCxnSpPr>
        <xdr:cNvPr id="449" name="直線コネクタ 448"/>
        <xdr:cNvCxnSpPr/>
      </xdr:nvCxnSpPr>
      <xdr:spPr>
        <a:xfrm flipV="1">
          <a:off x="14401800" y="2852623"/>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51" name="テキスト ボックス 450"/>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122936</xdr:rowOff>
    </xdr:from>
    <xdr:to>
      <xdr:col>21</xdr:col>
      <xdr:colOff>0</xdr:colOff>
      <xdr:row>17</xdr:row>
      <xdr:rowOff>1676</xdr:rowOff>
    </xdr:to>
    <xdr:cxnSp macro="">
      <xdr:nvCxnSpPr>
        <xdr:cNvPr id="452" name="直線コネクタ 451"/>
        <xdr:cNvCxnSpPr/>
      </xdr:nvCxnSpPr>
      <xdr:spPr>
        <a:xfrm flipV="1">
          <a:off x="13512800" y="2866136"/>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156845</xdr:rowOff>
    </xdr:from>
    <xdr:to>
      <xdr:col>21</xdr:col>
      <xdr:colOff>50800</xdr:colOff>
      <xdr:row>15</xdr:row>
      <xdr:rowOff>86995</xdr:rowOff>
    </xdr:to>
    <xdr:sp macro="" textlink="">
      <xdr:nvSpPr>
        <xdr:cNvPr id="453" name="フローチャート : 判断 452"/>
        <xdr:cNvSpPr/>
      </xdr:nvSpPr>
      <xdr:spPr>
        <a:xfrm>
          <a:off x="14351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97172</xdr:rowOff>
    </xdr:from>
    <xdr:ext cx="762000" cy="259045"/>
    <xdr:sp macro="" textlink="">
      <xdr:nvSpPr>
        <xdr:cNvPr id="454" name="テキスト ボックス 453"/>
        <xdr:cNvSpPr txBox="1"/>
      </xdr:nvSpPr>
      <xdr:spPr>
        <a:xfrm>
          <a:off x="14020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35585</xdr:rowOff>
    </xdr:from>
    <xdr:to>
      <xdr:col>19</xdr:col>
      <xdr:colOff>533400</xdr:colOff>
      <xdr:row>15</xdr:row>
      <xdr:rowOff>137185</xdr:rowOff>
    </xdr:to>
    <xdr:sp macro="" textlink="">
      <xdr:nvSpPr>
        <xdr:cNvPr id="455" name="フローチャート : 判断 454"/>
        <xdr:cNvSpPr/>
      </xdr:nvSpPr>
      <xdr:spPr>
        <a:xfrm>
          <a:off x="13462000" y="26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147362</xdr:rowOff>
    </xdr:from>
    <xdr:ext cx="762000" cy="259045"/>
    <xdr:sp macro="" textlink="">
      <xdr:nvSpPr>
        <xdr:cNvPr id="456" name="テキスト ボックス 455"/>
        <xdr:cNvSpPr txBox="1"/>
      </xdr:nvSpPr>
      <xdr:spPr>
        <a:xfrm>
          <a:off x="13131800" y="237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154305</xdr:rowOff>
    </xdr:from>
    <xdr:to>
      <xdr:col>24</xdr:col>
      <xdr:colOff>609600</xdr:colOff>
      <xdr:row>16</xdr:row>
      <xdr:rowOff>84455</xdr:rowOff>
    </xdr:to>
    <xdr:sp macro="" textlink="">
      <xdr:nvSpPr>
        <xdr:cNvPr id="462" name="円/楕円 461"/>
        <xdr:cNvSpPr/>
      </xdr:nvSpPr>
      <xdr:spPr>
        <a:xfrm>
          <a:off x="169672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126382</xdr:rowOff>
    </xdr:from>
    <xdr:ext cx="762000" cy="259045"/>
    <xdr:sp macro="" textlink="">
      <xdr:nvSpPr>
        <xdr:cNvPr id="463" name="将来負担の状況該当値テキスト"/>
        <xdr:cNvSpPr txBox="1"/>
      </xdr:nvSpPr>
      <xdr:spPr>
        <a:xfrm>
          <a:off x="17106900" y="269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54280</xdr:rowOff>
    </xdr:from>
    <xdr:to>
      <xdr:col>23</xdr:col>
      <xdr:colOff>457200</xdr:colOff>
      <xdr:row>16</xdr:row>
      <xdr:rowOff>155880</xdr:rowOff>
    </xdr:to>
    <xdr:sp macro="" textlink="">
      <xdr:nvSpPr>
        <xdr:cNvPr id="464" name="円/楕円 463"/>
        <xdr:cNvSpPr/>
      </xdr:nvSpPr>
      <xdr:spPr>
        <a:xfrm>
          <a:off x="16129000" y="27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140657</xdr:rowOff>
    </xdr:from>
    <xdr:ext cx="736600" cy="259045"/>
    <xdr:sp macro="" textlink="">
      <xdr:nvSpPr>
        <xdr:cNvPr id="465" name="テキスト ボックス 464"/>
        <xdr:cNvSpPr txBox="1"/>
      </xdr:nvSpPr>
      <xdr:spPr>
        <a:xfrm>
          <a:off x="15798800" y="28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58623</xdr:rowOff>
    </xdr:from>
    <xdr:to>
      <xdr:col>22</xdr:col>
      <xdr:colOff>254000</xdr:colOff>
      <xdr:row>16</xdr:row>
      <xdr:rowOff>160223</xdr:rowOff>
    </xdr:to>
    <xdr:sp macro="" textlink="">
      <xdr:nvSpPr>
        <xdr:cNvPr id="466" name="円/楕円 465"/>
        <xdr:cNvSpPr/>
      </xdr:nvSpPr>
      <xdr:spPr>
        <a:xfrm>
          <a:off x="15240000" y="280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145000</xdr:rowOff>
    </xdr:from>
    <xdr:ext cx="762000" cy="259045"/>
    <xdr:sp macro="" textlink="">
      <xdr:nvSpPr>
        <xdr:cNvPr id="467" name="テキスト ボックス 466"/>
        <xdr:cNvSpPr txBox="1"/>
      </xdr:nvSpPr>
      <xdr:spPr>
        <a:xfrm>
          <a:off x="14909800" y="288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72136</xdr:rowOff>
    </xdr:from>
    <xdr:to>
      <xdr:col>21</xdr:col>
      <xdr:colOff>50800</xdr:colOff>
      <xdr:row>17</xdr:row>
      <xdr:rowOff>2286</xdr:rowOff>
    </xdr:to>
    <xdr:sp macro="" textlink="">
      <xdr:nvSpPr>
        <xdr:cNvPr id="468" name="円/楕円 467"/>
        <xdr:cNvSpPr/>
      </xdr:nvSpPr>
      <xdr:spPr>
        <a:xfrm>
          <a:off x="143510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158513</xdr:rowOff>
    </xdr:from>
    <xdr:ext cx="762000" cy="259045"/>
    <xdr:sp macro="" textlink="">
      <xdr:nvSpPr>
        <xdr:cNvPr id="469" name="テキスト ボックス 468"/>
        <xdr:cNvSpPr txBox="1"/>
      </xdr:nvSpPr>
      <xdr:spPr>
        <a:xfrm>
          <a:off x="14020800" y="2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122326</xdr:rowOff>
    </xdr:from>
    <xdr:to>
      <xdr:col>19</xdr:col>
      <xdr:colOff>533400</xdr:colOff>
      <xdr:row>17</xdr:row>
      <xdr:rowOff>52476</xdr:rowOff>
    </xdr:to>
    <xdr:sp macro="" textlink="">
      <xdr:nvSpPr>
        <xdr:cNvPr id="470" name="円/楕円 469"/>
        <xdr:cNvSpPr/>
      </xdr:nvSpPr>
      <xdr:spPr>
        <a:xfrm>
          <a:off x="13462000" y="28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37253</xdr:rowOff>
    </xdr:from>
    <xdr:ext cx="762000" cy="259045"/>
    <xdr:sp macro="" textlink="">
      <xdr:nvSpPr>
        <xdr:cNvPr id="471" name="テキスト ボックス 470"/>
        <xdr:cNvSpPr txBox="1"/>
      </xdr:nvSpPr>
      <xdr:spPr>
        <a:xfrm>
          <a:off x="13131800" y="295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茨城県取手市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109,595
108,302
69.96
37,115,173
36,193,679
843,790
22,271,453
42,608,947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全国平均</a:t>
          </a:r>
          <a:r>
            <a:rPr lang="ja-JP" altLang="en-US" sz="1100" b="0" i="0" baseline="0">
              <a:solidFill>
                <a:schemeClr val="dk1"/>
              </a:solidFill>
              <a:effectLst/>
              <a:latin typeface="+mn-lt"/>
              <a:ea typeface="+mn-ea"/>
              <a:cs typeface="+mn-cs"/>
            </a:rPr>
            <a:t>及び類似団体平均と比較すると高い割合になっている。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　取手市は昭和</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年、50年代の人口急増期に公立保育所の新設等による職員の採用をおこなっていた。そのため,高齢職員の占める割合が類似団体等よりも多くなっているものと思われ、人件費も高くなっている。</a:t>
          </a:r>
          <a:endParaRPr lang="ja-JP" altLang="ja-JP" sz="1400">
            <a:effectLst/>
          </a:endParaRPr>
        </a:p>
        <a:p>
          <a:r>
            <a:rPr lang="ja-JP" altLang="ja-JP" sz="1100" b="0" i="0" baseline="0">
              <a:solidFill>
                <a:schemeClr val="dk1"/>
              </a:solidFill>
              <a:effectLst/>
              <a:latin typeface="+mn-lt"/>
              <a:ea typeface="+mn-ea"/>
              <a:cs typeface="+mn-cs"/>
            </a:rPr>
            <a:t>　しかしながら、「取手市財政構造改革アクションプラン」</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「取手市行政経営改革プラン」の取り組みにより人件費の抑制が図られ、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en-US" sz="1100" b="0" i="0" baseline="0">
              <a:solidFill>
                <a:schemeClr val="dk1"/>
              </a:solidFill>
              <a:effectLst/>
              <a:latin typeface="+mn-lt"/>
              <a:ea typeface="+mn-ea"/>
              <a:cs typeface="+mn-cs"/>
            </a:rPr>
            <a:t>年度からの</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7.0</a:t>
          </a:r>
          <a:r>
            <a:rPr lang="ja-JP" altLang="en-US" sz="1100" b="0" i="0" baseline="0">
              <a:solidFill>
                <a:schemeClr val="dk1"/>
              </a:solidFill>
              <a:effectLst/>
              <a:latin typeface="+mn-lt"/>
              <a:ea typeface="+mn-ea"/>
              <a:cs typeface="+mn-cs"/>
            </a:rPr>
            <a:t>ポイント改善している</a:t>
          </a:r>
          <a:r>
            <a:rPr lang="ja-JP" altLang="ja-JP" sz="1100" b="0" i="0" baseline="0">
              <a:solidFill>
                <a:schemeClr val="dk1"/>
              </a:solidFill>
              <a:effectLst/>
              <a:latin typeface="+mn-lt"/>
              <a:ea typeface="+mn-ea"/>
              <a:cs typeface="+mn-cs"/>
            </a:rPr>
            <a:t>。今後も組織・事務事業の見直しを実施するとともに適正な定員管理を図る。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16510</xdr:rowOff>
    </xdr:from>
    <xdr:to>
      <xdr:col>7</xdr:col>
      <xdr:colOff>15875</xdr:colOff>
      <xdr:row>39</xdr:row>
      <xdr:rowOff>46990</xdr:rowOff>
    </xdr:to>
    <xdr:cxnSp macro="">
      <xdr:nvCxnSpPr>
        <xdr:cNvPr id="65" name="直線コネクタ 64"/>
        <xdr:cNvCxnSpPr/>
      </xdr:nvCxnSpPr>
      <xdr:spPr>
        <a:xfrm flipV="1">
          <a:off x="3987800" y="6703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46990</xdr:rowOff>
    </xdr:from>
    <xdr:to>
      <xdr:col>5</xdr:col>
      <xdr:colOff>549275</xdr:colOff>
      <xdr:row>40</xdr:row>
      <xdr:rowOff>35560</xdr:rowOff>
    </xdr:to>
    <xdr:cxnSp macro="">
      <xdr:nvCxnSpPr>
        <xdr:cNvPr id="68" name="直線コネクタ 67"/>
        <xdr:cNvCxnSpPr/>
      </xdr:nvCxnSpPr>
      <xdr:spPr>
        <a:xfrm flipV="1">
          <a:off x="3098800" y="67335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146050</xdr:rowOff>
    </xdr:from>
    <xdr:to>
      <xdr:col>4</xdr:col>
      <xdr:colOff>346075</xdr:colOff>
      <xdr:row>40</xdr:row>
      <xdr:rowOff>35560</xdr:rowOff>
    </xdr:to>
    <xdr:cxnSp macro="">
      <xdr:nvCxnSpPr>
        <xdr:cNvPr id="71" name="直線コネクタ 70"/>
        <xdr:cNvCxnSpPr/>
      </xdr:nvCxnSpPr>
      <xdr:spPr>
        <a:xfrm>
          <a:off x="2209800" y="6832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146050</xdr:rowOff>
    </xdr:from>
    <xdr:to>
      <xdr:col>3</xdr:col>
      <xdr:colOff>142875</xdr:colOff>
      <xdr:row>42</xdr:row>
      <xdr:rowOff>35560</xdr:rowOff>
    </xdr:to>
    <xdr:cxnSp macro="">
      <xdr:nvCxnSpPr>
        <xdr:cNvPr id="74" name="直線コネクタ 73"/>
        <xdr:cNvCxnSpPr/>
      </xdr:nvCxnSpPr>
      <xdr:spPr>
        <a:xfrm flipV="1">
          <a:off x="1320800" y="683260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45720</xdr:rowOff>
    </xdr:from>
    <xdr:to>
      <xdr:col>3</xdr:col>
      <xdr:colOff>193675</xdr:colOff>
      <xdr:row>38</xdr:row>
      <xdr:rowOff>147320</xdr:rowOff>
    </xdr:to>
    <xdr:sp macro="" textlink="">
      <xdr:nvSpPr>
        <xdr:cNvPr id="75" name="フローチャート : 判断 74"/>
        <xdr:cNvSpPr/>
      </xdr:nvSpPr>
      <xdr:spPr>
        <a:xfrm>
          <a:off x="2159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157497</xdr:rowOff>
    </xdr:from>
    <xdr:ext cx="762000" cy="259045"/>
    <xdr:sp macro="" textlink="">
      <xdr:nvSpPr>
        <xdr:cNvPr id="76" name="テキスト ボックス 75"/>
        <xdr:cNvSpPr txBox="1"/>
      </xdr:nvSpPr>
      <xdr:spPr>
        <a:xfrm>
          <a:off x="1828800" y="63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77" name="フローチャート : 判断 76"/>
        <xdr:cNvSpPr/>
      </xdr:nvSpPr>
      <xdr:spPr>
        <a:xfrm>
          <a:off x="12700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123207</xdr:rowOff>
    </xdr:from>
    <xdr:ext cx="762000" cy="259045"/>
    <xdr:sp macro="" textlink="">
      <xdr:nvSpPr>
        <xdr:cNvPr id="78" name="テキスト ボックス 77"/>
        <xdr:cNvSpPr txBox="1"/>
      </xdr:nvSpPr>
      <xdr:spPr>
        <a:xfrm>
          <a:off x="939800" y="646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137160</xdr:rowOff>
    </xdr:from>
    <xdr:to>
      <xdr:col>7</xdr:col>
      <xdr:colOff>66675</xdr:colOff>
      <xdr:row>39</xdr:row>
      <xdr:rowOff>67310</xdr:rowOff>
    </xdr:to>
    <xdr:sp macro="" textlink="">
      <xdr:nvSpPr>
        <xdr:cNvPr id="84" name="円/楕円 83"/>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109237</xdr:rowOff>
    </xdr:from>
    <xdr:ext cx="762000" cy="259045"/>
    <xdr:sp macro="" textlink="">
      <xdr:nvSpPr>
        <xdr:cNvPr id="85" name="人件費該当値テキスト"/>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167640</xdr:rowOff>
    </xdr:from>
    <xdr:to>
      <xdr:col>5</xdr:col>
      <xdr:colOff>600075</xdr:colOff>
      <xdr:row>39</xdr:row>
      <xdr:rowOff>97790</xdr:rowOff>
    </xdr:to>
    <xdr:sp macro="" textlink="">
      <xdr:nvSpPr>
        <xdr:cNvPr id="86" name="円/楕円 85"/>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82567</xdr:rowOff>
    </xdr:from>
    <xdr:ext cx="736600" cy="259045"/>
    <xdr:sp macro="" textlink="">
      <xdr:nvSpPr>
        <xdr:cNvPr id="87" name="テキスト ボックス 86"/>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156210</xdr:rowOff>
    </xdr:from>
    <xdr:to>
      <xdr:col>4</xdr:col>
      <xdr:colOff>396875</xdr:colOff>
      <xdr:row>40</xdr:row>
      <xdr:rowOff>86360</xdr:rowOff>
    </xdr:to>
    <xdr:sp macro="" textlink="">
      <xdr:nvSpPr>
        <xdr:cNvPr id="88" name="円/楕円 87"/>
        <xdr:cNvSpPr/>
      </xdr:nvSpPr>
      <xdr:spPr>
        <a:xfrm>
          <a:off x="3048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71137</xdr:rowOff>
    </xdr:from>
    <xdr:ext cx="762000" cy="259045"/>
    <xdr:sp macro="" textlink="">
      <xdr:nvSpPr>
        <xdr:cNvPr id="89" name="テキスト ボックス 88"/>
        <xdr:cNvSpPr txBox="1"/>
      </xdr:nvSpPr>
      <xdr:spPr>
        <a:xfrm>
          <a:off x="2717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95250</xdr:rowOff>
    </xdr:from>
    <xdr:to>
      <xdr:col>3</xdr:col>
      <xdr:colOff>193675</xdr:colOff>
      <xdr:row>40</xdr:row>
      <xdr:rowOff>25400</xdr:rowOff>
    </xdr:to>
    <xdr:sp macro="" textlink="">
      <xdr:nvSpPr>
        <xdr:cNvPr id="90" name="円/楕円 89"/>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10177</xdr:rowOff>
    </xdr:from>
    <xdr:ext cx="762000" cy="259045"/>
    <xdr:sp macro="" textlink="">
      <xdr:nvSpPr>
        <xdr:cNvPr id="91" name="テキスト ボックス 90"/>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156210</xdr:rowOff>
    </xdr:from>
    <xdr:to>
      <xdr:col>1</xdr:col>
      <xdr:colOff>676275</xdr:colOff>
      <xdr:row>42</xdr:row>
      <xdr:rowOff>86360</xdr:rowOff>
    </xdr:to>
    <xdr:sp macro="" textlink="">
      <xdr:nvSpPr>
        <xdr:cNvPr id="92" name="円/楕円 91"/>
        <xdr:cNvSpPr/>
      </xdr:nvSpPr>
      <xdr:spPr>
        <a:xfrm>
          <a:off x="1270000" y="718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71137</xdr:rowOff>
    </xdr:from>
    <xdr:ext cx="762000" cy="259045"/>
    <xdr:sp macro="" textlink="">
      <xdr:nvSpPr>
        <xdr:cNvPr id="93" name="テキスト ボックス 92"/>
        <xdr:cNvSpPr txBox="1"/>
      </xdr:nvSpPr>
      <xdr:spPr>
        <a:xfrm>
          <a:off x="939800" y="727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類似団体と比較すると平均を大きく下回っており、過去の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の推移をみてもほとんど同水準にある。「取手市財政構造改革アクションプラン」及び「取手市行政経営改革プラン」の取り組みにより内部事務管理経費等の見直し等による削減効果が現れているためと思わ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今後も、旅費や需用費、備品購入費、委託料など継続的に精査・見直しを図っていく。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107950</xdr:rowOff>
    </xdr:from>
    <xdr:to>
      <xdr:col>24</xdr:col>
      <xdr:colOff>31750</xdr:colOff>
      <xdr:row>13</xdr:row>
      <xdr:rowOff>138430</xdr:rowOff>
    </xdr:to>
    <xdr:cxnSp macro="">
      <xdr:nvCxnSpPr>
        <xdr:cNvPr id="126" name="直線コネクタ 125"/>
        <xdr:cNvCxnSpPr/>
      </xdr:nvCxnSpPr>
      <xdr:spPr>
        <a:xfrm>
          <a:off x="15671800" y="2336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107950</xdr:rowOff>
    </xdr:from>
    <xdr:to>
      <xdr:col>22</xdr:col>
      <xdr:colOff>565150</xdr:colOff>
      <xdr:row>13</xdr:row>
      <xdr:rowOff>107950</xdr:rowOff>
    </xdr:to>
    <xdr:cxnSp macro="">
      <xdr:nvCxnSpPr>
        <xdr:cNvPr id="129" name="直線コネクタ 128"/>
        <xdr:cNvCxnSpPr/>
      </xdr:nvCxnSpPr>
      <xdr:spPr>
        <a:xfrm>
          <a:off x="14782800" y="233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54610</xdr:rowOff>
    </xdr:from>
    <xdr:to>
      <xdr:col>21</xdr:col>
      <xdr:colOff>361950</xdr:colOff>
      <xdr:row>13</xdr:row>
      <xdr:rowOff>107950</xdr:rowOff>
    </xdr:to>
    <xdr:cxnSp macro="">
      <xdr:nvCxnSpPr>
        <xdr:cNvPr id="132" name="直線コネクタ 131"/>
        <xdr:cNvCxnSpPr/>
      </xdr:nvCxnSpPr>
      <xdr:spPr>
        <a:xfrm>
          <a:off x="13893800" y="2283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54610</xdr:rowOff>
    </xdr:from>
    <xdr:to>
      <xdr:col>20</xdr:col>
      <xdr:colOff>158750</xdr:colOff>
      <xdr:row>13</xdr:row>
      <xdr:rowOff>130810</xdr:rowOff>
    </xdr:to>
    <xdr:cxnSp macro="">
      <xdr:nvCxnSpPr>
        <xdr:cNvPr id="135" name="直線コネクタ 134"/>
        <xdr:cNvCxnSpPr/>
      </xdr:nvCxnSpPr>
      <xdr:spPr>
        <a:xfrm flipV="1">
          <a:off x="13004800" y="2283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64770</xdr:rowOff>
    </xdr:from>
    <xdr:to>
      <xdr:col>20</xdr:col>
      <xdr:colOff>209550</xdr:colOff>
      <xdr:row>15</xdr:row>
      <xdr:rowOff>166370</xdr:rowOff>
    </xdr:to>
    <xdr:sp macro="" textlink="">
      <xdr:nvSpPr>
        <xdr:cNvPr id="136" name="フローチャート : 判断 135"/>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151147</xdr:rowOff>
    </xdr:from>
    <xdr:ext cx="762000" cy="259045"/>
    <xdr:sp macro="" textlink="">
      <xdr:nvSpPr>
        <xdr:cNvPr id="137" name="テキスト ボックス 136"/>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8" name="フローチャート :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39" name="テキスト ボックス 138"/>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87630</xdr:rowOff>
    </xdr:from>
    <xdr:to>
      <xdr:col>24</xdr:col>
      <xdr:colOff>82550</xdr:colOff>
      <xdr:row>14</xdr:row>
      <xdr:rowOff>17780</xdr:rowOff>
    </xdr:to>
    <xdr:sp macro="" textlink="">
      <xdr:nvSpPr>
        <xdr:cNvPr id="145" name="円/楕円 144"/>
        <xdr:cNvSpPr/>
      </xdr:nvSpPr>
      <xdr:spPr>
        <a:xfrm>
          <a:off x="164592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104157</xdr:rowOff>
    </xdr:from>
    <xdr:ext cx="762000" cy="259045"/>
    <xdr:sp macro="" textlink="">
      <xdr:nvSpPr>
        <xdr:cNvPr id="146" name="物件費該当値テキスト"/>
        <xdr:cNvSpPr txBox="1"/>
      </xdr:nvSpPr>
      <xdr:spPr>
        <a:xfrm>
          <a:off x="165989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57150</xdr:rowOff>
    </xdr:from>
    <xdr:to>
      <xdr:col>22</xdr:col>
      <xdr:colOff>615950</xdr:colOff>
      <xdr:row>13</xdr:row>
      <xdr:rowOff>158750</xdr:rowOff>
    </xdr:to>
    <xdr:sp macro="" textlink="">
      <xdr:nvSpPr>
        <xdr:cNvPr id="147" name="円/楕円 146"/>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168927</xdr:rowOff>
    </xdr:from>
    <xdr:ext cx="736600" cy="259045"/>
    <xdr:sp macro="" textlink="">
      <xdr:nvSpPr>
        <xdr:cNvPr id="148" name="テキスト ボックス 147"/>
        <xdr:cNvSpPr txBox="1"/>
      </xdr:nvSpPr>
      <xdr:spPr>
        <a:xfrm>
          <a:off x="15290800" y="205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57150</xdr:rowOff>
    </xdr:from>
    <xdr:to>
      <xdr:col>21</xdr:col>
      <xdr:colOff>412750</xdr:colOff>
      <xdr:row>13</xdr:row>
      <xdr:rowOff>158750</xdr:rowOff>
    </xdr:to>
    <xdr:sp macro="" textlink="">
      <xdr:nvSpPr>
        <xdr:cNvPr id="149" name="円/楕円 148"/>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168927</xdr:rowOff>
    </xdr:from>
    <xdr:ext cx="762000" cy="259045"/>
    <xdr:sp macro="" textlink="">
      <xdr:nvSpPr>
        <xdr:cNvPr id="150" name="テキスト ボックス 149"/>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3810</xdr:rowOff>
    </xdr:from>
    <xdr:to>
      <xdr:col>20</xdr:col>
      <xdr:colOff>209550</xdr:colOff>
      <xdr:row>13</xdr:row>
      <xdr:rowOff>105410</xdr:rowOff>
    </xdr:to>
    <xdr:sp macro="" textlink="">
      <xdr:nvSpPr>
        <xdr:cNvPr id="151" name="円/楕円 150"/>
        <xdr:cNvSpPr/>
      </xdr:nvSpPr>
      <xdr:spPr>
        <a:xfrm>
          <a:off x="13843000" y="22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115587</xdr:rowOff>
    </xdr:from>
    <xdr:ext cx="762000" cy="259045"/>
    <xdr:sp macro="" textlink="">
      <xdr:nvSpPr>
        <xdr:cNvPr id="152" name="テキスト ボックス 151"/>
        <xdr:cNvSpPr txBox="1"/>
      </xdr:nvSpPr>
      <xdr:spPr>
        <a:xfrm>
          <a:off x="13512800" y="20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80010</xdr:rowOff>
    </xdr:from>
    <xdr:to>
      <xdr:col>19</xdr:col>
      <xdr:colOff>6350</xdr:colOff>
      <xdr:row>14</xdr:row>
      <xdr:rowOff>10160</xdr:rowOff>
    </xdr:to>
    <xdr:sp macro="" textlink="">
      <xdr:nvSpPr>
        <xdr:cNvPr id="153" name="円/楕円 152"/>
        <xdr:cNvSpPr/>
      </xdr:nvSpPr>
      <xdr:spPr>
        <a:xfrm>
          <a:off x="12954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20337</xdr:rowOff>
    </xdr:from>
    <xdr:ext cx="762000" cy="259045"/>
    <xdr:sp macro="" textlink="">
      <xdr:nvSpPr>
        <xdr:cNvPr id="154" name="テキスト ボックス 153"/>
        <xdr:cNvSpPr txBox="1"/>
      </xdr:nvSpPr>
      <xdr:spPr>
        <a:xfrm>
          <a:off x="12623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茨城県平均は若干上回っているものの、全国平均や類似団体平均と比較すると低い割合を維持している。しかし、全国的に高齢化社会を迎えているなかで、当市においても例外ではなく社会保障費にかかる割合は今後年々増加が予測される。特に生活保護費、障害者自立支援給付費にかかる割合が膨らんできており、経常収支比率を押し上げる主因となっていくことが懸念される。今後も市が単独で行う各種扶助の経費について継続的に精査、見直しを図っていく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127000</xdr:rowOff>
    </xdr:to>
    <xdr:cxnSp macro="">
      <xdr:nvCxnSpPr>
        <xdr:cNvPr id="189" name="直線コネクタ 188"/>
        <xdr:cNvCxnSpPr/>
      </xdr:nvCxnSpPr>
      <xdr:spPr>
        <a:xfrm>
          <a:off x="3987800" y="9352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94343</xdr:rowOff>
    </xdr:to>
    <xdr:cxnSp macro="">
      <xdr:nvCxnSpPr>
        <xdr:cNvPr id="192" name="直線コネクタ 191"/>
        <xdr:cNvCxnSpPr/>
      </xdr:nvCxnSpPr>
      <xdr:spPr>
        <a:xfrm>
          <a:off x="3098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94343</xdr:rowOff>
    </xdr:to>
    <xdr:cxnSp macro="">
      <xdr:nvCxnSpPr>
        <xdr:cNvPr id="195" name="直線コネクタ 194"/>
        <xdr:cNvCxnSpPr/>
      </xdr:nvCxnSpPr>
      <xdr:spPr>
        <a:xfrm flipV="1">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83457</xdr:rowOff>
    </xdr:from>
    <xdr:to>
      <xdr:col>3</xdr:col>
      <xdr:colOff>142875</xdr:colOff>
      <xdr:row>54</xdr:row>
      <xdr:rowOff>94343</xdr:rowOff>
    </xdr:to>
    <xdr:cxnSp macro="">
      <xdr:nvCxnSpPr>
        <xdr:cNvPr id="198" name="直線コネクタ 197"/>
        <xdr:cNvCxnSpPr/>
      </xdr:nvCxnSpPr>
      <xdr:spPr>
        <a:xfrm>
          <a:off x="1320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155122</xdr:rowOff>
    </xdr:from>
    <xdr:to>
      <xdr:col>3</xdr:col>
      <xdr:colOff>193675</xdr:colOff>
      <xdr:row>56</xdr:row>
      <xdr:rowOff>85272</xdr:rowOff>
    </xdr:to>
    <xdr:sp macro="" textlink="">
      <xdr:nvSpPr>
        <xdr:cNvPr id="199" name="フローチャート : 判断 198"/>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70049</xdr:rowOff>
    </xdr:from>
    <xdr:ext cx="762000" cy="259045"/>
    <xdr:sp macro="" textlink="">
      <xdr:nvSpPr>
        <xdr:cNvPr id="200" name="テキスト ボックス 199"/>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01" name="フローチャート : 判断 200"/>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132642</xdr:rowOff>
    </xdr:from>
    <xdr:ext cx="762000" cy="259045"/>
    <xdr:sp macro="" textlink="">
      <xdr:nvSpPr>
        <xdr:cNvPr id="202" name="テキスト ボックス 201"/>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8" name="円/楕円 207"/>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9"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10" name="円/楕円 209"/>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11" name="テキスト ボックス 210"/>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2" name="円/楕円 211"/>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3" name="テキスト ボックス 212"/>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4" name="円/楕円 213"/>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5" name="テキスト ボックス 214"/>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32657</xdr:rowOff>
    </xdr:from>
    <xdr:to>
      <xdr:col>1</xdr:col>
      <xdr:colOff>676275</xdr:colOff>
      <xdr:row>54</xdr:row>
      <xdr:rowOff>134257</xdr:rowOff>
    </xdr:to>
    <xdr:sp macro="" textlink="">
      <xdr:nvSpPr>
        <xdr:cNvPr id="216" name="円/楕円 215"/>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144434</xdr:rowOff>
    </xdr:from>
    <xdr:ext cx="762000" cy="259045"/>
    <xdr:sp macro="" textlink="">
      <xdr:nvSpPr>
        <xdr:cNvPr id="217" name="テキスト ボックス 216"/>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その他に係る経常収支比率が類似団体平均を上回っているのは、繰出金の増加が主な要因である。少子高齢化による人口の減少や、高齢化率の割合が高いことなどから国民健康保険、後期高齢者医療、介護保険事業の特別会計に対する繰出金が年々増加傾向にあるが、これまでに整備してきた下水道事業への繰出金が減少傾向になり対前年度比較では</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ポイントの微増となった。</a:t>
          </a:r>
          <a:endParaRPr lang="ja-JP" altLang="ja-JP" sz="1400">
            <a:effectLst/>
          </a:endParaRPr>
        </a:p>
        <a:p>
          <a:r>
            <a:rPr lang="ja-JP" altLang="ja-JP" sz="1100" b="0" i="0" baseline="0">
              <a:solidFill>
                <a:schemeClr val="dk1"/>
              </a:solidFill>
              <a:effectLst/>
              <a:latin typeface="+mn-lt"/>
              <a:ea typeface="+mn-ea"/>
              <a:cs typeface="+mn-cs"/>
            </a:rPr>
            <a:t>　しかし、国民健康保険については、財源補てん的な繰出金が増加傾向にあることから、独立採算の原点に立ち一般会計に依存しない財政基盤の強化が必要である。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42635</xdr:rowOff>
    </xdr:from>
    <xdr:to>
      <xdr:col>24</xdr:col>
      <xdr:colOff>31750</xdr:colOff>
      <xdr:row>59</xdr:row>
      <xdr:rowOff>64407</xdr:rowOff>
    </xdr:to>
    <xdr:cxnSp macro="">
      <xdr:nvCxnSpPr>
        <xdr:cNvPr id="252" name="直線コネクタ 251"/>
        <xdr:cNvCxnSpPr/>
      </xdr:nvCxnSpPr>
      <xdr:spPr>
        <a:xfrm>
          <a:off x="15671800" y="101581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31750</xdr:rowOff>
    </xdr:from>
    <xdr:to>
      <xdr:col>22</xdr:col>
      <xdr:colOff>565150</xdr:colOff>
      <xdr:row>59</xdr:row>
      <xdr:rowOff>42635</xdr:rowOff>
    </xdr:to>
    <xdr:cxnSp macro="">
      <xdr:nvCxnSpPr>
        <xdr:cNvPr id="255" name="直線コネクタ 254"/>
        <xdr:cNvCxnSpPr/>
      </xdr:nvCxnSpPr>
      <xdr:spPr>
        <a:xfrm>
          <a:off x="14782800" y="10147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59</xdr:row>
      <xdr:rowOff>31750</xdr:rowOff>
    </xdr:to>
    <xdr:cxnSp macro="">
      <xdr:nvCxnSpPr>
        <xdr:cNvPr id="258" name="直線コネクタ 257"/>
        <xdr:cNvCxnSpPr/>
      </xdr:nvCxnSpPr>
      <xdr:spPr>
        <a:xfrm>
          <a:off x="13893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156935</xdr:rowOff>
    </xdr:from>
    <xdr:to>
      <xdr:col>20</xdr:col>
      <xdr:colOff>158750</xdr:colOff>
      <xdr:row>58</xdr:row>
      <xdr:rowOff>127000</xdr:rowOff>
    </xdr:to>
    <xdr:cxnSp macro="">
      <xdr:nvCxnSpPr>
        <xdr:cNvPr id="261" name="直線コネクタ 260"/>
        <xdr:cNvCxnSpPr/>
      </xdr:nvCxnSpPr>
      <xdr:spPr>
        <a:xfrm>
          <a:off x="13004800" y="99295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48985</xdr:rowOff>
    </xdr:from>
    <xdr:to>
      <xdr:col>20</xdr:col>
      <xdr:colOff>209550</xdr:colOff>
      <xdr:row>56</xdr:row>
      <xdr:rowOff>150585</xdr:rowOff>
    </xdr:to>
    <xdr:sp macro="" textlink="">
      <xdr:nvSpPr>
        <xdr:cNvPr id="262" name="フローチャート : 判断 261"/>
        <xdr:cNvSpPr/>
      </xdr:nvSpPr>
      <xdr:spPr>
        <a:xfrm>
          <a:off x="13843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160762</xdr:rowOff>
    </xdr:from>
    <xdr:ext cx="762000" cy="259045"/>
    <xdr:sp macro="" textlink="">
      <xdr:nvSpPr>
        <xdr:cNvPr id="263" name="テキスト ボックス 262"/>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81643</xdr:rowOff>
    </xdr:from>
    <xdr:to>
      <xdr:col>19</xdr:col>
      <xdr:colOff>6350</xdr:colOff>
      <xdr:row>57</xdr:row>
      <xdr:rowOff>11793</xdr:rowOff>
    </xdr:to>
    <xdr:sp macro="" textlink="">
      <xdr:nvSpPr>
        <xdr:cNvPr id="264" name="フローチャート : 判断 263"/>
        <xdr:cNvSpPr/>
      </xdr:nvSpPr>
      <xdr:spPr>
        <a:xfrm>
          <a:off x="12954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21970</xdr:rowOff>
    </xdr:from>
    <xdr:ext cx="762000" cy="259045"/>
    <xdr:sp macro="" textlink="">
      <xdr:nvSpPr>
        <xdr:cNvPr id="265" name="テキスト ボックス 264"/>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13607</xdr:rowOff>
    </xdr:from>
    <xdr:to>
      <xdr:col>24</xdr:col>
      <xdr:colOff>82550</xdr:colOff>
      <xdr:row>59</xdr:row>
      <xdr:rowOff>115207</xdr:rowOff>
    </xdr:to>
    <xdr:sp macro="" textlink="">
      <xdr:nvSpPr>
        <xdr:cNvPr id="271" name="円/楕円 270"/>
        <xdr:cNvSpPr/>
      </xdr:nvSpPr>
      <xdr:spPr>
        <a:xfrm>
          <a:off x="164592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157134</xdr:rowOff>
    </xdr:from>
    <xdr:ext cx="762000" cy="259045"/>
    <xdr:sp macro="" textlink="">
      <xdr:nvSpPr>
        <xdr:cNvPr id="272" name="その他該当値テキスト"/>
        <xdr:cNvSpPr txBox="1"/>
      </xdr:nvSpPr>
      <xdr:spPr>
        <a:xfrm>
          <a:off x="16598900" y="1010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163285</xdr:rowOff>
    </xdr:from>
    <xdr:to>
      <xdr:col>22</xdr:col>
      <xdr:colOff>615950</xdr:colOff>
      <xdr:row>59</xdr:row>
      <xdr:rowOff>93435</xdr:rowOff>
    </xdr:to>
    <xdr:sp macro="" textlink="">
      <xdr:nvSpPr>
        <xdr:cNvPr id="273" name="円/楕円 272"/>
        <xdr:cNvSpPr/>
      </xdr:nvSpPr>
      <xdr:spPr>
        <a:xfrm>
          <a:off x="15621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78212</xdr:rowOff>
    </xdr:from>
    <xdr:ext cx="736600" cy="259045"/>
    <xdr:sp macro="" textlink="">
      <xdr:nvSpPr>
        <xdr:cNvPr id="274" name="テキスト ボックス 273"/>
        <xdr:cNvSpPr txBox="1"/>
      </xdr:nvSpPr>
      <xdr:spPr>
        <a:xfrm>
          <a:off x="15290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152400</xdr:rowOff>
    </xdr:from>
    <xdr:to>
      <xdr:col>21</xdr:col>
      <xdr:colOff>412750</xdr:colOff>
      <xdr:row>59</xdr:row>
      <xdr:rowOff>82550</xdr:rowOff>
    </xdr:to>
    <xdr:sp macro="" textlink="">
      <xdr:nvSpPr>
        <xdr:cNvPr id="275" name="円/楕円 274"/>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67327</xdr:rowOff>
    </xdr:from>
    <xdr:ext cx="762000" cy="259045"/>
    <xdr:sp macro="" textlink="">
      <xdr:nvSpPr>
        <xdr:cNvPr id="276" name="テキスト ボックス 275"/>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77" name="円/楕円 276"/>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78" name="テキスト ボックス 277"/>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106135</xdr:rowOff>
    </xdr:from>
    <xdr:to>
      <xdr:col>19</xdr:col>
      <xdr:colOff>6350</xdr:colOff>
      <xdr:row>58</xdr:row>
      <xdr:rowOff>36285</xdr:rowOff>
    </xdr:to>
    <xdr:sp macro="" textlink="">
      <xdr:nvSpPr>
        <xdr:cNvPr id="279" name="円/楕円 278"/>
        <xdr:cNvSpPr/>
      </xdr:nvSpPr>
      <xdr:spPr>
        <a:xfrm>
          <a:off x="12954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21062</xdr:rowOff>
    </xdr:from>
    <xdr:ext cx="762000" cy="259045"/>
    <xdr:sp macro="" textlink="">
      <xdr:nvSpPr>
        <xdr:cNvPr id="280" name="テキスト ボックス 279"/>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950" b="0" i="0" baseline="0">
              <a:solidFill>
                <a:schemeClr val="dk1"/>
              </a:solidFill>
              <a:effectLst/>
              <a:latin typeface="+mn-lt"/>
              <a:ea typeface="+mn-ea"/>
              <a:cs typeface="+mn-cs"/>
            </a:rPr>
            <a:t>　</a:t>
          </a:r>
          <a:r>
            <a:rPr lang="ja-JP" altLang="ja-JP" sz="950" b="0" i="0" baseline="0">
              <a:solidFill>
                <a:schemeClr val="dk1"/>
              </a:solidFill>
              <a:effectLst/>
              <a:latin typeface="+mn-lt"/>
              <a:ea typeface="+mn-ea"/>
              <a:cs typeface="+mn-cs"/>
            </a:rPr>
            <a:t>類似団体平均を継続的に下回って推移しており、減少傾向で推移している。</a:t>
          </a:r>
          <a:endParaRPr lang="ja-JP" altLang="ja-JP" sz="950">
            <a:effectLst/>
          </a:endParaRPr>
        </a:p>
        <a:p>
          <a:pPr rtl="0"/>
          <a:r>
            <a:rPr lang="ja-JP" altLang="ja-JP" sz="950" b="0" i="0" baseline="0">
              <a:solidFill>
                <a:schemeClr val="dk1"/>
              </a:solidFill>
              <a:effectLst/>
              <a:latin typeface="+mn-lt"/>
              <a:ea typeface="+mn-ea"/>
              <a:cs typeface="+mn-cs"/>
            </a:rPr>
            <a:t>　平成</a:t>
          </a:r>
          <a:r>
            <a:rPr lang="en-US" altLang="ja-JP" sz="950" b="0" i="0" baseline="0">
              <a:solidFill>
                <a:schemeClr val="dk1"/>
              </a:solidFill>
              <a:effectLst/>
              <a:latin typeface="+mn-lt"/>
              <a:ea typeface="+mn-ea"/>
              <a:cs typeface="+mn-cs"/>
            </a:rPr>
            <a:t>25</a:t>
          </a:r>
          <a:r>
            <a:rPr lang="ja-JP" altLang="ja-JP" sz="950" b="0" i="0" baseline="0">
              <a:solidFill>
                <a:schemeClr val="dk1"/>
              </a:solidFill>
              <a:effectLst/>
              <a:latin typeface="+mn-lt"/>
              <a:ea typeface="+mn-ea"/>
              <a:cs typeface="+mn-cs"/>
            </a:rPr>
            <a:t>年度は、</a:t>
          </a:r>
          <a:r>
            <a:rPr lang="ja-JP" altLang="en-US" sz="950" b="0" i="0" baseline="0">
              <a:solidFill>
                <a:schemeClr val="dk1"/>
              </a:solidFill>
              <a:effectLst/>
              <a:latin typeface="+mn-lt"/>
              <a:ea typeface="+mn-ea"/>
              <a:cs typeface="+mn-cs"/>
            </a:rPr>
            <a:t>対前年度比較で</a:t>
          </a:r>
          <a:r>
            <a:rPr lang="en-US" altLang="ja-JP" sz="950" b="0" i="0" baseline="0">
              <a:solidFill>
                <a:schemeClr val="dk1"/>
              </a:solidFill>
              <a:effectLst/>
              <a:latin typeface="+mn-lt"/>
              <a:ea typeface="+mn-ea"/>
              <a:cs typeface="+mn-cs"/>
            </a:rPr>
            <a:t>1.6</a:t>
          </a:r>
          <a:r>
            <a:rPr lang="ja-JP" altLang="en-US" sz="950" b="0" i="0" baseline="0">
              <a:solidFill>
                <a:schemeClr val="dk1"/>
              </a:solidFill>
              <a:effectLst/>
              <a:latin typeface="+mn-lt"/>
              <a:ea typeface="+mn-ea"/>
              <a:cs typeface="+mn-cs"/>
            </a:rPr>
            <a:t>ポイントの大幅な減少になった。これは、公的病院への運営費補助金が</a:t>
          </a:r>
          <a:r>
            <a:rPr lang="en-US" altLang="ja-JP" sz="950" b="0" i="0" baseline="0">
              <a:solidFill>
                <a:schemeClr val="dk1"/>
              </a:solidFill>
              <a:effectLst/>
              <a:latin typeface="+mn-lt"/>
              <a:ea typeface="+mn-ea"/>
              <a:cs typeface="+mn-cs"/>
            </a:rPr>
            <a:t>1</a:t>
          </a:r>
          <a:r>
            <a:rPr lang="ja-JP" altLang="en-US" sz="950" b="0" i="0" baseline="0">
              <a:solidFill>
                <a:schemeClr val="dk1"/>
              </a:solidFill>
              <a:effectLst/>
              <a:latin typeface="+mn-lt"/>
              <a:ea typeface="+mn-ea"/>
              <a:cs typeface="+mn-cs"/>
            </a:rPr>
            <a:t>億</a:t>
          </a:r>
          <a:r>
            <a:rPr lang="en-US" altLang="ja-JP" sz="950" b="0" i="0" baseline="0">
              <a:solidFill>
                <a:schemeClr val="dk1"/>
              </a:solidFill>
              <a:effectLst/>
              <a:latin typeface="+mn-lt"/>
              <a:ea typeface="+mn-ea"/>
              <a:cs typeface="+mn-cs"/>
            </a:rPr>
            <a:t>2</a:t>
          </a:r>
          <a:r>
            <a:rPr lang="ja-JP" altLang="en-US" sz="950" b="0" i="0" baseline="0">
              <a:solidFill>
                <a:schemeClr val="dk1"/>
              </a:solidFill>
              <a:effectLst/>
              <a:latin typeface="+mn-lt"/>
              <a:ea typeface="+mn-ea"/>
              <a:cs typeface="+mn-cs"/>
            </a:rPr>
            <a:t>千</a:t>
          </a:r>
          <a:r>
            <a:rPr lang="en-US" altLang="ja-JP" sz="950" b="0" i="0" baseline="0">
              <a:solidFill>
                <a:schemeClr val="dk1"/>
              </a:solidFill>
              <a:effectLst/>
              <a:latin typeface="+mn-lt"/>
              <a:ea typeface="+mn-ea"/>
              <a:cs typeface="+mn-cs"/>
            </a:rPr>
            <a:t>5</a:t>
          </a:r>
          <a:r>
            <a:rPr lang="ja-JP" altLang="en-US" sz="950" b="0" i="0" baseline="0">
              <a:solidFill>
                <a:schemeClr val="dk1"/>
              </a:solidFill>
              <a:effectLst/>
              <a:latin typeface="+mn-lt"/>
              <a:ea typeface="+mn-ea"/>
              <a:cs typeface="+mn-cs"/>
            </a:rPr>
            <a:t>百万円の増となったものの、常総広域市町村圏事務組合への負担金が</a:t>
          </a:r>
          <a:r>
            <a:rPr lang="en-US" altLang="ja-JP" sz="950" b="0" i="0" baseline="0">
              <a:solidFill>
                <a:schemeClr val="dk1"/>
              </a:solidFill>
              <a:effectLst/>
              <a:latin typeface="+mn-lt"/>
              <a:ea typeface="+mn-ea"/>
              <a:cs typeface="+mn-cs"/>
            </a:rPr>
            <a:t>8</a:t>
          </a:r>
          <a:r>
            <a:rPr lang="ja-JP" altLang="en-US" sz="950" b="0" i="0" baseline="0">
              <a:solidFill>
                <a:schemeClr val="dk1"/>
              </a:solidFill>
              <a:effectLst/>
              <a:latin typeface="+mn-lt"/>
              <a:ea typeface="+mn-ea"/>
              <a:cs typeface="+mn-cs"/>
            </a:rPr>
            <a:t>億</a:t>
          </a:r>
          <a:r>
            <a:rPr lang="en-US" altLang="ja-JP" sz="950" b="0" i="0" baseline="0">
              <a:solidFill>
                <a:schemeClr val="dk1"/>
              </a:solidFill>
              <a:effectLst/>
              <a:latin typeface="+mn-lt"/>
              <a:ea typeface="+mn-ea"/>
              <a:cs typeface="+mn-cs"/>
            </a:rPr>
            <a:t>9</a:t>
          </a:r>
          <a:r>
            <a:rPr lang="ja-JP" altLang="en-US" sz="950" b="0" i="0" baseline="0">
              <a:solidFill>
                <a:schemeClr val="dk1"/>
              </a:solidFill>
              <a:effectLst/>
              <a:latin typeface="+mn-lt"/>
              <a:ea typeface="+mn-ea"/>
              <a:cs typeface="+mn-cs"/>
            </a:rPr>
            <a:t>千</a:t>
          </a:r>
          <a:r>
            <a:rPr lang="en-US" altLang="ja-JP" sz="950" b="0" i="0" baseline="0">
              <a:solidFill>
                <a:schemeClr val="dk1"/>
              </a:solidFill>
              <a:effectLst/>
              <a:latin typeface="+mn-lt"/>
              <a:ea typeface="+mn-ea"/>
              <a:cs typeface="+mn-cs"/>
            </a:rPr>
            <a:t>7</a:t>
          </a:r>
          <a:r>
            <a:rPr lang="ja-JP" altLang="en-US" sz="950" b="0" i="0" baseline="0">
              <a:solidFill>
                <a:schemeClr val="dk1"/>
              </a:solidFill>
              <a:effectLst/>
              <a:latin typeface="+mn-lt"/>
              <a:ea typeface="+mn-ea"/>
              <a:cs typeface="+mn-cs"/>
            </a:rPr>
            <a:t>百万円の減となったことなどによる</a:t>
          </a:r>
          <a:r>
            <a:rPr lang="ja-JP" altLang="ja-JP" sz="950" b="0" i="0" baseline="0">
              <a:solidFill>
                <a:schemeClr val="dk1"/>
              </a:solidFill>
              <a:effectLst/>
              <a:latin typeface="+mn-lt"/>
              <a:ea typeface="+mn-ea"/>
              <a:cs typeface="+mn-cs"/>
            </a:rPr>
            <a:t>。また補助金については，平成</a:t>
          </a:r>
          <a:r>
            <a:rPr lang="en-US" altLang="ja-JP" sz="950" b="0" i="0" baseline="0">
              <a:solidFill>
                <a:schemeClr val="dk1"/>
              </a:solidFill>
              <a:effectLst/>
              <a:latin typeface="+mn-lt"/>
              <a:ea typeface="+mn-ea"/>
              <a:cs typeface="+mn-cs"/>
            </a:rPr>
            <a:t>21</a:t>
          </a:r>
          <a:r>
            <a:rPr lang="ja-JP" altLang="ja-JP" sz="950" b="0" i="0" baseline="0">
              <a:solidFill>
                <a:schemeClr val="dk1"/>
              </a:solidFill>
              <a:effectLst/>
              <a:latin typeface="+mn-lt"/>
              <a:ea typeface="+mn-ea"/>
              <a:cs typeface="+mn-cs"/>
            </a:rPr>
            <a:t>年度に</a:t>
          </a:r>
          <a:r>
            <a:rPr lang="en-US" altLang="ja-JP" sz="950" b="0" i="0" baseline="0">
              <a:solidFill>
                <a:schemeClr val="dk1"/>
              </a:solidFill>
              <a:effectLst/>
              <a:latin typeface="+mn-lt"/>
              <a:ea typeface="+mn-ea"/>
              <a:cs typeface="+mn-cs"/>
            </a:rPr>
            <a:t>10</a:t>
          </a:r>
          <a:r>
            <a:rPr lang="ja-JP" altLang="ja-JP" sz="950" b="0" i="0" baseline="0">
              <a:solidFill>
                <a:schemeClr val="dk1"/>
              </a:solidFill>
              <a:effectLst/>
              <a:latin typeface="+mn-lt"/>
              <a:ea typeface="+mn-ea"/>
              <a:cs typeface="+mn-cs"/>
            </a:rPr>
            <a:t>％のマイナスシーリングを実施し、平成</a:t>
          </a:r>
          <a:r>
            <a:rPr lang="en-US" altLang="ja-JP" sz="950" b="0" i="0" baseline="0">
              <a:solidFill>
                <a:schemeClr val="dk1"/>
              </a:solidFill>
              <a:effectLst/>
              <a:latin typeface="+mn-lt"/>
              <a:ea typeface="+mn-ea"/>
              <a:cs typeface="+mn-cs"/>
            </a:rPr>
            <a:t>22</a:t>
          </a:r>
          <a:r>
            <a:rPr lang="ja-JP" altLang="ja-JP" sz="950" b="0" i="0" baseline="0">
              <a:solidFill>
                <a:schemeClr val="dk1"/>
              </a:solidFill>
              <a:effectLst/>
              <a:latin typeface="+mn-lt"/>
              <a:ea typeface="+mn-ea"/>
              <a:cs typeface="+mn-cs"/>
            </a:rPr>
            <a:t>年度においては公募制補助金を導入し、削減に努めている。</a:t>
          </a:r>
          <a:endParaRPr lang="ja-JP" altLang="ja-JP" sz="950">
            <a:effectLst/>
          </a:endParaRPr>
        </a:p>
        <a:p>
          <a:pPr rtl="0"/>
          <a:r>
            <a:rPr lang="ja-JP" altLang="ja-JP" sz="950" b="0" i="0" baseline="0">
              <a:solidFill>
                <a:schemeClr val="dk1"/>
              </a:solidFill>
              <a:effectLst/>
              <a:latin typeface="+mn-lt"/>
              <a:ea typeface="+mn-ea"/>
              <a:cs typeface="+mn-cs"/>
            </a:rPr>
            <a:t>　今後も引き続き適正な補助金の交付を行い公平性・公益性の確保に努めていく。一部事務組合についても、ゴミ焼却施設の建設により常総広域市町村圏事務組合への負担金の増加が見込まれるため、維持管理経費の削減について働きかけるなど負担金の抑制を図っていく。</a:t>
          </a:r>
          <a:endParaRPr lang="ja-JP" altLang="ja-JP" sz="95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35</xdr:row>
      <xdr:rowOff>100330</xdr:rowOff>
    </xdr:to>
    <xdr:cxnSp macro="">
      <xdr:nvCxnSpPr>
        <xdr:cNvPr id="312" name="直線コネクタ 311"/>
        <xdr:cNvCxnSpPr/>
      </xdr:nvCxnSpPr>
      <xdr:spPr>
        <a:xfrm flipV="1">
          <a:off x="15671800" y="59791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100330</xdr:rowOff>
    </xdr:from>
    <xdr:to>
      <xdr:col>22</xdr:col>
      <xdr:colOff>565150</xdr:colOff>
      <xdr:row>35</xdr:row>
      <xdr:rowOff>168910</xdr:rowOff>
    </xdr:to>
    <xdr:cxnSp macro="">
      <xdr:nvCxnSpPr>
        <xdr:cNvPr id="315" name="直線コネクタ 314"/>
        <xdr:cNvCxnSpPr/>
      </xdr:nvCxnSpPr>
      <xdr:spPr>
        <a:xfrm flipV="1">
          <a:off x="14782800" y="610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168910</xdr:rowOff>
    </xdr:from>
    <xdr:to>
      <xdr:col>21</xdr:col>
      <xdr:colOff>361950</xdr:colOff>
      <xdr:row>36</xdr:row>
      <xdr:rowOff>58420</xdr:rowOff>
    </xdr:to>
    <xdr:cxnSp macro="">
      <xdr:nvCxnSpPr>
        <xdr:cNvPr id="318" name="直線コネクタ 317"/>
        <xdr:cNvCxnSpPr/>
      </xdr:nvCxnSpPr>
      <xdr:spPr>
        <a:xfrm flipV="1">
          <a:off x="13893800" y="6169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96520</xdr:rowOff>
    </xdr:to>
    <xdr:cxnSp macro="">
      <xdr:nvCxnSpPr>
        <xdr:cNvPr id="321" name="直線コネクタ 320"/>
        <xdr:cNvCxnSpPr/>
      </xdr:nvCxnSpPr>
      <xdr:spPr>
        <a:xfrm flipV="1">
          <a:off x="13004800" y="623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91440</xdr:rowOff>
    </xdr:from>
    <xdr:to>
      <xdr:col>20</xdr:col>
      <xdr:colOff>209550</xdr:colOff>
      <xdr:row>37</xdr:row>
      <xdr:rowOff>21590</xdr:rowOff>
    </xdr:to>
    <xdr:sp macro="" textlink="">
      <xdr:nvSpPr>
        <xdr:cNvPr id="322" name="フローチャート : 判断 321"/>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6367</xdr:rowOff>
    </xdr:from>
    <xdr:ext cx="762000" cy="259045"/>
    <xdr:sp macro="" textlink="">
      <xdr:nvSpPr>
        <xdr:cNvPr id="323" name="テキスト ボックス 322"/>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24" name="フローチャート : 判断 323"/>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25" name="テキスト ボックス 324"/>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99060</xdr:rowOff>
    </xdr:from>
    <xdr:to>
      <xdr:col>24</xdr:col>
      <xdr:colOff>82550</xdr:colOff>
      <xdr:row>35</xdr:row>
      <xdr:rowOff>29210</xdr:rowOff>
    </xdr:to>
    <xdr:sp macro="" textlink="">
      <xdr:nvSpPr>
        <xdr:cNvPr id="331" name="円/楕円 330"/>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115587</xdr:rowOff>
    </xdr:from>
    <xdr:ext cx="762000" cy="259045"/>
    <xdr:sp macro="" textlink="">
      <xdr:nvSpPr>
        <xdr:cNvPr id="332"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49530</xdr:rowOff>
    </xdr:from>
    <xdr:to>
      <xdr:col>22</xdr:col>
      <xdr:colOff>615950</xdr:colOff>
      <xdr:row>35</xdr:row>
      <xdr:rowOff>151130</xdr:rowOff>
    </xdr:to>
    <xdr:sp macro="" textlink="">
      <xdr:nvSpPr>
        <xdr:cNvPr id="333" name="円/楕円 332"/>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161307</xdr:rowOff>
    </xdr:from>
    <xdr:ext cx="736600" cy="259045"/>
    <xdr:sp macro="" textlink="">
      <xdr:nvSpPr>
        <xdr:cNvPr id="334" name="テキスト ボックス 333"/>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118110</xdr:rowOff>
    </xdr:from>
    <xdr:to>
      <xdr:col>21</xdr:col>
      <xdr:colOff>412750</xdr:colOff>
      <xdr:row>36</xdr:row>
      <xdr:rowOff>48260</xdr:rowOff>
    </xdr:to>
    <xdr:sp macro="" textlink="">
      <xdr:nvSpPr>
        <xdr:cNvPr id="335" name="円/楕円 334"/>
        <xdr:cNvSpPr/>
      </xdr:nvSpPr>
      <xdr:spPr>
        <a:xfrm>
          <a:off x="14732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58437</xdr:rowOff>
    </xdr:from>
    <xdr:ext cx="762000" cy="259045"/>
    <xdr:sp macro="" textlink="">
      <xdr:nvSpPr>
        <xdr:cNvPr id="336" name="テキスト ボックス 335"/>
        <xdr:cNvSpPr txBox="1"/>
      </xdr:nvSpPr>
      <xdr:spPr>
        <a:xfrm>
          <a:off x="14401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37" name="円/楕円 336"/>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38" name="テキスト ボックス 337"/>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39" name="円/楕円 338"/>
        <xdr:cNvSpPr/>
      </xdr:nvSpPr>
      <xdr:spPr>
        <a:xfrm>
          <a:off x="12954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157497</xdr:rowOff>
    </xdr:from>
    <xdr:ext cx="762000" cy="259045"/>
    <xdr:sp macro="" textlink="">
      <xdr:nvSpPr>
        <xdr:cNvPr id="340" name="テキスト ボックス 339"/>
        <xdr:cNvSpPr txBox="1"/>
      </xdr:nvSpPr>
      <xdr:spPr>
        <a:xfrm>
          <a:off x="12623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50" b="0" i="0" baseline="0">
              <a:solidFill>
                <a:schemeClr val="dk1"/>
              </a:solidFill>
              <a:effectLst/>
              <a:latin typeface="+mn-lt"/>
              <a:ea typeface="+mn-ea"/>
              <a:cs typeface="+mn-cs"/>
            </a:rPr>
            <a:t>　公債費については、過去に実施した都市基盤整備事業の元利償還金に加え、喫緊の課題である学校の耐震化事業の実施や、臨時財政対策債、減収補てん債などの特例的な地方債の借入により地方債現在高が増加した影響で、地方債の元利償還金が膨らんでおり、公債費に係る経常収支比率は類似団体平均を</a:t>
          </a:r>
          <a:r>
            <a:rPr lang="en-US" altLang="ja-JP" sz="950" b="0" i="0" baseline="0">
              <a:solidFill>
                <a:schemeClr val="dk1"/>
              </a:solidFill>
              <a:effectLst/>
              <a:latin typeface="+mn-lt"/>
              <a:ea typeface="+mn-ea"/>
              <a:cs typeface="+mn-cs"/>
            </a:rPr>
            <a:t>2.8</a:t>
          </a:r>
          <a:r>
            <a:rPr lang="ja-JP" altLang="ja-JP" sz="950" b="0" i="0" baseline="0">
              <a:solidFill>
                <a:schemeClr val="dk1"/>
              </a:solidFill>
              <a:effectLst/>
              <a:latin typeface="+mn-lt"/>
              <a:ea typeface="+mn-ea"/>
              <a:cs typeface="+mn-cs"/>
            </a:rPr>
            <a:t>ポイント上回っている。さらに下水道事業の元利償還金に係るものなど公債費に類似の経費を合わせると、人口</a:t>
          </a:r>
          <a:r>
            <a:rPr lang="en-US" altLang="ja-JP" sz="950" b="0" i="0" baseline="0">
              <a:solidFill>
                <a:schemeClr val="dk1"/>
              </a:solidFill>
              <a:effectLst/>
              <a:latin typeface="+mn-lt"/>
              <a:ea typeface="+mn-ea"/>
              <a:cs typeface="+mn-cs"/>
            </a:rPr>
            <a:t>1</a:t>
          </a:r>
          <a:r>
            <a:rPr lang="ja-JP" altLang="ja-JP" sz="950" b="0" i="0" baseline="0">
              <a:solidFill>
                <a:schemeClr val="dk1"/>
              </a:solidFill>
              <a:effectLst/>
              <a:latin typeface="+mn-lt"/>
              <a:ea typeface="+mn-ea"/>
              <a:cs typeface="+mn-cs"/>
            </a:rPr>
            <a:t>人当たりの決算額は類似団体平均を</a:t>
          </a:r>
          <a:r>
            <a:rPr lang="en-US" altLang="ja-JP" sz="950" b="0" i="0" baseline="0">
              <a:solidFill>
                <a:schemeClr val="dk1"/>
              </a:solidFill>
              <a:effectLst/>
              <a:latin typeface="+mn-lt"/>
              <a:ea typeface="+mn-ea"/>
              <a:cs typeface="+mn-cs"/>
            </a:rPr>
            <a:t>3,932</a:t>
          </a:r>
          <a:r>
            <a:rPr lang="ja-JP" altLang="ja-JP" sz="950" b="0" i="0" baseline="0">
              <a:solidFill>
                <a:schemeClr val="dk1"/>
              </a:solidFill>
              <a:effectLst/>
              <a:latin typeface="+mn-lt"/>
              <a:ea typeface="+mn-ea"/>
              <a:cs typeface="+mn-cs"/>
            </a:rPr>
            <a:t>円上回っており、公債費の負担は非常に重いものになっている。</a:t>
          </a:r>
          <a:r>
            <a:rPr lang="ja-JP" altLang="en-US" sz="950" b="0" i="0" baseline="0">
              <a:solidFill>
                <a:schemeClr val="dk1"/>
              </a:solidFill>
              <a:effectLst/>
              <a:latin typeface="+mn-lt"/>
              <a:ea typeface="+mn-ea"/>
              <a:cs typeface="+mn-cs"/>
            </a:rPr>
            <a:t>今</a:t>
          </a:r>
          <a:r>
            <a:rPr lang="ja-JP" altLang="ja-JP" sz="950" b="0" i="0" baseline="0">
              <a:solidFill>
                <a:schemeClr val="dk1"/>
              </a:solidFill>
              <a:effectLst/>
              <a:latin typeface="+mn-lt"/>
              <a:ea typeface="+mn-ea"/>
              <a:cs typeface="+mn-cs"/>
            </a:rPr>
            <a:t>後も</a:t>
          </a:r>
          <a:r>
            <a:rPr lang="ja-JP" altLang="en-US" sz="950" b="0" i="0" baseline="0">
              <a:solidFill>
                <a:schemeClr val="dk1"/>
              </a:solidFill>
              <a:effectLst/>
              <a:latin typeface="+mn-lt"/>
              <a:ea typeface="+mn-ea"/>
              <a:cs typeface="+mn-cs"/>
            </a:rPr>
            <a:t>公債費は</a:t>
          </a:r>
          <a:r>
            <a:rPr lang="ja-JP" altLang="ja-JP" sz="950" b="0" i="0" baseline="0">
              <a:solidFill>
                <a:schemeClr val="dk1"/>
              </a:solidFill>
              <a:effectLst/>
              <a:latin typeface="+mn-lt"/>
              <a:ea typeface="+mn-ea"/>
              <a:cs typeface="+mn-cs"/>
            </a:rPr>
            <a:t>高止まりで推移する</a:t>
          </a:r>
          <a:r>
            <a:rPr lang="ja-JP" altLang="en-US" sz="950" b="0" i="0" baseline="0">
              <a:solidFill>
                <a:schemeClr val="dk1"/>
              </a:solidFill>
              <a:effectLst/>
              <a:latin typeface="+mn-lt"/>
              <a:ea typeface="+mn-ea"/>
              <a:cs typeface="+mn-cs"/>
            </a:rPr>
            <a:t>ことが予測</a:t>
          </a:r>
          <a:r>
            <a:rPr lang="ja-JP" altLang="ja-JP" sz="950" b="0" i="0" baseline="0">
              <a:solidFill>
                <a:schemeClr val="dk1"/>
              </a:solidFill>
              <a:effectLst/>
              <a:latin typeface="+mn-lt"/>
              <a:ea typeface="+mn-ea"/>
              <a:cs typeface="+mn-cs"/>
            </a:rPr>
            <a:t>され、今後の学校等の耐震化事業も含めて、将来に対する投資的な事業についても、緊急性や優先順位を十分検討し、市債の発行を抑制するとともに、借換えや耐用年数等を勘案した償還期間の設定により、公債費の抑制や平準化を図っていく。</a:t>
          </a:r>
          <a:endParaRPr lang="ja-JP" altLang="ja-JP" sz="95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90424</xdr:rowOff>
    </xdr:from>
    <xdr:to>
      <xdr:col>7</xdr:col>
      <xdr:colOff>15875</xdr:colOff>
      <xdr:row>78</xdr:row>
      <xdr:rowOff>113285</xdr:rowOff>
    </xdr:to>
    <xdr:cxnSp macro="">
      <xdr:nvCxnSpPr>
        <xdr:cNvPr id="370" name="直線コネクタ 369"/>
        <xdr:cNvCxnSpPr/>
      </xdr:nvCxnSpPr>
      <xdr:spPr>
        <a:xfrm>
          <a:off x="3987800" y="134635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40132</xdr:rowOff>
    </xdr:from>
    <xdr:to>
      <xdr:col>5</xdr:col>
      <xdr:colOff>549275</xdr:colOff>
      <xdr:row>78</xdr:row>
      <xdr:rowOff>90424</xdr:rowOff>
    </xdr:to>
    <xdr:cxnSp macro="">
      <xdr:nvCxnSpPr>
        <xdr:cNvPr id="373" name="直線コネクタ 372"/>
        <xdr:cNvCxnSpPr/>
      </xdr:nvCxnSpPr>
      <xdr:spPr>
        <a:xfrm>
          <a:off x="3098800" y="13413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xdr:rowOff>
    </xdr:from>
    <xdr:to>
      <xdr:col>4</xdr:col>
      <xdr:colOff>346075</xdr:colOff>
      <xdr:row>78</xdr:row>
      <xdr:rowOff>40132</xdr:rowOff>
    </xdr:to>
    <xdr:cxnSp macro="">
      <xdr:nvCxnSpPr>
        <xdr:cNvPr id="376" name="直線コネクタ 375"/>
        <xdr:cNvCxnSpPr/>
      </xdr:nvCxnSpPr>
      <xdr:spPr>
        <a:xfrm>
          <a:off x="2209800" y="133766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xdr:rowOff>
    </xdr:from>
    <xdr:to>
      <xdr:col>3</xdr:col>
      <xdr:colOff>142875</xdr:colOff>
      <xdr:row>78</xdr:row>
      <xdr:rowOff>94996</xdr:rowOff>
    </xdr:to>
    <xdr:cxnSp macro="">
      <xdr:nvCxnSpPr>
        <xdr:cNvPr id="379" name="直線コネクタ 378"/>
        <xdr:cNvCxnSpPr/>
      </xdr:nvCxnSpPr>
      <xdr:spPr>
        <a:xfrm flipV="1">
          <a:off x="1320800" y="133766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28194</xdr:rowOff>
    </xdr:from>
    <xdr:to>
      <xdr:col>3</xdr:col>
      <xdr:colOff>193675</xdr:colOff>
      <xdr:row>77</xdr:row>
      <xdr:rowOff>129794</xdr:rowOff>
    </xdr:to>
    <xdr:sp macro="" textlink="">
      <xdr:nvSpPr>
        <xdr:cNvPr id="380" name="フローチャート : 判断 379"/>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81" name="テキスト ボックス 380"/>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82" name="フローチャート : 判断 381"/>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162831</xdr:rowOff>
    </xdr:from>
    <xdr:ext cx="762000" cy="259045"/>
    <xdr:sp macro="" textlink="">
      <xdr:nvSpPr>
        <xdr:cNvPr id="383" name="テキスト ボックス 382"/>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62485</xdr:rowOff>
    </xdr:from>
    <xdr:to>
      <xdr:col>7</xdr:col>
      <xdr:colOff>66675</xdr:colOff>
      <xdr:row>78</xdr:row>
      <xdr:rowOff>164085</xdr:rowOff>
    </xdr:to>
    <xdr:sp macro="" textlink="">
      <xdr:nvSpPr>
        <xdr:cNvPr id="389" name="円/楕円 388"/>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34562</xdr:rowOff>
    </xdr:from>
    <xdr:ext cx="762000" cy="259045"/>
    <xdr:sp macro="" textlink="">
      <xdr:nvSpPr>
        <xdr:cNvPr id="390" name="公債費該当値テキスト"/>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39624</xdr:rowOff>
    </xdr:from>
    <xdr:to>
      <xdr:col>5</xdr:col>
      <xdr:colOff>600075</xdr:colOff>
      <xdr:row>78</xdr:row>
      <xdr:rowOff>141224</xdr:rowOff>
    </xdr:to>
    <xdr:sp macro="" textlink="">
      <xdr:nvSpPr>
        <xdr:cNvPr id="391" name="円/楕円 390"/>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126001</xdr:rowOff>
    </xdr:from>
    <xdr:ext cx="736600" cy="259045"/>
    <xdr:sp macro="" textlink="">
      <xdr:nvSpPr>
        <xdr:cNvPr id="392" name="テキスト ボックス 391"/>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160782</xdr:rowOff>
    </xdr:from>
    <xdr:to>
      <xdr:col>4</xdr:col>
      <xdr:colOff>396875</xdr:colOff>
      <xdr:row>78</xdr:row>
      <xdr:rowOff>90932</xdr:rowOff>
    </xdr:to>
    <xdr:sp macro="" textlink="">
      <xdr:nvSpPr>
        <xdr:cNvPr id="393" name="円/楕円 392"/>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94" name="テキスト ボックス 393"/>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95" name="円/楕円 394"/>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96" name="テキスト ボックス 395"/>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44196</xdr:rowOff>
    </xdr:from>
    <xdr:to>
      <xdr:col>1</xdr:col>
      <xdr:colOff>676275</xdr:colOff>
      <xdr:row>78</xdr:row>
      <xdr:rowOff>145796</xdr:rowOff>
    </xdr:to>
    <xdr:sp macro="" textlink="">
      <xdr:nvSpPr>
        <xdr:cNvPr id="397" name="円/楕円 396"/>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130573</xdr:rowOff>
    </xdr:from>
    <xdr:ext cx="762000" cy="259045"/>
    <xdr:sp macro="" textlink="">
      <xdr:nvSpPr>
        <xdr:cNvPr id="398" name="テキスト ボックス 397"/>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前述のとおり、扶助費・その他については増加したものの、人件費・補助費等が減少したことにより、公債費以外の比率としては対前年度比</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ポイント減少した。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今後も類似団体平均と比較して高い水準のものは、継続的に精査・見直しを行い健全な財政運営を行っていく。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53848</xdr:rowOff>
    </xdr:from>
    <xdr:to>
      <xdr:col>24</xdr:col>
      <xdr:colOff>31750</xdr:colOff>
      <xdr:row>76</xdr:row>
      <xdr:rowOff>104139</xdr:rowOff>
    </xdr:to>
    <xdr:cxnSp macro="">
      <xdr:nvCxnSpPr>
        <xdr:cNvPr id="429" name="直線コネクタ 428"/>
        <xdr:cNvCxnSpPr/>
      </xdr:nvCxnSpPr>
      <xdr:spPr>
        <a:xfrm flipV="1">
          <a:off x="15671800" y="1308404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77</xdr:row>
      <xdr:rowOff>51563</xdr:rowOff>
    </xdr:to>
    <xdr:cxnSp macro="">
      <xdr:nvCxnSpPr>
        <xdr:cNvPr id="432" name="直線コネクタ 431"/>
        <xdr:cNvCxnSpPr/>
      </xdr:nvCxnSpPr>
      <xdr:spPr>
        <a:xfrm flipV="1">
          <a:off x="14782800" y="13134339"/>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xdr:rowOff>
    </xdr:from>
    <xdr:to>
      <xdr:col>21</xdr:col>
      <xdr:colOff>361950</xdr:colOff>
      <xdr:row>77</xdr:row>
      <xdr:rowOff>51563</xdr:rowOff>
    </xdr:to>
    <xdr:cxnSp macro="">
      <xdr:nvCxnSpPr>
        <xdr:cNvPr id="435" name="直線コネクタ 434"/>
        <xdr:cNvCxnSpPr/>
      </xdr:nvCxnSpPr>
      <xdr:spPr>
        <a:xfrm>
          <a:off x="13893800" y="132029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78</xdr:row>
      <xdr:rowOff>76708</xdr:rowOff>
    </xdr:to>
    <xdr:cxnSp macro="">
      <xdr:nvCxnSpPr>
        <xdr:cNvPr id="438" name="直線コネクタ 437"/>
        <xdr:cNvCxnSpPr/>
      </xdr:nvCxnSpPr>
      <xdr:spPr>
        <a:xfrm flipV="1">
          <a:off x="13004800" y="1320292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73913</xdr:rowOff>
    </xdr:from>
    <xdr:to>
      <xdr:col>20</xdr:col>
      <xdr:colOff>209550</xdr:colOff>
      <xdr:row>78</xdr:row>
      <xdr:rowOff>4063</xdr:rowOff>
    </xdr:to>
    <xdr:sp macro="" textlink="">
      <xdr:nvSpPr>
        <xdr:cNvPr id="439" name="フローチャート : 判断 438"/>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160290</xdr:rowOff>
    </xdr:from>
    <xdr:ext cx="762000" cy="259045"/>
    <xdr:sp macro="" textlink="">
      <xdr:nvSpPr>
        <xdr:cNvPr id="440" name="テキスト ボックス 439"/>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1" name="フローチャート : 判断 440"/>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2" name="テキスト ボックス 441"/>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3048</xdr:rowOff>
    </xdr:from>
    <xdr:to>
      <xdr:col>24</xdr:col>
      <xdr:colOff>82550</xdr:colOff>
      <xdr:row>76</xdr:row>
      <xdr:rowOff>104648</xdr:rowOff>
    </xdr:to>
    <xdr:sp macro="" textlink="">
      <xdr:nvSpPr>
        <xdr:cNvPr id="448" name="円/楕円 447"/>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19575</xdr:rowOff>
    </xdr:from>
    <xdr:ext cx="762000" cy="259045"/>
    <xdr:sp macro="" textlink="">
      <xdr:nvSpPr>
        <xdr:cNvPr id="449"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50" name="円/楕円 449"/>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51" name="テキスト ボックス 450"/>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763</xdr:rowOff>
    </xdr:from>
    <xdr:to>
      <xdr:col>21</xdr:col>
      <xdr:colOff>412750</xdr:colOff>
      <xdr:row>77</xdr:row>
      <xdr:rowOff>102363</xdr:rowOff>
    </xdr:to>
    <xdr:sp macro="" textlink="">
      <xdr:nvSpPr>
        <xdr:cNvPr id="452" name="円/楕円 451"/>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87140</xdr:rowOff>
    </xdr:from>
    <xdr:ext cx="762000" cy="259045"/>
    <xdr:sp macro="" textlink="">
      <xdr:nvSpPr>
        <xdr:cNvPr id="453" name="テキスト ボックス 452"/>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121920</xdr:rowOff>
    </xdr:from>
    <xdr:to>
      <xdr:col>20</xdr:col>
      <xdr:colOff>209550</xdr:colOff>
      <xdr:row>77</xdr:row>
      <xdr:rowOff>52070</xdr:rowOff>
    </xdr:to>
    <xdr:sp macro="" textlink="">
      <xdr:nvSpPr>
        <xdr:cNvPr id="454" name="円/楕円 453"/>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55" name="テキスト ボックス 454"/>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25908</xdr:rowOff>
    </xdr:from>
    <xdr:to>
      <xdr:col>19</xdr:col>
      <xdr:colOff>6350</xdr:colOff>
      <xdr:row>78</xdr:row>
      <xdr:rowOff>127508</xdr:rowOff>
    </xdr:to>
    <xdr:sp macro="" textlink="">
      <xdr:nvSpPr>
        <xdr:cNvPr id="456" name="円/楕円 455"/>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112285</xdr:rowOff>
    </xdr:from>
    <xdr:ext cx="762000" cy="259045"/>
    <xdr:sp macro="" textlink="">
      <xdr:nvSpPr>
        <xdr:cNvPr id="457" name="テキスト ボックス 456"/>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茨城県取手市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80017</xdr:rowOff>
    </xdr:from>
    <xdr:to>
      <xdr:col>4</xdr:col>
      <xdr:colOff>1117600</xdr:colOff>
      <xdr:row>15</xdr:row>
      <xdr:rowOff>15617</xdr:rowOff>
    </xdr:to>
    <xdr:cxnSp macro="">
      <xdr:nvCxnSpPr>
        <xdr:cNvPr id="52" name="直線コネクタ 51"/>
        <xdr:cNvCxnSpPr/>
      </xdr:nvCxnSpPr>
      <xdr:spPr bwMode="auto">
        <a:xfrm>
          <a:off x="5003800" y="2527942"/>
          <a:ext cx="647700" cy="107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134633</xdr:rowOff>
    </xdr:from>
    <xdr:ext cx="762000" cy="259045"/>
    <xdr:sp macro="" textlink="">
      <xdr:nvSpPr>
        <xdr:cNvPr id="53" name="人口1人当たり決算額の推移平均値テキスト130"/>
        <xdr:cNvSpPr txBox="1"/>
      </xdr:nvSpPr>
      <xdr:spPr>
        <a:xfrm>
          <a:off x="5740400" y="2754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163424</xdr:rowOff>
    </xdr:from>
    <xdr:to>
      <xdr:col>4</xdr:col>
      <xdr:colOff>469900</xdr:colOff>
      <xdr:row>14</xdr:row>
      <xdr:rowOff>80017</xdr:rowOff>
    </xdr:to>
    <xdr:cxnSp macro="">
      <xdr:nvCxnSpPr>
        <xdr:cNvPr id="55" name="直線コネクタ 54"/>
        <xdr:cNvCxnSpPr/>
      </xdr:nvCxnSpPr>
      <xdr:spPr bwMode="auto">
        <a:xfrm>
          <a:off x="4305300" y="2439899"/>
          <a:ext cx="698500" cy="88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8283</xdr:rowOff>
    </xdr:from>
    <xdr:ext cx="736600" cy="259045"/>
    <xdr:sp macro="" textlink="">
      <xdr:nvSpPr>
        <xdr:cNvPr id="57" name="テキスト ボックス 56"/>
        <xdr:cNvSpPr txBox="1"/>
      </xdr:nvSpPr>
      <xdr:spPr>
        <a:xfrm>
          <a:off x="4622800" y="279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85765</xdr:rowOff>
    </xdr:from>
    <xdr:to>
      <xdr:col>3</xdr:col>
      <xdr:colOff>904875</xdr:colOff>
      <xdr:row>13</xdr:row>
      <xdr:rowOff>163424</xdr:rowOff>
    </xdr:to>
    <xdr:cxnSp macro="">
      <xdr:nvCxnSpPr>
        <xdr:cNvPr id="58" name="直線コネクタ 57"/>
        <xdr:cNvCxnSpPr/>
      </xdr:nvCxnSpPr>
      <xdr:spPr bwMode="auto">
        <a:xfrm>
          <a:off x="3606800" y="2362240"/>
          <a:ext cx="698500" cy="77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99658</xdr:rowOff>
    </xdr:from>
    <xdr:ext cx="762000" cy="259045"/>
    <xdr:sp macro="" textlink="">
      <xdr:nvSpPr>
        <xdr:cNvPr id="60" name="テキスト ボックス 59"/>
        <xdr:cNvSpPr txBox="1"/>
      </xdr:nvSpPr>
      <xdr:spPr>
        <a:xfrm>
          <a:off x="3924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126064</xdr:rowOff>
    </xdr:from>
    <xdr:to>
      <xdr:col>3</xdr:col>
      <xdr:colOff>206375</xdr:colOff>
      <xdr:row>13</xdr:row>
      <xdr:rowOff>85765</xdr:rowOff>
    </xdr:to>
    <xdr:cxnSp macro="">
      <xdr:nvCxnSpPr>
        <xdr:cNvPr id="61" name="直線コネクタ 60"/>
        <xdr:cNvCxnSpPr/>
      </xdr:nvCxnSpPr>
      <xdr:spPr bwMode="auto">
        <a:xfrm>
          <a:off x="2908300" y="2231089"/>
          <a:ext cx="698500" cy="13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156580</xdr:rowOff>
    </xdr:from>
    <xdr:to>
      <xdr:col>3</xdr:col>
      <xdr:colOff>257175</xdr:colOff>
      <xdr:row>16</xdr:row>
      <xdr:rowOff>86730</xdr:rowOff>
    </xdr:to>
    <xdr:sp macro="" textlink="">
      <xdr:nvSpPr>
        <xdr:cNvPr id="62" name="フローチャート : 判断 61"/>
        <xdr:cNvSpPr/>
      </xdr:nvSpPr>
      <xdr:spPr bwMode="auto">
        <a:xfrm>
          <a:off x="35560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71507</xdr:rowOff>
    </xdr:from>
    <xdr:ext cx="762000" cy="259045"/>
    <xdr:sp macro="" textlink="">
      <xdr:nvSpPr>
        <xdr:cNvPr id="63" name="テキスト ボックス 62"/>
        <xdr:cNvSpPr txBox="1"/>
      </xdr:nvSpPr>
      <xdr:spPr>
        <a:xfrm>
          <a:off x="3225800" y="286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103284</xdr:rowOff>
    </xdr:from>
    <xdr:to>
      <xdr:col>2</xdr:col>
      <xdr:colOff>692150</xdr:colOff>
      <xdr:row>16</xdr:row>
      <xdr:rowOff>33434</xdr:rowOff>
    </xdr:to>
    <xdr:sp macro="" textlink="">
      <xdr:nvSpPr>
        <xdr:cNvPr id="64" name="フローチャート : 判断 63"/>
        <xdr:cNvSpPr/>
      </xdr:nvSpPr>
      <xdr:spPr bwMode="auto">
        <a:xfrm>
          <a:off x="2857500" y="2722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18211</xdr:rowOff>
    </xdr:from>
    <xdr:ext cx="762000" cy="259045"/>
    <xdr:sp macro="" textlink="">
      <xdr:nvSpPr>
        <xdr:cNvPr id="65" name="テキスト ボックス 64"/>
        <xdr:cNvSpPr txBox="1"/>
      </xdr:nvSpPr>
      <xdr:spPr>
        <a:xfrm>
          <a:off x="2527300" y="280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136267</xdr:rowOff>
    </xdr:from>
    <xdr:to>
      <xdr:col>5</xdr:col>
      <xdr:colOff>34925</xdr:colOff>
      <xdr:row>15</xdr:row>
      <xdr:rowOff>66417</xdr:rowOff>
    </xdr:to>
    <xdr:sp macro="" textlink="">
      <xdr:nvSpPr>
        <xdr:cNvPr id="71" name="円/楕円 70"/>
        <xdr:cNvSpPr/>
      </xdr:nvSpPr>
      <xdr:spPr bwMode="auto">
        <a:xfrm>
          <a:off x="5600700" y="2584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152794</xdr:rowOff>
    </xdr:from>
    <xdr:ext cx="762000" cy="259045"/>
    <xdr:sp macro="" textlink="">
      <xdr:nvSpPr>
        <xdr:cNvPr id="72" name="人口1人当たり決算額の推移該当値テキスト130"/>
        <xdr:cNvSpPr txBox="1"/>
      </xdr:nvSpPr>
      <xdr:spPr>
        <a:xfrm>
          <a:off x="5740400" y="242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69,869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29217</xdr:rowOff>
    </xdr:from>
    <xdr:to>
      <xdr:col>4</xdr:col>
      <xdr:colOff>520700</xdr:colOff>
      <xdr:row>14</xdr:row>
      <xdr:rowOff>130817</xdr:rowOff>
    </xdr:to>
    <xdr:sp macro="" textlink="">
      <xdr:nvSpPr>
        <xdr:cNvPr id="73" name="円/楕円 72"/>
        <xdr:cNvSpPr/>
      </xdr:nvSpPr>
      <xdr:spPr bwMode="auto">
        <a:xfrm>
          <a:off x="4953000" y="2477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140994</xdr:rowOff>
    </xdr:from>
    <xdr:ext cx="736600" cy="259045"/>
    <xdr:sp macro="" textlink="">
      <xdr:nvSpPr>
        <xdr:cNvPr id="74" name="テキスト ボックス 73"/>
        <xdr:cNvSpPr txBox="1"/>
      </xdr:nvSpPr>
      <xdr:spPr>
        <a:xfrm>
          <a:off x="4622800" y="2246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73,147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112624</xdr:rowOff>
    </xdr:from>
    <xdr:to>
      <xdr:col>3</xdr:col>
      <xdr:colOff>955675</xdr:colOff>
      <xdr:row>14</xdr:row>
      <xdr:rowOff>42774</xdr:rowOff>
    </xdr:to>
    <xdr:sp macro="" textlink="">
      <xdr:nvSpPr>
        <xdr:cNvPr id="75" name="円/楕円 74"/>
        <xdr:cNvSpPr/>
      </xdr:nvSpPr>
      <xdr:spPr bwMode="auto">
        <a:xfrm>
          <a:off x="4254500" y="2389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52951</xdr:rowOff>
    </xdr:from>
    <xdr:ext cx="762000" cy="259045"/>
    <xdr:sp macro="" textlink="">
      <xdr:nvSpPr>
        <xdr:cNvPr id="76" name="テキスト ボックス 75"/>
        <xdr:cNvSpPr txBox="1"/>
      </xdr:nvSpPr>
      <xdr:spPr>
        <a:xfrm>
          <a:off x="3924300" y="215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75,843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34965</xdr:rowOff>
    </xdr:from>
    <xdr:to>
      <xdr:col>3</xdr:col>
      <xdr:colOff>257175</xdr:colOff>
      <xdr:row>13</xdr:row>
      <xdr:rowOff>136565</xdr:rowOff>
    </xdr:to>
    <xdr:sp macro="" textlink="">
      <xdr:nvSpPr>
        <xdr:cNvPr id="77" name="円/楕円 76"/>
        <xdr:cNvSpPr/>
      </xdr:nvSpPr>
      <xdr:spPr bwMode="auto">
        <a:xfrm>
          <a:off x="3556000" y="2311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146742</xdr:rowOff>
    </xdr:from>
    <xdr:ext cx="762000" cy="259045"/>
    <xdr:sp macro="" textlink="">
      <xdr:nvSpPr>
        <xdr:cNvPr id="78" name="テキスト ボックス 77"/>
        <xdr:cNvSpPr txBox="1"/>
      </xdr:nvSpPr>
      <xdr:spPr>
        <a:xfrm>
          <a:off x="3225800" y="208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78,221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75264</xdr:rowOff>
    </xdr:from>
    <xdr:to>
      <xdr:col>2</xdr:col>
      <xdr:colOff>692150</xdr:colOff>
      <xdr:row>13</xdr:row>
      <xdr:rowOff>5414</xdr:rowOff>
    </xdr:to>
    <xdr:sp macro="" textlink="">
      <xdr:nvSpPr>
        <xdr:cNvPr id="79" name="円/楕円 78"/>
        <xdr:cNvSpPr/>
      </xdr:nvSpPr>
      <xdr:spPr bwMode="auto">
        <a:xfrm>
          <a:off x="2857500" y="218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15591</xdr:rowOff>
    </xdr:from>
    <xdr:ext cx="762000" cy="259045"/>
    <xdr:sp macro="" textlink="">
      <xdr:nvSpPr>
        <xdr:cNvPr id="80" name="テキスト ボックス 79"/>
        <xdr:cNvSpPr txBox="1"/>
      </xdr:nvSpPr>
      <xdr:spPr>
        <a:xfrm>
          <a:off x="2527300" y="194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84546</xdr:rowOff>
    </xdr:from>
    <xdr:to>
      <xdr:col>4</xdr:col>
      <xdr:colOff>1117600</xdr:colOff>
      <xdr:row>36</xdr:row>
      <xdr:rowOff>118509</xdr:rowOff>
    </xdr:to>
    <xdr:cxnSp macro="">
      <xdr:nvCxnSpPr>
        <xdr:cNvPr id="116" name="直線コネクタ 115"/>
        <xdr:cNvCxnSpPr/>
      </xdr:nvCxnSpPr>
      <xdr:spPr bwMode="auto">
        <a:xfrm flipV="1">
          <a:off x="5003800" y="7037796"/>
          <a:ext cx="647700" cy="33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134231</xdr:rowOff>
    </xdr:from>
    <xdr:ext cx="762000" cy="259045"/>
    <xdr:sp macro="" textlink="">
      <xdr:nvSpPr>
        <xdr:cNvPr id="117" name="人口1人当たり決算額の推移平均値テキスト445"/>
        <xdr:cNvSpPr txBox="1"/>
      </xdr:nvSpPr>
      <xdr:spPr>
        <a:xfrm>
          <a:off x="5740400" y="7087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103029</xdr:rowOff>
    </xdr:from>
    <xdr:to>
      <xdr:col>4</xdr:col>
      <xdr:colOff>469900</xdr:colOff>
      <xdr:row>36</xdr:row>
      <xdr:rowOff>118509</xdr:rowOff>
    </xdr:to>
    <xdr:cxnSp macro="">
      <xdr:nvCxnSpPr>
        <xdr:cNvPr id="119" name="直線コネクタ 118"/>
        <xdr:cNvCxnSpPr/>
      </xdr:nvCxnSpPr>
      <xdr:spPr bwMode="auto">
        <a:xfrm>
          <a:off x="4305300" y="7056279"/>
          <a:ext cx="698500" cy="15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49080</xdr:rowOff>
    </xdr:from>
    <xdr:to>
      <xdr:col>3</xdr:col>
      <xdr:colOff>904875</xdr:colOff>
      <xdr:row>36</xdr:row>
      <xdr:rowOff>103029</xdr:rowOff>
    </xdr:to>
    <xdr:cxnSp macro="">
      <xdr:nvCxnSpPr>
        <xdr:cNvPr id="122" name="直線コネクタ 121"/>
        <xdr:cNvCxnSpPr/>
      </xdr:nvCxnSpPr>
      <xdr:spPr bwMode="auto">
        <a:xfrm>
          <a:off x="3606800" y="7002330"/>
          <a:ext cx="698500" cy="53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49080</xdr:rowOff>
    </xdr:from>
    <xdr:to>
      <xdr:col>3</xdr:col>
      <xdr:colOff>206375</xdr:colOff>
      <xdr:row>36</xdr:row>
      <xdr:rowOff>50517</xdr:rowOff>
    </xdr:to>
    <xdr:cxnSp macro="">
      <xdr:nvCxnSpPr>
        <xdr:cNvPr id="125" name="直線コネクタ 124"/>
        <xdr:cNvCxnSpPr/>
      </xdr:nvCxnSpPr>
      <xdr:spPr bwMode="auto">
        <a:xfrm flipV="1">
          <a:off x="2908300" y="7002330"/>
          <a:ext cx="698500" cy="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93247</xdr:rowOff>
    </xdr:from>
    <xdr:to>
      <xdr:col>3</xdr:col>
      <xdr:colOff>257175</xdr:colOff>
      <xdr:row>37</xdr:row>
      <xdr:rowOff>194847</xdr:rowOff>
    </xdr:to>
    <xdr:sp macro="" textlink="">
      <xdr:nvSpPr>
        <xdr:cNvPr id="126" name="フローチャート : 判断 125"/>
        <xdr:cNvSpPr/>
      </xdr:nvSpPr>
      <xdr:spPr bwMode="auto">
        <a:xfrm>
          <a:off x="3556000" y="7217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179624</xdr:rowOff>
    </xdr:from>
    <xdr:ext cx="762000" cy="259045"/>
    <xdr:sp macro="" textlink="">
      <xdr:nvSpPr>
        <xdr:cNvPr id="127" name="テキスト ボックス 126"/>
        <xdr:cNvSpPr txBox="1"/>
      </xdr:nvSpPr>
      <xdr:spPr>
        <a:xfrm>
          <a:off x="3225800" y="730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72575</xdr:rowOff>
    </xdr:from>
    <xdr:to>
      <xdr:col>2</xdr:col>
      <xdr:colOff>692150</xdr:colOff>
      <xdr:row>37</xdr:row>
      <xdr:rowOff>174175</xdr:rowOff>
    </xdr:to>
    <xdr:sp macro="" textlink="">
      <xdr:nvSpPr>
        <xdr:cNvPr id="128" name="フローチャート : 判断 127"/>
        <xdr:cNvSpPr/>
      </xdr:nvSpPr>
      <xdr:spPr bwMode="auto">
        <a:xfrm>
          <a:off x="2857500" y="71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158952</xdr:rowOff>
    </xdr:from>
    <xdr:ext cx="762000" cy="259045"/>
    <xdr:sp macro="" textlink="">
      <xdr:nvSpPr>
        <xdr:cNvPr id="129" name="テキスト ボックス 128"/>
        <xdr:cNvSpPr txBox="1"/>
      </xdr:nvSpPr>
      <xdr:spPr>
        <a:xfrm>
          <a:off x="2527300" y="728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33746</xdr:rowOff>
    </xdr:from>
    <xdr:to>
      <xdr:col>5</xdr:col>
      <xdr:colOff>34925</xdr:colOff>
      <xdr:row>36</xdr:row>
      <xdr:rowOff>135346</xdr:rowOff>
    </xdr:to>
    <xdr:sp macro="" textlink="">
      <xdr:nvSpPr>
        <xdr:cNvPr id="135" name="円/楕円 134"/>
        <xdr:cNvSpPr/>
      </xdr:nvSpPr>
      <xdr:spPr bwMode="auto">
        <a:xfrm>
          <a:off x="5600700" y="698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221723</xdr:rowOff>
    </xdr:from>
    <xdr:ext cx="762000" cy="259045"/>
    <xdr:sp macro="" textlink="">
      <xdr:nvSpPr>
        <xdr:cNvPr id="136" name="人口1人当たり決算額の推移該当値テキスト445"/>
        <xdr:cNvSpPr txBox="1"/>
      </xdr:nvSpPr>
      <xdr:spPr>
        <a:xfrm>
          <a:off x="5740400" y="683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17,550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67709</xdr:rowOff>
    </xdr:from>
    <xdr:to>
      <xdr:col>4</xdr:col>
      <xdr:colOff>520700</xdr:colOff>
      <xdr:row>36</xdr:row>
      <xdr:rowOff>169309</xdr:rowOff>
    </xdr:to>
    <xdr:sp macro="" textlink="">
      <xdr:nvSpPr>
        <xdr:cNvPr id="137" name="円/楕円 136"/>
        <xdr:cNvSpPr/>
      </xdr:nvSpPr>
      <xdr:spPr bwMode="auto">
        <a:xfrm>
          <a:off x="4953000" y="7020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179486</xdr:rowOff>
    </xdr:from>
    <xdr:ext cx="736600" cy="259045"/>
    <xdr:sp macro="" textlink="">
      <xdr:nvSpPr>
        <xdr:cNvPr id="138" name="テキスト ボックス 137"/>
        <xdr:cNvSpPr txBox="1"/>
      </xdr:nvSpPr>
      <xdr:spPr>
        <a:xfrm>
          <a:off x="4622800" y="6789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52229</xdr:rowOff>
    </xdr:from>
    <xdr:to>
      <xdr:col>3</xdr:col>
      <xdr:colOff>955675</xdr:colOff>
      <xdr:row>36</xdr:row>
      <xdr:rowOff>153829</xdr:rowOff>
    </xdr:to>
    <xdr:sp macro="" textlink="">
      <xdr:nvSpPr>
        <xdr:cNvPr id="139" name="円/楕円 138"/>
        <xdr:cNvSpPr/>
      </xdr:nvSpPr>
      <xdr:spPr bwMode="auto">
        <a:xfrm>
          <a:off x="4254500" y="7005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164006</xdr:rowOff>
    </xdr:from>
    <xdr:ext cx="762000" cy="259045"/>
    <xdr:sp macro="" textlink="">
      <xdr:nvSpPr>
        <xdr:cNvPr id="140" name="テキスト ボックス 139"/>
        <xdr:cNvSpPr txBox="1"/>
      </xdr:nvSpPr>
      <xdr:spPr>
        <a:xfrm>
          <a:off x="3924300" y="677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16,984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341180</xdr:rowOff>
    </xdr:from>
    <xdr:to>
      <xdr:col>3</xdr:col>
      <xdr:colOff>257175</xdr:colOff>
      <xdr:row>36</xdr:row>
      <xdr:rowOff>99880</xdr:rowOff>
    </xdr:to>
    <xdr:sp macro="" textlink="">
      <xdr:nvSpPr>
        <xdr:cNvPr id="141" name="円/楕円 140"/>
        <xdr:cNvSpPr/>
      </xdr:nvSpPr>
      <xdr:spPr bwMode="auto">
        <a:xfrm>
          <a:off x="3556000" y="695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110057</xdr:rowOff>
    </xdr:from>
    <xdr:ext cx="762000" cy="259045"/>
    <xdr:sp macro="" textlink="">
      <xdr:nvSpPr>
        <xdr:cNvPr id="142" name="テキスト ボックス 141"/>
        <xdr:cNvSpPr txBox="1"/>
      </xdr:nvSpPr>
      <xdr:spPr>
        <a:xfrm>
          <a:off x="3225800" y="672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342617</xdr:rowOff>
    </xdr:from>
    <xdr:to>
      <xdr:col>2</xdr:col>
      <xdr:colOff>692150</xdr:colOff>
      <xdr:row>36</xdr:row>
      <xdr:rowOff>101317</xdr:rowOff>
    </xdr:to>
    <xdr:sp macro="" textlink="">
      <xdr:nvSpPr>
        <xdr:cNvPr id="143" name="円/楕円 142"/>
        <xdr:cNvSpPr/>
      </xdr:nvSpPr>
      <xdr:spPr bwMode="auto">
        <a:xfrm>
          <a:off x="2857500" y="6952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111494</xdr:rowOff>
    </xdr:from>
    <xdr:ext cx="762000" cy="259045"/>
    <xdr:sp macro="" textlink="">
      <xdr:nvSpPr>
        <xdr:cNvPr id="144" name="テキスト ボックス 143"/>
        <xdr:cNvSpPr txBox="1"/>
      </xdr:nvSpPr>
      <xdr:spPr>
        <a:xfrm>
          <a:off x="2527300" y="672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茨城県取手市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lt"/>
              <a:ea typeface="+mn-ea"/>
              <a:cs typeface="+mn-cs"/>
            </a:rPr>
            <a:t>　実質収支比率は、</a:t>
          </a:r>
          <a:r>
            <a:rPr lang="ja-JP" altLang="en-US" sz="1000">
              <a:solidFill>
                <a:schemeClr val="dk1"/>
              </a:solidFill>
              <a:effectLst/>
              <a:latin typeface="+mn-lt"/>
              <a:ea typeface="+mn-ea"/>
              <a:cs typeface="+mn-cs"/>
            </a:rPr>
            <a:t>近年</a:t>
          </a:r>
          <a:r>
            <a:rPr lang="ja-JP" altLang="ja-JP" sz="1000">
              <a:solidFill>
                <a:schemeClr val="dk1"/>
              </a:solidFill>
              <a:effectLst/>
              <a:latin typeface="+mn-lt"/>
              <a:ea typeface="+mn-ea"/>
              <a:cs typeface="+mn-cs"/>
            </a:rPr>
            <a:t>は</a:t>
          </a:r>
          <a:r>
            <a:rPr lang="en-US" altLang="ja-JP" sz="1000">
              <a:solidFill>
                <a:schemeClr val="dk1"/>
              </a:solidFill>
              <a:effectLst/>
              <a:latin typeface="+mn-lt"/>
              <a:ea typeface="+mn-ea"/>
              <a:cs typeface="+mn-cs"/>
            </a:rPr>
            <a:t>3</a:t>
          </a:r>
          <a:r>
            <a:rPr lang="ja-JP" altLang="ja-JP" sz="1000">
              <a:solidFill>
                <a:schemeClr val="dk1"/>
              </a:solidFill>
              <a:effectLst/>
              <a:latin typeface="+mn-lt"/>
              <a:ea typeface="+mn-ea"/>
              <a:cs typeface="+mn-cs"/>
            </a:rPr>
            <a:t>～</a:t>
          </a:r>
          <a:r>
            <a:rPr lang="en-US" altLang="ja-JP" sz="1000">
              <a:solidFill>
                <a:schemeClr val="dk1"/>
              </a:solidFill>
              <a:effectLst/>
              <a:latin typeface="+mn-lt"/>
              <a:ea typeface="+mn-ea"/>
              <a:cs typeface="+mn-cs"/>
            </a:rPr>
            <a:t>4</a:t>
          </a:r>
          <a:r>
            <a:rPr lang="ja-JP" altLang="ja-JP" sz="1000">
              <a:solidFill>
                <a:schemeClr val="dk1"/>
              </a:solidFill>
              <a:effectLst/>
              <a:latin typeface="+mn-lt"/>
              <a:ea typeface="+mn-ea"/>
              <a:cs typeface="+mn-cs"/>
            </a:rPr>
            <a:t>％台で推移してい</a:t>
          </a:r>
          <a:r>
            <a:rPr lang="ja-JP" altLang="en-US" sz="1000">
              <a:solidFill>
                <a:schemeClr val="dk1"/>
              </a:solidFill>
              <a:effectLst/>
              <a:latin typeface="+mn-lt"/>
              <a:ea typeface="+mn-ea"/>
              <a:cs typeface="+mn-cs"/>
            </a:rPr>
            <a:t>る。</a:t>
          </a: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24</a:t>
          </a:r>
          <a:r>
            <a:rPr lang="ja-JP" altLang="ja-JP" sz="1000">
              <a:solidFill>
                <a:schemeClr val="dk1"/>
              </a:solidFill>
              <a:effectLst/>
              <a:latin typeface="+mn-lt"/>
              <a:ea typeface="+mn-ea"/>
              <a:cs typeface="+mn-cs"/>
            </a:rPr>
            <a:t>年度</a:t>
          </a:r>
          <a:r>
            <a:rPr lang="ja-JP" altLang="en-US" sz="1000">
              <a:solidFill>
                <a:schemeClr val="dk1"/>
              </a:solidFill>
              <a:effectLst/>
              <a:latin typeface="+mn-lt"/>
              <a:ea typeface="+mn-ea"/>
              <a:cs typeface="+mn-cs"/>
            </a:rPr>
            <a:t>には、</a:t>
          </a:r>
          <a:r>
            <a:rPr lang="ja-JP" altLang="ja-JP" sz="1000">
              <a:solidFill>
                <a:schemeClr val="dk1"/>
              </a:solidFill>
              <a:effectLst/>
              <a:latin typeface="+mn-lt"/>
              <a:ea typeface="+mn-ea"/>
              <a:cs typeface="+mn-cs"/>
            </a:rPr>
            <a:t>震災復興特別交付税が措置されたことなどにより、歳入総額が増（対前年度比較</a:t>
          </a:r>
          <a:r>
            <a:rPr lang="en-US" altLang="ja-JP" sz="1000">
              <a:solidFill>
                <a:schemeClr val="dk1"/>
              </a:solidFill>
              <a:effectLst/>
              <a:latin typeface="+mn-lt"/>
              <a:ea typeface="+mn-ea"/>
              <a:cs typeface="+mn-cs"/>
            </a:rPr>
            <a:t>1,647</a:t>
          </a:r>
          <a:r>
            <a:rPr lang="ja-JP" altLang="ja-JP" sz="1000">
              <a:solidFill>
                <a:schemeClr val="dk1"/>
              </a:solidFill>
              <a:effectLst/>
              <a:latin typeface="+mn-lt"/>
              <a:ea typeface="+mn-ea"/>
              <a:cs typeface="+mn-cs"/>
            </a:rPr>
            <a:t>百万円増）に</a:t>
          </a:r>
          <a:r>
            <a:rPr lang="ja-JP" altLang="en-US" sz="1000">
              <a:solidFill>
                <a:schemeClr val="dk1"/>
              </a:solidFill>
              <a:effectLst/>
              <a:latin typeface="+mn-lt"/>
              <a:ea typeface="+mn-ea"/>
              <a:cs typeface="+mn-cs"/>
            </a:rPr>
            <a:t>なり、実質収支比率を</a:t>
          </a:r>
          <a:r>
            <a:rPr lang="en-US" altLang="ja-JP" sz="1000">
              <a:solidFill>
                <a:schemeClr val="dk1"/>
              </a:solidFill>
              <a:effectLst/>
              <a:latin typeface="+mn-lt"/>
              <a:ea typeface="+mn-ea"/>
              <a:cs typeface="+mn-cs"/>
            </a:rPr>
            <a:t>6.08%</a:t>
          </a:r>
          <a:r>
            <a:rPr lang="ja-JP" altLang="en-US" sz="1000">
              <a:solidFill>
                <a:schemeClr val="dk1"/>
              </a:solidFill>
              <a:effectLst/>
              <a:latin typeface="+mn-lt"/>
              <a:ea typeface="+mn-ea"/>
              <a:cs typeface="+mn-cs"/>
            </a:rPr>
            <a:t>まで押しあげる要因となった。平成</a:t>
          </a:r>
          <a:r>
            <a:rPr lang="en-US" altLang="ja-JP" sz="1000">
              <a:solidFill>
                <a:schemeClr val="dk1"/>
              </a:solidFill>
              <a:effectLst/>
              <a:latin typeface="+mn-lt"/>
              <a:ea typeface="+mn-ea"/>
              <a:cs typeface="+mn-cs"/>
            </a:rPr>
            <a:t>25</a:t>
          </a:r>
          <a:r>
            <a:rPr lang="ja-JP" altLang="en-US" sz="1000">
              <a:solidFill>
                <a:schemeClr val="dk1"/>
              </a:solidFill>
              <a:effectLst/>
              <a:latin typeface="+mn-lt"/>
              <a:ea typeface="+mn-ea"/>
              <a:cs typeface="+mn-cs"/>
            </a:rPr>
            <a:t>年度は震災復興特別交付税が前年度比</a:t>
          </a:r>
          <a:r>
            <a:rPr lang="en-US" altLang="ja-JP" sz="1000">
              <a:solidFill>
                <a:schemeClr val="dk1"/>
              </a:solidFill>
              <a:effectLst/>
              <a:latin typeface="+mn-lt"/>
              <a:ea typeface="+mn-ea"/>
              <a:cs typeface="+mn-cs"/>
            </a:rPr>
            <a:t>1,371</a:t>
          </a:r>
          <a:r>
            <a:rPr lang="ja-JP" altLang="en-US" sz="1000">
              <a:solidFill>
                <a:schemeClr val="dk1"/>
              </a:solidFill>
              <a:effectLst/>
              <a:latin typeface="+mn-lt"/>
              <a:ea typeface="+mn-ea"/>
              <a:cs typeface="+mn-cs"/>
            </a:rPr>
            <a:t>百万円減となったことなどにより、前年度比</a:t>
          </a:r>
          <a:r>
            <a:rPr lang="en-US" altLang="ja-JP" sz="1000">
              <a:solidFill>
                <a:schemeClr val="dk1"/>
              </a:solidFill>
              <a:effectLst/>
              <a:latin typeface="+mn-lt"/>
              <a:ea typeface="+mn-ea"/>
              <a:cs typeface="+mn-cs"/>
            </a:rPr>
            <a:t>2.29</a:t>
          </a:r>
          <a:r>
            <a:rPr lang="ja-JP" altLang="en-US" sz="1000">
              <a:solidFill>
                <a:schemeClr val="dk1"/>
              </a:solidFill>
              <a:effectLst/>
              <a:latin typeface="+mn-lt"/>
              <a:ea typeface="+mn-ea"/>
              <a:cs typeface="+mn-cs"/>
            </a:rPr>
            <a:t>ポイント減の</a:t>
          </a:r>
          <a:r>
            <a:rPr lang="en-US" altLang="ja-JP" sz="1000">
              <a:solidFill>
                <a:schemeClr val="dk1"/>
              </a:solidFill>
              <a:effectLst/>
              <a:latin typeface="+mn-lt"/>
              <a:ea typeface="+mn-ea"/>
              <a:cs typeface="+mn-cs"/>
            </a:rPr>
            <a:t>3.79%</a:t>
          </a:r>
          <a:r>
            <a:rPr lang="ja-JP" altLang="en-US" sz="1000">
              <a:solidFill>
                <a:schemeClr val="dk1"/>
              </a:solidFill>
              <a:effectLst/>
              <a:latin typeface="+mn-lt"/>
              <a:ea typeface="+mn-ea"/>
              <a:cs typeface="+mn-cs"/>
            </a:rPr>
            <a:t>となった。</a:t>
          </a:r>
          <a:endParaRPr lang="ja-JP" altLang="ja-JP" sz="1000">
            <a:effectLst/>
          </a:endParaRPr>
        </a:p>
        <a:p>
          <a:r>
            <a:rPr lang="ja-JP" altLang="ja-JP" sz="1000">
              <a:solidFill>
                <a:schemeClr val="dk1"/>
              </a:solidFill>
              <a:effectLst/>
              <a:latin typeface="+mn-lt"/>
              <a:ea typeface="+mn-ea"/>
              <a:cs typeface="+mn-cs"/>
            </a:rPr>
            <a:t>　また、財政調整基金残高比率については、平成</a:t>
          </a:r>
          <a:r>
            <a:rPr lang="en-US" altLang="ja-JP" sz="1000">
              <a:solidFill>
                <a:schemeClr val="dk1"/>
              </a:solidFill>
              <a:effectLst/>
              <a:latin typeface="+mn-lt"/>
              <a:ea typeface="+mn-ea"/>
              <a:cs typeface="+mn-cs"/>
            </a:rPr>
            <a:t>20</a:t>
          </a:r>
          <a:r>
            <a:rPr lang="ja-JP" altLang="ja-JP" sz="1000">
              <a:solidFill>
                <a:schemeClr val="dk1"/>
              </a:solidFill>
              <a:effectLst/>
              <a:latin typeface="+mn-lt"/>
              <a:ea typeface="+mn-ea"/>
              <a:cs typeface="+mn-cs"/>
            </a:rPr>
            <a:t>年度は</a:t>
          </a:r>
          <a:r>
            <a:rPr lang="en-US" altLang="ja-JP" sz="1000">
              <a:solidFill>
                <a:schemeClr val="dk1"/>
              </a:solidFill>
              <a:effectLst/>
              <a:latin typeface="+mn-lt"/>
              <a:ea typeface="+mn-ea"/>
              <a:cs typeface="+mn-cs"/>
            </a:rPr>
            <a:t>10.24</a:t>
          </a:r>
          <a:r>
            <a:rPr lang="ja-JP" altLang="ja-JP" sz="1000">
              <a:solidFill>
                <a:schemeClr val="dk1"/>
              </a:solidFill>
              <a:effectLst/>
              <a:latin typeface="+mn-lt"/>
              <a:ea typeface="+mn-ea"/>
              <a:cs typeface="+mn-cs"/>
            </a:rPr>
            <a:t>％であったが、平成</a:t>
          </a:r>
          <a:r>
            <a:rPr lang="en-US" altLang="ja-JP" sz="1000">
              <a:solidFill>
                <a:schemeClr val="dk1"/>
              </a:solidFill>
              <a:effectLst/>
              <a:latin typeface="+mn-lt"/>
              <a:ea typeface="+mn-ea"/>
              <a:cs typeface="+mn-cs"/>
            </a:rPr>
            <a:t>20</a:t>
          </a:r>
          <a:r>
            <a:rPr lang="ja-JP" altLang="ja-JP" sz="1000">
              <a:solidFill>
                <a:schemeClr val="dk1"/>
              </a:solidFill>
              <a:effectLst/>
              <a:latin typeface="+mn-lt"/>
              <a:ea typeface="+mn-ea"/>
              <a:cs typeface="+mn-cs"/>
            </a:rPr>
            <a:t>年秋以降の世界的な経済金融危機の影響による</a:t>
          </a:r>
          <a:r>
            <a:rPr lang="ja-JP" altLang="ja-JP" sz="1000" b="0" i="0" baseline="0">
              <a:solidFill>
                <a:schemeClr val="dk1"/>
              </a:solidFill>
              <a:effectLst/>
              <a:latin typeface="+mn-lt"/>
              <a:ea typeface="+mn-ea"/>
              <a:cs typeface="+mn-cs"/>
            </a:rPr>
            <a:t>法人市民税の大幅な減収に伴い、財源手当てとして財政調整基金を取り崩したため、平成</a:t>
          </a:r>
          <a:r>
            <a:rPr lang="en-US" altLang="ja-JP" sz="1000" b="0" i="0" baseline="0">
              <a:solidFill>
                <a:schemeClr val="dk1"/>
              </a:solidFill>
              <a:effectLst/>
              <a:latin typeface="+mn-lt"/>
              <a:ea typeface="+mn-ea"/>
              <a:cs typeface="+mn-cs"/>
            </a:rPr>
            <a:t>21</a:t>
          </a:r>
          <a:r>
            <a:rPr lang="ja-JP" altLang="ja-JP" sz="1000" b="0" i="0" baseline="0">
              <a:solidFill>
                <a:schemeClr val="dk1"/>
              </a:solidFill>
              <a:effectLst/>
              <a:latin typeface="+mn-lt"/>
              <a:ea typeface="+mn-ea"/>
              <a:cs typeface="+mn-cs"/>
            </a:rPr>
            <a:t>年度は</a:t>
          </a:r>
          <a:r>
            <a:rPr lang="en-US" altLang="ja-JP" sz="1000" b="0" i="0" baseline="0">
              <a:solidFill>
                <a:schemeClr val="dk1"/>
              </a:solidFill>
              <a:effectLst/>
              <a:latin typeface="+mn-lt"/>
              <a:ea typeface="+mn-ea"/>
              <a:cs typeface="+mn-cs"/>
            </a:rPr>
            <a:t>4.34%</a:t>
          </a:r>
          <a:r>
            <a:rPr lang="ja-JP" altLang="en-US" sz="1000" b="0" i="0" baseline="0">
              <a:solidFill>
                <a:schemeClr val="dk1"/>
              </a:solidFill>
              <a:effectLst/>
              <a:latin typeface="+mn-lt"/>
              <a:ea typeface="+mn-ea"/>
              <a:cs typeface="+mn-cs"/>
            </a:rPr>
            <a:t>まで大きく減少した</a:t>
          </a:r>
          <a:r>
            <a:rPr lang="ja-JP" altLang="ja-JP" sz="1000" b="0" i="0" baseline="0">
              <a:solidFill>
                <a:schemeClr val="dk1"/>
              </a:solidFill>
              <a:effectLst/>
              <a:latin typeface="+mn-lt"/>
              <a:ea typeface="+mn-ea"/>
              <a:cs typeface="+mn-cs"/>
            </a:rPr>
            <a:t>。その後、法人市民税の若干の回復や</a:t>
          </a:r>
          <a:r>
            <a:rPr lang="ja-JP" altLang="ja-JP" sz="1000">
              <a:solidFill>
                <a:schemeClr val="dk1"/>
              </a:solidFill>
              <a:effectLst/>
              <a:latin typeface="+mn-lt"/>
              <a:ea typeface="+mn-ea"/>
              <a:cs typeface="+mn-cs"/>
            </a:rPr>
            <a:t>震災復興特別交付税による財源手当てなど</a:t>
          </a:r>
          <a:r>
            <a:rPr lang="ja-JP" altLang="en-US" sz="1000">
              <a:solidFill>
                <a:schemeClr val="dk1"/>
              </a:solidFill>
              <a:effectLst/>
              <a:latin typeface="+mn-lt"/>
              <a:ea typeface="+mn-ea"/>
              <a:cs typeface="+mn-cs"/>
            </a:rPr>
            <a:t>で持ち直し、</a:t>
          </a: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25</a:t>
          </a:r>
          <a:r>
            <a:rPr lang="ja-JP" altLang="ja-JP" sz="1000">
              <a:solidFill>
                <a:schemeClr val="dk1"/>
              </a:solidFill>
              <a:effectLst/>
              <a:latin typeface="+mn-lt"/>
              <a:ea typeface="+mn-ea"/>
              <a:cs typeface="+mn-cs"/>
            </a:rPr>
            <a:t>年度についても、平成</a:t>
          </a:r>
          <a:r>
            <a:rPr lang="en-US" altLang="ja-JP" sz="1000">
              <a:solidFill>
                <a:schemeClr val="dk1"/>
              </a:solidFill>
              <a:effectLst/>
              <a:latin typeface="+mn-lt"/>
              <a:ea typeface="+mn-ea"/>
              <a:cs typeface="+mn-cs"/>
            </a:rPr>
            <a:t>24</a:t>
          </a:r>
          <a:r>
            <a:rPr lang="ja-JP" altLang="ja-JP" sz="1000">
              <a:solidFill>
                <a:schemeClr val="dk1"/>
              </a:solidFill>
              <a:effectLst/>
              <a:latin typeface="+mn-lt"/>
              <a:ea typeface="+mn-ea"/>
              <a:cs typeface="+mn-cs"/>
            </a:rPr>
            <a:t>年度</a:t>
          </a:r>
          <a:r>
            <a:rPr lang="ja-JP" altLang="en-US" sz="1000">
              <a:solidFill>
                <a:schemeClr val="dk1"/>
              </a:solidFill>
              <a:effectLst/>
              <a:latin typeface="+mn-lt"/>
              <a:ea typeface="+mn-ea"/>
              <a:cs typeface="+mn-cs"/>
            </a:rPr>
            <a:t>の</a:t>
          </a:r>
          <a:r>
            <a:rPr lang="ja-JP" altLang="ja-JP" sz="1000">
              <a:solidFill>
                <a:schemeClr val="dk1"/>
              </a:solidFill>
              <a:effectLst/>
              <a:latin typeface="+mn-lt"/>
              <a:ea typeface="+mn-ea"/>
              <a:cs typeface="+mn-cs"/>
            </a:rPr>
            <a:t>繰越金</a:t>
          </a:r>
          <a:r>
            <a:rPr lang="ja-JP" altLang="en-US" sz="1000">
              <a:solidFill>
                <a:schemeClr val="dk1"/>
              </a:solidFill>
              <a:effectLst/>
              <a:latin typeface="+mn-lt"/>
              <a:ea typeface="+mn-ea"/>
              <a:cs typeface="+mn-cs"/>
            </a:rPr>
            <a:t>などに</a:t>
          </a:r>
          <a:r>
            <a:rPr lang="ja-JP" altLang="ja-JP" sz="1000">
              <a:solidFill>
                <a:schemeClr val="dk1"/>
              </a:solidFill>
              <a:effectLst/>
              <a:latin typeface="+mn-lt"/>
              <a:ea typeface="+mn-ea"/>
              <a:cs typeface="+mn-cs"/>
            </a:rPr>
            <a:t>より積立額が増加し</a:t>
          </a:r>
          <a:r>
            <a:rPr lang="ja-JP" altLang="en-US"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20</a:t>
          </a:r>
          <a:r>
            <a:rPr lang="ja-JP" altLang="en-US" sz="1000">
              <a:solidFill>
                <a:schemeClr val="dk1"/>
              </a:solidFill>
              <a:effectLst/>
              <a:latin typeface="+mn-lt"/>
              <a:ea typeface="+mn-ea"/>
              <a:cs typeface="+mn-cs"/>
            </a:rPr>
            <a:t>年度の水準を上回る</a:t>
          </a:r>
          <a:r>
            <a:rPr lang="en-US" altLang="ja-JP" sz="1000">
              <a:solidFill>
                <a:schemeClr val="dk1"/>
              </a:solidFill>
              <a:effectLst/>
              <a:latin typeface="+mn-lt"/>
              <a:ea typeface="+mn-ea"/>
              <a:cs typeface="+mn-cs"/>
            </a:rPr>
            <a:t>12.19%</a:t>
          </a:r>
          <a:r>
            <a:rPr lang="ja-JP" altLang="en-US" sz="1000">
              <a:solidFill>
                <a:schemeClr val="dk1"/>
              </a:solidFill>
              <a:effectLst/>
              <a:latin typeface="+mn-lt"/>
              <a:ea typeface="+mn-ea"/>
              <a:cs typeface="+mn-cs"/>
            </a:rPr>
            <a:t>まで改善した。今後も、</a:t>
          </a:r>
          <a:r>
            <a:rPr lang="ja-JP" altLang="ja-JP" sz="1000" b="0" i="0" baseline="0">
              <a:solidFill>
                <a:schemeClr val="dk1"/>
              </a:solidFill>
              <a:effectLst/>
              <a:latin typeface="+mn-lt"/>
              <a:ea typeface="+mn-ea"/>
              <a:cs typeface="+mn-cs"/>
            </a:rPr>
            <a:t>将来の蓄えとして積立額の更なる増に努め</a:t>
          </a:r>
          <a:r>
            <a:rPr lang="ja-JP" altLang="en-US" sz="1000" b="0" i="0" baseline="0">
              <a:solidFill>
                <a:schemeClr val="dk1"/>
              </a:solidFill>
              <a:effectLst/>
              <a:latin typeface="+mn-lt"/>
              <a:ea typeface="+mn-ea"/>
              <a:cs typeface="+mn-cs"/>
            </a:rPr>
            <a:t>る</a:t>
          </a:r>
          <a:r>
            <a:rPr lang="ja-JP" altLang="ja-JP" sz="1000" b="0" i="0" baseline="0">
              <a:solidFill>
                <a:schemeClr val="dk1"/>
              </a:solidFill>
              <a:effectLst/>
              <a:latin typeface="+mn-lt"/>
              <a:ea typeface="+mn-ea"/>
              <a:cs typeface="+mn-cs"/>
            </a:rPr>
            <a:t>。</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茨城県取手市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一般会計及び特別会計を含めた連結赤字比率の合計については黒字であり、平成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年度の比率は黒字</a:t>
          </a:r>
          <a:r>
            <a:rPr lang="en-US" altLang="ja-JP" sz="1100">
              <a:solidFill>
                <a:schemeClr val="dk1"/>
              </a:solidFill>
              <a:effectLst/>
              <a:latin typeface="+mn-lt"/>
              <a:ea typeface="+mn-ea"/>
              <a:cs typeface="+mn-cs"/>
            </a:rPr>
            <a:t>8.57</a:t>
          </a:r>
          <a:r>
            <a:rPr lang="ja-JP" altLang="ja-JP" sz="1100">
              <a:solidFill>
                <a:schemeClr val="dk1"/>
              </a:solidFill>
              <a:effectLst/>
              <a:latin typeface="+mn-lt"/>
              <a:ea typeface="+mn-ea"/>
              <a:cs typeface="+mn-cs"/>
            </a:rPr>
            <a:t>％である。</a:t>
          </a:r>
          <a:endParaRPr lang="ja-JP" altLang="ja-JP" sz="1400">
            <a:effectLst/>
          </a:endParaRPr>
        </a:p>
        <a:p>
          <a:r>
            <a:rPr lang="ja-JP" altLang="ja-JP" sz="1100">
              <a:solidFill>
                <a:schemeClr val="dk1"/>
              </a:solidFill>
              <a:effectLst/>
              <a:latin typeface="+mn-lt"/>
              <a:ea typeface="+mn-ea"/>
              <a:cs typeface="+mn-cs"/>
            </a:rPr>
            <a:t>　国民健康保険事業特別会計については、平成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年度までは赤字であったが、平成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年度より黒字に転じている。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茨城県取手市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元利償還金等（Ａ）について、平成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220</a:t>
          </a:r>
          <a:r>
            <a:rPr lang="ja-JP" altLang="ja-JP" sz="1100">
              <a:solidFill>
                <a:schemeClr val="dk1"/>
              </a:solidFill>
              <a:effectLst/>
              <a:latin typeface="+mn-lt"/>
              <a:ea typeface="+mn-ea"/>
              <a:cs typeface="+mn-cs"/>
            </a:rPr>
            <a:t>百万円の増になっている。これは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元利償還金について、平成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年度の世界的な経済金融危機による法人市民税の大幅な減収を補てんするために借入れた減収補てん債の</a:t>
          </a:r>
          <a:r>
            <a:rPr lang="ja-JP" altLang="en-US" sz="1100">
              <a:solidFill>
                <a:schemeClr val="dk1"/>
              </a:solidFill>
              <a:effectLst/>
              <a:latin typeface="+mn-lt"/>
              <a:ea typeface="+mn-ea"/>
              <a:cs typeface="+mn-cs"/>
            </a:rPr>
            <a:t>うち、平成</a:t>
          </a:r>
          <a:r>
            <a:rPr lang="en-US" altLang="ja-JP" sz="1100">
              <a:solidFill>
                <a:schemeClr val="dk1"/>
              </a:solidFill>
              <a:effectLst/>
              <a:latin typeface="+mn-lt"/>
              <a:ea typeface="+mn-ea"/>
              <a:cs typeface="+mn-cs"/>
            </a:rPr>
            <a:t>21</a:t>
          </a:r>
          <a:r>
            <a:rPr lang="ja-JP" altLang="en-US" sz="1100">
              <a:solidFill>
                <a:schemeClr val="dk1"/>
              </a:solidFill>
              <a:effectLst/>
              <a:latin typeface="+mn-lt"/>
              <a:ea typeface="+mn-ea"/>
              <a:cs typeface="+mn-cs"/>
            </a:rPr>
            <a:t>年度借り入れ分の</a:t>
          </a:r>
          <a:r>
            <a:rPr lang="ja-JP" altLang="ja-JP" sz="1100">
              <a:solidFill>
                <a:schemeClr val="dk1"/>
              </a:solidFill>
              <a:effectLst/>
              <a:latin typeface="+mn-lt"/>
              <a:ea typeface="+mn-ea"/>
              <a:cs typeface="+mn-cs"/>
            </a:rPr>
            <a:t>元金償還</a:t>
          </a:r>
          <a:r>
            <a:rPr lang="ja-JP" altLang="en-US" sz="1100">
              <a:solidFill>
                <a:schemeClr val="dk1"/>
              </a:solidFill>
              <a:effectLst/>
              <a:latin typeface="+mn-lt"/>
              <a:ea typeface="+mn-ea"/>
              <a:cs typeface="+mn-cs"/>
            </a:rPr>
            <a:t>の開始による増及び平成</a:t>
          </a:r>
          <a:r>
            <a:rPr lang="en-US" altLang="ja-JP" sz="1100">
              <a:solidFill>
                <a:schemeClr val="dk1"/>
              </a:solidFill>
              <a:effectLst/>
              <a:latin typeface="+mn-lt"/>
              <a:ea typeface="+mn-ea"/>
              <a:cs typeface="+mn-cs"/>
            </a:rPr>
            <a:t>21</a:t>
          </a:r>
          <a:r>
            <a:rPr lang="ja-JP" altLang="en-US" sz="1100">
              <a:solidFill>
                <a:schemeClr val="dk1"/>
              </a:solidFill>
              <a:effectLst/>
              <a:latin typeface="+mn-lt"/>
              <a:ea typeface="+mn-ea"/>
              <a:cs typeface="+mn-cs"/>
            </a:rPr>
            <a:t>年度借り入れ分の臨時財政対策債の元金償還開始による増が主な要因である。</a:t>
          </a:r>
          <a:endParaRPr lang="ja-JP" altLang="ja-JP" sz="1400">
            <a:effectLst/>
          </a:endParaRPr>
        </a:p>
        <a:p>
          <a:r>
            <a:rPr lang="ja-JP" altLang="ja-JP" sz="1100">
              <a:solidFill>
                <a:schemeClr val="dk1"/>
              </a:solidFill>
              <a:effectLst/>
              <a:latin typeface="+mn-lt"/>
              <a:ea typeface="+mn-ea"/>
              <a:cs typeface="+mn-cs"/>
            </a:rPr>
            <a:t>　一方、算入公債費等（Ｂ）については、平成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111</a:t>
          </a:r>
          <a:r>
            <a:rPr lang="ja-JP" altLang="ja-JP" sz="1100">
              <a:solidFill>
                <a:schemeClr val="dk1"/>
              </a:solidFill>
              <a:effectLst/>
              <a:latin typeface="+mn-lt"/>
              <a:ea typeface="+mn-ea"/>
              <a:cs typeface="+mn-cs"/>
            </a:rPr>
            <a:t>百万円の増になっている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事業費補正により基準財政需要額に算入された公債費が減になったものの</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災害復旧費等に係る基準財政需要額が</a:t>
          </a:r>
          <a:r>
            <a:rPr lang="en-US" altLang="ja-JP" sz="1100">
              <a:solidFill>
                <a:schemeClr val="dk1"/>
              </a:solidFill>
              <a:effectLst/>
              <a:latin typeface="+mn-lt"/>
              <a:ea typeface="+mn-ea"/>
              <a:cs typeface="+mn-cs"/>
            </a:rPr>
            <a:t>161</a:t>
          </a:r>
          <a:r>
            <a:rPr lang="ja-JP" altLang="ja-JP" sz="1100">
              <a:solidFill>
                <a:schemeClr val="dk1"/>
              </a:solidFill>
              <a:effectLst/>
              <a:latin typeface="+mn-lt"/>
              <a:ea typeface="+mn-ea"/>
              <a:cs typeface="+mn-cs"/>
            </a:rPr>
            <a:t>百万円増になったことなどが要因である。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元利償還金等（Ａ）の合計が</a:t>
          </a:r>
          <a:r>
            <a:rPr lang="en-US" altLang="ja-JP" sz="1100">
              <a:solidFill>
                <a:schemeClr val="dk1"/>
              </a:solidFill>
              <a:effectLst/>
              <a:latin typeface="+mn-lt"/>
              <a:ea typeface="+mn-ea"/>
              <a:cs typeface="+mn-cs"/>
            </a:rPr>
            <a:t>220</a:t>
          </a:r>
          <a:r>
            <a:rPr lang="ja-JP" altLang="ja-JP" sz="1100">
              <a:solidFill>
                <a:schemeClr val="dk1"/>
              </a:solidFill>
              <a:effectLst/>
              <a:latin typeface="+mn-lt"/>
              <a:ea typeface="+mn-ea"/>
              <a:cs typeface="+mn-cs"/>
            </a:rPr>
            <a:t>百万円増加し、そこから差し引くことのできる算入公債費等（Ｂ）も</a:t>
          </a:r>
          <a:r>
            <a:rPr lang="en-US" altLang="ja-JP" sz="1100">
              <a:solidFill>
                <a:schemeClr val="dk1"/>
              </a:solidFill>
              <a:effectLst/>
              <a:latin typeface="+mn-lt"/>
              <a:ea typeface="+mn-ea"/>
              <a:cs typeface="+mn-cs"/>
            </a:rPr>
            <a:t>111</a:t>
          </a:r>
          <a:r>
            <a:rPr lang="ja-JP" altLang="ja-JP" sz="1100">
              <a:solidFill>
                <a:schemeClr val="dk1"/>
              </a:solidFill>
              <a:effectLst/>
              <a:latin typeface="+mn-lt"/>
              <a:ea typeface="+mn-ea"/>
              <a:cs typeface="+mn-cs"/>
            </a:rPr>
            <a:t>百万円増加し</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ため、実質公債費比率の分子としては</a:t>
          </a:r>
          <a:r>
            <a:rPr lang="en-US" altLang="ja-JP" sz="1100">
              <a:solidFill>
                <a:schemeClr val="dk1"/>
              </a:solidFill>
              <a:effectLst/>
              <a:latin typeface="+mn-lt"/>
              <a:ea typeface="+mn-ea"/>
              <a:cs typeface="+mn-cs"/>
            </a:rPr>
            <a:t>109</a:t>
          </a:r>
          <a:r>
            <a:rPr lang="ja-JP" altLang="en-US" sz="1100">
              <a:solidFill>
                <a:schemeClr val="dk1"/>
              </a:solidFill>
              <a:effectLst/>
              <a:latin typeface="+mn-lt"/>
              <a:ea typeface="+mn-ea"/>
              <a:cs typeface="+mn-cs"/>
            </a:rPr>
            <a:t>百万円の増となった。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茨城県取手市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）について、平成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1,507</a:t>
          </a:r>
          <a:r>
            <a:rPr lang="ja-JP" altLang="ja-JP" sz="1100">
              <a:solidFill>
                <a:schemeClr val="dk1"/>
              </a:solidFill>
              <a:effectLst/>
              <a:latin typeface="+mn-lt"/>
              <a:ea typeface="+mn-ea"/>
              <a:cs typeface="+mn-cs"/>
            </a:rPr>
            <a:t>百万円の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になっている。これは、</a:t>
          </a:r>
          <a:r>
            <a:rPr lang="ja-JP" altLang="ja-JP" sz="1100" b="0" i="0" baseline="0">
              <a:solidFill>
                <a:schemeClr val="dk1"/>
              </a:solidFill>
              <a:effectLst/>
              <a:latin typeface="+mn-lt"/>
              <a:ea typeface="+mn-ea"/>
              <a:cs typeface="+mn-cs"/>
            </a:rPr>
            <a:t>一般会計等に係る地方債の現在高が合併特例債や臨時財政対策債などの発行により増加した（対前年度比較で</a:t>
          </a:r>
          <a:r>
            <a:rPr lang="en-US" altLang="ja-JP" sz="1100" b="0" i="0" baseline="0">
              <a:solidFill>
                <a:schemeClr val="dk1"/>
              </a:solidFill>
              <a:effectLst/>
              <a:latin typeface="+mn-lt"/>
              <a:ea typeface="+mn-ea"/>
              <a:cs typeface="+mn-cs"/>
            </a:rPr>
            <a:t>565</a:t>
          </a:r>
          <a:r>
            <a:rPr lang="ja-JP" altLang="ja-JP" sz="1100" b="0" i="0" baseline="0">
              <a:solidFill>
                <a:schemeClr val="dk1"/>
              </a:solidFill>
              <a:effectLst/>
              <a:latin typeface="+mn-lt"/>
              <a:ea typeface="+mn-ea"/>
              <a:cs typeface="+mn-cs"/>
            </a:rPr>
            <a:t>百万円増）</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、組合等負担等見込額が、常総広域市町村圏事務組合</a:t>
          </a:r>
          <a:r>
            <a:rPr lang="ja-JP" altLang="en-US" sz="1100" b="0" i="0" baseline="0">
              <a:solidFill>
                <a:schemeClr val="dk1"/>
              </a:solidFill>
              <a:effectLst/>
              <a:latin typeface="+mn-lt"/>
              <a:ea typeface="+mn-ea"/>
              <a:cs typeface="+mn-cs"/>
            </a:rPr>
            <a:t>の負担金の減など</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した（対前年度比較で</a:t>
          </a:r>
          <a:r>
            <a:rPr lang="en-US" altLang="ja-JP" sz="1100" b="0" i="0" baseline="0">
              <a:solidFill>
                <a:schemeClr val="dk1"/>
              </a:solidFill>
              <a:effectLst/>
              <a:latin typeface="+mn-lt"/>
              <a:ea typeface="+mn-ea"/>
              <a:cs typeface="+mn-cs"/>
            </a:rPr>
            <a:t>1,523</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）ことが主な要因である。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一方、充当可能財源等（</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）については、平成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1,215</a:t>
          </a:r>
          <a:r>
            <a:rPr lang="ja-JP" altLang="ja-JP" sz="1100">
              <a:solidFill>
                <a:schemeClr val="dk1"/>
              </a:solidFill>
              <a:effectLst/>
              <a:latin typeface="+mn-lt"/>
              <a:ea typeface="+mn-ea"/>
              <a:cs typeface="+mn-cs"/>
            </a:rPr>
            <a:t>百万円の増になっている。これは、都市計画税の減収などによる充当可能特定歳入が減少した（対前年度比較で</a:t>
          </a:r>
          <a:r>
            <a:rPr lang="en-US" altLang="ja-JP" sz="1100">
              <a:solidFill>
                <a:schemeClr val="dk1"/>
              </a:solidFill>
              <a:effectLst/>
              <a:latin typeface="+mn-lt"/>
              <a:ea typeface="+mn-ea"/>
              <a:cs typeface="+mn-cs"/>
            </a:rPr>
            <a:t>266</a:t>
          </a:r>
          <a:r>
            <a:rPr lang="ja-JP" altLang="ja-JP" sz="1100">
              <a:solidFill>
                <a:schemeClr val="dk1"/>
              </a:solidFill>
              <a:effectLst/>
              <a:latin typeface="+mn-lt"/>
              <a:ea typeface="+mn-ea"/>
              <a:cs typeface="+mn-cs"/>
            </a:rPr>
            <a:t>百万円減）ものの、充当可能基金が財政調整基金の積み増しなどにより増加した（対前年度比較で</a:t>
          </a:r>
          <a:r>
            <a:rPr lang="en-US" altLang="ja-JP" sz="1100">
              <a:solidFill>
                <a:schemeClr val="dk1"/>
              </a:solidFill>
              <a:effectLst/>
              <a:latin typeface="+mn-lt"/>
              <a:ea typeface="+mn-ea"/>
              <a:cs typeface="+mn-cs"/>
            </a:rPr>
            <a:t>905</a:t>
          </a:r>
          <a:r>
            <a:rPr lang="ja-JP" altLang="ja-JP" sz="1100">
              <a:solidFill>
                <a:schemeClr val="dk1"/>
              </a:solidFill>
              <a:effectLst/>
              <a:latin typeface="+mn-lt"/>
              <a:ea typeface="+mn-ea"/>
              <a:cs typeface="+mn-cs"/>
            </a:rPr>
            <a:t>百万円増）ことや、</a:t>
          </a:r>
          <a:r>
            <a:rPr lang="ja-JP" altLang="ja-JP" sz="1100" b="0" i="0" baseline="0">
              <a:solidFill>
                <a:schemeClr val="dk1"/>
              </a:solidFill>
              <a:effectLst/>
              <a:latin typeface="+mn-lt"/>
              <a:ea typeface="+mn-ea"/>
              <a:cs typeface="+mn-cs"/>
            </a:rPr>
            <a:t>基準財政需要額算入見込額が、合併特例債や臨時財政対策債などの算入により増加している（対前年度比較で</a:t>
          </a:r>
          <a:r>
            <a:rPr lang="en-US" altLang="ja-JP" sz="1100" b="0" i="0" baseline="0">
              <a:solidFill>
                <a:schemeClr val="dk1"/>
              </a:solidFill>
              <a:effectLst/>
              <a:latin typeface="+mn-lt"/>
              <a:ea typeface="+mn-ea"/>
              <a:cs typeface="+mn-cs"/>
            </a:rPr>
            <a:t>576</a:t>
          </a:r>
          <a:r>
            <a:rPr lang="ja-JP" altLang="ja-JP" sz="1100" b="0" i="0" baseline="0">
              <a:solidFill>
                <a:schemeClr val="dk1"/>
              </a:solidFill>
              <a:effectLst/>
              <a:latin typeface="+mn-lt"/>
              <a:ea typeface="+mn-ea"/>
              <a:cs typeface="+mn-cs"/>
            </a:rPr>
            <a:t>百万円増）ことが主な要因である。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）の合計が</a:t>
          </a:r>
          <a:r>
            <a:rPr lang="en-US" altLang="ja-JP" sz="1100" b="0" i="0" baseline="0">
              <a:solidFill>
                <a:schemeClr val="dk1"/>
              </a:solidFill>
              <a:effectLst/>
              <a:latin typeface="+mn-lt"/>
              <a:ea typeface="+mn-ea"/>
              <a:cs typeface="+mn-cs"/>
            </a:rPr>
            <a:t>1,507</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、そこから差し引くことのできる充当可能財源（</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）の合計も</a:t>
          </a:r>
          <a:r>
            <a:rPr lang="en-US" altLang="ja-JP" sz="1100" b="0" i="0" baseline="0">
              <a:solidFill>
                <a:schemeClr val="dk1"/>
              </a:solidFill>
              <a:effectLst/>
              <a:latin typeface="+mn-lt"/>
              <a:ea typeface="+mn-ea"/>
              <a:cs typeface="+mn-cs"/>
            </a:rPr>
            <a:t>1,215</a:t>
          </a:r>
          <a:r>
            <a:rPr lang="ja-JP" altLang="ja-JP" sz="1100" b="0" i="0" baseline="0">
              <a:solidFill>
                <a:schemeClr val="dk1"/>
              </a:solidFill>
              <a:effectLst/>
              <a:latin typeface="+mn-lt"/>
              <a:ea typeface="+mn-ea"/>
              <a:cs typeface="+mn-cs"/>
            </a:rPr>
            <a:t>百万円増加</a:t>
          </a:r>
          <a:r>
            <a:rPr lang="ja-JP" altLang="en-US" sz="1100" b="0" i="0" baseline="0">
              <a:solidFill>
                <a:schemeClr val="dk1"/>
              </a:solidFill>
              <a:effectLst/>
              <a:latin typeface="+mn-lt"/>
              <a:ea typeface="+mn-ea"/>
              <a:cs typeface="+mn-cs"/>
            </a:rPr>
            <a:t>したため、将来負担比率の分子としては、対前年度比で</a:t>
          </a:r>
          <a:r>
            <a:rPr lang="en-US" altLang="ja-JP" sz="1100" b="0" i="0" baseline="0">
              <a:solidFill>
                <a:schemeClr val="dk1"/>
              </a:solidFill>
              <a:effectLst/>
              <a:latin typeface="+mn-lt"/>
              <a:ea typeface="+mn-ea"/>
              <a:cs typeface="+mn-cs"/>
            </a:rPr>
            <a:t>2,722</a:t>
          </a:r>
          <a:r>
            <a:rPr lang="ja-JP" altLang="en-US" sz="1100" b="0" i="0" baseline="0">
              <a:solidFill>
                <a:schemeClr val="dk1"/>
              </a:solidFill>
              <a:effectLst/>
              <a:latin typeface="+mn-lt"/>
              <a:ea typeface="+mn-ea"/>
              <a:cs typeface="+mn-cs"/>
            </a:rPr>
            <a:t>百万円の減少となった。</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40" zoomScaleNormal="4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37115173</v>
      </c>
      <c r="BO4" s="379"/>
      <c r="BP4" s="379"/>
      <c r="BQ4" s="379"/>
      <c r="BR4" s="379"/>
      <c r="BS4" s="379"/>
      <c r="BT4" s="379"/>
      <c r="BU4" s="380"/>
      <c r="BV4" s="378">
        <v>37361445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3.8</v>
      </c>
      <c r="CU4" s="554"/>
      <c r="CV4" s="554"/>
      <c r="CW4" s="554"/>
      <c r="CX4" s="554"/>
      <c r="CY4" s="554"/>
      <c r="CZ4" s="554"/>
      <c r="DA4" s="555"/>
      <c r="DB4" s="553">
        <v>6.1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36193679</v>
      </c>
      <c r="BO5" s="384"/>
      <c r="BP5" s="384"/>
      <c r="BQ5" s="384"/>
      <c r="BR5" s="384"/>
      <c r="BS5" s="384"/>
      <c r="BT5" s="384"/>
      <c r="BU5" s="385"/>
      <c r="BV5" s="383">
        <v>35905293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90.6</v>
      </c>
      <c r="CU5" s="354"/>
      <c r="CV5" s="354"/>
      <c r="CW5" s="354"/>
      <c r="CX5" s="354"/>
      <c r="CY5" s="354"/>
      <c r="CZ5" s="354"/>
      <c r="DA5" s="355"/>
      <c r="DB5" s="353">
        <v>91.2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921494</v>
      </c>
      <c r="BO6" s="384"/>
      <c r="BP6" s="384"/>
      <c r="BQ6" s="384"/>
      <c r="BR6" s="384"/>
      <c r="BS6" s="384"/>
      <c r="BT6" s="384"/>
      <c r="BU6" s="385"/>
      <c r="BV6" s="383">
        <v>1456152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102.6</v>
      </c>
      <c r="CU6" s="528"/>
      <c r="CV6" s="528"/>
      <c r="CW6" s="528"/>
      <c r="CX6" s="528"/>
      <c r="CY6" s="528"/>
      <c r="CZ6" s="528"/>
      <c r="DA6" s="529"/>
      <c r="DB6" s="527">
        <v>102.9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77704</v>
      </c>
      <c r="BO7" s="384"/>
      <c r="BP7" s="384"/>
      <c r="BQ7" s="384"/>
      <c r="BR7" s="384"/>
      <c r="BS7" s="384"/>
      <c r="BT7" s="384"/>
      <c r="BU7" s="385"/>
      <c r="BV7" s="383">
        <v>114029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22271453</v>
      </c>
      <c r="CU7" s="384"/>
      <c r="CV7" s="384"/>
      <c r="CW7" s="384"/>
      <c r="CX7" s="384"/>
      <c r="CY7" s="384"/>
      <c r="CZ7" s="384"/>
      <c r="DA7" s="385"/>
      <c r="DB7" s="383">
        <v>22087694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843790</v>
      </c>
      <c r="BO8" s="384"/>
      <c r="BP8" s="384"/>
      <c r="BQ8" s="384"/>
      <c r="BR8" s="384"/>
      <c r="BS8" s="384"/>
      <c r="BT8" s="384"/>
      <c r="BU8" s="385"/>
      <c r="BV8" s="383">
        <v>1342123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v>
      </c>
      <c r="CU8" s="491"/>
      <c r="CV8" s="491"/>
      <c r="CW8" s="491"/>
      <c r="CX8" s="491"/>
      <c r="CY8" s="491"/>
      <c r="CZ8" s="491"/>
      <c r="DA8" s="492"/>
      <c r="DB8" s="490">
        <v>0.8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109651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-498333</v>
      </c>
      <c r="BO9" s="384"/>
      <c r="BP9" s="384"/>
      <c r="BQ9" s="384"/>
      <c r="BR9" s="384"/>
      <c r="BS9" s="384"/>
      <c r="BT9" s="384"/>
      <c r="BU9" s="385"/>
      <c r="BV9" s="383">
        <v>369980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17.7</v>
      </c>
      <c r="CU9" s="354"/>
      <c r="CV9" s="354"/>
      <c r="CW9" s="354"/>
      <c r="CX9" s="354"/>
      <c r="CY9" s="354"/>
      <c r="CZ9" s="354"/>
      <c r="DA9" s="355"/>
      <c r="DB9" s="353">
        <v>15.9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111327</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678933</v>
      </c>
      <c r="BO10" s="384"/>
      <c r="BP10" s="384"/>
      <c r="BQ10" s="384"/>
      <c r="BR10" s="384"/>
      <c r="BS10" s="384"/>
      <c r="BT10" s="384"/>
      <c r="BU10" s="385"/>
      <c r="BV10" s="383">
        <v>617547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109595</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29632</v>
      </c>
      <c r="BO12" s="384"/>
      <c r="BP12" s="384"/>
      <c r="BQ12" s="384"/>
      <c r="BR12" s="384"/>
      <c r="BS12" s="384"/>
      <c r="BT12" s="384"/>
      <c r="BU12" s="385"/>
      <c r="BV12" s="383">
        <v>265404</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108302</v>
      </c>
      <c r="S13" s="483"/>
      <c r="T13" s="483"/>
      <c r="U13" s="483"/>
      <c r="V13" s="484"/>
      <c r="W13" s="470" t="s">
        <v>123</v>
      </c>
      <c r="X13" s="396"/>
      <c r="Y13" s="396"/>
      <c r="Z13" s="396"/>
      <c r="AA13" s="396"/>
      <c r="AB13" s="397"/>
      <c r="AC13" s="359">
        <v>886</v>
      </c>
      <c r="AD13" s="360"/>
      <c r="AE13" s="360"/>
      <c r="AF13" s="360"/>
      <c r="AG13" s="361"/>
      <c r="AH13" s="359">
        <v>1089</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150968</v>
      </c>
      <c r="BO13" s="384"/>
      <c r="BP13" s="384"/>
      <c r="BQ13" s="384"/>
      <c r="BR13" s="384"/>
      <c r="BS13" s="384"/>
      <c r="BT13" s="384"/>
      <c r="BU13" s="385"/>
      <c r="BV13" s="383">
        <v>722123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9.9</v>
      </c>
      <c r="CU13" s="354"/>
      <c r="CV13" s="354"/>
      <c r="CW13" s="354"/>
      <c r="CX13" s="354"/>
      <c r="CY13" s="354"/>
      <c r="CZ13" s="354"/>
      <c r="DA13" s="355"/>
      <c r="DB13" s="353">
        <v>10.199999999999999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109955</v>
      </c>
      <c r="S14" s="483"/>
      <c r="T14" s="483"/>
      <c r="U14" s="483"/>
      <c r="V14" s="484"/>
      <c r="W14" s="485"/>
      <c r="X14" s="399"/>
      <c r="Y14" s="399"/>
      <c r="Z14" s="399"/>
      <c r="AA14" s="399"/>
      <c r="AB14" s="400"/>
      <c r="AC14" s="475">
        <v>1.8</v>
      </c>
      <c r="AD14" s="476"/>
      <c r="AE14" s="476"/>
      <c r="AF14" s="476"/>
      <c r="AG14" s="477"/>
      <c r="AH14" s="475">
        <v>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67.5</v>
      </c>
      <c r="CU14" s="454"/>
      <c r="CV14" s="454"/>
      <c r="CW14" s="454"/>
      <c r="CX14" s="454"/>
      <c r="CY14" s="454"/>
      <c r="CZ14" s="454"/>
      <c r="DA14" s="455"/>
      <c r="DB14" s="486">
        <v>82.3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108673</v>
      </c>
      <c r="S15" s="483"/>
      <c r="T15" s="483"/>
      <c r="U15" s="483"/>
      <c r="V15" s="484"/>
      <c r="W15" s="470" t="s">
        <v>130</v>
      </c>
      <c r="X15" s="396"/>
      <c r="Y15" s="396"/>
      <c r="Z15" s="396"/>
      <c r="AA15" s="396"/>
      <c r="AB15" s="397"/>
      <c r="AC15" s="359">
        <v>11317</v>
      </c>
      <c r="AD15" s="360"/>
      <c r="AE15" s="360"/>
      <c r="AF15" s="360"/>
      <c r="AG15" s="361"/>
      <c r="AH15" s="359">
        <v>13446</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11994002</v>
      </c>
      <c r="BO15" s="379"/>
      <c r="BP15" s="379"/>
      <c r="BQ15" s="379"/>
      <c r="BR15" s="379"/>
      <c r="BS15" s="379"/>
      <c r="BT15" s="379"/>
      <c r="BU15" s="380"/>
      <c r="BV15" s="378">
        <v>12109767</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23.6</v>
      </c>
      <c r="AD16" s="476"/>
      <c r="AE16" s="476"/>
      <c r="AF16" s="476"/>
      <c r="AG16" s="477"/>
      <c r="AH16" s="475">
        <v>24.9</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15238947</v>
      </c>
      <c r="BO16" s="384"/>
      <c r="BP16" s="384"/>
      <c r="BQ16" s="384"/>
      <c r="BR16" s="384"/>
      <c r="BS16" s="384"/>
      <c r="BT16" s="384"/>
      <c r="BU16" s="385"/>
      <c r="BV16" s="383">
        <v>15101722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35762</v>
      </c>
      <c r="AD17" s="360"/>
      <c r="AE17" s="360"/>
      <c r="AF17" s="360"/>
      <c r="AG17" s="361"/>
      <c r="AH17" s="359">
        <v>38440</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15434821</v>
      </c>
      <c r="BO17" s="384"/>
      <c r="BP17" s="384"/>
      <c r="BQ17" s="384"/>
      <c r="BR17" s="384"/>
      <c r="BS17" s="384"/>
      <c r="BT17" s="384"/>
      <c r="BU17" s="385"/>
      <c r="BV17" s="383">
        <v>15612564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69.959999999999994</v>
      </c>
      <c r="M18" s="446"/>
      <c r="N18" s="446"/>
      <c r="O18" s="446"/>
      <c r="P18" s="446"/>
      <c r="Q18" s="446"/>
      <c r="R18" s="447"/>
      <c r="S18" s="447"/>
      <c r="T18" s="447"/>
      <c r="U18" s="447"/>
      <c r="V18" s="448"/>
      <c r="W18" s="462"/>
      <c r="X18" s="463"/>
      <c r="Y18" s="463"/>
      <c r="Z18" s="463"/>
      <c r="AA18" s="463"/>
      <c r="AB18" s="471"/>
      <c r="AC18" s="347">
        <v>74.599999999999994</v>
      </c>
      <c r="AD18" s="348"/>
      <c r="AE18" s="348"/>
      <c r="AF18" s="348"/>
      <c r="AG18" s="449"/>
      <c r="AH18" s="347">
        <v>71.099999999999994</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20186818</v>
      </c>
      <c r="BO18" s="384"/>
      <c r="BP18" s="384"/>
      <c r="BQ18" s="384"/>
      <c r="BR18" s="384"/>
      <c r="BS18" s="384"/>
      <c r="BT18" s="384"/>
      <c r="BU18" s="385"/>
      <c r="BV18" s="383">
        <v>20140704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1567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25502915</v>
      </c>
      <c r="BO19" s="384"/>
      <c r="BP19" s="384"/>
      <c r="BQ19" s="384"/>
      <c r="BR19" s="384"/>
      <c r="BS19" s="384"/>
      <c r="BT19" s="384"/>
      <c r="BU19" s="385"/>
      <c r="BV19" s="383">
        <v>26614571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42614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42608947</v>
      </c>
      <c r="BO23" s="384"/>
      <c r="BP23" s="384"/>
      <c r="BQ23" s="384"/>
      <c r="BR23" s="384"/>
      <c r="BS23" s="384"/>
      <c r="BT23" s="384"/>
      <c r="BU23" s="385"/>
      <c r="BV23" s="383">
        <v>41866846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8760</v>
      </c>
      <c r="R24" s="360"/>
      <c r="S24" s="360"/>
      <c r="T24" s="360"/>
      <c r="U24" s="360"/>
      <c r="V24" s="361"/>
      <c r="W24" s="425"/>
      <c r="X24" s="416"/>
      <c r="Y24" s="417"/>
      <c r="Z24" s="356" t="s">
        <v>153</v>
      </c>
      <c r="AA24" s="357"/>
      <c r="AB24" s="357"/>
      <c r="AC24" s="357"/>
      <c r="AD24" s="357"/>
      <c r="AE24" s="357"/>
      <c r="AF24" s="357"/>
      <c r="AG24" s="358"/>
      <c r="AH24" s="359">
        <v>747</v>
      </c>
      <c r="AI24" s="360"/>
      <c r="AJ24" s="360"/>
      <c r="AK24" s="360"/>
      <c r="AL24" s="361"/>
      <c r="AM24" s="359">
        <v>2548017</v>
      </c>
      <c r="AN24" s="360"/>
      <c r="AO24" s="360"/>
      <c r="AP24" s="360"/>
      <c r="AQ24" s="360"/>
      <c r="AR24" s="361"/>
      <c r="AS24" s="359">
        <v>3411</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29658417</v>
      </c>
      <c r="BO24" s="384"/>
      <c r="BP24" s="384"/>
      <c r="BQ24" s="384"/>
      <c r="BR24" s="384"/>
      <c r="BS24" s="384"/>
      <c r="BT24" s="384"/>
      <c r="BU24" s="385"/>
      <c r="BV24" s="383">
        <v>27946025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7180</v>
      </c>
      <c r="R25" s="360"/>
      <c r="S25" s="360"/>
      <c r="T25" s="360"/>
      <c r="U25" s="360"/>
      <c r="V25" s="361"/>
      <c r="W25" s="425"/>
      <c r="X25" s="416"/>
      <c r="Y25" s="417"/>
      <c r="Z25" s="356" t="s">
        <v>156</v>
      </c>
      <c r="AA25" s="357"/>
      <c r="AB25" s="357"/>
      <c r="AC25" s="357"/>
      <c r="AD25" s="357"/>
      <c r="AE25" s="357"/>
      <c r="AF25" s="357"/>
      <c r="AG25" s="358"/>
      <c r="AH25" s="359">
        <v>159</v>
      </c>
      <c r="AI25" s="360"/>
      <c r="AJ25" s="360"/>
      <c r="AK25" s="360"/>
      <c r="AL25" s="361"/>
      <c r="AM25" s="359">
        <v>557454</v>
      </c>
      <c r="AN25" s="360"/>
      <c r="AO25" s="360"/>
      <c r="AP25" s="360"/>
      <c r="AQ25" s="360"/>
      <c r="AR25" s="361"/>
      <c r="AS25" s="359">
        <v>3506</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2782827</v>
      </c>
      <c r="BO25" s="379"/>
      <c r="BP25" s="379"/>
      <c r="BQ25" s="379"/>
      <c r="BR25" s="379"/>
      <c r="BS25" s="379"/>
      <c r="BT25" s="379"/>
      <c r="BU25" s="380"/>
      <c r="BV25" s="378">
        <v>2400489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6580</v>
      </c>
      <c r="R26" s="360"/>
      <c r="S26" s="360"/>
      <c r="T26" s="360"/>
      <c r="U26" s="360"/>
      <c r="V26" s="361"/>
      <c r="W26" s="425"/>
      <c r="X26" s="416"/>
      <c r="Y26" s="417"/>
      <c r="Z26" s="356" t="s">
        <v>159</v>
      </c>
      <c r="AA26" s="436"/>
      <c r="AB26" s="436"/>
      <c r="AC26" s="436"/>
      <c r="AD26" s="436"/>
      <c r="AE26" s="436"/>
      <c r="AF26" s="436"/>
      <c r="AG26" s="437"/>
      <c r="AH26" s="359">
        <v>42</v>
      </c>
      <c r="AI26" s="360"/>
      <c r="AJ26" s="360"/>
      <c r="AK26" s="360"/>
      <c r="AL26" s="361"/>
      <c r="AM26" s="359">
        <v>138138</v>
      </c>
      <c r="AN26" s="360"/>
      <c r="AO26" s="360"/>
      <c r="AP26" s="360"/>
      <c r="AQ26" s="360"/>
      <c r="AR26" s="361"/>
      <c r="AS26" s="359">
        <v>3289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10000</v>
      </c>
      <c r="BO26" s="384"/>
      <c r="BP26" s="384"/>
      <c r="BQ26" s="384"/>
      <c r="BR26" s="384"/>
      <c r="BS26" s="384"/>
      <c r="BT26" s="384"/>
      <c r="BU26" s="385"/>
      <c r="BV26" s="383">
        <v>20000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4940</v>
      </c>
      <c r="R27" s="360"/>
      <c r="S27" s="360"/>
      <c r="T27" s="360"/>
      <c r="U27" s="360"/>
      <c r="V27" s="361"/>
      <c r="W27" s="425"/>
      <c r="X27" s="416"/>
      <c r="Y27" s="417"/>
      <c r="Z27" s="356" t="s">
        <v>162</v>
      </c>
      <c r="AA27" s="357"/>
      <c r="AB27" s="357"/>
      <c r="AC27" s="357"/>
      <c r="AD27" s="357"/>
      <c r="AE27" s="357"/>
      <c r="AF27" s="357"/>
      <c r="AG27" s="358"/>
      <c r="AH27" s="359">
        <v>5</v>
      </c>
      <c r="AI27" s="360"/>
      <c r="AJ27" s="360"/>
      <c r="AK27" s="360"/>
      <c r="AL27" s="361"/>
      <c r="AM27" s="359">
        <v>16290</v>
      </c>
      <c r="AN27" s="360"/>
      <c r="AO27" s="360"/>
      <c r="AP27" s="360"/>
      <c r="AQ27" s="360"/>
      <c r="AR27" s="361"/>
      <c r="AS27" s="359">
        <v>3258</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1672831</v>
      </c>
      <c r="BO27" s="387"/>
      <c r="BP27" s="387"/>
      <c r="BQ27" s="387"/>
      <c r="BR27" s="387"/>
      <c r="BS27" s="387"/>
      <c r="BT27" s="387"/>
      <c r="BU27" s="388"/>
      <c r="BV27" s="386">
        <v>1672689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4440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2713857</v>
      </c>
      <c r="BO28" s="379"/>
      <c r="BP28" s="379"/>
      <c r="BQ28" s="379"/>
      <c r="BR28" s="379"/>
      <c r="BS28" s="379"/>
      <c r="BT28" s="379"/>
      <c r="BU28" s="380"/>
      <c r="BV28" s="378">
        <v>2064556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24</v>
      </c>
      <c r="M29" s="360"/>
      <c r="N29" s="360"/>
      <c r="O29" s="360"/>
      <c r="P29" s="361"/>
      <c r="Q29" s="359">
        <v>4110</v>
      </c>
      <c r="R29" s="360"/>
      <c r="S29" s="360"/>
      <c r="T29" s="360"/>
      <c r="U29" s="360"/>
      <c r="V29" s="361"/>
      <c r="W29" s="425"/>
      <c r="X29" s="416"/>
      <c r="Y29" s="417"/>
      <c r="Z29" s="356" t="s">
        <v>169</v>
      </c>
      <c r="AA29" s="357"/>
      <c r="AB29" s="357"/>
      <c r="AC29" s="357"/>
      <c r="AD29" s="357"/>
      <c r="AE29" s="357"/>
      <c r="AF29" s="357"/>
      <c r="AG29" s="358"/>
      <c r="AH29" s="359">
        <v>752</v>
      </c>
      <c r="AI29" s="360"/>
      <c r="AJ29" s="360"/>
      <c r="AK29" s="360"/>
      <c r="AL29" s="361"/>
      <c r="AM29" s="359">
        <v>2564307</v>
      </c>
      <c r="AN29" s="360"/>
      <c r="AO29" s="360"/>
      <c r="AP29" s="360"/>
      <c r="AQ29" s="360"/>
      <c r="AR29" s="361"/>
      <c r="AS29" s="359">
        <v>3410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1244897</v>
      </c>
      <c r="BO29" s="384"/>
      <c r="BP29" s="384"/>
      <c r="BQ29" s="384"/>
      <c r="BR29" s="384"/>
      <c r="BS29" s="384"/>
      <c r="BT29" s="384"/>
      <c r="BU29" s="385"/>
      <c r="BV29" s="383">
        <v>1124642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98.1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1098081</v>
      </c>
      <c r="BO30" s="387"/>
      <c r="BP30" s="387"/>
      <c r="BQ30" s="387"/>
      <c r="BR30" s="387"/>
      <c r="BS30" s="387"/>
      <c r="BT30" s="387"/>
      <c r="BU30" s="388"/>
      <c r="BV30" s="386">
        <v>1049902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取手市国民健康保険事業特別会計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取手市土地開発公社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取手市取手駅西口都市整備事業特別会計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取手市介護保険特別会計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取手市健康福祉医療事業団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取手市用地先行取得事業特別会計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取手市後期高齢者医療特別会計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茨城租税債権管理機構（一般会計）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取手市文化事業団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取手地方公平委員会特別会計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取手市介護サービス特別会計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取手市農業公社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取手市競輪事業特別会計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茨城県南水道企業団（水道事業会計）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龍ヶ崎地方衛生組合（一般会計）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取手市外2市火葬場組合（一般会計）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常総地方広域市町村圏事務組合（一般会計）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取手地方広域下水道組合（一般会計）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9" t="s">
        <v>24</v>
      </c>
      <c r="C41" s="1180"/>
      <c r="D41" s="81"/>
      <c r="E41" s="1181" t="s">
        <v>25</v>
      </c>
      <c r="F41" s="1181"/>
      <c r="G41" s="1181"/>
      <c r="H41" s="1182"/>
      <c r="I41" s="82">
        <v>40837</v>
      </c>
      <c r="J41" s="83">
        <v>41619</v>
      </c>
      <c r="K41" s="83">
        <v>41783</v>
      </c>
      <c r="L41" s="83">
        <v>42284</v>
      </c>
      <c r="M41" s="84">
        <v>42849</v>
      </c>
    </row>
    <row r="42" spans="2:13" ht="27.75" customHeight="1">
      <c r="B42" s="1169"/>
      <c r="C42" s="1170"/>
      <c r="D42" s="85"/>
      <c r="E42" s="1173" t="s">
        <v>26</v>
      </c>
      <c r="F42" s="1173"/>
      <c r="G42" s="1173"/>
      <c r="H42" s="1174"/>
      <c r="I42" s="86">
        <v>1115</v>
      </c>
      <c r="J42" s="87">
        <v>927</v>
      </c>
      <c r="K42" s="87">
        <v>866</v>
      </c>
      <c r="L42" s="87">
        <v>807</v>
      </c>
      <c r="M42" s="88">
        <v>758</v>
      </c>
    </row>
    <row r="43" spans="2:13" ht="27.75" customHeight="1">
      <c r="B43" s="1169"/>
      <c r="C43" s="1170"/>
      <c r="D43" s="85"/>
      <c r="E43" s="1173" t="s">
        <v>27</v>
      </c>
      <c r="F43" s="1173"/>
      <c r="G43" s="1173"/>
      <c r="H43" s="1174"/>
      <c r="I43" s="86" t="s">
        <v>473</v>
      </c>
      <c r="J43" s="87" t="s">
        <v>473</v>
      </c>
      <c r="K43" s="87" t="s">
        <v>473</v>
      </c>
      <c r="L43" s="87" t="s">
        <v>473</v>
      </c>
      <c r="M43" s="88" t="s">
        <v>473</v>
      </c>
    </row>
    <row r="44" spans="2:13" ht="27.75" customHeight="1">
      <c r="B44" s="1169"/>
      <c r="C44" s="1170"/>
      <c r="D44" s="85"/>
      <c r="E44" s="1173" t="s">
        <v>28</v>
      </c>
      <c r="F44" s="1173"/>
      <c r="G44" s="1173"/>
      <c r="H44" s="1174"/>
      <c r="I44" s="86">
        <v>18709</v>
      </c>
      <c r="J44" s="87">
        <v>20664</v>
      </c>
      <c r="K44" s="87">
        <v>23158</v>
      </c>
      <c r="L44" s="87">
        <v>24381</v>
      </c>
      <c r="M44" s="88">
        <v>22858</v>
      </c>
    </row>
    <row r="45" spans="2:13" ht="27.75" customHeight="1">
      <c r="B45" s="1169"/>
      <c r="C45" s="1170"/>
      <c r="D45" s="85"/>
      <c r="E45" s="1173" t="s">
        <v>29</v>
      </c>
      <c r="F45" s="1173"/>
      <c r="G45" s="1173"/>
      <c r="H45" s="1174"/>
      <c r="I45" s="86">
        <v>6018</v>
      </c>
      <c r="J45" s="87">
        <v>5650</v>
      </c>
      <c r="K45" s="87">
        <v>5344</v>
      </c>
      <c r="L45" s="87">
        <v>5150</v>
      </c>
      <c r="M45" s="88">
        <v>4647</v>
      </c>
    </row>
    <row r="46" spans="2:13" ht="27.75" customHeight="1">
      <c r="B46" s="1169"/>
      <c r="C46" s="1170"/>
      <c r="D46" s="85"/>
      <c r="E46" s="1173" t="s">
        <v>30</v>
      </c>
      <c r="F46" s="1173"/>
      <c r="G46" s="1173"/>
      <c r="H46" s="1174"/>
      <c r="I46" s="86">
        <v>68</v>
      </c>
      <c r="J46" s="87">
        <v>29</v>
      </c>
      <c r="K46" s="87">
        <v>57</v>
      </c>
      <c r="L46" s="87">
        <v>29</v>
      </c>
      <c r="M46" s="88">
        <v>32</v>
      </c>
    </row>
    <row r="47" spans="2:13" ht="27.75" customHeight="1">
      <c r="B47" s="1169"/>
      <c r="C47" s="1170"/>
      <c r="D47" s="85"/>
      <c r="E47" s="1173" t="s">
        <v>31</v>
      </c>
      <c r="F47" s="1173"/>
      <c r="G47" s="1173"/>
      <c r="H47" s="1174"/>
      <c r="I47" s="86" t="s">
        <v>473</v>
      </c>
      <c r="J47" s="87" t="s">
        <v>473</v>
      </c>
      <c r="K47" s="87" t="s">
        <v>473</v>
      </c>
      <c r="L47" s="87" t="s">
        <v>473</v>
      </c>
      <c r="M47" s="88" t="s">
        <v>473</v>
      </c>
    </row>
    <row r="48" spans="2:13" ht="27.75" customHeight="1">
      <c r="B48" s="1171"/>
      <c r="C48" s="1172"/>
      <c r="D48" s="85"/>
      <c r="E48" s="1173" t="s">
        <v>32</v>
      </c>
      <c r="F48" s="1173"/>
      <c r="G48" s="1173"/>
      <c r="H48" s="1174"/>
      <c r="I48" s="86" t="s">
        <v>473</v>
      </c>
      <c r="J48" s="87" t="s">
        <v>473</v>
      </c>
      <c r="K48" s="87" t="s">
        <v>473</v>
      </c>
      <c r="L48" s="87" t="s">
        <v>473</v>
      </c>
      <c r="M48" s="88" t="s">
        <v>473</v>
      </c>
    </row>
    <row r="49" spans="2:13" ht="27.75" customHeight="1">
      <c r="B49" s="1167" t="s">
        <v>33</v>
      </c>
      <c r="C49" s="1168"/>
      <c r="D49" s="89"/>
      <c r="E49" s="1173" t="s">
        <v>34</v>
      </c>
      <c r="F49" s="1173"/>
      <c r="G49" s="1173"/>
      <c r="H49" s="1174"/>
      <c r="I49" s="86">
        <v>3720</v>
      </c>
      <c r="J49" s="87">
        <v>4492</v>
      </c>
      <c r="K49" s="87">
        <v>4999</v>
      </c>
      <c r="L49" s="87">
        <v>5923</v>
      </c>
      <c r="M49" s="88">
        <v>6828</v>
      </c>
    </row>
    <row r="50" spans="2:13" ht="27.75" customHeight="1">
      <c r="B50" s="1169"/>
      <c r="C50" s="1170"/>
      <c r="D50" s="85"/>
      <c r="E50" s="1173" t="s">
        <v>35</v>
      </c>
      <c r="F50" s="1173"/>
      <c r="G50" s="1173"/>
      <c r="H50" s="1174"/>
      <c r="I50" s="86">
        <v>7895</v>
      </c>
      <c r="J50" s="87">
        <v>8002</v>
      </c>
      <c r="K50" s="87">
        <v>7986</v>
      </c>
      <c r="L50" s="87">
        <v>7713</v>
      </c>
      <c r="M50" s="88">
        <v>7447</v>
      </c>
    </row>
    <row r="51" spans="2:13" ht="27.75" customHeight="1">
      <c r="B51" s="1171"/>
      <c r="C51" s="1172"/>
      <c r="D51" s="85"/>
      <c r="E51" s="1173" t="s">
        <v>36</v>
      </c>
      <c r="F51" s="1173"/>
      <c r="G51" s="1173"/>
      <c r="H51" s="1174"/>
      <c r="I51" s="86">
        <v>37113</v>
      </c>
      <c r="J51" s="87">
        <v>40421</v>
      </c>
      <c r="K51" s="87">
        <v>42589</v>
      </c>
      <c r="L51" s="87">
        <v>43618</v>
      </c>
      <c r="M51" s="88">
        <v>44194</v>
      </c>
    </row>
    <row r="52" spans="2:13" ht="27.75" customHeight="1" thickBot="1">
      <c r="B52" s="1175" t="s">
        <v>37</v>
      </c>
      <c r="C52" s="1176"/>
      <c r="D52" s="90"/>
      <c r="E52" s="1177" t="s">
        <v>38</v>
      </c>
      <c r="F52" s="1177"/>
      <c r="G52" s="1177"/>
      <c r="H52" s="1178"/>
      <c r="I52" s="91">
        <v>18020</v>
      </c>
      <c r="J52" s="92">
        <v>15974</v>
      </c>
      <c r="K52" s="92">
        <v>15634</v>
      </c>
      <c r="L52" s="92">
        <v>15398</v>
      </c>
      <c r="M52" s="93">
        <v>12676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21019</v>
      </c>
      <c r="E3" s="116"/>
      <c r="F3" s="117">
        <v>34366</v>
      </c>
      <c r="G3" s="118"/>
      <c r="H3" s="119"/>
    </row>
    <row r="4" spans="1:8">
      <c r="A4" s="120"/>
      <c r="B4" s="121"/>
      <c r="C4" s="122"/>
      <c r="D4" s="123">
        <v>13893</v>
      </c>
      <c r="E4" s="124"/>
      <c r="F4" s="125">
        <v>19822</v>
      </c>
      <c r="G4" s="126"/>
      <c r="H4" s="127"/>
    </row>
    <row r="5" spans="1:8">
      <c r="A5" s="108" t="s">
        <v>507</v>
      </c>
      <c r="B5" s="113"/>
      <c r="C5" s="114"/>
      <c r="D5" s="115">
        <v>29606</v>
      </c>
      <c r="E5" s="116"/>
      <c r="F5" s="117">
        <v>35965</v>
      </c>
      <c r="G5" s="118"/>
      <c r="H5" s="119"/>
    </row>
    <row r="6" spans="1:8">
      <c r="A6" s="120"/>
      <c r="B6" s="121"/>
      <c r="C6" s="122"/>
      <c r="D6" s="123">
        <v>12774</v>
      </c>
      <c r="E6" s="124"/>
      <c r="F6" s="125">
        <v>20136</v>
      </c>
      <c r="G6" s="126"/>
      <c r="H6" s="127"/>
    </row>
    <row r="7" spans="1:8">
      <c r="A7" s="108" t="s">
        <v>508</v>
      </c>
      <c r="B7" s="113"/>
      <c r="C7" s="114"/>
      <c r="D7" s="115">
        <v>28972</v>
      </c>
      <c r="E7" s="116"/>
      <c r="F7" s="117">
        <v>41433</v>
      </c>
      <c r="G7" s="118"/>
      <c r="H7" s="119"/>
    </row>
    <row r="8" spans="1:8">
      <c r="A8" s="120"/>
      <c r="B8" s="121"/>
      <c r="C8" s="122"/>
      <c r="D8" s="123">
        <v>13265</v>
      </c>
      <c r="E8" s="124"/>
      <c r="F8" s="125">
        <v>22351</v>
      </c>
      <c r="G8" s="126"/>
      <c r="H8" s="127"/>
    </row>
    <row r="9" spans="1:8">
      <c r="A9" s="108" t="s">
        <v>509</v>
      </c>
      <c r="B9" s="113"/>
      <c r="C9" s="114"/>
      <c r="D9" s="115">
        <v>34081</v>
      </c>
      <c r="E9" s="116"/>
      <c r="F9" s="117">
        <v>43493</v>
      </c>
      <c r="G9" s="118"/>
      <c r="H9" s="119"/>
    </row>
    <row r="10" spans="1:8">
      <c r="A10" s="120"/>
      <c r="B10" s="121"/>
      <c r="C10" s="122"/>
      <c r="D10" s="123">
        <v>15281</v>
      </c>
      <c r="E10" s="124"/>
      <c r="F10" s="125">
        <v>23254</v>
      </c>
      <c r="G10" s="126"/>
      <c r="H10" s="127"/>
    </row>
    <row r="11" spans="1:8">
      <c r="A11" s="108" t="s">
        <v>510</v>
      </c>
      <c r="B11" s="113"/>
      <c r="C11" s="114"/>
      <c r="D11" s="115">
        <v>50319</v>
      </c>
      <c r="E11" s="116"/>
      <c r="F11" s="117">
        <v>50840</v>
      </c>
      <c r="G11" s="118"/>
      <c r="H11" s="119"/>
    </row>
    <row r="12" spans="1:8">
      <c r="A12" s="120"/>
      <c r="B12" s="121"/>
      <c r="C12" s="128"/>
      <c r="D12" s="123">
        <v>17335</v>
      </c>
      <c r="E12" s="124"/>
      <c r="F12" s="125">
        <v>25367</v>
      </c>
      <c r="G12" s="126"/>
      <c r="H12" s="127"/>
    </row>
    <row r="13" spans="1:8">
      <c r="A13" s="108"/>
      <c r="B13" s="113"/>
      <c r="C13" s="129"/>
      <c r="D13" s="130">
        <v>32799</v>
      </c>
      <c r="E13" s="131"/>
      <c r="F13" s="132">
        <v>41219</v>
      </c>
      <c r="G13" s="133"/>
      <c r="H13" s="119"/>
    </row>
    <row r="14" spans="1:8">
      <c r="A14" s="120"/>
      <c r="B14" s="121"/>
      <c r="C14" s="122"/>
      <c r="D14" s="123">
        <v>14510</v>
      </c>
      <c r="E14" s="124"/>
      <c r="F14" s="125">
        <v>22186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3.49</v>
      </c>
      <c r="C19" s="134">
        <f>ROUND(VALUE(SUBSTITUTE(実質収支比率等に係る経年分析!G$48,"▲","-")),2)</f>
        <v>3.65</v>
      </c>
      <c r="D19" s="134">
        <f>ROUND(VALUE(SUBSTITUTE(実質収支比率等に係る経年分析!H$48,"▲","-")),2)</f>
        <v>4.42</v>
      </c>
      <c r="E19" s="134">
        <f>ROUND(VALUE(SUBSTITUTE(実質収支比率等に係る経年分析!I$48,"▲","-")),2)</f>
        <v>6.08</v>
      </c>
      <c r="F19" s="134">
        <f>ROUND(VALUE(SUBSTITUTE(実質収支比率等に係る経年分析!J$48,"▲","-")),2)</f>
        <v>3.79</v>
      </c>
    </row>
    <row r="20" spans="1:11">
      <c r="A20" s="134" t="s">
        <v>43</v>
      </c>
      <c r="B20" s="134">
        <f>ROUND(VALUE(SUBSTITUTE(実質収支比率等に係る経年分析!F$47,"▲","-")),2)</f>
        <v>4.34</v>
      </c>
      <c r="C20" s="134">
        <f>ROUND(VALUE(SUBSTITUTE(実質収支比率等に係る経年分析!G$47,"▲","-")),2)</f>
        <v>6.68</v>
      </c>
      <c r="D20" s="134">
        <f>ROUND(VALUE(SUBSTITUTE(実質収支比率等に係る経年分析!H$47,"▲","-")),2)</f>
        <v>7.79</v>
      </c>
      <c r="E20" s="134">
        <f>ROUND(VALUE(SUBSTITUTE(実質収支比率等に係る経年分析!I$47,"▲","-")),2)</f>
        <v>9.35</v>
      </c>
      <c r="F20" s="134">
        <f>ROUND(VALUE(SUBSTITUTE(実質収支比率等に係る経年分析!J$47,"▲","-")),2)</f>
        <v>12.19</v>
      </c>
    </row>
    <row r="21" spans="1:11">
      <c r="A21" s="134" t="s">
        <v>44</v>
      </c>
      <c r="B21" s="134">
        <f>IF(ISNUMBER(VALUE(SUBSTITUTE(実質収支比率等に係る経年分析!F$49,"▲","-"))),ROUND(VALUE(SUBSTITUTE(実質収支比率等に係る経年分析!F$49,"▲","-")),2),NA())</f>
        <v>-6.09</v>
      </c>
      <c r="C21" s="134">
        <f>IF(ISNUMBER(VALUE(SUBSTITUTE(実質収支比率等に係る経年分析!G$49,"▲","-"))),ROUND(VALUE(SUBSTITUTE(実質収支比率等に係る経年分析!G$49,"▲","-")),2),NA())</f>
        <v>2.5299999999999998</v>
      </c>
      <c r="D21" s="134">
        <f>IF(ISNUMBER(VALUE(SUBSTITUTE(実質収支比率等に係る経年分析!H$49,"▲","-"))),ROUND(VALUE(SUBSTITUTE(実質収支比率等に係る経年分析!H$49,"▲","-")),2),NA())</f>
        <v>2.02</v>
      </c>
      <c r="E21" s="134">
        <f>IF(ISNUMBER(VALUE(SUBSTITUTE(実質収支比率等に係る経年分析!I$49,"▲","-"))),ROUND(VALUE(SUBSTITUTE(実質収支比率等に係る経年分析!I$49,"▲","-")),2),NA())</f>
        <v>3.27</v>
      </c>
      <c r="F21" s="134">
        <f>IF(ISNUMBER(VALUE(SUBSTITUTE(実質収支比率等に係る経年分析!J$49,"▲","-"))),ROUND(VALUE(SUBSTITUTE(実質収支比率等に係る経年分析!J$49,"▲","-")),2),NA())</f>
        <v>0.68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取手地方公平委員会特別会計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取手市介護サービス特別会計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取手市後期高齢者医療特別会計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取手市取手駅西口都市整備事業特別会計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取手市競輪事業特別会計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0.23</v>
      </c>
    </row>
    <row r="34" spans="1:16">
      <c r="A34" s="135" t="str">
        <f>IF(連結実質赤字比率に係る赤字・黒字の構成分析!C$36="",NA(),連結実質赤字比率に係る赤字・黒字の構成分析!C$36)</f>
        <v>取手市介護保険特別会計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0.56999999999999995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v>
      </c>
    </row>
    <row r="35" spans="1:16">
      <c r="A35" s="135" t="str">
        <f>IF(連結実質赤字比率に係る赤字・黒字の構成分析!C$35="",NA(),連結実質赤字比率に係る赤字・黒字の構成分析!C$35)</f>
        <v>取手市国民健康保険事業特別会計</v>
      </c>
      <c r="B35" s="135">
        <f>IF(ROUND(VALUE(SUBSTITUTE(連結実質赤字比率に係る赤字・黒字の構成分析!F$35,"▲", "-")), 2) &lt; 0, ABS(ROUND(VALUE(SUBSTITUTE(連結実質赤字比率に係る赤字・黒字の構成分析!F$35,"▲", "-")), 2)), NA())</f>
        <v>0.17</v>
      </c>
      <c r="C35" s="135" t="e">
        <f>IF(ROUND(VALUE(SUBSTITUTE(連結実質赤字比率に係る赤字・黒字の構成分析!F$35,"▲", "-")), 2) &gt;= 0, ABS(ROUND(VALUE(SUBSTITUTE(連結実質赤字比率に係る赤字・黒字の構成分析!F$35,"▲", "-")), 2)), NA())</f>
        <v>#N/A</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3.72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3721</v>
      </c>
      <c r="E42" s="136"/>
      <c r="F42" s="136"/>
      <c r="G42" s="136">
        <f>'実質公債費比率（分子）の構造'!L$52</f>
        <v>3982</v>
      </c>
      <c r="H42" s="136"/>
      <c r="I42" s="136"/>
      <c r="J42" s="136">
        <f>'実質公債費比率（分子）の構造'!M$52</f>
        <v>4058</v>
      </c>
      <c r="K42" s="136"/>
      <c r="L42" s="136"/>
      <c r="M42" s="136">
        <f>'実質公債費比率（分子）の構造'!N$52</f>
        <v>4155</v>
      </c>
      <c r="N42" s="136"/>
      <c r="O42" s="136"/>
      <c r="P42" s="136">
        <f>'実質公債費比率（分子）の構造'!O$52</f>
        <v>4266</v>
      </c>
    </row>
    <row r="43" spans="1:16">
      <c r="A43" s="136" t="s">
        <v>52</v>
      </c>
      <c r="B43" s="136">
        <f>'実質公債費比率（分子）の構造'!K$51</f>
        <v>6</v>
      </c>
      <c r="C43" s="136"/>
      <c r="D43" s="136"/>
      <c r="E43" s="136">
        <f>'実質公債費比率（分子）の構造'!L$51</f>
        <v>4</v>
      </c>
      <c r="F43" s="136"/>
      <c r="G43" s="136"/>
      <c r="H43" s="136">
        <f>'実質公債費比率（分子）の構造'!M$51</f>
        <v>1</v>
      </c>
      <c r="I43" s="136"/>
      <c r="J43" s="136"/>
      <c r="K43" s="136">
        <f>'実質公債費比率（分子）の構造'!N$51</f>
        <v>2</v>
      </c>
      <c r="L43" s="136"/>
      <c r="M43" s="136"/>
      <c r="N43" s="136">
        <f>'実質公債費比率（分子）の構造'!O$51</f>
        <v>1</v>
      </c>
      <c r="O43" s="136"/>
      <c r="P43" s="136"/>
    </row>
    <row r="44" spans="1:16">
      <c r="A44" s="136" t="s">
        <v>53</v>
      </c>
      <c r="B44" s="136">
        <f>'実質公債費比率（分子）の構造'!K$50</f>
        <v>85</v>
      </c>
      <c r="C44" s="136"/>
      <c r="D44" s="136"/>
      <c r="E44" s="136">
        <f>'実質公債費比率（分子）の構造'!L$50</f>
        <v>176</v>
      </c>
      <c r="F44" s="136"/>
      <c r="G44" s="136"/>
      <c r="H44" s="136">
        <f>'実質公債費比率（分子）の構造'!M$50</f>
        <v>59</v>
      </c>
      <c r="I44" s="136"/>
      <c r="J44" s="136"/>
      <c r="K44" s="136">
        <f>'実質公債費比率（分子）の構造'!N$50</f>
        <v>59</v>
      </c>
      <c r="L44" s="136"/>
      <c r="M44" s="136"/>
      <c r="N44" s="136">
        <f>'実質公債費比率（分子）の構造'!O$50</f>
        <v>48</v>
      </c>
      <c r="O44" s="136"/>
      <c r="P44" s="136"/>
    </row>
    <row r="45" spans="1:16">
      <c r="A45" s="136" t="s">
        <v>54</v>
      </c>
      <c r="B45" s="136">
        <f>'実質公債費比率（分子）の構造'!K$49</f>
        <v>1537</v>
      </c>
      <c r="C45" s="136"/>
      <c r="D45" s="136"/>
      <c r="E45" s="136">
        <f>'実質公債費比率（分子）の構造'!L$49</f>
        <v>1813</v>
      </c>
      <c r="F45" s="136"/>
      <c r="G45" s="136"/>
      <c r="H45" s="136">
        <f>'実質公債費比率（分子）の構造'!M$49</f>
        <v>1804</v>
      </c>
      <c r="I45" s="136"/>
      <c r="J45" s="136"/>
      <c r="K45" s="136">
        <f>'実質公債費比率（分子）の構造'!N$49</f>
        <v>1651</v>
      </c>
      <c r="L45" s="136"/>
      <c r="M45" s="136"/>
      <c r="N45" s="136">
        <f>'実質公債費比率（分子）の構造'!O$49</f>
        <v>1691</v>
      </c>
      <c r="O45" s="136"/>
      <c r="P45" s="136"/>
    </row>
    <row r="46" spans="1:16">
      <c r="A46" s="136" t="s">
        <v>55</v>
      </c>
      <c r="B46" s="136">
        <f>'実質公債費比率（分子）の構造'!K$48</f>
        <v>128</v>
      </c>
      <c r="C46" s="136"/>
      <c r="D46" s="136"/>
      <c r="E46" s="136">
        <f>'実質公債費比率（分子）の構造'!L$48</f>
        <v>126</v>
      </c>
      <c r="F46" s="136"/>
      <c r="G46" s="136"/>
      <c r="H46" s="136">
        <f>'実質公債費比率（分子）の構造'!M$48</f>
        <v>123</v>
      </c>
      <c r="I46" s="136"/>
      <c r="J46" s="136"/>
      <c r="K46" s="136">
        <f>'実質公債費比率（分子）の構造'!N$48</f>
        <v>120</v>
      </c>
      <c r="L46" s="136"/>
      <c r="M46" s="136"/>
      <c r="N46" s="136">
        <f>'実質公債費比率（分子）の構造'!O$48</f>
        <v>120</v>
      </c>
      <c r="O46" s="136"/>
      <c r="P46" s="136"/>
    </row>
    <row r="47" spans="1:16">
      <c r="A47" s="136" t="s">
        <v>56</v>
      </c>
      <c r="B47" s="136">
        <f>'実質公債費比率（分子）の構造'!K$47</f>
        <v>33</v>
      </c>
      <c r="C47" s="136"/>
      <c r="D47" s="136"/>
      <c r="E47" s="136">
        <f>'実質公債費比率（分子）の構造'!L$47</f>
        <v>38</v>
      </c>
      <c r="F47" s="136"/>
      <c r="G47" s="136"/>
      <c r="H47" s="136">
        <f>'実質公債費比率（分子）の構造'!M$47</f>
        <v>43</v>
      </c>
      <c r="I47" s="136"/>
      <c r="J47" s="136"/>
      <c r="K47" s="136">
        <f>'実質公債費比率（分子）の構造'!N$47</f>
        <v>49</v>
      </c>
      <c r="L47" s="136"/>
      <c r="M47" s="136"/>
      <c r="N47" s="136">
        <f>'実質公債費比率（分子）の構造'!O$47</f>
        <v>53</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3990</v>
      </c>
      <c r="C49" s="136"/>
      <c r="D49" s="136"/>
      <c r="E49" s="136">
        <f>'実質公債費比率（分子）の構造'!L$45</f>
        <v>3883</v>
      </c>
      <c r="F49" s="136"/>
      <c r="G49" s="136"/>
      <c r="H49" s="136">
        <f>'実質公債費比率（分子）の構造'!M$45</f>
        <v>3886</v>
      </c>
      <c r="I49" s="136"/>
      <c r="J49" s="136"/>
      <c r="K49" s="136">
        <f>'実質公債費比率（分子）の構造'!N$45</f>
        <v>4090</v>
      </c>
      <c r="L49" s="136"/>
      <c r="M49" s="136"/>
      <c r="N49" s="136">
        <f>'実質公債費比率（分子）の構造'!O$45</f>
        <v>4278</v>
      </c>
      <c r="O49" s="136"/>
      <c r="P49" s="136"/>
    </row>
    <row r="50" spans="1:16">
      <c r="A50" s="136" t="s">
        <v>59</v>
      </c>
      <c r="B50" s="136" t="e">
        <f>NA()</f>
        <v>#N/A</v>
      </c>
      <c r="C50" s="136">
        <f>IF(ISNUMBER('実質公債費比率（分子）の構造'!K$53),'実質公債費比率（分子）の構造'!K$53,NA())</f>
        <v>2058</v>
      </c>
      <c r="D50" s="136" t="e">
        <f>NA()</f>
        <v>#N/A</v>
      </c>
      <c r="E50" s="136" t="e">
        <f>NA()</f>
        <v>#N/A</v>
      </c>
      <c r="F50" s="136">
        <f>IF(ISNUMBER('実質公債費比率（分子）の構造'!L$53),'実質公債費比率（分子）の構造'!L$53,NA())</f>
        <v>2058</v>
      </c>
      <c r="G50" s="136" t="e">
        <f>NA()</f>
        <v>#N/A</v>
      </c>
      <c r="H50" s="136" t="e">
        <f>NA()</f>
        <v>#N/A</v>
      </c>
      <c r="I50" s="136">
        <f>IF(ISNUMBER('実質公債費比率（分子）の構造'!M$53),'実質公債費比率（分子）の構造'!M$53,NA())</f>
        <v>1858</v>
      </c>
      <c r="J50" s="136" t="e">
        <f>NA()</f>
        <v>#N/A</v>
      </c>
      <c r="K50" s="136" t="e">
        <f>NA()</f>
        <v>#N/A</v>
      </c>
      <c r="L50" s="136">
        <f>IF(ISNUMBER('実質公債費比率（分子）の構造'!N$53),'実質公債費比率（分子）の構造'!N$53,NA())</f>
        <v>1816</v>
      </c>
      <c r="M50" s="136" t="e">
        <f>NA()</f>
        <v>#N/A</v>
      </c>
      <c r="N50" s="136" t="e">
        <f>NA()</f>
        <v>#N/A</v>
      </c>
      <c r="O50" s="136">
        <f>IF(ISNUMBER('実質公債費比率（分子）の構造'!O$53),'実質公債費比率（分子）の構造'!O$53,NA())</f>
        <v>1925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37113</v>
      </c>
      <c r="E56" s="135"/>
      <c r="F56" s="135"/>
      <c r="G56" s="135">
        <f>'将来負担比率（分子）の構造'!J$51</f>
        <v>40421</v>
      </c>
      <c r="H56" s="135"/>
      <c r="I56" s="135"/>
      <c r="J56" s="135">
        <f>'将来負担比率（分子）の構造'!K$51</f>
        <v>42589</v>
      </c>
      <c r="K56" s="135"/>
      <c r="L56" s="135"/>
      <c r="M56" s="135">
        <f>'将来負担比率（分子）の構造'!L$51</f>
        <v>43618</v>
      </c>
      <c r="N56" s="135"/>
      <c r="O56" s="135"/>
      <c r="P56" s="135">
        <f>'将来負担比率（分子）の構造'!M$51</f>
        <v>44194</v>
      </c>
    </row>
    <row r="57" spans="1:16">
      <c r="A57" s="135" t="s">
        <v>35</v>
      </c>
      <c r="B57" s="135"/>
      <c r="C57" s="135"/>
      <c r="D57" s="135">
        <f>'将来負担比率（分子）の構造'!I$50</f>
        <v>7895</v>
      </c>
      <c r="E57" s="135"/>
      <c r="F57" s="135"/>
      <c r="G57" s="135">
        <f>'将来負担比率（分子）の構造'!J$50</f>
        <v>8002</v>
      </c>
      <c r="H57" s="135"/>
      <c r="I57" s="135"/>
      <c r="J57" s="135">
        <f>'将来負担比率（分子）の構造'!K$50</f>
        <v>7986</v>
      </c>
      <c r="K57" s="135"/>
      <c r="L57" s="135"/>
      <c r="M57" s="135">
        <f>'将来負担比率（分子）の構造'!L$50</f>
        <v>7713</v>
      </c>
      <c r="N57" s="135"/>
      <c r="O57" s="135"/>
      <c r="P57" s="135">
        <f>'将来負担比率（分子）の構造'!M$50</f>
        <v>7447</v>
      </c>
    </row>
    <row r="58" spans="1:16">
      <c r="A58" s="135" t="s">
        <v>34</v>
      </c>
      <c r="B58" s="135"/>
      <c r="C58" s="135"/>
      <c r="D58" s="135">
        <f>'将来負担比率（分子）の構造'!I$49</f>
        <v>3720</v>
      </c>
      <c r="E58" s="135"/>
      <c r="F58" s="135"/>
      <c r="G58" s="135">
        <f>'将来負担比率（分子）の構造'!J$49</f>
        <v>4492</v>
      </c>
      <c r="H58" s="135"/>
      <c r="I58" s="135"/>
      <c r="J58" s="135">
        <f>'将来負担比率（分子）の構造'!K$49</f>
        <v>4999</v>
      </c>
      <c r="K58" s="135"/>
      <c r="L58" s="135"/>
      <c r="M58" s="135">
        <f>'将来負担比率（分子）の構造'!L$49</f>
        <v>5923</v>
      </c>
      <c r="N58" s="135"/>
      <c r="O58" s="135"/>
      <c r="P58" s="135">
        <f>'将来負担比率（分子）の構造'!M$49</f>
        <v>6828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68</v>
      </c>
      <c r="C61" s="135"/>
      <c r="D61" s="135"/>
      <c r="E61" s="135">
        <f>'将来負担比率（分子）の構造'!J$46</f>
        <v>29</v>
      </c>
      <c r="F61" s="135"/>
      <c r="G61" s="135"/>
      <c r="H61" s="135">
        <f>'将来負担比率（分子）の構造'!K$46</f>
        <v>57</v>
      </c>
      <c r="I61" s="135"/>
      <c r="J61" s="135"/>
      <c r="K61" s="135">
        <f>'将来負担比率（分子）の構造'!L$46</f>
        <v>29</v>
      </c>
      <c r="L61" s="135"/>
      <c r="M61" s="135"/>
      <c r="N61" s="135">
        <f>'将来負担比率（分子）の構造'!M$46</f>
        <v>32</v>
      </c>
      <c r="O61" s="135"/>
      <c r="P61" s="135"/>
    </row>
    <row r="62" spans="1:16">
      <c r="A62" s="135" t="s">
        <v>29</v>
      </c>
      <c r="B62" s="135">
        <f>'将来負担比率（分子）の構造'!I$45</f>
        <v>6018</v>
      </c>
      <c r="C62" s="135"/>
      <c r="D62" s="135"/>
      <c r="E62" s="135">
        <f>'将来負担比率（分子）の構造'!J$45</f>
        <v>5650</v>
      </c>
      <c r="F62" s="135"/>
      <c r="G62" s="135"/>
      <c r="H62" s="135">
        <f>'将来負担比率（分子）の構造'!K$45</f>
        <v>5344</v>
      </c>
      <c r="I62" s="135"/>
      <c r="J62" s="135"/>
      <c r="K62" s="135">
        <f>'将来負担比率（分子）の構造'!L$45</f>
        <v>5150</v>
      </c>
      <c r="L62" s="135"/>
      <c r="M62" s="135"/>
      <c r="N62" s="135">
        <f>'将来負担比率（分子）の構造'!M$45</f>
        <v>4647</v>
      </c>
      <c r="O62" s="135"/>
      <c r="P62" s="135"/>
    </row>
    <row r="63" spans="1:16">
      <c r="A63" s="135" t="s">
        <v>28</v>
      </c>
      <c r="B63" s="135">
        <f>'将来負担比率（分子）の構造'!I$44</f>
        <v>18709</v>
      </c>
      <c r="C63" s="135"/>
      <c r="D63" s="135"/>
      <c r="E63" s="135">
        <f>'将来負担比率（分子）の構造'!J$44</f>
        <v>20664</v>
      </c>
      <c r="F63" s="135"/>
      <c r="G63" s="135"/>
      <c r="H63" s="135">
        <f>'将来負担比率（分子）の構造'!K$44</f>
        <v>23158</v>
      </c>
      <c r="I63" s="135"/>
      <c r="J63" s="135"/>
      <c r="K63" s="135">
        <f>'将来負担比率（分子）の構造'!L$44</f>
        <v>24381</v>
      </c>
      <c r="L63" s="135"/>
      <c r="M63" s="135"/>
      <c r="N63" s="135">
        <f>'将来負担比率（分子）の構造'!M$44</f>
        <v>22858</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f>'将来負担比率（分子）の構造'!I$42</f>
        <v>1115</v>
      </c>
      <c r="C65" s="135"/>
      <c r="D65" s="135"/>
      <c r="E65" s="135">
        <f>'将来負担比率（分子）の構造'!J$42</f>
        <v>927</v>
      </c>
      <c r="F65" s="135"/>
      <c r="G65" s="135"/>
      <c r="H65" s="135">
        <f>'将来負担比率（分子）の構造'!K$42</f>
        <v>866</v>
      </c>
      <c r="I65" s="135"/>
      <c r="J65" s="135"/>
      <c r="K65" s="135">
        <f>'将来負担比率（分子）の構造'!L$42</f>
        <v>807</v>
      </c>
      <c r="L65" s="135"/>
      <c r="M65" s="135"/>
      <c r="N65" s="135">
        <f>'将来負担比率（分子）の構造'!M$42</f>
        <v>758</v>
      </c>
      <c r="O65" s="135"/>
      <c r="P65" s="135"/>
    </row>
    <row r="66" spans="1:16">
      <c r="A66" s="135" t="s">
        <v>25</v>
      </c>
      <c r="B66" s="135">
        <f>'将来負担比率（分子）の構造'!I$41</f>
        <v>40837</v>
      </c>
      <c r="C66" s="135"/>
      <c r="D66" s="135"/>
      <c r="E66" s="135">
        <f>'将来負担比率（分子）の構造'!J$41</f>
        <v>41619</v>
      </c>
      <c r="F66" s="135"/>
      <c r="G66" s="135"/>
      <c r="H66" s="135">
        <f>'将来負担比率（分子）の構造'!K$41</f>
        <v>41783</v>
      </c>
      <c r="I66" s="135"/>
      <c r="J66" s="135"/>
      <c r="K66" s="135">
        <f>'将来負担比率（分子）の構造'!L$41</f>
        <v>42284</v>
      </c>
      <c r="L66" s="135"/>
      <c r="M66" s="135"/>
      <c r="N66" s="135">
        <f>'将来負担比率（分子）の構造'!M$41</f>
        <v>42849</v>
      </c>
      <c r="O66" s="135"/>
      <c r="P66" s="135"/>
    </row>
    <row r="67" spans="1:16">
      <c r="A67" s="135" t="s">
        <v>63</v>
      </c>
      <c r="B67" s="135" t="e">
        <f>NA()</f>
        <v>#N/A</v>
      </c>
      <c r="C67" s="135">
        <f>IF(ISNUMBER('将来負担比率（分子）の構造'!I$52), IF('将来負担比率（分子）の構造'!I$52 &lt; 0, 0, '将来負担比率（分子）の構造'!I$52), NA())</f>
        <v>18020</v>
      </c>
      <c r="D67" s="135" t="e">
        <f>NA()</f>
        <v>#N/A</v>
      </c>
      <c r="E67" s="135" t="e">
        <f>NA()</f>
        <v>#N/A</v>
      </c>
      <c r="F67" s="135">
        <f>IF(ISNUMBER('将来負担比率（分子）の構造'!J$52), IF('将来負担比率（分子）の構造'!J$52 &lt; 0, 0, '将来負担比率（分子）の構造'!J$52), NA())</f>
        <v>15974</v>
      </c>
      <c r="G67" s="135" t="e">
        <f>NA()</f>
        <v>#N/A</v>
      </c>
      <c r="H67" s="135" t="e">
        <f>NA()</f>
        <v>#N/A</v>
      </c>
      <c r="I67" s="135">
        <f>IF(ISNUMBER('将来負担比率（分子）の構造'!K$52), IF('将来負担比率（分子）の構造'!K$52 &lt; 0, 0, '将来負担比率（分子）の構造'!K$52), NA())</f>
        <v>15634</v>
      </c>
      <c r="J67" s="135" t="e">
        <f>NA()</f>
        <v>#N/A</v>
      </c>
      <c r="K67" s="135" t="e">
        <f>NA()</f>
        <v>#N/A</v>
      </c>
      <c r="L67" s="135">
        <f>IF(ISNUMBER('将来負担比率（分子）の構造'!L$52), IF('将来負担比率（分子）の構造'!L$52 &lt; 0, 0, '将来負担比率（分子）の構造'!L$52), NA())</f>
        <v>15398</v>
      </c>
      <c r="M67" s="135" t="e">
        <f>NA()</f>
        <v>#N/A</v>
      </c>
      <c r="N67" s="135" t="e">
        <f>NA()</f>
        <v>#N/A</v>
      </c>
      <c r="O67" s="135">
        <f>IF(ISNUMBER('将来負担比率（分子）の構造'!M$52), IF('将来負担比率（分子）の構造'!M$52 &lt; 0, 0, '将来負担比率（分子）の構造'!M$52), NA())</f>
        <v>12676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5" zoomScaleNormal="5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14694106</v>
      </c>
      <c r="S5" s="637"/>
      <c r="T5" s="637"/>
      <c r="U5" s="637"/>
      <c r="V5" s="637"/>
      <c r="W5" s="637"/>
      <c r="X5" s="637"/>
      <c r="Y5" s="684"/>
      <c r="Z5" s="697">
        <v>39.6</v>
      </c>
      <c r="AA5" s="697"/>
      <c r="AB5" s="697"/>
      <c r="AC5" s="697"/>
      <c r="AD5" s="698">
        <v>13797862</v>
      </c>
      <c r="AE5" s="698"/>
      <c r="AF5" s="698"/>
      <c r="AG5" s="698"/>
      <c r="AH5" s="698"/>
      <c r="AI5" s="698"/>
      <c r="AJ5" s="698"/>
      <c r="AK5" s="698"/>
      <c r="AL5" s="685">
        <v>70.099999999999994</v>
      </c>
      <c r="AM5" s="654"/>
      <c r="AN5" s="654"/>
      <c r="AO5" s="686"/>
      <c r="AP5" s="673" t="s">
        <v>207</v>
      </c>
      <c r="AQ5" s="674"/>
      <c r="AR5" s="674"/>
      <c r="AS5" s="674"/>
      <c r="AT5" s="674"/>
      <c r="AU5" s="674"/>
      <c r="AV5" s="674"/>
      <c r="AW5" s="674"/>
      <c r="AX5" s="674"/>
      <c r="AY5" s="674"/>
      <c r="AZ5" s="674"/>
      <c r="BA5" s="674"/>
      <c r="BB5" s="674"/>
      <c r="BC5" s="674"/>
      <c r="BD5" s="674"/>
      <c r="BE5" s="674"/>
      <c r="BF5" s="675"/>
      <c r="BG5" s="586">
        <v>13797862</v>
      </c>
      <c r="BH5" s="587"/>
      <c r="BI5" s="587"/>
      <c r="BJ5" s="587"/>
      <c r="BK5" s="587"/>
      <c r="BL5" s="587"/>
      <c r="BM5" s="587"/>
      <c r="BN5" s="588"/>
      <c r="BO5" s="639">
        <v>93.9</v>
      </c>
      <c r="BP5" s="639"/>
      <c r="BQ5" s="639"/>
      <c r="BR5" s="639"/>
      <c r="BS5" s="640">
        <v>296881</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317147</v>
      </c>
      <c r="S6" s="587"/>
      <c r="T6" s="587"/>
      <c r="U6" s="587"/>
      <c r="V6" s="587"/>
      <c r="W6" s="587"/>
      <c r="X6" s="587"/>
      <c r="Y6" s="588"/>
      <c r="Z6" s="639">
        <v>0.9</v>
      </c>
      <c r="AA6" s="639"/>
      <c r="AB6" s="639"/>
      <c r="AC6" s="639"/>
      <c r="AD6" s="640">
        <v>317147</v>
      </c>
      <c r="AE6" s="640"/>
      <c r="AF6" s="640"/>
      <c r="AG6" s="640"/>
      <c r="AH6" s="640"/>
      <c r="AI6" s="640"/>
      <c r="AJ6" s="640"/>
      <c r="AK6" s="640"/>
      <c r="AL6" s="609">
        <v>1.6</v>
      </c>
      <c r="AM6" s="641"/>
      <c r="AN6" s="641"/>
      <c r="AO6" s="642"/>
      <c r="AP6" s="583" t="s">
        <v>212</v>
      </c>
      <c r="AQ6" s="584"/>
      <c r="AR6" s="584"/>
      <c r="AS6" s="584"/>
      <c r="AT6" s="584"/>
      <c r="AU6" s="584"/>
      <c r="AV6" s="584"/>
      <c r="AW6" s="584"/>
      <c r="AX6" s="584"/>
      <c r="AY6" s="584"/>
      <c r="AZ6" s="584"/>
      <c r="BA6" s="584"/>
      <c r="BB6" s="584"/>
      <c r="BC6" s="584"/>
      <c r="BD6" s="584"/>
      <c r="BE6" s="584"/>
      <c r="BF6" s="585"/>
      <c r="BG6" s="586">
        <v>13797862</v>
      </c>
      <c r="BH6" s="587"/>
      <c r="BI6" s="587"/>
      <c r="BJ6" s="587"/>
      <c r="BK6" s="587"/>
      <c r="BL6" s="587"/>
      <c r="BM6" s="587"/>
      <c r="BN6" s="588"/>
      <c r="BO6" s="639">
        <v>93.9</v>
      </c>
      <c r="BP6" s="639"/>
      <c r="BQ6" s="639"/>
      <c r="BR6" s="639"/>
      <c r="BS6" s="640">
        <v>296881</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282163</v>
      </c>
      <c r="CS6" s="587"/>
      <c r="CT6" s="587"/>
      <c r="CU6" s="587"/>
      <c r="CV6" s="587"/>
      <c r="CW6" s="587"/>
      <c r="CX6" s="587"/>
      <c r="CY6" s="588"/>
      <c r="CZ6" s="639">
        <v>0.8</v>
      </c>
      <c r="DA6" s="639"/>
      <c r="DB6" s="639"/>
      <c r="DC6" s="639"/>
      <c r="DD6" s="592" t="s">
        <v>214</v>
      </c>
      <c r="DE6" s="587"/>
      <c r="DF6" s="587"/>
      <c r="DG6" s="587"/>
      <c r="DH6" s="587"/>
      <c r="DI6" s="587"/>
      <c r="DJ6" s="587"/>
      <c r="DK6" s="587"/>
      <c r="DL6" s="587"/>
      <c r="DM6" s="587"/>
      <c r="DN6" s="587"/>
      <c r="DO6" s="587"/>
      <c r="DP6" s="588"/>
      <c r="DQ6" s="592">
        <v>282163</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32221</v>
      </c>
      <c r="S7" s="587"/>
      <c r="T7" s="587"/>
      <c r="U7" s="587"/>
      <c r="V7" s="587"/>
      <c r="W7" s="587"/>
      <c r="X7" s="587"/>
      <c r="Y7" s="588"/>
      <c r="Z7" s="639">
        <v>0.1</v>
      </c>
      <c r="AA7" s="639"/>
      <c r="AB7" s="639"/>
      <c r="AC7" s="639"/>
      <c r="AD7" s="640">
        <v>32221</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7779056</v>
      </c>
      <c r="BH7" s="587"/>
      <c r="BI7" s="587"/>
      <c r="BJ7" s="587"/>
      <c r="BK7" s="587"/>
      <c r="BL7" s="587"/>
      <c r="BM7" s="587"/>
      <c r="BN7" s="588"/>
      <c r="BO7" s="639">
        <v>52.9</v>
      </c>
      <c r="BP7" s="639"/>
      <c r="BQ7" s="639"/>
      <c r="BR7" s="639"/>
      <c r="BS7" s="640">
        <v>296881</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4750831</v>
      </c>
      <c r="CS7" s="587"/>
      <c r="CT7" s="587"/>
      <c r="CU7" s="587"/>
      <c r="CV7" s="587"/>
      <c r="CW7" s="587"/>
      <c r="CX7" s="587"/>
      <c r="CY7" s="588"/>
      <c r="CZ7" s="639">
        <v>13.1</v>
      </c>
      <c r="DA7" s="639"/>
      <c r="DB7" s="639"/>
      <c r="DC7" s="639"/>
      <c r="DD7" s="592">
        <v>299599</v>
      </c>
      <c r="DE7" s="587"/>
      <c r="DF7" s="587"/>
      <c r="DG7" s="587"/>
      <c r="DH7" s="587"/>
      <c r="DI7" s="587"/>
      <c r="DJ7" s="587"/>
      <c r="DK7" s="587"/>
      <c r="DL7" s="587"/>
      <c r="DM7" s="587"/>
      <c r="DN7" s="587"/>
      <c r="DO7" s="587"/>
      <c r="DP7" s="588"/>
      <c r="DQ7" s="592">
        <v>4182575</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52819</v>
      </c>
      <c r="S8" s="587"/>
      <c r="T8" s="587"/>
      <c r="U8" s="587"/>
      <c r="V8" s="587"/>
      <c r="W8" s="587"/>
      <c r="X8" s="587"/>
      <c r="Y8" s="588"/>
      <c r="Z8" s="639">
        <v>0.1</v>
      </c>
      <c r="AA8" s="639"/>
      <c r="AB8" s="639"/>
      <c r="AC8" s="639"/>
      <c r="AD8" s="640">
        <v>52819</v>
      </c>
      <c r="AE8" s="640"/>
      <c r="AF8" s="640"/>
      <c r="AG8" s="640"/>
      <c r="AH8" s="640"/>
      <c r="AI8" s="640"/>
      <c r="AJ8" s="640"/>
      <c r="AK8" s="640"/>
      <c r="AL8" s="609">
        <v>0.3</v>
      </c>
      <c r="AM8" s="641"/>
      <c r="AN8" s="641"/>
      <c r="AO8" s="642"/>
      <c r="AP8" s="583" t="s">
        <v>219</v>
      </c>
      <c r="AQ8" s="584"/>
      <c r="AR8" s="584"/>
      <c r="AS8" s="584"/>
      <c r="AT8" s="584"/>
      <c r="AU8" s="584"/>
      <c r="AV8" s="584"/>
      <c r="AW8" s="584"/>
      <c r="AX8" s="584"/>
      <c r="AY8" s="584"/>
      <c r="AZ8" s="584"/>
      <c r="BA8" s="584"/>
      <c r="BB8" s="584"/>
      <c r="BC8" s="584"/>
      <c r="BD8" s="584"/>
      <c r="BE8" s="584"/>
      <c r="BF8" s="585"/>
      <c r="BG8" s="586">
        <v>156887</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11642809</v>
      </c>
      <c r="CS8" s="587"/>
      <c r="CT8" s="587"/>
      <c r="CU8" s="587"/>
      <c r="CV8" s="587"/>
      <c r="CW8" s="587"/>
      <c r="CX8" s="587"/>
      <c r="CY8" s="588"/>
      <c r="CZ8" s="639">
        <v>32.200000000000003</v>
      </c>
      <c r="DA8" s="639"/>
      <c r="DB8" s="639"/>
      <c r="DC8" s="639"/>
      <c r="DD8" s="592">
        <v>940681</v>
      </c>
      <c r="DE8" s="587"/>
      <c r="DF8" s="587"/>
      <c r="DG8" s="587"/>
      <c r="DH8" s="587"/>
      <c r="DI8" s="587"/>
      <c r="DJ8" s="587"/>
      <c r="DK8" s="587"/>
      <c r="DL8" s="587"/>
      <c r="DM8" s="587"/>
      <c r="DN8" s="587"/>
      <c r="DO8" s="587"/>
      <c r="DP8" s="588"/>
      <c r="DQ8" s="592">
        <v>5673844</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87565</v>
      </c>
      <c r="S9" s="587"/>
      <c r="T9" s="587"/>
      <c r="U9" s="587"/>
      <c r="V9" s="587"/>
      <c r="W9" s="587"/>
      <c r="X9" s="587"/>
      <c r="Y9" s="588"/>
      <c r="Z9" s="639">
        <v>0.2</v>
      </c>
      <c r="AA9" s="639"/>
      <c r="AB9" s="639"/>
      <c r="AC9" s="639"/>
      <c r="AD9" s="640">
        <v>87565</v>
      </c>
      <c r="AE9" s="640"/>
      <c r="AF9" s="640"/>
      <c r="AG9" s="640"/>
      <c r="AH9" s="640"/>
      <c r="AI9" s="640"/>
      <c r="AJ9" s="640"/>
      <c r="AK9" s="640"/>
      <c r="AL9" s="609">
        <v>0.4</v>
      </c>
      <c r="AM9" s="641"/>
      <c r="AN9" s="641"/>
      <c r="AO9" s="642"/>
      <c r="AP9" s="583" t="s">
        <v>222</v>
      </c>
      <c r="AQ9" s="584"/>
      <c r="AR9" s="584"/>
      <c r="AS9" s="584"/>
      <c r="AT9" s="584"/>
      <c r="AU9" s="584"/>
      <c r="AV9" s="584"/>
      <c r="AW9" s="584"/>
      <c r="AX9" s="584"/>
      <c r="AY9" s="584"/>
      <c r="AZ9" s="584"/>
      <c r="BA9" s="584"/>
      <c r="BB9" s="584"/>
      <c r="BC9" s="584"/>
      <c r="BD9" s="584"/>
      <c r="BE9" s="584"/>
      <c r="BF9" s="585"/>
      <c r="BG9" s="586">
        <v>5590519</v>
      </c>
      <c r="BH9" s="587"/>
      <c r="BI9" s="587"/>
      <c r="BJ9" s="587"/>
      <c r="BK9" s="587"/>
      <c r="BL9" s="587"/>
      <c r="BM9" s="587"/>
      <c r="BN9" s="588"/>
      <c r="BO9" s="639">
        <v>38</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1946005</v>
      </c>
      <c r="CS9" s="587"/>
      <c r="CT9" s="587"/>
      <c r="CU9" s="587"/>
      <c r="CV9" s="587"/>
      <c r="CW9" s="587"/>
      <c r="CX9" s="587"/>
      <c r="CY9" s="588"/>
      <c r="CZ9" s="639">
        <v>5.4</v>
      </c>
      <c r="DA9" s="639"/>
      <c r="DB9" s="639"/>
      <c r="DC9" s="639"/>
      <c r="DD9" s="592">
        <v>23528</v>
      </c>
      <c r="DE9" s="587"/>
      <c r="DF9" s="587"/>
      <c r="DG9" s="587"/>
      <c r="DH9" s="587"/>
      <c r="DI9" s="587"/>
      <c r="DJ9" s="587"/>
      <c r="DK9" s="587"/>
      <c r="DL9" s="587"/>
      <c r="DM9" s="587"/>
      <c r="DN9" s="587"/>
      <c r="DO9" s="587"/>
      <c r="DP9" s="588"/>
      <c r="DQ9" s="592">
        <v>1787914</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862414</v>
      </c>
      <c r="S10" s="587"/>
      <c r="T10" s="587"/>
      <c r="U10" s="587"/>
      <c r="V10" s="587"/>
      <c r="W10" s="587"/>
      <c r="X10" s="587"/>
      <c r="Y10" s="588"/>
      <c r="Z10" s="639">
        <v>2.2999999999999998</v>
      </c>
      <c r="AA10" s="639"/>
      <c r="AB10" s="639"/>
      <c r="AC10" s="639"/>
      <c r="AD10" s="640">
        <v>862414</v>
      </c>
      <c r="AE10" s="640"/>
      <c r="AF10" s="640"/>
      <c r="AG10" s="640"/>
      <c r="AH10" s="640"/>
      <c r="AI10" s="640"/>
      <c r="AJ10" s="640"/>
      <c r="AK10" s="640"/>
      <c r="AL10" s="609">
        <v>4.4000000000000004</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210421</v>
      </c>
      <c r="BH10" s="587"/>
      <c r="BI10" s="587"/>
      <c r="BJ10" s="587"/>
      <c r="BK10" s="587"/>
      <c r="BL10" s="587"/>
      <c r="BM10" s="587"/>
      <c r="BN10" s="588"/>
      <c r="BO10" s="639">
        <v>1.4</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107413</v>
      </c>
      <c r="CS10" s="587"/>
      <c r="CT10" s="587"/>
      <c r="CU10" s="587"/>
      <c r="CV10" s="587"/>
      <c r="CW10" s="587"/>
      <c r="CX10" s="587"/>
      <c r="CY10" s="588"/>
      <c r="CZ10" s="639">
        <v>0.3</v>
      </c>
      <c r="DA10" s="639"/>
      <c r="DB10" s="639"/>
      <c r="DC10" s="639"/>
      <c r="DD10" s="592">
        <v>24</v>
      </c>
      <c r="DE10" s="587"/>
      <c r="DF10" s="587"/>
      <c r="DG10" s="587"/>
      <c r="DH10" s="587"/>
      <c r="DI10" s="587"/>
      <c r="DJ10" s="587"/>
      <c r="DK10" s="587"/>
      <c r="DL10" s="587"/>
      <c r="DM10" s="587"/>
      <c r="DN10" s="587"/>
      <c r="DO10" s="587"/>
      <c r="DP10" s="588"/>
      <c r="DQ10" s="592">
        <v>44117</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62524</v>
      </c>
      <c r="S11" s="587"/>
      <c r="T11" s="587"/>
      <c r="U11" s="587"/>
      <c r="V11" s="587"/>
      <c r="W11" s="587"/>
      <c r="X11" s="587"/>
      <c r="Y11" s="588"/>
      <c r="Z11" s="639">
        <v>0.2</v>
      </c>
      <c r="AA11" s="639"/>
      <c r="AB11" s="639"/>
      <c r="AC11" s="639"/>
      <c r="AD11" s="640">
        <v>62524</v>
      </c>
      <c r="AE11" s="640"/>
      <c r="AF11" s="640"/>
      <c r="AG11" s="640"/>
      <c r="AH11" s="640"/>
      <c r="AI11" s="640"/>
      <c r="AJ11" s="640"/>
      <c r="AK11" s="640"/>
      <c r="AL11" s="609">
        <v>0.3</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1821229</v>
      </c>
      <c r="BH11" s="587"/>
      <c r="BI11" s="587"/>
      <c r="BJ11" s="587"/>
      <c r="BK11" s="587"/>
      <c r="BL11" s="587"/>
      <c r="BM11" s="587"/>
      <c r="BN11" s="588"/>
      <c r="BO11" s="639">
        <v>12.4</v>
      </c>
      <c r="BP11" s="639"/>
      <c r="BQ11" s="639"/>
      <c r="BR11" s="639"/>
      <c r="BS11" s="592">
        <v>296881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258699</v>
      </c>
      <c r="CS11" s="587"/>
      <c r="CT11" s="587"/>
      <c r="CU11" s="587"/>
      <c r="CV11" s="587"/>
      <c r="CW11" s="587"/>
      <c r="CX11" s="587"/>
      <c r="CY11" s="588"/>
      <c r="CZ11" s="639">
        <v>0.7</v>
      </c>
      <c r="DA11" s="639"/>
      <c r="DB11" s="639"/>
      <c r="DC11" s="639"/>
      <c r="DD11" s="592">
        <v>68039</v>
      </c>
      <c r="DE11" s="587"/>
      <c r="DF11" s="587"/>
      <c r="DG11" s="587"/>
      <c r="DH11" s="587"/>
      <c r="DI11" s="587"/>
      <c r="DJ11" s="587"/>
      <c r="DK11" s="587"/>
      <c r="DL11" s="587"/>
      <c r="DM11" s="587"/>
      <c r="DN11" s="587"/>
      <c r="DO11" s="587"/>
      <c r="DP11" s="588"/>
      <c r="DQ11" s="592">
        <v>195904</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5225983</v>
      </c>
      <c r="BH12" s="587"/>
      <c r="BI12" s="587"/>
      <c r="BJ12" s="587"/>
      <c r="BK12" s="587"/>
      <c r="BL12" s="587"/>
      <c r="BM12" s="587"/>
      <c r="BN12" s="588"/>
      <c r="BO12" s="639">
        <v>35.6</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316880</v>
      </c>
      <c r="CS12" s="587"/>
      <c r="CT12" s="587"/>
      <c r="CU12" s="587"/>
      <c r="CV12" s="587"/>
      <c r="CW12" s="587"/>
      <c r="CX12" s="587"/>
      <c r="CY12" s="588"/>
      <c r="CZ12" s="639">
        <v>0.9</v>
      </c>
      <c r="DA12" s="639"/>
      <c r="DB12" s="639"/>
      <c r="DC12" s="639"/>
      <c r="DD12" s="592">
        <v>1000</v>
      </c>
      <c r="DE12" s="587"/>
      <c r="DF12" s="587"/>
      <c r="DG12" s="587"/>
      <c r="DH12" s="587"/>
      <c r="DI12" s="587"/>
      <c r="DJ12" s="587"/>
      <c r="DK12" s="587"/>
      <c r="DL12" s="587"/>
      <c r="DM12" s="587"/>
      <c r="DN12" s="587"/>
      <c r="DO12" s="587"/>
      <c r="DP12" s="588"/>
      <c r="DQ12" s="592">
        <v>275819</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75489</v>
      </c>
      <c r="S13" s="587"/>
      <c r="T13" s="587"/>
      <c r="U13" s="587"/>
      <c r="V13" s="587"/>
      <c r="W13" s="587"/>
      <c r="X13" s="587"/>
      <c r="Y13" s="588"/>
      <c r="Z13" s="639">
        <v>0.2</v>
      </c>
      <c r="AA13" s="639"/>
      <c r="AB13" s="639"/>
      <c r="AC13" s="639"/>
      <c r="AD13" s="640">
        <v>75489</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5219215</v>
      </c>
      <c r="BH13" s="587"/>
      <c r="BI13" s="587"/>
      <c r="BJ13" s="587"/>
      <c r="BK13" s="587"/>
      <c r="BL13" s="587"/>
      <c r="BM13" s="587"/>
      <c r="BN13" s="588"/>
      <c r="BO13" s="639">
        <v>35.5</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6692557</v>
      </c>
      <c r="CS13" s="587"/>
      <c r="CT13" s="587"/>
      <c r="CU13" s="587"/>
      <c r="CV13" s="587"/>
      <c r="CW13" s="587"/>
      <c r="CX13" s="587"/>
      <c r="CY13" s="588"/>
      <c r="CZ13" s="639">
        <v>18.5</v>
      </c>
      <c r="DA13" s="639"/>
      <c r="DB13" s="639"/>
      <c r="DC13" s="639"/>
      <c r="DD13" s="592">
        <v>3146730</v>
      </c>
      <c r="DE13" s="587"/>
      <c r="DF13" s="587"/>
      <c r="DG13" s="587"/>
      <c r="DH13" s="587"/>
      <c r="DI13" s="587"/>
      <c r="DJ13" s="587"/>
      <c r="DK13" s="587"/>
      <c r="DL13" s="587"/>
      <c r="DM13" s="587"/>
      <c r="DN13" s="587"/>
      <c r="DO13" s="587"/>
      <c r="DP13" s="588"/>
      <c r="DQ13" s="592">
        <v>3387099</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143260</v>
      </c>
      <c r="BH14" s="587"/>
      <c r="BI14" s="587"/>
      <c r="BJ14" s="587"/>
      <c r="BK14" s="587"/>
      <c r="BL14" s="587"/>
      <c r="BM14" s="587"/>
      <c r="BN14" s="588"/>
      <c r="BO14" s="639">
        <v>1</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1670274</v>
      </c>
      <c r="CS14" s="587"/>
      <c r="CT14" s="587"/>
      <c r="CU14" s="587"/>
      <c r="CV14" s="587"/>
      <c r="CW14" s="587"/>
      <c r="CX14" s="587"/>
      <c r="CY14" s="588"/>
      <c r="CZ14" s="639">
        <v>4.5999999999999996</v>
      </c>
      <c r="DA14" s="639"/>
      <c r="DB14" s="639"/>
      <c r="DC14" s="639"/>
      <c r="DD14" s="592">
        <v>216380</v>
      </c>
      <c r="DE14" s="587"/>
      <c r="DF14" s="587"/>
      <c r="DG14" s="587"/>
      <c r="DH14" s="587"/>
      <c r="DI14" s="587"/>
      <c r="DJ14" s="587"/>
      <c r="DK14" s="587"/>
      <c r="DL14" s="587"/>
      <c r="DM14" s="587"/>
      <c r="DN14" s="587"/>
      <c r="DO14" s="587"/>
      <c r="DP14" s="588"/>
      <c r="DQ14" s="592">
        <v>1466025</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61182</v>
      </c>
      <c r="S15" s="587"/>
      <c r="T15" s="587"/>
      <c r="U15" s="587"/>
      <c r="V15" s="587"/>
      <c r="W15" s="587"/>
      <c r="X15" s="587"/>
      <c r="Y15" s="588"/>
      <c r="Z15" s="639">
        <v>0.2</v>
      </c>
      <c r="AA15" s="639"/>
      <c r="AB15" s="639"/>
      <c r="AC15" s="639"/>
      <c r="AD15" s="640">
        <v>61182</v>
      </c>
      <c r="AE15" s="640"/>
      <c r="AF15" s="640"/>
      <c r="AG15" s="640"/>
      <c r="AH15" s="640"/>
      <c r="AI15" s="640"/>
      <c r="AJ15" s="640"/>
      <c r="AK15" s="640"/>
      <c r="AL15" s="609">
        <v>0.3</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649563</v>
      </c>
      <c r="BH15" s="587"/>
      <c r="BI15" s="587"/>
      <c r="BJ15" s="587"/>
      <c r="BK15" s="587"/>
      <c r="BL15" s="587"/>
      <c r="BM15" s="587"/>
      <c r="BN15" s="588"/>
      <c r="BO15" s="639">
        <v>4.4000000000000004</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3851201</v>
      </c>
      <c r="CS15" s="587"/>
      <c r="CT15" s="587"/>
      <c r="CU15" s="587"/>
      <c r="CV15" s="587"/>
      <c r="CW15" s="587"/>
      <c r="CX15" s="587"/>
      <c r="CY15" s="588"/>
      <c r="CZ15" s="639">
        <v>10.6</v>
      </c>
      <c r="DA15" s="639"/>
      <c r="DB15" s="639"/>
      <c r="DC15" s="639"/>
      <c r="DD15" s="592">
        <v>818760</v>
      </c>
      <c r="DE15" s="587"/>
      <c r="DF15" s="587"/>
      <c r="DG15" s="587"/>
      <c r="DH15" s="587"/>
      <c r="DI15" s="587"/>
      <c r="DJ15" s="587"/>
      <c r="DK15" s="587"/>
      <c r="DL15" s="587"/>
      <c r="DM15" s="587"/>
      <c r="DN15" s="587"/>
      <c r="DO15" s="587"/>
      <c r="DP15" s="588"/>
      <c r="DQ15" s="592">
        <v>2750283</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4698269</v>
      </c>
      <c r="S16" s="587"/>
      <c r="T16" s="587"/>
      <c r="U16" s="587"/>
      <c r="V16" s="587"/>
      <c r="W16" s="587"/>
      <c r="X16" s="587"/>
      <c r="Y16" s="588"/>
      <c r="Z16" s="639">
        <v>12.7</v>
      </c>
      <c r="AA16" s="639"/>
      <c r="AB16" s="639"/>
      <c r="AC16" s="639"/>
      <c r="AD16" s="640">
        <v>4231463</v>
      </c>
      <c r="AE16" s="640"/>
      <c r="AF16" s="640"/>
      <c r="AG16" s="640"/>
      <c r="AH16" s="640"/>
      <c r="AI16" s="640"/>
      <c r="AJ16" s="640"/>
      <c r="AK16" s="640"/>
      <c r="AL16" s="609">
        <v>21.5</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143776</v>
      </c>
      <c r="CS16" s="587"/>
      <c r="CT16" s="587"/>
      <c r="CU16" s="587"/>
      <c r="CV16" s="587"/>
      <c r="CW16" s="587"/>
      <c r="CX16" s="587"/>
      <c r="CY16" s="588"/>
      <c r="CZ16" s="639">
        <v>0.4</v>
      </c>
      <c r="DA16" s="639"/>
      <c r="DB16" s="639"/>
      <c r="DC16" s="639"/>
      <c r="DD16" s="592" t="s">
        <v>111</v>
      </c>
      <c r="DE16" s="587"/>
      <c r="DF16" s="587"/>
      <c r="DG16" s="587"/>
      <c r="DH16" s="587"/>
      <c r="DI16" s="587"/>
      <c r="DJ16" s="587"/>
      <c r="DK16" s="587"/>
      <c r="DL16" s="587"/>
      <c r="DM16" s="587"/>
      <c r="DN16" s="587"/>
      <c r="DO16" s="587"/>
      <c r="DP16" s="588"/>
      <c r="DQ16" s="592">
        <v>29655</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4231463</v>
      </c>
      <c r="S17" s="587"/>
      <c r="T17" s="587"/>
      <c r="U17" s="587"/>
      <c r="V17" s="587"/>
      <c r="W17" s="587"/>
      <c r="X17" s="587"/>
      <c r="Y17" s="588"/>
      <c r="Z17" s="639">
        <v>11.4</v>
      </c>
      <c r="AA17" s="639"/>
      <c r="AB17" s="639"/>
      <c r="AC17" s="639"/>
      <c r="AD17" s="640">
        <v>4231463</v>
      </c>
      <c r="AE17" s="640"/>
      <c r="AF17" s="640"/>
      <c r="AG17" s="640"/>
      <c r="AH17" s="640"/>
      <c r="AI17" s="640"/>
      <c r="AJ17" s="640"/>
      <c r="AK17" s="640"/>
      <c r="AL17" s="609">
        <v>21.5</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4531071</v>
      </c>
      <c r="CS17" s="587"/>
      <c r="CT17" s="587"/>
      <c r="CU17" s="587"/>
      <c r="CV17" s="587"/>
      <c r="CW17" s="587"/>
      <c r="CX17" s="587"/>
      <c r="CY17" s="588"/>
      <c r="CZ17" s="639">
        <v>12.5</v>
      </c>
      <c r="DA17" s="639"/>
      <c r="DB17" s="639"/>
      <c r="DC17" s="639"/>
      <c r="DD17" s="592" t="s">
        <v>111</v>
      </c>
      <c r="DE17" s="587"/>
      <c r="DF17" s="587"/>
      <c r="DG17" s="587"/>
      <c r="DH17" s="587"/>
      <c r="DI17" s="587"/>
      <c r="DJ17" s="587"/>
      <c r="DK17" s="587"/>
      <c r="DL17" s="587"/>
      <c r="DM17" s="587"/>
      <c r="DN17" s="587"/>
      <c r="DO17" s="587"/>
      <c r="DP17" s="588"/>
      <c r="DQ17" s="592">
        <v>4506127</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461607</v>
      </c>
      <c r="S18" s="587"/>
      <c r="T18" s="587"/>
      <c r="U18" s="587"/>
      <c r="V18" s="587"/>
      <c r="W18" s="587"/>
      <c r="X18" s="587"/>
      <c r="Y18" s="588"/>
      <c r="Z18" s="639">
        <v>1.2</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5199</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896244</v>
      </c>
      <c r="BH19" s="587"/>
      <c r="BI19" s="587"/>
      <c r="BJ19" s="587"/>
      <c r="BK19" s="587"/>
      <c r="BL19" s="587"/>
      <c r="BM19" s="587"/>
      <c r="BN19" s="588"/>
      <c r="BO19" s="639">
        <v>6.1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20943736</v>
      </c>
      <c r="S20" s="587"/>
      <c r="T20" s="587"/>
      <c r="U20" s="587"/>
      <c r="V20" s="587"/>
      <c r="W20" s="587"/>
      <c r="X20" s="587"/>
      <c r="Y20" s="588"/>
      <c r="Z20" s="639">
        <v>56.4</v>
      </c>
      <c r="AA20" s="639"/>
      <c r="AB20" s="639"/>
      <c r="AC20" s="639"/>
      <c r="AD20" s="640">
        <v>19580686</v>
      </c>
      <c r="AE20" s="640"/>
      <c r="AF20" s="640"/>
      <c r="AG20" s="640"/>
      <c r="AH20" s="640"/>
      <c r="AI20" s="640"/>
      <c r="AJ20" s="640"/>
      <c r="AK20" s="640"/>
      <c r="AL20" s="609">
        <v>99.5</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896244</v>
      </c>
      <c r="BH20" s="587"/>
      <c r="BI20" s="587"/>
      <c r="BJ20" s="587"/>
      <c r="BK20" s="587"/>
      <c r="BL20" s="587"/>
      <c r="BM20" s="587"/>
      <c r="BN20" s="588"/>
      <c r="BO20" s="639">
        <v>6.1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36193679</v>
      </c>
      <c r="CS20" s="587"/>
      <c r="CT20" s="587"/>
      <c r="CU20" s="587"/>
      <c r="CV20" s="587"/>
      <c r="CW20" s="587"/>
      <c r="CX20" s="587"/>
      <c r="CY20" s="588"/>
      <c r="CZ20" s="639">
        <v>100</v>
      </c>
      <c r="DA20" s="639"/>
      <c r="DB20" s="639"/>
      <c r="DC20" s="639"/>
      <c r="DD20" s="592">
        <v>5514741</v>
      </c>
      <c r="DE20" s="587"/>
      <c r="DF20" s="587"/>
      <c r="DG20" s="587"/>
      <c r="DH20" s="587"/>
      <c r="DI20" s="587"/>
      <c r="DJ20" s="587"/>
      <c r="DK20" s="587"/>
      <c r="DL20" s="587"/>
      <c r="DM20" s="587"/>
      <c r="DN20" s="587"/>
      <c r="DO20" s="587"/>
      <c r="DP20" s="588"/>
      <c r="DQ20" s="592">
        <v>24581525</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15519</v>
      </c>
      <c r="S21" s="587"/>
      <c r="T21" s="587"/>
      <c r="U21" s="587"/>
      <c r="V21" s="587"/>
      <c r="W21" s="587"/>
      <c r="X21" s="587"/>
      <c r="Y21" s="588"/>
      <c r="Z21" s="639">
        <v>0</v>
      </c>
      <c r="AA21" s="639"/>
      <c r="AB21" s="639"/>
      <c r="AC21" s="639"/>
      <c r="AD21" s="640">
        <v>15519</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313976</v>
      </c>
      <c r="S22" s="587"/>
      <c r="T22" s="587"/>
      <c r="U22" s="587"/>
      <c r="V22" s="587"/>
      <c r="W22" s="587"/>
      <c r="X22" s="587"/>
      <c r="Y22" s="588"/>
      <c r="Z22" s="639">
        <v>0.8</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362239</v>
      </c>
      <c r="S23" s="587"/>
      <c r="T23" s="587"/>
      <c r="U23" s="587"/>
      <c r="V23" s="587"/>
      <c r="W23" s="587"/>
      <c r="X23" s="587"/>
      <c r="Y23" s="588"/>
      <c r="Z23" s="639">
        <v>1</v>
      </c>
      <c r="AA23" s="639"/>
      <c r="AB23" s="639"/>
      <c r="AC23" s="639"/>
      <c r="AD23" s="640">
        <v>48080</v>
      </c>
      <c r="AE23" s="640"/>
      <c r="AF23" s="640"/>
      <c r="AG23" s="640"/>
      <c r="AH23" s="640"/>
      <c r="AI23" s="640"/>
      <c r="AJ23" s="640"/>
      <c r="AK23" s="640"/>
      <c r="AL23" s="609">
        <v>0.2</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896244</v>
      </c>
      <c r="BH23" s="587"/>
      <c r="BI23" s="587"/>
      <c r="BJ23" s="587"/>
      <c r="BK23" s="587"/>
      <c r="BL23" s="587"/>
      <c r="BM23" s="587"/>
      <c r="BN23" s="588"/>
      <c r="BO23" s="639">
        <v>6.1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84881</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18066006</v>
      </c>
      <c r="CS24" s="637"/>
      <c r="CT24" s="637"/>
      <c r="CU24" s="637"/>
      <c r="CV24" s="637"/>
      <c r="CW24" s="637"/>
      <c r="CX24" s="637"/>
      <c r="CY24" s="684"/>
      <c r="CZ24" s="688">
        <v>49.9</v>
      </c>
      <c r="DA24" s="689"/>
      <c r="DB24" s="689"/>
      <c r="DC24" s="690"/>
      <c r="DD24" s="683">
        <v>13203134</v>
      </c>
      <c r="DE24" s="637"/>
      <c r="DF24" s="637"/>
      <c r="DG24" s="637"/>
      <c r="DH24" s="637"/>
      <c r="DI24" s="637"/>
      <c r="DJ24" s="637"/>
      <c r="DK24" s="684"/>
      <c r="DL24" s="683">
        <v>12883380</v>
      </c>
      <c r="DM24" s="637"/>
      <c r="DN24" s="637"/>
      <c r="DO24" s="637"/>
      <c r="DP24" s="637"/>
      <c r="DQ24" s="637"/>
      <c r="DR24" s="637"/>
      <c r="DS24" s="637"/>
      <c r="DT24" s="637"/>
      <c r="DU24" s="637"/>
      <c r="DV24" s="684"/>
      <c r="DW24" s="685">
        <v>57.8</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5512239</v>
      </c>
      <c r="S25" s="587"/>
      <c r="T25" s="587"/>
      <c r="U25" s="587"/>
      <c r="V25" s="587"/>
      <c r="W25" s="587"/>
      <c r="X25" s="587"/>
      <c r="Y25" s="588"/>
      <c r="Z25" s="639">
        <v>14.9</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7143519</v>
      </c>
      <c r="CS25" s="605"/>
      <c r="CT25" s="605"/>
      <c r="CU25" s="605"/>
      <c r="CV25" s="605"/>
      <c r="CW25" s="605"/>
      <c r="CX25" s="605"/>
      <c r="CY25" s="606"/>
      <c r="CZ25" s="589">
        <v>19.7</v>
      </c>
      <c r="DA25" s="607"/>
      <c r="DB25" s="607"/>
      <c r="DC25" s="608"/>
      <c r="DD25" s="592">
        <v>6597319</v>
      </c>
      <c r="DE25" s="605"/>
      <c r="DF25" s="605"/>
      <c r="DG25" s="605"/>
      <c r="DH25" s="605"/>
      <c r="DI25" s="605"/>
      <c r="DJ25" s="605"/>
      <c r="DK25" s="606"/>
      <c r="DL25" s="592">
        <v>6413158</v>
      </c>
      <c r="DM25" s="605"/>
      <c r="DN25" s="605"/>
      <c r="DO25" s="605"/>
      <c r="DP25" s="605"/>
      <c r="DQ25" s="605"/>
      <c r="DR25" s="605"/>
      <c r="DS25" s="605"/>
      <c r="DT25" s="605"/>
      <c r="DU25" s="605"/>
      <c r="DV25" s="606"/>
      <c r="DW25" s="609">
        <v>28.8</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4540202</v>
      </c>
      <c r="CS26" s="587"/>
      <c r="CT26" s="587"/>
      <c r="CU26" s="587"/>
      <c r="CV26" s="587"/>
      <c r="CW26" s="587"/>
      <c r="CX26" s="587"/>
      <c r="CY26" s="588"/>
      <c r="CZ26" s="589">
        <v>12.5</v>
      </c>
      <c r="DA26" s="607"/>
      <c r="DB26" s="607"/>
      <c r="DC26" s="608"/>
      <c r="DD26" s="592">
        <v>4006170</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1966458</v>
      </c>
      <c r="S27" s="587"/>
      <c r="T27" s="587"/>
      <c r="U27" s="587"/>
      <c r="V27" s="587"/>
      <c r="W27" s="587"/>
      <c r="X27" s="587"/>
      <c r="Y27" s="588"/>
      <c r="Z27" s="639">
        <v>5.3</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14694106</v>
      </c>
      <c r="BH27" s="587"/>
      <c r="BI27" s="587"/>
      <c r="BJ27" s="587"/>
      <c r="BK27" s="587"/>
      <c r="BL27" s="587"/>
      <c r="BM27" s="587"/>
      <c r="BN27" s="588"/>
      <c r="BO27" s="639">
        <v>100</v>
      </c>
      <c r="BP27" s="639"/>
      <c r="BQ27" s="639"/>
      <c r="BR27" s="639"/>
      <c r="BS27" s="592">
        <v>296881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6391705</v>
      </c>
      <c r="CS27" s="605"/>
      <c r="CT27" s="605"/>
      <c r="CU27" s="605"/>
      <c r="CV27" s="605"/>
      <c r="CW27" s="605"/>
      <c r="CX27" s="605"/>
      <c r="CY27" s="606"/>
      <c r="CZ27" s="589">
        <v>17.7</v>
      </c>
      <c r="DA27" s="607"/>
      <c r="DB27" s="607"/>
      <c r="DC27" s="608"/>
      <c r="DD27" s="592">
        <v>2099977</v>
      </c>
      <c r="DE27" s="605"/>
      <c r="DF27" s="605"/>
      <c r="DG27" s="605"/>
      <c r="DH27" s="605"/>
      <c r="DI27" s="605"/>
      <c r="DJ27" s="605"/>
      <c r="DK27" s="606"/>
      <c r="DL27" s="592">
        <v>2076504</v>
      </c>
      <c r="DM27" s="605"/>
      <c r="DN27" s="605"/>
      <c r="DO27" s="605"/>
      <c r="DP27" s="605"/>
      <c r="DQ27" s="605"/>
      <c r="DR27" s="605"/>
      <c r="DS27" s="605"/>
      <c r="DT27" s="605"/>
      <c r="DU27" s="605"/>
      <c r="DV27" s="606"/>
      <c r="DW27" s="609">
        <v>9.3000000000000007</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49307</v>
      </c>
      <c r="S28" s="587"/>
      <c r="T28" s="587"/>
      <c r="U28" s="587"/>
      <c r="V28" s="587"/>
      <c r="W28" s="587"/>
      <c r="X28" s="587"/>
      <c r="Y28" s="588"/>
      <c r="Z28" s="639">
        <v>0.1</v>
      </c>
      <c r="AA28" s="639"/>
      <c r="AB28" s="639"/>
      <c r="AC28" s="639"/>
      <c r="AD28" s="640">
        <v>34336</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4530782</v>
      </c>
      <c r="CS28" s="587"/>
      <c r="CT28" s="587"/>
      <c r="CU28" s="587"/>
      <c r="CV28" s="587"/>
      <c r="CW28" s="587"/>
      <c r="CX28" s="587"/>
      <c r="CY28" s="588"/>
      <c r="CZ28" s="589">
        <v>12.5</v>
      </c>
      <c r="DA28" s="607"/>
      <c r="DB28" s="607"/>
      <c r="DC28" s="608"/>
      <c r="DD28" s="592">
        <v>4505838</v>
      </c>
      <c r="DE28" s="587"/>
      <c r="DF28" s="587"/>
      <c r="DG28" s="587"/>
      <c r="DH28" s="587"/>
      <c r="DI28" s="587"/>
      <c r="DJ28" s="587"/>
      <c r="DK28" s="588"/>
      <c r="DL28" s="592">
        <v>4393718</v>
      </c>
      <c r="DM28" s="587"/>
      <c r="DN28" s="587"/>
      <c r="DO28" s="587"/>
      <c r="DP28" s="587"/>
      <c r="DQ28" s="587"/>
      <c r="DR28" s="587"/>
      <c r="DS28" s="587"/>
      <c r="DT28" s="587"/>
      <c r="DU28" s="587"/>
      <c r="DV28" s="588"/>
      <c r="DW28" s="609">
        <v>19.7</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2039</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4529696</v>
      </c>
      <c r="CS29" s="605"/>
      <c r="CT29" s="605"/>
      <c r="CU29" s="605"/>
      <c r="CV29" s="605"/>
      <c r="CW29" s="605"/>
      <c r="CX29" s="605"/>
      <c r="CY29" s="606"/>
      <c r="CZ29" s="589">
        <v>12.5</v>
      </c>
      <c r="DA29" s="607"/>
      <c r="DB29" s="607"/>
      <c r="DC29" s="608"/>
      <c r="DD29" s="592">
        <v>4504752</v>
      </c>
      <c r="DE29" s="605"/>
      <c r="DF29" s="605"/>
      <c r="DG29" s="605"/>
      <c r="DH29" s="605"/>
      <c r="DI29" s="605"/>
      <c r="DJ29" s="605"/>
      <c r="DK29" s="606"/>
      <c r="DL29" s="592">
        <v>4392632</v>
      </c>
      <c r="DM29" s="605"/>
      <c r="DN29" s="605"/>
      <c r="DO29" s="605"/>
      <c r="DP29" s="605"/>
      <c r="DQ29" s="605"/>
      <c r="DR29" s="605"/>
      <c r="DS29" s="605"/>
      <c r="DT29" s="605"/>
      <c r="DU29" s="605"/>
      <c r="DV29" s="606"/>
      <c r="DW29" s="609">
        <v>19.7</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274940</v>
      </c>
      <c r="S30" s="587"/>
      <c r="T30" s="587"/>
      <c r="U30" s="587"/>
      <c r="V30" s="587"/>
      <c r="W30" s="587"/>
      <c r="X30" s="587"/>
      <c r="Y30" s="588"/>
      <c r="Z30" s="639">
        <v>0.7</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98.5</v>
      </c>
      <c r="BH30" s="653"/>
      <c r="BI30" s="653"/>
      <c r="BJ30" s="653"/>
      <c r="BK30" s="653"/>
      <c r="BL30" s="653"/>
      <c r="BM30" s="654">
        <v>90.7</v>
      </c>
      <c r="BN30" s="653"/>
      <c r="BO30" s="653"/>
      <c r="BP30" s="653"/>
      <c r="BQ30" s="655"/>
      <c r="BR30" s="652">
        <v>98.4</v>
      </c>
      <c r="BS30" s="653"/>
      <c r="BT30" s="653"/>
      <c r="BU30" s="653"/>
      <c r="BV30" s="653"/>
      <c r="BW30" s="653"/>
      <c r="BX30" s="654">
        <v>90.2</v>
      </c>
      <c r="BY30" s="653"/>
      <c r="BZ30" s="653"/>
      <c r="CA30" s="653"/>
      <c r="CB30" s="655"/>
      <c r="CD30" s="658"/>
      <c r="CE30" s="659"/>
      <c r="CF30" s="623" t="s">
        <v>291</v>
      </c>
      <c r="CG30" s="620"/>
      <c r="CH30" s="620"/>
      <c r="CI30" s="620"/>
      <c r="CJ30" s="620"/>
      <c r="CK30" s="620"/>
      <c r="CL30" s="620"/>
      <c r="CM30" s="620"/>
      <c r="CN30" s="620"/>
      <c r="CO30" s="620"/>
      <c r="CP30" s="620"/>
      <c r="CQ30" s="621"/>
      <c r="CR30" s="586">
        <v>3967999</v>
      </c>
      <c r="CS30" s="587"/>
      <c r="CT30" s="587"/>
      <c r="CU30" s="587"/>
      <c r="CV30" s="587"/>
      <c r="CW30" s="587"/>
      <c r="CX30" s="587"/>
      <c r="CY30" s="588"/>
      <c r="CZ30" s="589">
        <v>11</v>
      </c>
      <c r="DA30" s="607"/>
      <c r="DB30" s="607"/>
      <c r="DC30" s="608"/>
      <c r="DD30" s="592">
        <v>3947236</v>
      </c>
      <c r="DE30" s="587"/>
      <c r="DF30" s="587"/>
      <c r="DG30" s="587"/>
      <c r="DH30" s="587"/>
      <c r="DI30" s="587"/>
      <c r="DJ30" s="587"/>
      <c r="DK30" s="588"/>
      <c r="DL30" s="592">
        <v>3835116</v>
      </c>
      <c r="DM30" s="587"/>
      <c r="DN30" s="587"/>
      <c r="DO30" s="587"/>
      <c r="DP30" s="587"/>
      <c r="DQ30" s="587"/>
      <c r="DR30" s="587"/>
      <c r="DS30" s="587"/>
      <c r="DT30" s="587"/>
      <c r="DU30" s="587"/>
      <c r="DV30" s="588"/>
      <c r="DW30" s="609">
        <v>17.2</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1456152</v>
      </c>
      <c r="S31" s="587"/>
      <c r="T31" s="587"/>
      <c r="U31" s="587"/>
      <c r="V31" s="587"/>
      <c r="W31" s="587"/>
      <c r="X31" s="587"/>
      <c r="Y31" s="588"/>
      <c r="Z31" s="639">
        <v>3.9</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98.5</v>
      </c>
      <c r="BH31" s="605"/>
      <c r="BI31" s="605"/>
      <c r="BJ31" s="605"/>
      <c r="BK31" s="605"/>
      <c r="BL31" s="605"/>
      <c r="BM31" s="641">
        <v>92.4</v>
      </c>
      <c r="BN31" s="651"/>
      <c r="BO31" s="651"/>
      <c r="BP31" s="651"/>
      <c r="BQ31" s="615"/>
      <c r="BR31" s="650">
        <v>98.5</v>
      </c>
      <c r="BS31" s="605"/>
      <c r="BT31" s="605"/>
      <c r="BU31" s="605"/>
      <c r="BV31" s="605"/>
      <c r="BW31" s="605"/>
      <c r="BX31" s="641">
        <v>92</v>
      </c>
      <c r="BY31" s="651"/>
      <c r="BZ31" s="651"/>
      <c r="CA31" s="651"/>
      <c r="CB31" s="615"/>
      <c r="CD31" s="658"/>
      <c r="CE31" s="659"/>
      <c r="CF31" s="623" t="s">
        <v>295</v>
      </c>
      <c r="CG31" s="620"/>
      <c r="CH31" s="620"/>
      <c r="CI31" s="620"/>
      <c r="CJ31" s="620"/>
      <c r="CK31" s="620"/>
      <c r="CL31" s="620"/>
      <c r="CM31" s="620"/>
      <c r="CN31" s="620"/>
      <c r="CO31" s="620"/>
      <c r="CP31" s="620"/>
      <c r="CQ31" s="621"/>
      <c r="CR31" s="586">
        <v>561697</v>
      </c>
      <c r="CS31" s="605"/>
      <c r="CT31" s="605"/>
      <c r="CU31" s="605"/>
      <c r="CV31" s="605"/>
      <c r="CW31" s="605"/>
      <c r="CX31" s="605"/>
      <c r="CY31" s="606"/>
      <c r="CZ31" s="589">
        <v>1.6</v>
      </c>
      <c r="DA31" s="607"/>
      <c r="DB31" s="607"/>
      <c r="DC31" s="608"/>
      <c r="DD31" s="592">
        <v>557516</v>
      </c>
      <c r="DE31" s="605"/>
      <c r="DF31" s="605"/>
      <c r="DG31" s="605"/>
      <c r="DH31" s="605"/>
      <c r="DI31" s="605"/>
      <c r="DJ31" s="605"/>
      <c r="DK31" s="606"/>
      <c r="DL31" s="592">
        <v>557516</v>
      </c>
      <c r="DM31" s="605"/>
      <c r="DN31" s="605"/>
      <c r="DO31" s="605"/>
      <c r="DP31" s="605"/>
      <c r="DQ31" s="605"/>
      <c r="DR31" s="605"/>
      <c r="DS31" s="605"/>
      <c r="DT31" s="605"/>
      <c r="DU31" s="605"/>
      <c r="DV31" s="606"/>
      <c r="DW31" s="609">
        <v>2.5</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1423587</v>
      </c>
      <c r="S32" s="587"/>
      <c r="T32" s="587"/>
      <c r="U32" s="587"/>
      <c r="V32" s="587"/>
      <c r="W32" s="587"/>
      <c r="X32" s="587"/>
      <c r="Y32" s="588"/>
      <c r="Z32" s="639">
        <v>3.8</v>
      </c>
      <c r="AA32" s="639"/>
      <c r="AB32" s="639"/>
      <c r="AC32" s="639"/>
      <c r="AD32" s="640">
        <v>659</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98.4</v>
      </c>
      <c r="BH32" s="571"/>
      <c r="BI32" s="571"/>
      <c r="BJ32" s="571"/>
      <c r="BK32" s="571"/>
      <c r="BL32" s="571"/>
      <c r="BM32" s="634">
        <v>87.9</v>
      </c>
      <c r="BN32" s="571"/>
      <c r="BO32" s="571"/>
      <c r="BP32" s="571"/>
      <c r="BQ32" s="628"/>
      <c r="BR32" s="649">
        <v>98.1</v>
      </c>
      <c r="BS32" s="571"/>
      <c r="BT32" s="571"/>
      <c r="BU32" s="571"/>
      <c r="BV32" s="571"/>
      <c r="BW32" s="571"/>
      <c r="BX32" s="634">
        <v>87.2</v>
      </c>
      <c r="BY32" s="571"/>
      <c r="BZ32" s="571"/>
      <c r="CA32" s="571"/>
      <c r="CB32" s="628"/>
      <c r="CD32" s="660"/>
      <c r="CE32" s="661"/>
      <c r="CF32" s="623" t="s">
        <v>298</v>
      </c>
      <c r="CG32" s="620"/>
      <c r="CH32" s="620"/>
      <c r="CI32" s="620"/>
      <c r="CJ32" s="620"/>
      <c r="CK32" s="620"/>
      <c r="CL32" s="620"/>
      <c r="CM32" s="620"/>
      <c r="CN32" s="620"/>
      <c r="CO32" s="620"/>
      <c r="CP32" s="620"/>
      <c r="CQ32" s="621"/>
      <c r="CR32" s="586">
        <v>1086</v>
      </c>
      <c r="CS32" s="587"/>
      <c r="CT32" s="587"/>
      <c r="CU32" s="587"/>
      <c r="CV32" s="587"/>
      <c r="CW32" s="587"/>
      <c r="CX32" s="587"/>
      <c r="CY32" s="588"/>
      <c r="CZ32" s="589">
        <v>0</v>
      </c>
      <c r="DA32" s="607"/>
      <c r="DB32" s="607"/>
      <c r="DC32" s="608"/>
      <c r="DD32" s="592">
        <v>1086</v>
      </c>
      <c r="DE32" s="587"/>
      <c r="DF32" s="587"/>
      <c r="DG32" s="587"/>
      <c r="DH32" s="587"/>
      <c r="DI32" s="587"/>
      <c r="DJ32" s="587"/>
      <c r="DK32" s="588"/>
      <c r="DL32" s="592">
        <v>1086</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4710100</v>
      </c>
      <c r="S33" s="587"/>
      <c r="T33" s="587"/>
      <c r="U33" s="587"/>
      <c r="V33" s="587"/>
      <c r="W33" s="587"/>
      <c r="X33" s="587"/>
      <c r="Y33" s="588"/>
      <c r="Z33" s="639">
        <v>12.7</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12469156</v>
      </c>
      <c r="CS33" s="605"/>
      <c r="CT33" s="605"/>
      <c r="CU33" s="605"/>
      <c r="CV33" s="605"/>
      <c r="CW33" s="605"/>
      <c r="CX33" s="605"/>
      <c r="CY33" s="606"/>
      <c r="CZ33" s="589">
        <v>34.5</v>
      </c>
      <c r="DA33" s="607"/>
      <c r="DB33" s="607"/>
      <c r="DC33" s="608"/>
      <c r="DD33" s="592">
        <v>10312154</v>
      </c>
      <c r="DE33" s="605"/>
      <c r="DF33" s="605"/>
      <c r="DG33" s="605"/>
      <c r="DH33" s="605"/>
      <c r="DI33" s="605"/>
      <c r="DJ33" s="605"/>
      <c r="DK33" s="606"/>
      <c r="DL33" s="592">
        <v>7303438</v>
      </c>
      <c r="DM33" s="605"/>
      <c r="DN33" s="605"/>
      <c r="DO33" s="605"/>
      <c r="DP33" s="605"/>
      <c r="DQ33" s="605"/>
      <c r="DR33" s="605"/>
      <c r="DS33" s="605"/>
      <c r="DT33" s="605"/>
      <c r="DU33" s="605"/>
      <c r="DV33" s="606"/>
      <c r="DW33" s="609">
        <v>32.799999999999997</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4193594</v>
      </c>
      <c r="CS34" s="587"/>
      <c r="CT34" s="587"/>
      <c r="CU34" s="587"/>
      <c r="CV34" s="587"/>
      <c r="CW34" s="587"/>
      <c r="CX34" s="587"/>
      <c r="CY34" s="588"/>
      <c r="CZ34" s="589">
        <v>11.6</v>
      </c>
      <c r="DA34" s="607"/>
      <c r="DB34" s="607"/>
      <c r="DC34" s="608"/>
      <c r="DD34" s="592">
        <v>3301917</v>
      </c>
      <c r="DE34" s="587"/>
      <c r="DF34" s="587"/>
      <c r="DG34" s="587"/>
      <c r="DH34" s="587"/>
      <c r="DI34" s="587"/>
      <c r="DJ34" s="587"/>
      <c r="DK34" s="588"/>
      <c r="DL34" s="592">
        <v>2653479</v>
      </c>
      <c r="DM34" s="587"/>
      <c r="DN34" s="587"/>
      <c r="DO34" s="587"/>
      <c r="DP34" s="587"/>
      <c r="DQ34" s="587"/>
      <c r="DR34" s="587"/>
      <c r="DS34" s="587"/>
      <c r="DT34" s="587"/>
      <c r="DU34" s="587"/>
      <c r="DV34" s="588"/>
      <c r="DW34" s="609">
        <v>11.9</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2605100</v>
      </c>
      <c r="S35" s="587"/>
      <c r="T35" s="587"/>
      <c r="U35" s="587"/>
      <c r="V35" s="587"/>
      <c r="W35" s="587"/>
      <c r="X35" s="587"/>
      <c r="Y35" s="588"/>
      <c r="Z35" s="639">
        <v>7</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4501063</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738399</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100326</v>
      </c>
      <c r="CS35" s="605"/>
      <c r="CT35" s="605"/>
      <c r="CU35" s="605"/>
      <c r="CV35" s="605"/>
      <c r="CW35" s="605"/>
      <c r="CX35" s="605"/>
      <c r="CY35" s="606"/>
      <c r="CZ35" s="589">
        <v>0.3</v>
      </c>
      <c r="DA35" s="607"/>
      <c r="DB35" s="607"/>
      <c r="DC35" s="608"/>
      <c r="DD35" s="592">
        <v>92199</v>
      </c>
      <c r="DE35" s="605"/>
      <c r="DF35" s="605"/>
      <c r="DG35" s="605"/>
      <c r="DH35" s="605"/>
      <c r="DI35" s="605"/>
      <c r="DJ35" s="605"/>
      <c r="DK35" s="606"/>
      <c r="DL35" s="592">
        <v>83289</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37115173</v>
      </c>
      <c r="S36" s="627"/>
      <c r="T36" s="627"/>
      <c r="U36" s="627"/>
      <c r="V36" s="627"/>
      <c r="W36" s="627"/>
      <c r="X36" s="627"/>
      <c r="Y36" s="630"/>
      <c r="Z36" s="631">
        <v>100</v>
      </c>
      <c r="AA36" s="631"/>
      <c r="AB36" s="631"/>
      <c r="AC36" s="631"/>
      <c r="AD36" s="632">
        <v>19679280</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1730000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652448</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1910713</v>
      </c>
      <c r="CS36" s="587"/>
      <c r="CT36" s="587"/>
      <c r="CU36" s="587"/>
      <c r="CV36" s="587"/>
      <c r="CW36" s="587"/>
      <c r="CX36" s="587"/>
      <c r="CY36" s="588"/>
      <c r="CZ36" s="589">
        <v>5.3</v>
      </c>
      <c r="DA36" s="607"/>
      <c r="DB36" s="607"/>
      <c r="DC36" s="608"/>
      <c r="DD36" s="592">
        <v>1788998</v>
      </c>
      <c r="DE36" s="587"/>
      <c r="DF36" s="587"/>
      <c r="DG36" s="587"/>
      <c r="DH36" s="587"/>
      <c r="DI36" s="587"/>
      <c r="DJ36" s="587"/>
      <c r="DK36" s="588"/>
      <c r="DL36" s="592">
        <v>968063</v>
      </c>
      <c r="DM36" s="587"/>
      <c r="DN36" s="587"/>
      <c r="DO36" s="587"/>
      <c r="DP36" s="587"/>
      <c r="DQ36" s="587"/>
      <c r="DR36" s="587"/>
      <c r="DS36" s="587"/>
      <c r="DT36" s="587"/>
      <c r="DU36" s="587"/>
      <c r="DV36" s="588"/>
      <c r="DW36" s="609">
        <v>4.3</v>
      </c>
      <c r="DX36" s="610"/>
      <c r="DY36" s="610"/>
      <c r="DZ36" s="610"/>
      <c r="EA36" s="610"/>
      <c r="EB36" s="610"/>
      <c r="EC36" s="611"/>
    </row>
    <row r="37" spans="2:133" ht="11.25" customHeight="1">
      <c r="AQ37" s="612" t="s">
        <v>313</v>
      </c>
      <c r="AR37" s="613"/>
      <c r="AS37" s="613"/>
      <c r="AT37" s="613"/>
      <c r="AU37" s="613"/>
      <c r="AV37" s="613"/>
      <c r="AW37" s="613"/>
      <c r="AX37" s="613"/>
      <c r="AY37" s="614"/>
      <c r="AZ37" s="586">
        <v>119556</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19835</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903423</v>
      </c>
      <c r="CS37" s="605"/>
      <c r="CT37" s="605"/>
      <c r="CU37" s="605"/>
      <c r="CV37" s="605"/>
      <c r="CW37" s="605"/>
      <c r="CX37" s="605"/>
      <c r="CY37" s="606"/>
      <c r="CZ37" s="589">
        <v>2.5</v>
      </c>
      <c r="DA37" s="607"/>
      <c r="DB37" s="607"/>
      <c r="DC37" s="608"/>
      <c r="DD37" s="592">
        <v>903423</v>
      </c>
      <c r="DE37" s="605"/>
      <c r="DF37" s="605"/>
      <c r="DG37" s="605"/>
      <c r="DH37" s="605"/>
      <c r="DI37" s="605"/>
      <c r="DJ37" s="605"/>
      <c r="DK37" s="606"/>
      <c r="DL37" s="592">
        <v>584326</v>
      </c>
      <c r="DM37" s="605"/>
      <c r="DN37" s="605"/>
      <c r="DO37" s="605"/>
      <c r="DP37" s="605"/>
      <c r="DQ37" s="605"/>
      <c r="DR37" s="605"/>
      <c r="DS37" s="605"/>
      <c r="DT37" s="605"/>
      <c r="DU37" s="605"/>
      <c r="DV37" s="606"/>
      <c r="DW37" s="609">
        <v>2.6</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33623</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4501063</v>
      </c>
      <c r="CS38" s="587"/>
      <c r="CT38" s="587"/>
      <c r="CU38" s="587"/>
      <c r="CV38" s="587"/>
      <c r="CW38" s="587"/>
      <c r="CX38" s="587"/>
      <c r="CY38" s="588"/>
      <c r="CZ38" s="589">
        <v>12.4</v>
      </c>
      <c r="DA38" s="607"/>
      <c r="DB38" s="607"/>
      <c r="DC38" s="608"/>
      <c r="DD38" s="592">
        <v>4098362</v>
      </c>
      <c r="DE38" s="587"/>
      <c r="DF38" s="587"/>
      <c r="DG38" s="587"/>
      <c r="DH38" s="587"/>
      <c r="DI38" s="587"/>
      <c r="DJ38" s="587"/>
      <c r="DK38" s="588"/>
      <c r="DL38" s="592">
        <v>3597616</v>
      </c>
      <c r="DM38" s="587"/>
      <c r="DN38" s="587"/>
      <c r="DO38" s="587"/>
      <c r="DP38" s="587"/>
      <c r="DQ38" s="587"/>
      <c r="DR38" s="587"/>
      <c r="DS38" s="587"/>
      <c r="DT38" s="587"/>
      <c r="DU38" s="587"/>
      <c r="DV38" s="588"/>
      <c r="DW38" s="609">
        <v>16.100000000000001</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94</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1024580</v>
      </c>
      <c r="CS39" s="605"/>
      <c r="CT39" s="605"/>
      <c r="CU39" s="605"/>
      <c r="CV39" s="605"/>
      <c r="CW39" s="605"/>
      <c r="CX39" s="605"/>
      <c r="CY39" s="606"/>
      <c r="CZ39" s="589">
        <v>2.8</v>
      </c>
      <c r="DA39" s="607"/>
      <c r="DB39" s="607"/>
      <c r="DC39" s="608"/>
      <c r="DD39" s="592">
        <v>1022687</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737926</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71</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738880</v>
      </c>
      <c r="CS40" s="587"/>
      <c r="CT40" s="587"/>
      <c r="CU40" s="587"/>
      <c r="CV40" s="587"/>
      <c r="CW40" s="587"/>
      <c r="CX40" s="587"/>
      <c r="CY40" s="588"/>
      <c r="CZ40" s="589">
        <v>2</v>
      </c>
      <c r="DA40" s="607"/>
      <c r="DB40" s="607"/>
      <c r="DC40" s="608"/>
      <c r="DD40" s="592">
        <v>7991</v>
      </c>
      <c r="DE40" s="587"/>
      <c r="DF40" s="587"/>
      <c r="DG40" s="587"/>
      <c r="DH40" s="587"/>
      <c r="DI40" s="587"/>
      <c r="DJ40" s="587"/>
      <c r="DK40" s="588"/>
      <c r="DL40" s="592">
        <v>991</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1913581</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240</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5658517</v>
      </c>
      <c r="CS42" s="587"/>
      <c r="CT42" s="587"/>
      <c r="CU42" s="587"/>
      <c r="CV42" s="587"/>
      <c r="CW42" s="587"/>
      <c r="CX42" s="587"/>
      <c r="CY42" s="588"/>
      <c r="CZ42" s="589">
        <v>15.6</v>
      </c>
      <c r="DA42" s="590"/>
      <c r="DB42" s="590"/>
      <c r="DC42" s="591"/>
      <c r="DD42" s="592">
        <v>1066237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464646</v>
      </c>
      <c r="CS43" s="605"/>
      <c r="CT43" s="605"/>
      <c r="CU43" s="605"/>
      <c r="CV43" s="605"/>
      <c r="CW43" s="605"/>
      <c r="CX43" s="605"/>
      <c r="CY43" s="606"/>
      <c r="CZ43" s="589">
        <v>1.3</v>
      </c>
      <c r="DA43" s="607"/>
      <c r="DB43" s="607"/>
      <c r="DC43" s="608"/>
      <c r="DD43" s="592">
        <v>464646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5514741</v>
      </c>
      <c r="CS44" s="587"/>
      <c r="CT44" s="587"/>
      <c r="CU44" s="587"/>
      <c r="CV44" s="587"/>
      <c r="CW44" s="587"/>
      <c r="CX44" s="587"/>
      <c r="CY44" s="588"/>
      <c r="CZ44" s="589">
        <v>15.2</v>
      </c>
      <c r="DA44" s="590"/>
      <c r="DB44" s="590"/>
      <c r="DC44" s="591"/>
      <c r="DD44" s="592">
        <v>1036582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3589319</v>
      </c>
      <c r="CS45" s="605"/>
      <c r="CT45" s="605"/>
      <c r="CU45" s="605"/>
      <c r="CV45" s="605"/>
      <c r="CW45" s="605"/>
      <c r="CX45" s="605"/>
      <c r="CY45" s="606"/>
      <c r="CZ45" s="589">
        <v>9.9</v>
      </c>
      <c r="DA45" s="607"/>
      <c r="DB45" s="607"/>
      <c r="DC45" s="608"/>
      <c r="DD45" s="592">
        <v>51409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1899841</v>
      </c>
      <c r="CS46" s="587"/>
      <c r="CT46" s="587"/>
      <c r="CU46" s="587"/>
      <c r="CV46" s="587"/>
      <c r="CW46" s="587"/>
      <c r="CX46" s="587"/>
      <c r="CY46" s="588"/>
      <c r="CZ46" s="589">
        <v>5.2</v>
      </c>
      <c r="DA46" s="590"/>
      <c r="DB46" s="590"/>
      <c r="DC46" s="591"/>
      <c r="DD46" s="592">
        <v>973141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143776</v>
      </c>
      <c r="CS47" s="605"/>
      <c r="CT47" s="605"/>
      <c r="CU47" s="605"/>
      <c r="CV47" s="605"/>
      <c r="CW47" s="605"/>
      <c r="CX47" s="605"/>
      <c r="CY47" s="606"/>
      <c r="CZ47" s="589">
        <v>0.4</v>
      </c>
      <c r="DA47" s="607"/>
      <c r="DB47" s="607"/>
      <c r="DC47" s="608"/>
      <c r="DD47" s="592">
        <v>29655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36193679</v>
      </c>
      <c r="CS49" s="571"/>
      <c r="CT49" s="571"/>
      <c r="CU49" s="571"/>
      <c r="CV49" s="571"/>
      <c r="CW49" s="571"/>
      <c r="CX49" s="571"/>
      <c r="CY49" s="572"/>
      <c r="CZ49" s="573">
        <v>100</v>
      </c>
      <c r="DA49" s="574"/>
      <c r="DB49" s="574"/>
      <c r="DC49" s="575"/>
      <c r="DD49" s="576">
        <v>24581525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35427</v>
      </c>
      <c r="R7" s="1099"/>
      <c r="S7" s="1099"/>
      <c r="T7" s="1099"/>
      <c r="U7" s="1099"/>
      <c r="V7" s="1099">
        <v>34559</v>
      </c>
      <c r="W7" s="1099"/>
      <c r="X7" s="1099"/>
      <c r="Y7" s="1099"/>
      <c r="Z7" s="1099"/>
      <c r="AA7" s="1099">
        <v>868</v>
      </c>
      <c r="AB7" s="1099"/>
      <c r="AC7" s="1099"/>
      <c r="AD7" s="1099"/>
      <c r="AE7" s="1100"/>
      <c r="AF7" s="1101">
        <v>827</v>
      </c>
      <c r="AG7" s="1102"/>
      <c r="AH7" s="1102"/>
      <c r="AI7" s="1102"/>
      <c r="AJ7" s="1103"/>
      <c r="AK7" s="1085">
        <v>375</v>
      </c>
      <c r="AL7" s="1086"/>
      <c r="AM7" s="1086"/>
      <c r="AN7" s="1086"/>
      <c r="AO7" s="1086"/>
      <c r="AP7" s="1086">
        <v>39005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552</v>
      </c>
      <c r="BS7" s="1089" t="s">
        <v>533</v>
      </c>
      <c r="BT7" s="1090"/>
      <c r="BU7" s="1090"/>
      <c r="BV7" s="1090"/>
      <c r="BW7" s="1090"/>
      <c r="BX7" s="1090"/>
      <c r="BY7" s="1090"/>
      <c r="BZ7" s="1090"/>
      <c r="CA7" s="1090"/>
      <c r="CB7" s="1090"/>
      <c r="CC7" s="1090"/>
      <c r="CD7" s="1090"/>
      <c r="CE7" s="1090"/>
      <c r="CF7" s="1090"/>
      <c r="CG7" s="1091"/>
      <c r="CH7" s="1082">
        <v>0</v>
      </c>
      <c r="CI7" s="1083"/>
      <c r="CJ7" s="1083"/>
      <c r="CK7" s="1083"/>
      <c r="CL7" s="1084"/>
      <c r="CM7" s="1082">
        <v>54</v>
      </c>
      <c r="CN7" s="1083"/>
      <c r="CO7" s="1083"/>
      <c r="CP7" s="1083"/>
      <c r="CQ7" s="1084"/>
      <c r="CR7" s="1082">
        <v>5</v>
      </c>
      <c r="CS7" s="1083"/>
      <c r="CT7" s="1083"/>
      <c r="CU7" s="1083"/>
      <c r="CV7" s="1084"/>
      <c r="CW7" s="1082" t="s">
        <v>549</v>
      </c>
      <c r="CX7" s="1083"/>
      <c r="CY7" s="1083"/>
      <c r="CZ7" s="1083"/>
      <c r="DA7" s="1084"/>
      <c r="DB7" s="1082" t="s">
        <v>549</v>
      </c>
      <c r="DC7" s="1083"/>
      <c r="DD7" s="1083"/>
      <c r="DE7" s="1083"/>
      <c r="DF7" s="1084"/>
      <c r="DG7" s="1082">
        <v>662</v>
      </c>
      <c r="DH7" s="1083"/>
      <c r="DI7" s="1083"/>
      <c r="DJ7" s="1083"/>
      <c r="DK7" s="1084"/>
      <c r="DL7" s="1082" t="s">
        <v>549</v>
      </c>
      <c r="DM7" s="1083"/>
      <c r="DN7" s="1083"/>
      <c r="DO7" s="1083"/>
      <c r="DP7" s="1084"/>
      <c r="DQ7" s="1082" t="s">
        <v>549</v>
      </c>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2340</v>
      </c>
      <c r="R8" s="1038"/>
      <c r="S8" s="1038"/>
      <c r="T8" s="1038"/>
      <c r="U8" s="1038"/>
      <c r="V8" s="1038">
        <v>2286</v>
      </c>
      <c r="W8" s="1038"/>
      <c r="X8" s="1038"/>
      <c r="Y8" s="1038"/>
      <c r="Z8" s="1038"/>
      <c r="AA8" s="1038">
        <v>53</v>
      </c>
      <c r="AB8" s="1038"/>
      <c r="AC8" s="1038"/>
      <c r="AD8" s="1038"/>
      <c r="AE8" s="1039"/>
      <c r="AF8" s="1013">
        <v>16</v>
      </c>
      <c r="AG8" s="1014"/>
      <c r="AH8" s="1014"/>
      <c r="AI8" s="1014"/>
      <c r="AJ8" s="1015"/>
      <c r="AK8" s="1080">
        <v>514</v>
      </c>
      <c r="AL8" s="1081"/>
      <c r="AM8" s="1081"/>
      <c r="AN8" s="1081"/>
      <c r="AO8" s="1081"/>
      <c r="AP8" s="1081">
        <v>3294</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534</v>
      </c>
      <c r="BT8" s="1009"/>
      <c r="BU8" s="1009"/>
      <c r="BV8" s="1009"/>
      <c r="BW8" s="1009"/>
      <c r="BX8" s="1009"/>
      <c r="BY8" s="1009"/>
      <c r="BZ8" s="1009"/>
      <c r="CA8" s="1009"/>
      <c r="CB8" s="1009"/>
      <c r="CC8" s="1009"/>
      <c r="CD8" s="1009"/>
      <c r="CE8" s="1009"/>
      <c r="CF8" s="1009"/>
      <c r="CG8" s="1010"/>
      <c r="CH8" s="983">
        <v>-10</v>
      </c>
      <c r="CI8" s="984"/>
      <c r="CJ8" s="984"/>
      <c r="CK8" s="984"/>
      <c r="CL8" s="985"/>
      <c r="CM8" s="983">
        <v>1772</v>
      </c>
      <c r="CN8" s="984"/>
      <c r="CO8" s="984"/>
      <c r="CP8" s="984"/>
      <c r="CQ8" s="985"/>
      <c r="CR8" s="983">
        <v>30</v>
      </c>
      <c r="CS8" s="984"/>
      <c r="CT8" s="984"/>
      <c r="CU8" s="984"/>
      <c r="CV8" s="985"/>
      <c r="CW8" s="983">
        <v>9</v>
      </c>
      <c r="CX8" s="984"/>
      <c r="CY8" s="984"/>
      <c r="CZ8" s="984"/>
      <c r="DA8" s="985"/>
      <c r="DB8" s="983" t="s">
        <v>549</v>
      </c>
      <c r="DC8" s="984"/>
      <c r="DD8" s="984"/>
      <c r="DE8" s="984"/>
      <c r="DF8" s="985"/>
      <c r="DG8" s="983" t="s">
        <v>549</v>
      </c>
      <c r="DH8" s="984"/>
      <c r="DI8" s="984"/>
      <c r="DJ8" s="984"/>
      <c r="DK8" s="985"/>
      <c r="DL8" s="983" t="s">
        <v>549</v>
      </c>
      <c r="DM8" s="984"/>
      <c r="DN8" s="984"/>
      <c r="DO8" s="984"/>
      <c r="DP8" s="985"/>
      <c r="DQ8" s="983" t="s">
        <v>549</v>
      </c>
      <c r="DR8" s="984"/>
      <c r="DS8" s="984"/>
      <c r="DT8" s="984"/>
      <c r="DU8" s="985"/>
      <c r="DV8" s="986"/>
      <c r="DW8" s="987"/>
      <c r="DX8" s="987"/>
      <c r="DY8" s="987"/>
      <c r="DZ8" s="988"/>
      <c r="EA8" s="205"/>
    </row>
    <row r="9" spans="1:131" s="206" customFormat="1" ht="26.25" customHeight="1">
      <c r="A9" s="212">
        <v>3</v>
      </c>
      <c r="B9" s="1031" t="s">
        <v>366</v>
      </c>
      <c r="C9" s="1032"/>
      <c r="D9" s="1032"/>
      <c r="E9" s="1032"/>
      <c r="F9" s="1032"/>
      <c r="G9" s="1032"/>
      <c r="H9" s="1032"/>
      <c r="I9" s="1032"/>
      <c r="J9" s="1032"/>
      <c r="K9" s="1032"/>
      <c r="L9" s="1032"/>
      <c r="M9" s="1032"/>
      <c r="N9" s="1032"/>
      <c r="O9" s="1032"/>
      <c r="P9" s="1033"/>
      <c r="Q9" s="1037">
        <v>290</v>
      </c>
      <c r="R9" s="1038"/>
      <c r="S9" s="1038"/>
      <c r="T9" s="1038"/>
      <c r="U9" s="1038"/>
      <c r="V9" s="1038">
        <v>290</v>
      </c>
      <c r="W9" s="1038"/>
      <c r="X9" s="1038"/>
      <c r="Y9" s="1038"/>
      <c r="Z9" s="1038"/>
      <c r="AA9" s="1038" t="s">
        <v>530</v>
      </c>
      <c r="AB9" s="1038"/>
      <c r="AC9" s="1038"/>
      <c r="AD9" s="1038"/>
      <c r="AE9" s="1039"/>
      <c r="AF9" s="1013" t="s">
        <v>111</v>
      </c>
      <c r="AG9" s="1014"/>
      <c r="AH9" s="1014"/>
      <c r="AI9" s="1014"/>
      <c r="AJ9" s="1015"/>
      <c r="AK9" s="1080">
        <v>196</v>
      </c>
      <c r="AL9" s="1081"/>
      <c r="AM9" s="1081"/>
      <c r="AN9" s="1081"/>
      <c r="AO9" s="1081"/>
      <c r="AP9" s="1081">
        <v>549</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535</v>
      </c>
      <c r="BT9" s="1009"/>
      <c r="BU9" s="1009"/>
      <c r="BV9" s="1009"/>
      <c r="BW9" s="1009"/>
      <c r="BX9" s="1009"/>
      <c r="BY9" s="1009"/>
      <c r="BZ9" s="1009"/>
      <c r="CA9" s="1009"/>
      <c r="CB9" s="1009"/>
      <c r="CC9" s="1009"/>
      <c r="CD9" s="1009"/>
      <c r="CE9" s="1009"/>
      <c r="CF9" s="1009"/>
      <c r="CG9" s="1010"/>
      <c r="CH9" s="983">
        <v>-9</v>
      </c>
      <c r="CI9" s="984"/>
      <c r="CJ9" s="984"/>
      <c r="CK9" s="984"/>
      <c r="CL9" s="985"/>
      <c r="CM9" s="983">
        <v>118</v>
      </c>
      <c r="CN9" s="984"/>
      <c r="CO9" s="984"/>
      <c r="CP9" s="984"/>
      <c r="CQ9" s="985"/>
      <c r="CR9" s="983">
        <v>103</v>
      </c>
      <c r="CS9" s="984"/>
      <c r="CT9" s="984"/>
      <c r="CU9" s="984"/>
      <c r="CV9" s="985"/>
      <c r="CW9" s="983" t="s">
        <v>549</v>
      </c>
      <c r="CX9" s="984"/>
      <c r="CY9" s="984"/>
      <c r="CZ9" s="984"/>
      <c r="DA9" s="985"/>
      <c r="DB9" s="983" t="s">
        <v>549</v>
      </c>
      <c r="DC9" s="984"/>
      <c r="DD9" s="984"/>
      <c r="DE9" s="984"/>
      <c r="DF9" s="985"/>
      <c r="DG9" s="983" t="s">
        <v>549</v>
      </c>
      <c r="DH9" s="984"/>
      <c r="DI9" s="984"/>
      <c r="DJ9" s="984"/>
      <c r="DK9" s="985"/>
      <c r="DL9" s="983" t="s">
        <v>549</v>
      </c>
      <c r="DM9" s="984"/>
      <c r="DN9" s="984"/>
      <c r="DO9" s="984"/>
      <c r="DP9" s="985"/>
      <c r="DQ9" s="983" t="s">
        <v>551</v>
      </c>
      <c r="DR9" s="984"/>
      <c r="DS9" s="984"/>
      <c r="DT9" s="984"/>
      <c r="DU9" s="985"/>
      <c r="DV9" s="986"/>
      <c r="DW9" s="987"/>
      <c r="DX9" s="987"/>
      <c r="DY9" s="987"/>
      <c r="DZ9" s="988"/>
      <c r="EA9" s="205"/>
    </row>
    <row r="10" spans="1:131" s="206" customFormat="1" ht="26.25" customHeight="1">
      <c r="A10" s="212">
        <v>4</v>
      </c>
      <c r="B10" s="1031" t="s">
        <v>367</v>
      </c>
      <c r="C10" s="1032"/>
      <c r="D10" s="1032"/>
      <c r="E10" s="1032"/>
      <c r="F10" s="1032"/>
      <c r="G10" s="1032"/>
      <c r="H10" s="1032"/>
      <c r="I10" s="1032"/>
      <c r="J10" s="1032"/>
      <c r="K10" s="1032"/>
      <c r="L10" s="1032"/>
      <c r="M10" s="1032"/>
      <c r="N10" s="1032"/>
      <c r="O10" s="1032"/>
      <c r="P10" s="1033"/>
      <c r="Q10" s="1037">
        <v>1</v>
      </c>
      <c r="R10" s="1038"/>
      <c r="S10" s="1038"/>
      <c r="T10" s="1038"/>
      <c r="U10" s="1038"/>
      <c r="V10" s="1038">
        <v>0</v>
      </c>
      <c r="W10" s="1038"/>
      <c r="X10" s="1038"/>
      <c r="Y10" s="1038"/>
      <c r="Z10" s="1038"/>
      <c r="AA10" s="1038">
        <v>0</v>
      </c>
      <c r="AB10" s="1038"/>
      <c r="AC10" s="1038"/>
      <c r="AD10" s="1038"/>
      <c r="AE10" s="1039"/>
      <c r="AF10" s="1013">
        <v>0</v>
      </c>
      <c r="AG10" s="1014"/>
      <c r="AH10" s="1014"/>
      <c r="AI10" s="1014"/>
      <c r="AJ10" s="1015"/>
      <c r="AK10" s="1080" t="s">
        <v>531</v>
      </c>
      <c r="AL10" s="1081"/>
      <c r="AM10" s="1081"/>
      <c r="AN10" s="1081"/>
      <c r="AO10" s="1081"/>
      <c r="AP10" s="1081" t="s">
        <v>531</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536</v>
      </c>
      <c r="BT10" s="1009"/>
      <c r="BU10" s="1009"/>
      <c r="BV10" s="1009"/>
      <c r="BW10" s="1009"/>
      <c r="BX10" s="1009"/>
      <c r="BY10" s="1009"/>
      <c r="BZ10" s="1009"/>
      <c r="CA10" s="1009"/>
      <c r="CB10" s="1009"/>
      <c r="CC10" s="1009"/>
      <c r="CD10" s="1009"/>
      <c r="CE10" s="1009"/>
      <c r="CF10" s="1009"/>
      <c r="CG10" s="1010"/>
      <c r="CH10" s="983">
        <v>-17</v>
      </c>
      <c r="CI10" s="984"/>
      <c r="CJ10" s="984"/>
      <c r="CK10" s="984"/>
      <c r="CL10" s="985"/>
      <c r="CM10" s="983">
        <v>128</v>
      </c>
      <c r="CN10" s="984"/>
      <c r="CO10" s="984"/>
      <c r="CP10" s="984"/>
      <c r="CQ10" s="985"/>
      <c r="CR10" s="983">
        <v>10</v>
      </c>
      <c r="CS10" s="984"/>
      <c r="CT10" s="984"/>
      <c r="CU10" s="984"/>
      <c r="CV10" s="985"/>
      <c r="CW10" s="983" t="s">
        <v>549</v>
      </c>
      <c r="CX10" s="984"/>
      <c r="CY10" s="984"/>
      <c r="CZ10" s="984"/>
      <c r="DA10" s="985"/>
      <c r="DB10" s="983" t="s">
        <v>549</v>
      </c>
      <c r="DC10" s="984"/>
      <c r="DD10" s="984"/>
      <c r="DE10" s="984"/>
      <c r="DF10" s="985"/>
      <c r="DG10" s="983" t="s">
        <v>549</v>
      </c>
      <c r="DH10" s="984"/>
      <c r="DI10" s="984"/>
      <c r="DJ10" s="984"/>
      <c r="DK10" s="985"/>
      <c r="DL10" s="983" t="s">
        <v>550</v>
      </c>
      <c r="DM10" s="984"/>
      <c r="DN10" s="984"/>
      <c r="DO10" s="984"/>
      <c r="DP10" s="985"/>
      <c r="DQ10" s="983" t="s">
        <v>549</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37253</v>
      </c>
      <c r="R23" s="1063"/>
      <c r="S23" s="1063"/>
      <c r="T23" s="1063"/>
      <c r="U23" s="1063"/>
      <c r="V23" s="1063">
        <v>36331</v>
      </c>
      <c r="W23" s="1063"/>
      <c r="X23" s="1063"/>
      <c r="Y23" s="1063"/>
      <c r="Z23" s="1063"/>
      <c r="AA23" s="1063">
        <v>921</v>
      </c>
      <c r="AB23" s="1063"/>
      <c r="AC23" s="1063"/>
      <c r="AD23" s="1063"/>
      <c r="AE23" s="1064"/>
      <c r="AF23" s="1065">
        <v>844</v>
      </c>
      <c r="AG23" s="1063"/>
      <c r="AH23" s="1063"/>
      <c r="AI23" s="1063"/>
      <c r="AJ23" s="1066"/>
      <c r="AK23" s="1067"/>
      <c r="AL23" s="1068"/>
      <c r="AM23" s="1068"/>
      <c r="AN23" s="1068"/>
      <c r="AO23" s="1068"/>
      <c r="AP23" s="1063">
        <v>42849</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13165</v>
      </c>
      <c r="R28" s="1048"/>
      <c r="S28" s="1048"/>
      <c r="T28" s="1048"/>
      <c r="U28" s="1048"/>
      <c r="V28" s="1048">
        <v>12426</v>
      </c>
      <c r="W28" s="1048"/>
      <c r="X28" s="1048"/>
      <c r="Y28" s="1048"/>
      <c r="Z28" s="1048"/>
      <c r="AA28" s="1048">
        <v>738</v>
      </c>
      <c r="AB28" s="1048"/>
      <c r="AC28" s="1048"/>
      <c r="AD28" s="1048"/>
      <c r="AE28" s="1049"/>
      <c r="AF28" s="1050">
        <v>738</v>
      </c>
      <c r="AG28" s="1048"/>
      <c r="AH28" s="1048"/>
      <c r="AI28" s="1048"/>
      <c r="AJ28" s="1051"/>
      <c r="AK28" s="1052">
        <v>738</v>
      </c>
      <c r="AL28" s="1040"/>
      <c r="AM28" s="1040"/>
      <c r="AN28" s="1040"/>
      <c r="AO28" s="1040"/>
      <c r="AP28" s="1040" t="s">
        <v>531</v>
      </c>
      <c r="AQ28" s="1040"/>
      <c r="AR28" s="1040"/>
      <c r="AS28" s="1040"/>
      <c r="AT28" s="1040"/>
      <c r="AU28" s="1040" t="s">
        <v>531</v>
      </c>
      <c r="AV28" s="1040"/>
      <c r="AW28" s="1040"/>
      <c r="AX28" s="1040"/>
      <c r="AY28" s="1040"/>
      <c r="AZ28" s="1041" t="s">
        <v>531</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382</v>
      </c>
      <c r="C29" s="1032"/>
      <c r="D29" s="1032"/>
      <c r="E29" s="1032"/>
      <c r="F29" s="1032"/>
      <c r="G29" s="1032"/>
      <c r="H29" s="1032"/>
      <c r="I29" s="1032"/>
      <c r="J29" s="1032"/>
      <c r="K29" s="1032"/>
      <c r="L29" s="1032"/>
      <c r="M29" s="1032"/>
      <c r="N29" s="1032"/>
      <c r="O29" s="1032"/>
      <c r="P29" s="1033"/>
      <c r="Q29" s="1037">
        <v>6353</v>
      </c>
      <c r="R29" s="1038"/>
      <c r="S29" s="1038"/>
      <c r="T29" s="1038"/>
      <c r="U29" s="1038"/>
      <c r="V29" s="1038">
        <v>6086</v>
      </c>
      <c r="W29" s="1038"/>
      <c r="X29" s="1038"/>
      <c r="Y29" s="1038"/>
      <c r="Z29" s="1038"/>
      <c r="AA29" s="1038">
        <v>267</v>
      </c>
      <c r="AB29" s="1038"/>
      <c r="AC29" s="1038"/>
      <c r="AD29" s="1038"/>
      <c r="AE29" s="1039"/>
      <c r="AF29" s="1013">
        <v>267</v>
      </c>
      <c r="AG29" s="1014"/>
      <c r="AH29" s="1014"/>
      <c r="AI29" s="1014"/>
      <c r="AJ29" s="1015"/>
      <c r="AK29" s="974">
        <v>1066</v>
      </c>
      <c r="AL29" s="965"/>
      <c r="AM29" s="965"/>
      <c r="AN29" s="965"/>
      <c r="AO29" s="965"/>
      <c r="AP29" s="965" t="s">
        <v>531</v>
      </c>
      <c r="AQ29" s="965"/>
      <c r="AR29" s="965"/>
      <c r="AS29" s="965"/>
      <c r="AT29" s="965"/>
      <c r="AU29" s="965" t="s">
        <v>532</v>
      </c>
      <c r="AV29" s="965"/>
      <c r="AW29" s="965"/>
      <c r="AX29" s="965"/>
      <c r="AY29" s="965"/>
      <c r="AZ29" s="1036" t="s">
        <v>531</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383</v>
      </c>
      <c r="C30" s="1032"/>
      <c r="D30" s="1032"/>
      <c r="E30" s="1032"/>
      <c r="F30" s="1032"/>
      <c r="G30" s="1032"/>
      <c r="H30" s="1032"/>
      <c r="I30" s="1032"/>
      <c r="J30" s="1032"/>
      <c r="K30" s="1032"/>
      <c r="L30" s="1032"/>
      <c r="M30" s="1032"/>
      <c r="N30" s="1032"/>
      <c r="O30" s="1032"/>
      <c r="P30" s="1033"/>
      <c r="Q30" s="1037">
        <v>1893</v>
      </c>
      <c r="R30" s="1038"/>
      <c r="S30" s="1038"/>
      <c r="T30" s="1038"/>
      <c r="U30" s="1038"/>
      <c r="V30" s="1038">
        <v>1883</v>
      </c>
      <c r="W30" s="1038"/>
      <c r="X30" s="1038"/>
      <c r="Y30" s="1038"/>
      <c r="Z30" s="1038"/>
      <c r="AA30" s="1038">
        <v>10</v>
      </c>
      <c r="AB30" s="1038"/>
      <c r="AC30" s="1038"/>
      <c r="AD30" s="1038"/>
      <c r="AE30" s="1039"/>
      <c r="AF30" s="1013">
        <v>10</v>
      </c>
      <c r="AG30" s="1014"/>
      <c r="AH30" s="1014"/>
      <c r="AI30" s="1014"/>
      <c r="AJ30" s="1015"/>
      <c r="AK30" s="974">
        <v>1010</v>
      </c>
      <c r="AL30" s="965"/>
      <c r="AM30" s="965"/>
      <c r="AN30" s="965"/>
      <c r="AO30" s="965"/>
      <c r="AP30" s="965" t="s">
        <v>531</v>
      </c>
      <c r="AQ30" s="965"/>
      <c r="AR30" s="965"/>
      <c r="AS30" s="965"/>
      <c r="AT30" s="965"/>
      <c r="AU30" s="965" t="s">
        <v>532</v>
      </c>
      <c r="AV30" s="965"/>
      <c r="AW30" s="965"/>
      <c r="AX30" s="965"/>
      <c r="AY30" s="965"/>
      <c r="AZ30" s="1036" t="s">
        <v>532</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384</v>
      </c>
      <c r="C31" s="1032"/>
      <c r="D31" s="1032"/>
      <c r="E31" s="1032"/>
      <c r="F31" s="1032"/>
      <c r="G31" s="1032"/>
      <c r="H31" s="1032"/>
      <c r="I31" s="1032"/>
      <c r="J31" s="1032"/>
      <c r="K31" s="1032"/>
      <c r="L31" s="1032"/>
      <c r="M31" s="1032"/>
      <c r="N31" s="1032"/>
      <c r="O31" s="1032"/>
      <c r="P31" s="1033"/>
      <c r="Q31" s="1037">
        <v>21</v>
      </c>
      <c r="R31" s="1038"/>
      <c r="S31" s="1038"/>
      <c r="T31" s="1038"/>
      <c r="U31" s="1038"/>
      <c r="V31" s="1038">
        <v>20</v>
      </c>
      <c r="W31" s="1038"/>
      <c r="X31" s="1038"/>
      <c r="Y31" s="1038"/>
      <c r="Z31" s="1038"/>
      <c r="AA31" s="1038">
        <v>1</v>
      </c>
      <c r="AB31" s="1038"/>
      <c r="AC31" s="1038"/>
      <c r="AD31" s="1038"/>
      <c r="AE31" s="1039"/>
      <c r="AF31" s="1013">
        <v>1</v>
      </c>
      <c r="AG31" s="1014"/>
      <c r="AH31" s="1014"/>
      <c r="AI31" s="1014"/>
      <c r="AJ31" s="1015"/>
      <c r="AK31" s="974">
        <v>1</v>
      </c>
      <c r="AL31" s="965"/>
      <c r="AM31" s="965"/>
      <c r="AN31" s="965"/>
      <c r="AO31" s="965"/>
      <c r="AP31" s="965" t="s">
        <v>531</v>
      </c>
      <c r="AQ31" s="965"/>
      <c r="AR31" s="965"/>
      <c r="AS31" s="965"/>
      <c r="AT31" s="965"/>
      <c r="AU31" s="965" t="s">
        <v>532</v>
      </c>
      <c r="AV31" s="965"/>
      <c r="AW31" s="965"/>
      <c r="AX31" s="965"/>
      <c r="AY31" s="965"/>
      <c r="AZ31" s="1036" t="s">
        <v>531</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914</v>
      </c>
      <c r="R32" s="1038"/>
      <c r="S32" s="1038"/>
      <c r="T32" s="1038"/>
      <c r="U32" s="1038"/>
      <c r="V32" s="1038">
        <v>863</v>
      </c>
      <c r="W32" s="1038"/>
      <c r="X32" s="1038"/>
      <c r="Y32" s="1038"/>
      <c r="Z32" s="1038"/>
      <c r="AA32" s="1038">
        <v>51</v>
      </c>
      <c r="AB32" s="1038"/>
      <c r="AC32" s="1038"/>
      <c r="AD32" s="1038"/>
      <c r="AE32" s="1039"/>
      <c r="AF32" s="1013">
        <v>51</v>
      </c>
      <c r="AG32" s="1014"/>
      <c r="AH32" s="1014"/>
      <c r="AI32" s="1014"/>
      <c r="AJ32" s="1015"/>
      <c r="AK32" s="974" t="s">
        <v>531</v>
      </c>
      <c r="AL32" s="965"/>
      <c r="AM32" s="965"/>
      <c r="AN32" s="965"/>
      <c r="AO32" s="965"/>
      <c r="AP32" s="965" t="s">
        <v>531</v>
      </c>
      <c r="AQ32" s="965"/>
      <c r="AR32" s="965"/>
      <c r="AS32" s="965"/>
      <c r="AT32" s="965"/>
      <c r="AU32" s="965" t="s">
        <v>531</v>
      </c>
      <c r="AV32" s="965"/>
      <c r="AW32" s="965"/>
      <c r="AX32" s="965"/>
      <c r="AY32" s="965"/>
      <c r="AZ32" s="1036" t="s">
        <v>532</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1067</v>
      </c>
      <c r="AG63" s="953"/>
      <c r="AH63" s="953"/>
      <c r="AI63" s="953"/>
      <c r="AJ63" s="1024"/>
      <c r="AK63" s="1025"/>
      <c r="AL63" s="957"/>
      <c r="AM63" s="957"/>
      <c r="AN63" s="957"/>
      <c r="AO63" s="957"/>
      <c r="AP63" s="953" t="s">
        <v>531</v>
      </c>
      <c r="AQ63" s="953"/>
      <c r="AR63" s="953"/>
      <c r="AS63" s="953"/>
      <c r="AT63" s="953"/>
      <c r="AU63" s="953" t="s">
        <v>531</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390</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537</v>
      </c>
      <c r="C68" s="980"/>
      <c r="D68" s="980"/>
      <c r="E68" s="980"/>
      <c r="F68" s="980"/>
      <c r="G68" s="980"/>
      <c r="H68" s="980"/>
      <c r="I68" s="980"/>
      <c r="J68" s="980"/>
      <c r="K68" s="980"/>
      <c r="L68" s="980"/>
      <c r="M68" s="980"/>
      <c r="N68" s="980"/>
      <c r="O68" s="980"/>
      <c r="P68" s="981"/>
      <c r="Q68" s="982">
        <v>30422</v>
      </c>
      <c r="R68" s="976"/>
      <c r="S68" s="976"/>
      <c r="T68" s="976"/>
      <c r="U68" s="976"/>
      <c r="V68" s="976">
        <v>30397</v>
      </c>
      <c r="W68" s="976"/>
      <c r="X68" s="976"/>
      <c r="Y68" s="976"/>
      <c r="Z68" s="976"/>
      <c r="AA68" s="976">
        <v>26</v>
      </c>
      <c r="AB68" s="976"/>
      <c r="AC68" s="976"/>
      <c r="AD68" s="976"/>
      <c r="AE68" s="976"/>
      <c r="AF68" s="976">
        <v>26</v>
      </c>
      <c r="AG68" s="976"/>
      <c r="AH68" s="976"/>
      <c r="AI68" s="976"/>
      <c r="AJ68" s="976"/>
      <c r="AK68" s="976">
        <v>740</v>
      </c>
      <c r="AL68" s="976"/>
      <c r="AM68" s="976"/>
      <c r="AN68" s="976"/>
      <c r="AO68" s="976"/>
      <c r="AP68" s="976" t="s">
        <v>549</v>
      </c>
      <c r="AQ68" s="976"/>
      <c r="AR68" s="976"/>
      <c r="AS68" s="976"/>
      <c r="AT68" s="976"/>
      <c r="AU68" s="976" t="s">
        <v>549</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538</v>
      </c>
      <c r="C69" s="969"/>
      <c r="D69" s="969"/>
      <c r="E69" s="969"/>
      <c r="F69" s="969"/>
      <c r="G69" s="969"/>
      <c r="H69" s="969"/>
      <c r="I69" s="969"/>
      <c r="J69" s="969"/>
      <c r="K69" s="969"/>
      <c r="L69" s="969"/>
      <c r="M69" s="969"/>
      <c r="N69" s="969"/>
      <c r="O69" s="969"/>
      <c r="P69" s="970"/>
      <c r="Q69" s="971">
        <v>221</v>
      </c>
      <c r="R69" s="965"/>
      <c r="S69" s="965"/>
      <c r="T69" s="965"/>
      <c r="U69" s="965"/>
      <c r="V69" s="965">
        <v>221</v>
      </c>
      <c r="W69" s="965"/>
      <c r="X69" s="965"/>
      <c r="Y69" s="965"/>
      <c r="Z69" s="965"/>
      <c r="AA69" s="965">
        <v>1</v>
      </c>
      <c r="AB69" s="965"/>
      <c r="AC69" s="965"/>
      <c r="AD69" s="965"/>
      <c r="AE69" s="965"/>
      <c r="AF69" s="965">
        <v>1</v>
      </c>
      <c r="AG69" s="965"/>
      <c r="AH69" s="965"/>
      <c r="AI69" s="965"/>
      <c r="AJ69" s="965"/>
      <c r="AK69" s="965">
        <v>57</v>
      </c>
      <c r="AL69" s="965"/>
      <c r="AM69" s="965"/>
      <c r="AN69" s="965"/>
      <c r="AO69" s="965"/>
      <c r="AP69" s="965" t="s">
        <v>549</v>
      </c>
      <c r="AQ69" s="965"/>
      <c r="AR69" s="965"/>
      <c r="AS69" s="965"/>
      <c r="AT69" s="965"/>
      <c r="AU69" s="965" t="s">
        <v>550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539</v>
      </c>
      <c r="C70" s="969"/>
      <c r="D70" s="969"/>
      <c r="E70" s="969"/>
      <c r="F70" s="969"/>
      <c r="G70" s="969"/>
      <c r="H70" s="969"/>
      <c r="I70" s="969"/>
      <c r="J70" s="969"/>
      <c r="K70" s="969"/>
      <c r="L70" s="969"/>
      <c r="M70" s="969"/>
      <c r="N70" s="969"/>
      <c r="O70" s="969"/>
      <c r="P70" s="970"/>
      <c r="Q70" s="971">
        <v>511</v>
      </c>
      <c r="R70" s="965"/>
      <c r="S70" s="965"/>
      <c r="T70" s="965"/>
      <c r="U70" s="965"/>
      <c r="V70" s="965">
        <v>343</v>
      </c>
      <c r="W70" s="965"/>
      <c r="X70" s="965"/>
      <c r="Y70" s="965"/>
      <c r="Z70" s="965"/>
      <c r="AA70" s="965">
        <v>168</v>
      </c>
      <c r="AB70" s="965"/>
      <c r="AC70" s="965"/>
      <c r="AD70" s="965"/>
      <c r="AE70" s="965"/>
      <c r="AF70" s="965">
        <v>168</v>
      </c>
      <c r="AG70" s="965"/>
      <c r="AH70" s="965"/>
      <c r="AI70" s="965"/>
      <c r="AJ70" s="965"/>
      <c r="AK70" s="965" t="s">
        <v>548</v>
      </c>
      <c r="AL70" s="965"/>
      <c r="AM70" s="965"/>
      <c r="AN70" s="965"/>
      <c r="AO70" s="965"/>
      <c r="AP70" s="965" t="s">
        <v>549</v>
      </c>
      <c r="AQ70" s="965"/>
      <c r="AR70" s="965"/>
      <c r="AS70" s="965"/>
      <c r="AT70" s="965"/>
      <c r="AU70" s="965" t="s">
        <v>550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540</v>
      </c>
      <c r="C71" s="969"/>
      <c r="D71" s="969"/>
      <c r="E71" s="969"/>
      <c r="F71" s="969"/>
      <c r="G71" s="969"/>
      <c r="H71" s="969"/>
      <c r="I71" s="969"/>
      <c r="J71" s="969"/>
      <c r="K71" s="969"/>
      <c r="L71" s="969"/>
      <c r="M71" s="969"/>
      <c r="N71" s="969"/>
      <c r="O71" s="969"/>
      <c r="P71" s="970"/>
      <c r="Q71" s="971">
        <v>813</v>
      </c>
      <c r="R71" s="965"/>
      <c r="S71" s="965"/>
      <c r="T71" s="965"/>
      <c r="U71" s="965"/>
      <c r="V71" s="965">
        <v>808</v>
      </c>
      <c r="W71" s="965"/>
      <c r="X71" s="965"/>
      <c r="Y71" s="965"/>
      <c r="Z71" s="965"/>
      <c r="AA71" s="965">
        <v>5</v>
      </c>
      <c r="AB71" s="965"/>
      <c r="AC71" s="965"/>
      <c r="AD71" s="965"/>
      <c r="AE71" s="965"/>
      <c r="AF71" s="965">
        <v>5</v>
      </c>
      <c r="AG71" s="965"/>
      <c r="AH71" s="965"/>
      <c r="AI71" s="965"/>
      <c r="AJ71" s="965"/>
      <c r="AK71" s="965" t="s">
        <v>548</v>
      </c>
      <c r="AL71" s="965"/>
      <c r="AM71" s="965"/>
      <c r="AN71" s="965"/>
      <c r="AO71" s="965"/>
      <c r="AP71" s="965" t="s">
        <v>550</v>
      </c>
      <c r="AQ71" s="965"/>
      <c r="AR71" s="965"/>
      <c r="AS71" s="965"/>
      <c r="AT71" s="965"/>
      <c r="AU71" s="965" t="s">
        <v>550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541</v>
      </c>
      <c r="C72" s="969"/>
      <c r="D72" s="969"/>
      <c r="E72" s="969"/>
      <c r="F72" s="969"/>
      <c r="G72" s="969"/>
      <c r="H72" s="969"/>
      <c r="I72" s="969"/>
      <c r="J72" s="969"/>
      <c r="K72" s="969"/>
      <c r="L72" s="969"/>
      <c r="M72" s="969"/>
      <c r="N72" s="969"/>
      <c r="O72" s="969"/>
      <c r="P72" s="970"/>
      <c r="Q72" s="971">
        <v>280749</v>
      </c>
      <c r="R72" s="965"/>
      <c r="S72" s="965"/>
      <c r="T72" s="965"/>
      <c r="U72" s="965"/>
      <c r="V72" s="965">
        <v>275112</v>
      </c>
      <c r="W72" s="965"/>
      <c r="X72" s="965"/>
      <c r="Y72" s="965"/>
      <c r="Z72" s="965"/>
      <c r="AA72" s="965">
        <v>5638</v>
      </c>
      <c r="AB72" s="965"/>
      <c r="AC72" s="965"/>
      <c r="AD72" s="965"/>
      <c r="AE72" s="965"/>
      <c r="AF72" s="965">
        <v>5638</v>
      </c>
      <c r="AG72" s="965"/>
      <c r="AH72" s="965"/>
      <c r="AI72" s="965"/>
      <c r="AJ72" s="965"/>
      <c r="AK72" s="965">
        <v>2361</v>
      </c>
      <c r="AL72" s="965"/>
      <c r="AM72" s="965"/>
      <c r="AN72" s="965"/>
      <c r="AO72" s="965"/>
      <c r="AP72" s="965" t="s">
        <v>550</v>
      </c>
      <c r="AQ72" s="965"/>
      <c r="AR72" s="965"/>
      <c r="AS72" s="965"/>
      <c r="AT72" s="965"/>
      <c r="AU72" s="965" t="s">
        <v>550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542</v>
      </c>
      <c r="C73" s="969"/>
      <c r="D73" s="969"/>
      <c r="E73" s="969"/>
      <c r="F73" s="969"/>
      <c r="G73" s="969"/>
      <c r="H73" s="969"/>
      <c r="I73" s="969"/>
      <c r="J73" s="969"/>
      <c r="K73" s="969"/>
      <c r="L73" s="969"/>
      <c r="M73" s="969"/>
      <c r="N73" s="969"/>
      <c r="O73" s="969"/>
      <c r="P73" s="970"/>
      <c r="Q73" s="971">
        <v>5834</v>
      </c>
      <c r="R73" s="965"/>
      <c r="S73" s="965"/>
      <c r="T73" s="965"/>
      <c r="U73" s="965"/>
      <c r="V73" s="965">
        <v>6970</v>
      </c>
      <c r="W73" s="965"/>
      <c r="X73" s="965"/>
      <c r="Y73" s="965"/>
      <c r="Z73" s="965"/>
      <c r="AA73" s="965">
        <v>-1136</v>
      </c>
      <c r="AB73" s="965"/>
      <c r="AC73" s="965"/>
      <c r="AD73" s="965"/>
      <c r="AE73" s="965"/>
      <c r="AF73" s="965">
        <v>4113</v>
      </c>
      <c r="AG73" s="965"/>
      <c r="AH73" s="965"/>
      <c r="AI73" s="965"/>
      <c r="AJ73" s="965"/>
      <c r="AK73" s="965" t="s">
        <v>549</v>
      </c>
      <c r="AL73" s="965"/>
      <c r="AM73" s="965"/>
      <c r="AN73" s="965"/>
      <c r="AO73" s="965"/>
      <c r="AP73" s="965">
        <v>3322</v>
      </c>
      <c r="AQ73" s="965"/>
      <c r="AR73" s="965"/>
      <c r="AS73" s="965"/>
      <c r="AT73" s="965"/>
      <c r="AU73" s="965" t="s">
        <v>548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543</v>
      </c>
      <c r="C74" s="969"/>
      <c r="D74" s="969"/>
      <c r="E74" s="969"/>
      <c r="F74" s="969"/>
      <c r="G74" s="969"/>
      <c r="H74" s="969"/>
      <c r="I74" s="969"/>
      <c r="J74" s="969"/>
      <c r="K74" s="969"/>
      <c r="L74" s="969"/>
      <c r="M74" s="969"/>
      <c r="N74" s="969"/>
      <c r="O74" s="969"/>
      <c r="P74" s="970"/>
      <c r="Q74" s="971">
        <v>810</v>
      </c>
      <c r="R74" s="965"/>
      <c r="S74" s="965"/>
      <c r="T74" s="965"/>
      <c r="U74" s="965"/>
      <c r="V74" s="965">
        <v>790</v>
      </c>
      <c r="W74" s="965"/>
      <c r="X74" s="965"/>
      <c r="Y74" s="965"/>
      <c r="Z74" s="965"/>
      <c r="AA74" s="965">
        <v>20</v>
      </c>
      <c r="AB74" s="965"/>
      <c r="AC74" s="965"/>
      <c r="AD74" s="965"/>
      <c r="AE74" s="965"/>
      <c r="AF74" s="965">
        <v>20</v>
      </c>
      <c r="AG74" s="965"/>
      <c r="AH74" s="965"/>
      <c r="AI74" s="965"/>
      <c r="AJ74" s="965"/>
      <c r="AK74" s="965">
        <v>102</v>
      </c>
      <c r="AL74" s="965"/>
      <c r="AM74" s="965"/>
      <c r="AN74" s="965"/>
      <c r="AO74" s="965"/>
      <c r="AP74" s="965">
        <v>679</v>
      </c>
      <c r="AQ74" s="965"/>
      <c r="AR74" s="965"/>
      <c r="AS74" s="965"/>
      <c r="AT74" s="965"/>
      <c r="AU74" s="965">
        <v>192</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544</v>
      </c>
      <c r="C75" s="969"/>
      <c r="D75" s="969"/>
      <c r="E75" s="969"/>
      <c r="F75" s="969"/>
      <c r="G75" s="969"/>
      <c r="H75" s="969"/>
      <c r="I75" s="969"/>
      <c r="J75" s="969"/>
      <c r="K75" s="969"/>
      <c r="L75" s="969"/>
      <c r="M75" s="969"/>
      <c r="N75" s="969"/>
      <c r="O75" s="969"/>
      <c r="P75" s="970"/>
      <c r="Q75" s="972">
        <v>204</v>
      </c>
      <c r="R75" s="973"/>
      <c r="S75" s="973"/>
      <c r="T75" s="973"/>
      <c r="U75" s="974"/>
      <c r="V75" s="975">
        <v>195</v>
      </c>
      <c r="W75" s="973"/>
      <c r="X75" s="973"/>
      <c r="Y75" s="973"/>
      <c r="Z75" s="974"/>
      <c r="AA75" s="975">
        <v>9</v>
      </c>
      <c r="AB75" s="973"/>
      <c r="AC75" s="973"/>
      <c r="AD75" s="973"/>
      <c r="AE75" s="974"/>
      <c r="AF75" s="975">
        <v>9</v>
      </c>
      <c r="AG75" s="973"/>
      <c r="AH75" s="973"/>
      <c r="AI75" s="973"/>
      <c r="AJ75" s="974"/>
      <c r="AK75" s="975" t="s">
        <v>549</v>
      </c>
      <c r="AL75" s="973"/>
      <c r="AM75" s="973"/>
      <c r="AN75" s="973"/>
      <c r="AO75" s="974"/>
      <c r="AP75" s="975" t="s">
        <v>550</v>
      </c>
      <c r="AQ75" s="973"/>
      <c r="AR75" s="973"/>
      <c r="AS75" s="973"/>
      <c r="AT75" s="974"/>
      <c r="AU75" s="975" t="s">
        <v>549</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545</v>
      </c>
      <c r="C76" s="969"/>
      <c r="D76" s="969"/>
      <c r="E76" s="969"/>
      <c r="F76" s="969"/>
      <c r="G76" s="969"/>
      <c r="H76" s="969"/>
      <c r="I76" s="969"/>
      <c r="J76" s="969"/>
      <c r="K76" s="969"/>
      <c r="L76" s="969"/>
      <c r="M76" s="969"/>
      <c r="N76" s="969"/>
      <c r="O76" s="969"/>
      <c r="P76" s="970"/>
      <c r="Q76" s="972">
        <v>7562</v>
      </c>
      <c r="R76" s="973"/>
      <c r="S76" s="973"/>
      <c r="T76" s="973"/>
      <c r="U76" s="974"/>
      <c r="V76" s="975">
        <v>6869</v>
      </c>
      <c r="W76" s="973"/>
      <c r="X76" s="973"/>
      <c r="Y76" s="973"/>
      <c r="Z76" s="974"/>
      <c r="AA76" s="975">
        <v>694</v>
      </c>
      <c r="AB76" s="973"/>
      <c r="AC76" s="973"/>
      <c r="AD76" s="973"/>
      <c r="AE76" s="974"/>
      <c r="AF76" s="975">
        <v>606</v>
      </c>
      <c r="AG76" s="973"/>
      <c r="AH76" s="973"/>
      <c r="AI76" s="973"/>
      <c r="AJ76" s="974"/>
      <c r="AK76" s="975" t="s">
        <v>549</v>
      </c>
      <c r="AL76" s="973"/>
      <c r="AM76" s="973"/>
      <c r="AN76" s="973"/>
      <c r="AO76" s="974"/>
      <c r="AP76" s="975">
        <v>11993</v>
      </c>
      <c r="AQ76" s="973"/>
      <c r="AR76" s="973"/>
      <c r="AS76" s="973"/>
      <c r="AT76" s="974"/>
      <c r="AU76" s="975">
        <v>4685</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546</v>
      </c>
      <c r="C77" s="969"/>
      <c r="D77" s="969"/>
      <c r="E77" s="969"/>
      <c r="F77" s="969"/>
      <c r="G77" s="969"/>
      <c r="H77" s="969"/>
      <c r="I77" s="969"/>
      <c r="J77" s="969"/>
      <c r="K77" s="969"/>
      <c r="L77" s="969"/>
      <c r="M77" s="969"/>
      <c r="N77" s="969"/>
      <c r="O77" s="969"/>
      <c r="P77" s="970"/>
      <c r="Q77" s="972">
        <v>6073</v>
      </c>
      <c r="R77" s="973"/>
      <c r="S77" s="973"/>
      <c r="T77" s="973"/>
      <c r="U77" s="974"/>
      <c r="V77" s="975">
        <v>5915</v>
      </c>
      <c r="W77" s="973"/>
      <c r="X77" s="973"/>
      <c r="Y77" s="973"/>
      <c r="Z77" s="974"/>
      <c r="AA77" s="975">
        <v>158</v>
      </c>
      <c r="AB77" s="973"/>
      <c r="AC77" s="973"/>
      <c r="AD77" s="973"/>
      <c r="AE77" s="974"/>
      <c r="AF77" s="975">
        <v>130</v>
      </c>
      <c r="AG77" s="973"/>
      <c r="AH77" s="973"/>
      <c r="AI77" s="973"/>
      <c r="AJ77" s="974"/>
      <c r="AK77" s="975">
        <v>6</v>
      </c>
      <c r="AL77" s="973"/>
      <c r="AM77" s="973"/>
      <c r="AN77" s="973"/>
      <c r="AO77" s="974"/>
      <c r="AP77" s="975">
        <v>28247</v>
      </c>
      <c r="AQ77" s="973"/>
      <c r="AR77" s="973"/>
      <c r="AS77" s="973"/>
      <c r="AT77" s="974"/>
      <c r="AU77" s="975">
        <v>17981</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547</v>
      </c>
      <c r="C78" s="969"/>
      <c r="D78" s="969"/>
      <c r="E78" s="969"/>
      <c r="F78" s="969"/>
      <c r="G78" s="969"/>
      <c r="H78" s="969"/>
      <c r="I78" s="969"/>
      <c r="J78" s="969"/>
      <c r="K78" s="969"/>
      <c r="L78" s="969"/>
      <c r="M78" s="969"/>
      <c r="N78" s="969"/>
      <c r="O78" s="969"/>
      <c r="P78" s="970"/>
      <c r="Q78" s="971">
        <v>20</v>
      </c>
      <c r="R78" s="965"/>
      <c r="S78" s="965"/>
      <c r="T78" s="965"/>
      <c r="U78" s="965"/>
      <c r="V78" s="965">
        <v>18</v>
      </c>
      <c r="W78" s="965"/>
      <c r="X78" s="965"/>
      <c r="Y78" s="965"/>
      <c r="Z78" s="965"/>
      <c r="AA78" s="965">
        <v>2</v>
      </c>
      <c r="AB78" s="965"/>
      <c r="AC78" s="965"/>
      <c r="AD78" s="965"/>
      <c r="AE78" s="965"/>
      <c r="AF78" s="965">
        <v>2</v>
      </c>
      <c r="AG78" s="965"/>
      <c r="AH78" s="965"/>
      <c r="AI78" s="965"/>
      <c r="AJ78" s="965"/>
      <c r="AK78" s="965" t="s">
        <v>549</v>
      </c>
      <c r="AL78" s="965"/>
      <c r="AM78" s="965"/>
      <c r="AN78" s="965"/>
      <c r="AO78" s="965"/>
      <c r="AP78" s="965" t="s">
        <v>549</v>
      </c>
      <c r="AQ78" s="965"/>
      <c r="AR78" s="965"/>
      <c r="AS78" s="965"/>
      <c r="AT78" s="965"/>
      <c r="AU78" s="965" t="s">
        <v>549</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10718</v>
      </c>
      <c r="AG88" s="953"/>
      <c r="AH88" s="953"/>
      <c r="AI88" s="953"/>
      <c r="AJ88" s="953"/>
      <c r="AK88" s="957"/>
      <c r="AL88" s="957"/>
      <c r="AM88" s="957"/>
      <c r="AN88" s="957"/>
      <c r="AO88" s="957"/>
      <c r="AP88" s="953">
        <v>44241</v>
      </c>
      <c r="AQ88" s="953"/>
      <c r="AR88" s="953"/>
      <c r="AS88" s="953"/>
      <c r="AT88" s="953"/>
      <c r="AU88" s="953">
        <v>22858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148</v>
      </c>
      <c r="CS102" s="945"/>
      <c r="CT102" s="945"/>
      <c r="CU102" s="945"/>
      <c r="CV102" s="946"/>
      <c r="CW102" s="944">
        <v>9</v>
      </c>
      <c r="CX102" s="945"/>
      <c r="CY102" s="945"/>
      <c r="CZ102" s="945"/>
      <c r="DA102" s="946"/>
      <c r="DB102" s="944" t="s">
        <v>549</v>
      </c>
      <c r="DC102" s="945"/>
      <c r="DD102" s="945"/>
      <c r="DE102" s="945"/>
      <c r="DF102" s="946"/>
      <c r="DG102" s="944">
        <v>662</v>
      </c>
      <c r="DH102" s="945"/>
      <c r="DI102" s="945"/>
      <c r="DJ102" s="945"/>
      <c r="DK102" s="946"/>
      <c r="DL102" s="944" t="s">
        <v>549</v>
      </c>
      <c r="DM102" s="945"/>
      <c r="DN102" s="945"/>
      <c r="DO102" s="945"/>
      <c r="DP102" s="946"/>
      <c r="DQ102" s="944" t="s">
        <v>549</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285</v>
      </c>
      <c r="AG109" s="886"/>
      <c r="AH109" s="886"/>
      <c r="AI109" s="886"/>
      <c r="AJ109" s="887"/>
      <c r="AK109" s="888" t="s">
        <v>284</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285</v>
      </c>
      <c r="BW109" s="886"/>
      <c r="BX109" s="886"/>
      <c r="BY109" s="886"/>
      <c r="BZ109" s="887"/>
      <c r="CA109" s="888" t="s">
        <v>284</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285</v>
      </c>
      <c r="DM109" s="886"/>
      <c r="DN109" s="886"/>
      <c r="DO109" s="886"/>
      <c r="DP109" s="887"/>
      <c r="DQ109" s="888" t="s">
        <v>284</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3885799</v>
      </c>
      <c r="AB110" s="871"/>
      <c r="AC110" s="871"/>
      <c r="AD110" s="871"/>
      <c r="AE110" s="872"/>
      <c r="AF110" s="873">
        <v>4089787</v>
      </c>
      <c r="AG110" s="871"/>
      <c r="AH110" s="871"/>
      <c r="AI110" s="871"/>
      <c r="AJ110" s="872"/>
      <c r="AK110" s="873">
        <v>4277576</v>
      </c>
      <c r="AL110" s="871"/>
      <c r="AM110" s="871"/>
      <c r="AN110" s="871"/>
      <c r="AO110" s="872"/>
      <c r="AP110" s="874">
        <v>22.8</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41782766</v>
      </c>
      <c r="BR110" s="798"/>
      <c r="BS110" s="798"/>
      <c r="BT110" s="798"/>
      <c r="BU110" s="798"/>
      <c r="BV110" s="798">
        <v>42283926</v>
      </c>
      <c r="BW110" s="798"/>
      <c r="BX110" s="798"/>
      <c r="BY110" s="798"/>
      <c r="BZ110" s="798"/>
      <c r="CA110" s="798">
        <v>42848948</v>
      </c>
      <c r="CB110" s="798"/>
      <c r="CC110" s="798"/>
      <c r="CD110" s="798"/>
      <c r="CE110" s="798"/>
      <c r="CF110" s="859">
        <v>228.2</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866168</v>
      </c>
      <c r="BR111" s="769"/>
      <c r="BS111" s="769"/>
      <c r="BT111" s="769"/>
      <c r="BU111" s="769"/>
      <c r="BV111" s="769">
        <v>807056</v>
      </c>
      <c r="BW111" s="769"/>
      <c r="BX111" s="769"/>
      <c r="BY111" s="769"/>
      <c r="BZ111" s="769"/>
      <c r="CA111" s="769">
        <v>758215</v>
      </c>
      <c r="CB111" s="769"/>
      <c r="CC111" s="769"/>
      <c r="CD111" s="769"/>
      <c r="CE111" s="769"/>
      <c r="CF111" s="846">
        <v>4</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42667</v>
      </c>
      <c r="AB112" s="782"/>
      <c r="AC112" s="782"/>
      <c r="AD112" s="782"/>
      <c r="AE112" s="783"/>
      <c r="AF112" s="784">
        <v>49333</v>
      </c>
      <c r="AG112" s="782"/>
      <c r="AH112" s="782"/>
      <c r="AI112" s="782"/>
      <c r="AJ112" s="783"/>
      <c r="AK112" s="784">
        <v>52667</v>
      </c>
      <c r="AL112" s="782"/>
      <c r="AM112" s="782"/>
      <c r="AN112" s="782"/>
      <c r="AO112" s="783"/>
      <c r="AP112" s="752">
        <v>0.3</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t="s">
        <v>111</v>
      </c>
      <c r="BR112" s="769"/>
      <c r="BS112" s="769"/>
      <c r="BT112" s="769"/>
      <c r="BU112" s="769"/>
      <c r="BV112" s="769" t="s">
        <v>111</v>
      </c>
      <c r="BW112" s="769"/>
      <c r="BX112" s="769"/>
      <c r="BY112" s="769"/>
      <c r="BZ112" s="769"/>
      <c r="CA112" s="769" t="s">
        <v>111</v>
      </c>
      <c r="CB112" s="769"/>
      <c r="CC112" s="769"/>
      <c r="CD112" s="769"/>
      <c r="CE112" s="769"/>
      <c r="CF112" s="846" t="s">
        <v>111</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123295</v>
      </c>
      <c r="AB113" s="907"/>
      <c r="AC113" s="907"/>
      <c r="AD113" s="907"/>
      <c r="AE113" s="908"/>
      <c r="AF113" s="909">
        <v>120051</v>
      </c>
      <c r="AG113" s="907"/>
      <c r="AH113" s="907"/>
      <c r="AI113" s="907"/>
      <c r="AJ113" s="908"/>
      <c r="AK113" s="909">
        <v>119556</v>
      </c>
      <c r="AL113" s="907"/>
      <c r="AM113" s="907"/>
      <c r="AN113" s="907"/>
      <c r="AO113" s="908"/>
      <c r="AP113" s="910">
        <v>0.6</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23157940</v>
      </c>
      <c r="BR113" s="769"/>
      <c r="BS113" s="769"/>
      <c r="BT113" s="769"/>
      <c r="BU113" s="769"/>
      <c r="BV113" s="769">
        <v>24381163</v>
      </c>
      <c r="BW113" s="769"/>
      <c r="BX113" s="769"/>
      <c r="BY113" s="769"/>
      <c r="BZ113" s="769"/>
      <c r="CA113" s="769">
        <v>22858429</v>
      </c>
      <c r="CB113" s="769"/>
      <c r="CC113" s="769"/>
      <c r="CD113" s="769"/>
      <c r="CE113" s="769"/>
      <c r="CF113" s="846">
        <v>121.8</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1804187</v>
      </c>
      <c r="AB114" s="782"/>
      <c r="AC114" s="782"/>
      <c r="AD114" s="782"/>
      <c r="AE114" s="783"/>
      <c r="AF114" s="784">
        <v>1650836</v>
      </c>
      <c r="AG114" s="782"/>
      <c r="AH114" s="782"/>
      <c r="AI114" s="782"/>
      <c r="AJ114" s="783"/>
      <c r="AK114" s="784">
        <v>1690720</v>
      </c>
      <c r="AL114" s="782"/>
      <c r="AM114" s="782"/>
      <c r="AN114" s="782"/>
      <c r="AO114" s="783"/>
      <c r="AP114" s="752">
        <v>9</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5343596</v>
      </c>
      <c r="BR114" s="769"/>
      <c r="BS114" s="769"/>
      <c r="BT114" s="769"/>
      <c r="BU114" s="769"/>
      <c r="BV114" s="769">
        <v>5150304</v>
      </c>
      <c r="BW114" s="769"/>
      <c r="BX114" s="769"/>
      <c r="BY114" s="769"/>
      <c r="BZ114" s="769"/>
      <c r="CA114" s="769">
        <v>4647006</v>
      </c>
      <c r="CB114" s="769"/>
      <c r="CC114" s="769"/>
      <c r="CD114" s="769"/>
      <c r="CE114" s="769"/>
      <c r="CF114" s="846">
        <v>24.8</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59324</v>
      </c>
      <c r="AB115" s="907"/>
      <c r="AC115" s="907"/>
      <c r="AD115" s="907"/>
      <c r="AE115" s="908"/>
      <c r="AF115" s="909">
        <v>58540</v>
      </c>
      <c r="AG115" s="907"/>
      <c r="AH115" s="907"/>
      <c r="AI115" s="907"/>
      <c r="AJ115" s="908"/>
      <c r="AK115" s="909">
        <v>48315</v>
      </c>
      <c r="AL115" s="907"/>
      <c r="AM115" s="907"/>
      <c r="AN115" s="907"/>
      <c r="AO115" s="908"/>
      <c r="AP115" s="910">
        <v>0.3</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v>57212</v>
      </c>
      <c r="BR115" s="769"/>
      <c r="BS115" s="769"/>
      <c r="BT115" s="769"/>
      <c r="BU115" s="769"/>
      <c r="BV115" s="769">
        <v>29482</v>
      </c>
      <c r="BW115" s="769"/>
      <c r="BX115" s="769"/>
      <c r="BY115" s="769"/>
      <c r="BZ115" s="769"/>
      <c r="CA115" s="769">
        <v>32409</v>
      </c>
      <c r="CB115" s="769"/>
      <c r="CC115" s="769"/>
      <c r="CD115" s="769"/>
      <c r="CE115" s="769"/>
      <c r="CF115" s="846">
        <v>0.2</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725905</v>
      </c>
      <c r="DH115" s="782"/>
      <c r="DI115" s="782"/>
      <c r="DJ115" s="782"/>
      <c r="DK115" s="783"/>
      <c r="DL115" s="784">
        <v>711654</v>
      </c>
      <c r="DM115" s="782"/>
      <c r="DN115" s="782"/>
      <c r="DO115" s="782"/>
      <c r="DP115" s="783"/>
      <c r="DQ115" s="784">
        <v>698697</v>
      </c>
      <c r="DR115" s="782"/>
      <c r="DS115" s="782"/>
      <c r="DT115" s="782"/>
      <c r="DU115" s="783"/>
      <c r="DV115" s="752">
        <v>3.7</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1014</v>
      </c>
      <c r="AB116" s="782"/>
      <c r="AC116" s="782"/>
      <c r="AD116" s="782"/>
      <c r="AE116" s="783"/>
      <c r="AF116" s="784">
        <v>1900</v>
      </c>
      <c r="AG116" s="782"/>
      <c r="AH116" s="782"/>
      <c r="AI116" s="782"/>
      <c r="AJ116" s="783"/>
      <c r="AK116" s="784">
        <v>722</v>
      </c>
      <c r="AL116" s="782"/>
      <c r="AM116" s="782"/>
      <c r="AN116" s="782"/>
      <c r="AO116" s="783"/>
      <c r="AP116" s="752">
        <v>0</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5916286</v>
      </c>
      <c r="AB117" s="893"/>
      <c r="AC117" s="893"/>
      <c r="AD117" s="893"/>
      <c r="AE117" s="894"/>
      <c r="AF117" s="896">
        <v>5970447</v>
      </c>
      <c r="AG117" s="893"/>
      <c r="AH117" s="893"/>
      <c r="AI117" s="893"/>
      <c r="AJ117" s="894"/>
      <c r="AK117" s="896">
        <v>6189556</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285</v>
      </c>
      <c r="AG118" s="886"/>
      <c r="AH118" s="886"/>
      <c r="AI118" s="886"/>
      <c r="AJ118" s="887"/>
      <c r="AK118" s="888" t="s">
        <v>284</v>
      </c>
      <c r="AL118" s="886"/>
      <c r="AM118" s="886"/>
      <c r="AN118" s="886"/>
      <c r="AO118" s="887"/>
      <c r="AP118" s="889" t="s">
        <v>401</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429</v>
      </c>
      <c r="BP118" s="836"/>
      <c r="BQ118" s="855">
        <v>71207682</v>
      </c>
      <c r="BR118" s="856"/>
      <c r="BS118" s="856"/>
      <c r="BT118" s="856"/>
      <c r="BU118" s="856"/>
      <c r="BV118" s="856">
        <v>72651931</v>
      </c>
      <c r="BW118" s="856"/>
      <c r="BX118" s="856"/>
      <c r="BY118" s="856"/>
      <c r="BZ118" s="856"/>
      <c r="CA118" s="856">
        <v>71145007</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4998574</v>
      </c>
      <c r="BR119" s="798"/>
      <c r="BS119" s="798"/>
      <c r="BT119" s="798"/>
      <c r="BU119" s="798"/>
      <c r="BV119" s="798">
        <v>5923089</v>
      </c>
      <c r="BW119" s="798"/>
      <c r="BX119" s="798"/>
      <c r="BY119" s="798"/>
      <c r="BZ119" s="798"/>
      <c r="CA119" s="798">
        <v>6828097</v>
      </c>
      <c r="CB119" s="798"/>
      <c r="CC119" s="798"/>
      <c r="CD119" s="798"/>
      <c r="CE119" s="798"/>
      <c r="CF119" s="859">
        <v>36.4</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140263</v>
      </c>
      <c r="DH119" s="715"/>
      <c r="DI119" s="715"/>
      <c r="DJ119" s="715"/>
      <c r="DK119" s="716"/>
      <c r="DL119" s="717">
        <v>95402</v>
      </c>
      <c r="DM119" s="715"/>
      <c r="DN119" s="715"/>
      <c r="DO119" s="715"/>
      <c r="DP119" s="716"/>
      <c r="DQ119" s="717">
        <v>59518</v>
      </c>
      <c r="DR119" s="715"/>
      <c r="DS119" s="715"/>
      <c r="DT119" s="715"/>
      <c r="DU119" s="716"/>
      <c r="DV119" s="805">
        <v>0.3</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7986428</v>
      </c>
      <c r="BR120" s="769"/>
      <c r="BS120" s="769"/>
      <c r="BT120" s="769"/>
      <c r="BU120" s="769"/>
      <c r="BV120" s="769">
        <v>7712802</v>
      </c>
      <c r="BW120" s="769"/>
      <c r="BX120" s="769"/>
      <c r="BY120" s="769"/>
      <c r="BZ120" s="769"/>
      <c r="CA120" s="769">
        <v>7447271</v>
      </c>
      <c r="CB120" s="769"/>
      <c r="CC120" s="769"/>
      <c r="CD120" s="769"/>
      <c r="CE120" s="769"/>
      <c r="CF120" s="846">
        <v>39.700000000000003</v>
      </c>
      <c r="CG120" s="847"/>
      <c r="CH120" s="847"/>
      <c r="CI120" s="847"/>
      <c r="CJ120" s="847"/>
      <c r="CK120" s="848" t="s">
        <v>435</v>
      </c>
      <c r="CL120" s="808"/>
      <c r="CM120" s="808"/>
      <c r="CN120" s="808"/>
      <c r="CO120" s="809"/>
      <c r="CP120" s="852"/>
      <c r="CQ120" s="853"/>
      <c r="CR120" s="853"/>
      <c r="CS120" s="853"/>
      <c r="CT120" s="853"/>
      <c r="CU120" s="853"/>
      <c r="CV120" s="853"/>
      <c r="CW120" s="853"/>
      <c r="CX120" s="853"/>
      <c r="CY120" s="853"/>
      <c r="CZ120" s="853"/>
      <c r="DA120" s="853"/>
      <c r="DB120" s="853"/>
      <c r="DC120" s="853"/>
      <c r="DD120" s="853"/>
      <c r="DE120" s="853"/>
      <c r="DF120" s="854"/>
      <c r="DG120" s="797"/>
      <c r="DH120" s="798"/>
      <c r="DI120" s="798"/>
      <c r="DJ120" s="798"/>
      <c r="DK120" s="798"/>
      <c r="DL120" s="798"/>
      <c r="DM120" s="798"/>
      <c r="DN120" s="798"/>
      <c r="DO120" s="798"/>
      <c r="DP120" s="798"/>
      <c r="DQ120" s="798"/>
      <c r="DR120" s="798"/>
      <c r="DS120" s="798"/>
      <c r="DT120" s="798"/>
      <c r="DU120" s="798"/>
      <c r="DV120" s="799"/>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42588840</v>
      </c>
      <c r="BR121" s="856"/>
      <c r="BS121" s="856"/>
      <c r="BT121" s="856"/>
      <c r="BU121" s="856"/>
      <c r="BV121" s="856">
        <v>43617555</v>
      </c>
      <c r="BW121" s="856"/>
      <c r="BX121" s="856"/>
      <c r="BY121" s="856"/>
      <c r="BZ121" s="856"/>
      <c r="CA121" s="856">
        <v>44193603</v>
      </c>
      <c r="CB121" s="856"/>
      <c r="CC121" s="856"/>
      <c r="CD121" s="856"/>
      <c r="CE121" s="856"/>
      <c r="CF121" s="857">
        <v>235.4</v>
      </c>
      <c r="CG121" s="858"/>
      <c r="CH121" s="858"/>
      <c r="CI121" s="858"/>
      <c r="CJ121" s="858"/>
      <c r="CK121" s="849"/>
      <c r="CL121" s="810"/>
      <c r="CM121" s="810"/>
      <c r="CN121" s="810"/>
      <c r="CO121" s="811"/>
      <c r="CP121" s="826"/>
      <c r="CQ121" s="827"/>
      <c r="CR121" s="827"/>
      <c r="CS121" s="827"/>
      <c r="CT121" s="827"/>
      <c r="CU121" s="827"/>
      <c r="CV121" s="827"/>
      <c r="CW121" s="827"/>
      <c r="CX121" s="827"/>
      <c r="CY121" s="827"/>
      <c r="CZ121" s="827"/>
      <c r="DA121" s="827"/>
      <c r="DB121" s="827"/>
      <c r="DC121" s="827"/>
      <c r="DD121" s="827"/>
      <c r="DE121" s="827"/>
      <c r="DF121" s="828"/>
      <c r="DG121" s="768"/>
      <c r="DH121" s="769"/>
      <c r="DI121" s="769"/>
      <c r="DJ121" s="769"/>
      <c r="DK121" s="769"/>
      <c r="DL121" s="769"/>
      <c r="DM121" s="769"/>
      <c r="DN121" s="769"/>
      <c r="DO121" s="769"/>
      <c r="DP121" s="769"/>
      <c r="DQ121" s="769"/>
      <c r="DR121" s="769"/>
      <c r="DS121" s="769"/>
      <c r="DT121" s="769"/>
      <c r="DU121" s="769"/>
      <c r="DV121" s="821"/>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438</v>
      </c>
      <c r="BP122" s="836"/>
      <c r="BQ122" s="837">
        <v>55573842</v>
      </c>
      <c r="BR122" s="838"/>
      <c r="BS122" s="838"/>
      <c r="BT122" s="838"/>
      <c r="BU122" s="838"/>
      <c r="BV122" s="838">
        <v>57253446</v>
      </c>
      <c r="BW122" s="838"/>
      <c r="BX122" s="838"/>
      <c r="BY122" s="838"/>
      <c r="BZ122" s="838"/>
      <c r="CA122" s="838">
        <v>58468971</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83.2</v>
      </c>
      <c r="BR123" s="830"/>
      <c r="BS123" s="830"/>
      <c r="BT123" s="830"/>
      <c r="BU123" s="830"/>
      <c r="BV123" s="830">
        <v>82.3</v>
      </c>
      <c r="BW123" s="830"/>
      <c r="BX123" s="830"/>
      <c r="BY123" s="830"/>
      <c r="BZ123" s="830"/>
      <c r="CA123" s="830">
        <v>67.5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c r="CQ124" s="827"/>
      <c r="CR124" s="827"/>
      <c r="CS124" s="827"/>
      <c r="CT124" s="827"/>
      <c r="CU124" s="827"/>
      <c r="CV124" s="827"/>
      <c r="CW124" s="827"/>
      <c r="CX124" s="827"/>
      <c r="CY124" s="827"/>
      <c r="CZ124" s="827"/>
      <c r="DA124" s="827"/>
      <c r="DB124" s="827"/>
      <c r="DC124" s="827"/>
      <c r="DD124" s="827"/>
      <c r="DE124" s="827"/>
      <c r="DF124" s="828"/>
      <c r="DG124" s="714"/>
      <c r="DH124" s="715"/>
      <c r="DI124" s="715"/>
      <c r="DJ124" s="715"/>
      <c r="DK124" s="716"/>
      <c r="DL124" s="717"/>
      <c r="DM124" s="715"/>
      <c r="DN124" s="715"/>
      <c r="DO124" s="715"/>
      <c r="DP124" s="716"/>
      <c r="DQ124" s="717"/>
      <c r="DR124" s="715"/>
      <c r="DS124" s="715"/>
      <c r="DT124" s="715"/>
      <c r="DU124" s="716"/>
      <c r="DV124" s="805"/>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59324</v>
      </c>
      <c r="AB126" s="782"/>
      <c r="AC126" s="782"/>
      <c r="AD126" s="782"/>
      <c r="AE126" s="783"/>
      <c r="AF126" s="784">
        <v>58540</v>
      </c>
      <c r="AG126" s="782"/>
      <c r="AH126" s="782"/>
      <c r="AI126" s="782"/>
      <c r="AJ126" s="783"/>
      <c r="AK126" s="784">
        <v>48315</v>
      </c>
      <c r="AL126" s="782"/>
      <c r="AM126" s="782"/>
      <c r="AN126" s="782"/>
      <c r="AO126" s="783"/>
      <c r="AP126" s="752">
        <v>0.3</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448</v>
      </c>
      <c r="AY127" s="756"/>
      <c r="AZ127" s="756"/>
      <c r="BA127" s="756"/>
      <c r="BB127" s="756"/>
      <c r="BC127" s="756"/>
      <c r="BD127" s="756"/>
      <c r="BE127" s="757"/>
      <c r="BF127" s="758" t="s">
        <v>111</v>
      </c>
      <c r="BG127" s="759"/>
      <c r="BH127" s="759"/>
      <c r="BI127" s="759"/>
      <c r="BJ127" s="759"/>
      <c r="BK127" s="759"/>
      <c r="BL127" s="760"/>
      <c r="BM127" s="758">
        <v>12.29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v>57212</v>
      </c>
      <c r="DH127" s="818"/>
      <c r="DI127" s="818"/>
      <c r="DJ127" s="818"/>
      <c r="DK127" s="818"/>
      <c r="DL127" s="818">
        <v>29482</v>
      </c>
      <c r="DM127" s="818"/>
      <c r="DN127" s="818"/>
      <c r="DO127" s="818"/>
      <c r="DP127" s="818"/>
      <c r="DQ127" s="818">
        <v>32409</v>
      </c>
      <c r="DR127" s="818"/>
      <c r="DS127" s="818"/>
      <c r="DT127" s="818"/>
      <c r="DU127" s="818"/>
      <c r="DV127" s="819">
        <v>0.2</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837250</v>
      </c>
      <c r="AB128" s="722"/>
      <c r="AC128" s="722"/>
      <c r="AD128" s="722"/>
      <c r="AE128" s="723"/>
      <c r="AF128" s="724">
        <v>774878</v>
      </c>
      <c r="AG128" s="722"/>
      <c r="AH128" s="722"/>
      <c r="AI128" s="722"/>
      <c r="AJ128" s="723"/>
      <c r="AK128" s="724">
        <v>769303</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111</v>
      </c>
      <c r="BG128" s="789"/>
      <c r="BH128" s="789"/>
      <c r="BI128" s="789"/>
      <c r="BJ128" s="789"/>
      <c r="BK128" s="789"/>
      <c r="BL128" s="790"/>
      <c r="BM128" s="788">
        <v>17.29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21995128</v>
      </c>
      <c r="AB129" s="782"/>
      <c r="AC129" s="782"/>
      <c r="AD129" s="782"/>
      <c r="AE129" s="783"/>
      <c r="AF129" s="784">
        <v>22087694</v>
      </c>
      <c r="AG129" s="782"/>
      <c r="AH129" s="782"/>
      <c r="AI129" s="782"/>
      <c r="AJ129" s="783"/>
      <c r="AK129" s="784">
        <v>22271453</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9.9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3220810</v>
      </c>
      <c r="AB130" s="782"/>
      <c r="AC130" s="782"/>
      <c r="AD130" s="782"/>
      <c r="AE130" s="783"/>
      <c r="AF130" s="784">
        <v>3380256</v>
      </c>
      <c r="AG130" s="782"/>
      <c r="AH130" s="782"/>
      <c r="AI130" s="782"/>
      <c r="AJ130" s="783"/>
      <c r="AK130" s="784">
        <v>3496895</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v>67.5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18774318</v>
      </c>
      <c r="AB131" s="715"/>
      <c r="AC131" s="715"/>
      <c r="AD131" s="715"/>
      <c r="AE131" s="716"/>
      <c r="AF131" s="717">
        <v>18707438</v>
      </c>
      <c r="AG131" s="715"/>
      <c r="AH131" s="715"/>
      <c r="AI131" s="715"/>
      <c r="AJ131" s="716"/>
      <c r="AK131" s="717">
        <v>18774558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9.8977017430000007</v>
      </c>
      <c r="AB132" s="738"/>
      <c r="AC132" s="738"/>
      <c r="AD132" s="738"/>
      <c r="AE132" s="739"/>
      <c r="AF132" s="740">
        <v>9.7036964660000002</v>
      </c>
      <c r="AG132" s="738"/>
      <c r="AH132" s="738"/>
      <c r="AI132" s="738"/>
      <c r="AJ132" s="739"/>
      <c r="AK132" s="740">
        <v>10.24449151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10.6</v>
      </c>
      <c r="AB133" s="747"/>
      <c r="AC133" s="747"/>
      <c r="AD133" s="747"/>
      <c r="AE133" s="748"/>
      <c r="AF133" s="746">
        <v>10.199999999999999</v>
      </c>
      <c r="AG133" s="747"/>
      <c r="AH133" s="747"/>
      <c r="AI133" s="747"/>
      <c r="AJ133" s="748"/>
      <c r="AK133" s="746">
        <v>9.9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25"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31" t="s">
        <v>469</v>
      </c>
      <c r="H9" s="1132"/>
      <c r="I9" s="1132"/>
      <c r="J9" s="1133"/>
      <c r="K9" s="263">
        <v>7143519</v>
      </c>
      <c r="L9" s="264">
        <v>65181</v>
      </c>
      <c r="M9" s="265">
        <v>58402</v>
      </c>
      <c r="N9" s="266">
        <v>11.6</v>
      </c>
    </row>
    <row r="10" spans="1:16">
      <c r="A10" s="248"/>
      <c r="B10" s="244"/>
      <c r="C10" s="244"/>
      <c r="D10" s="244"/>
      <c r="E10" s="244"/>
      <c r="F10" s="244"/>
      <c r="G10" s="1131" t="s">
        <v>470</v>
      </c>
      <c r="H10" s="1132"/>
      <c r="I10" s="1132"/>
      <c r="J10" s="1133"/>
      <c r="K10" s="267">
        <v>277175</v>
      </c>
      <c r="L10" s="268">
        <v>2529</v>
      </c>
      <c r="M10" s="269">
        <v>4003</v>
      </c>
      <c r="N10" s="270">
        <v>-36.799999999999997</v>
      </c>
    </row>
    <row r="11" spans="1:16" ht="13.5" customHeight="1">
      <c r="A11" s="248"/>
      <c r="B11" s="244"/>
      <c r="C11" s="244"/>
      <c r="D11" s="244"/>
      <c r="E11" s="244"/>
      <c r="F11" s="244"/>
      <c r="G11" s="1131" t="s">
        <v>471</v>
      </c>
      <c r="H11" s="1132"/>
      <c r="I11" s="1132"/>
      <c r="J11" s="1133"/>
      <c r="K11" s="267">
        <v>273407</v>
      </c>
      <c r="L11" s="268">
        <v>2495</v>
      </c>
      <c r="M11" s="269">
        <v>3781</v>
      </c>
      <c r="N11" s="270">
        <v>-34</v>
      </c>
    </row>
    <row r="12" spans="1:16" ht="13.5" customHeight="1">
      <c r="A12" s="248"/>
      <c r="B12" s="244"/>
      <c r="C12" s="244"/>
      <c r="D12" s="244"/>
      <c r="E12" s="244"/>
      <c r="F12" s="244"/>
      <c r="G12" s="1131" t="s">
        <v>472</v>
      </c>
      <c r="H12" s="1132"/>
      <c r="I12" s="1132"/>
      <c r="J12" s="1133"/>
      <c r="K12" s="267" t="s">
        <v>473</v>
      </c>
      <c r="L12" s="268" t="s">
        <v>473</v>
      </c>
      <c r="M12" s="269">
        <v>598</v>
      </c>
      <c r="N12" s="270" t="s">
        <v>473</v>
      </c>
    </row>
    <row r="13" spans="1:16" ht="13.5" customHeight="1">
      <c r="A13" s="248"/>
      <c r="B13" s="244"/>
      <c r="C13" s="244"/>
      <c r="D13" s="244"/>
      <c r="E13" s="244"/>
      <c r="F13" s="244"/>
      <c r="G13" s="1131" t="s">
        <v>474</v>
      </c>
      <c r="H13" s="1132"/>
      <c r="I13" s="1132"/>
      <c r="J13" s="1133"/>
      <c r="K13" s="267" t="s">
        <v>473</v>
      </c>
      <c r="L13" s="268" t="s">
        <v>473</v>
      </c>
      <c r="M13" s="269">
        <v>1</v>
      </c>
      <c r="N13" s="270" t="s">
        <v>473</v>
      </c>
    </row>
    <row r="14" spans="1:16" ht="13.5" customHeight="1">
      <c r="A14" s="248"/>
      <c r="B14" s="244"/>
      <c r="C14" s="244"/>
      <c r="D14" s="244"/>
      <c r="E14" s="244"/>
      <c r="F14" s="244"/>
      <c r="G14" s="1131" t="s">
        <v>475</v>
      </c>
      <c r="H14" s="1132"/>
      <c r="I14" s="1132"/>
      <c r="J14" s="1133"/>
      <c r="K14" s="267">
        <v>445727</v>
      </c>
      <c r="L14" s="268">
        <v>4067</v>
      </c>
      <c r="M14" s="269">
        <v>2386</v>
      </c>
      <c r="N14" s="270">
        <v>70.5</v>
      </c>
    </row>
    <row r="15" spans="1:16" ht="13.5" customHeight="1">
      <c r="A15" s="248"/>
      <c r="B15" s="244"/>
      <c r="C15" s="244"/>
      <c r="D15" s="244"/>
      <c r="E15" s="244"/>
      <c r="F15" s="244"/>
      <c r="G15" s="1131" t="s">
        <v>476</v>
      </c>
      <c r="H15" s="1132"/>
      <c r="I15" s="1132"/>
      <c r="J15" s="1133"/>
      <c r="K15" s="267">
        <v>464646</v>
      </c>
      <c r="L15" s="268">
        <v>4240</v>
      </c>
      <c r="M15" s="269">
        <v>1344</v>
      </c>
      <c r="N15" s="270">
        <v>215.5</v>
      </c>
    </row>
    <row r="16" spans="1:16">
      <c r="A16" s="248"/>
      <c r="B16" s="244"/>
      <c r="C16" s="244"/>
      <c r="D16" s="244"/>
      <c r="E16" s="244"/>
      <c r="F16" s="244"/>
      <c r="G16" s="1134" t="s">
        <v>477</v>
      </c>
      <c r="H16" s="1135"/>
      <c r="I16" s="1135"/>
      <c r="J16" s="1136"/>
      <c r="K16" s="268">
        <v>-947164</v>
      </c>
      <c r="L16" s="268">
        <v>-8642</v>
      </c>
      <c r="M16" s="269">
        <v>-6701</v>
      </c>
      <c r="N16" s="270">
        <v>29</v>
      </c>
    </row>
    <row r="17" spans="1:16">
      <c r="A17" s="248"/>
      <c r="B17" s="244"/>
      <c r="C17" s="244"/>
      <c r="D17" s="244"/>
      <c r="E17" s="244"/>
      <c r="F17" s="244"/>
      <c r="G17" s="1134" t="s">
        <v>169</v>
      </c>
      <c r="H17" s="1135"/>
      <c r="I17" s="1135"/>
      <c r="J17" s="1136"/>
      <c r="K17" s="268">
        <v>7657310</v>
      </c>
      <c r="L17" s="268">
        <v>69869</v>
      </c>
      <c r="M17" s="269">
        <v>63814</v>
      </c>
      <c r="N17" s="270">
        <v>9.5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8" t="s">
        <v>482</v>
      </c>
      <c r="H21" s="1129"/>
      <c r="I21" s="1129"/>
      <c r="J21" s="1130"/>
      <c r="K21" s="280">
        <v>6.86</v>
      </c>
      <c r="L21" s="281">
        <v>6.4</v>
      </c>
      <c r="M21" s="282">
        <v>0.46</v>
      </c>
      <c r="N21" s="249"/>
      <c r="O21" s="283"/>
      <c r="P21" s="279"/>
    </row>
    <row r="22" spans="1:16" s="284" customFormat="1">
      <c r="A22" s="279"/>
      <c r="B22" s="249"/>
      <c r="C22" s="249"/>
      <c r="D22" s="249"/>
      <c r="E22" s="249"/>
      <c r="F22" s="249"/>
      <c r="G22" s="1128" t="s">
        <v>483</v>
      </c>
      <c r="H22" s="1129"/>
      <c r="I22" s="1129"/>
      <c r="J22" s="1130"/>
      <c r="K22" s="285">
        <v>98.1</v>
      </c>
      <c r="L22" s="286">
        <v>98.9</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19" t="s">
        <v>487</v>
      </c>
      <c r="H32" s="1120"/>
      <c r="I32" s="1120"/>
      <c r="J32" s="1121"/>
      <c r="K32" s="294">
        <v>4277576</v>
      </c>
      <c r="L32" s="294">
        <v>39031</v>
      </c>
      <c r="M32" s="295">
        <v>38473</v>
      </c>
      <c r="N32" s="296">
        <v>1.5</v>
      </c>
    </row>
    <row r="33" spans="1:16" ht="13.5" customHeight="1">
      <c r="A33" s="248"/>
      <c r="B33" s="244"/>
      <c r="C33" s="244"/>
      <c r="D33" s="244"/>
      <c r="E33" s="244"/>
      <c r="F33" s="244"/>
      <c r="G33" s="1119" t="s">
        <v>488</v>
      </c>
      <c r="H33" s="1120"/>
      <c r="I33" s="1120"/>
      <c r="J33" s="1121"/>
      <c r="K33" s="294" t="s">
        <v>473</v>
      </c>
      <c r="L33" s="294" t="s">
        <v>473</v>
      </c>
      <c r="M33" s="295" t="s">
        <v>473</v>
      </c>
      <c r="N33" s="296" t="s">
        <v>473</v>
      </c>
    </row>
    <row r="34" spans="1:16" ht="27" customHeight="1">
      <c r="A34" s="248"/>
      <c r="B34" s="244"/>
      <c r="C34" s="244"/>
      <c r="D34" s="244"/>
      <c r="E34" s="244"/>
      <c r="F34" s="244"/>
      <c r="G34" s="1119" t="s">
        <v>489</v>
      </c>
      <c r="H34" s="1120"/>
      <c r="I34" s="1120"/>
      <c r="J34" s="1121"/>
      <c r="K34" s="294">
        <v>52667</v>
      </c>
      <c r="L34" s="294">
        <v>481</v>
      </c>
      <c r="M34" s="295">
        <v>31</v>
      </c>
      <c r="N34" s="296">
        <v>1451.6</v>
      </c>
    </row>
    <row r="35" spans="1:16" ht="27" customHeight="1">
      <c r="A35" s="248"/>
      <c r="B35" s="244"/>
      <c r="C35" s="244"/>
      <c r="D35" s="244"/>
      <c r="E35" s="244"/>
      <c r="F35" s="244"/>
      <c r="G35" s="1119" t="s">
        <v>490</v>
      </c>
      <c r="H35" s="1120"/>
      <c r="I35" s="1120"/>
      <c r="J35" s="1121"/>
      <c r="K35" s="294">
        <v>119556</v>
      </c>
      <c r="L35" s="294">
        <v>1091</v>
      </c>
      <c r="M35" s="295">
        <v>10015</v>
      </c>
      <c r="N35" s="296">
        <v>-89.1</v>
      </c>
    </row>
    <row r="36" spans="1:16" ht="27" customHeight="1">
      <c r="A36" s="248"/>
      <c r="B36" s="244"/>
      <c r="C36" s="244"/>
      <c r="D36" s="244"/>
      <c r="E36" s="244"/>
      <c r="F36" s="244"/>
      <c r="G36" s="1119" t="s">
        <v>491</v>
      </c>
      <c r="H36" s="1120"/>
      <c r="I36" s="1120"/>
      <c r="J36" s="1121"/>
      <c r="K36" s="294">
        <v>1690720</v>
      </c>
      <c r="L36" s="294">
        <v>15427</v>
      </c>
      <c r="M36" s="295">
        <v>1507</v>
      </c>
      <c r="N36" s="296">
        <v>923.7</v>
      </c>
    </row>
    <row r="37" spans="1:16" ht="13.5" customHeight="1">
      <c r="A37" s="248"/>
      <c r="B37" s="244"/>
      <c r="C37" s="244"/>
      <c r="D37" s="244"/>
      <c r="E37" s="244"/>
      <c r="F37" s="244"/>
      <c r="G37" s="1119" t="s">
        <v>492</v>
      </c>
      <c r="H37" s="1120"/>
      <c r="I37" s="1120"/>
      <c r="J37" s="1121"/>
      <c r="K37" s="294">
        <v>48315</v>
      </c>
      <c r="L37" s="294">
        <v>441</v>
      </c>
      <c r="M37" s="295">
        <v>1079</v>
      </c>
      <c r="N37" s="296">
        <v>-59.1</v>
      </c>
    </row>
    <row r="38" spans="1:16" ht="27" customHeight="1">
      <c r="A38" s="248"/>
      <c r="B38" s="244"/>
      <c r="C38" s="244"/>
      <c r="D38" s="244"/>
      <c r="E38" s="244"/>
      <c r="F38" s="244"/>
      <c r="G38" s="1122" t="s">
        <v>493</v>
      </c>
      <c r="H38" s="1123"/>
      <c r="I38" s="1123"/>
      <c r="J38" s="1124"/>
      <c r="K38" s="297">
        <v>722</v>
      </c>
      <c r="L38" s="297">
        <v>7</v>
      </c>
      <c r="M38" s="298">
        <v>5</v>
      </c>
      <c r="N38" s="299">
        <v>40</v>
      </c>
      <c r="O38" s="293"/>
    </row>
    <row r="39" spans="1:16">
      <c r="A39" s="248"/>
      <c r="B39" s="244"/>
      <c r="C39" s="244"/>
      <c r="D39" s="244"/>
      <c r="E39" s="244"/>
      <c r="F39" s="244"/>
      <c r="G39" s="1122" t="s">
        <v>494</v>
      </c>
      <c r="H39" s="1123"/>
      <c r="I39" s="1123"/>
      <c r="J39" s="1124"/>
      <c r="K39" s="300">
        <v>-769303</v>
      </c>
      <c r="L39" s="300">
        <v>-7020</v>
      </c>
      <c r="M39" s="301">
        <v>-7129</v>
      </c>
      <c r="N39" s="302">
        <v>-1.5</v>
      </c>
      <c r="O39" s="293"/>
    </row>
    <row r="40" spans="1:16" ht="27" customHeight="1">
      <c r="A40" s="248"/>
      <c r="B40" s="244"/>
      <c r="C40" s="244"/>
      <c r="D40" s="244"/>
      <c r="E40" s="244"/>
      <c r="F40" s="244"/>
      <c r="G40" s="1119" t="s">
        <v>495</v>
      </c>
      <c r="H40" s="1120"/>
      <c r="I40" s="1120"/>
      <c r="J40" s="1121"/>
      <c r="K40" s="300">
        <v>-3496895</v>
      </c>
      <c r="L40" s="300">
        <v>-31907</v>
      </c>
      <c r="M40" s="301">
        <v>-30363</v>
      </c>
      <c r="N40" s="302">
        <v>5.0999999999999996</v>
      </c>
      <c r="O40" s="293"/>
    </row>
    <row r="41" spans="1:16">
      <c r="A41" s="248"/>
      <c r="B41" s="244"/>
      <c r="C41" s="244"/>
      <c r="D41" s="244"/>
      <c r="E41" s="244"/>
      <c r="F41" s="244"/>
      <c r="G41" s="1125" t="s">
        <v>279</v>
      </c>
      <c r="H41" s="1126"/>
      <c r="I41" s="1126"/>
      <c r="J41" s="1127"/>
      <c r="K41" s="294">
        <v>1923358</v>
      </c>
      <c r="L41" s="300">
        <v>17550</v>
      </c>
      <c r="M41" s="301">
        <v>13618</v>
      </c>
      <c r="N41" s="302">
        <v>28.9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2" t="s">
        <v>464</v>
      </c>
      <c r="J49" s="1114" t="s">
        <v>499</v>
      </c>
      <c r="K49" s="1115"/>
      <c r="L49" s="1115"/>
      <c r="M49" s="1115"/>
      <c r="N49" s="1116"/>
    </row>
    <row r="50" spans="1:14">
      <c r="A50" s="248"/>
      <c r="B50" s="244"/>
      <c r="C50" s="244"/>
      <c r="D50" s="244"/>
      <c r="E50" s="244"/>
      <c r="F50" s="244"/>
      <c r="G50" s="312"/>
      <c r="H50" s="313"/>
      <c r="I50" s="1113"/>
      <c r="J50" s="314" t="s">
        <v>500</v>
      </c>
      <c r="K50" s="315" t="s">
        <v>501</v>
      </c>
      <c r="L50" s="316" t="s">
        <v>502</v>
      </c>
      <c r="M50" s="317" t="s">
        <v>503</v>
      </c>
      <c r="N50" s="318" t="s">
        <v>504</v>
      </c>
    </row>
    <row r="51" spans="1:14">
      <c r="A51" s="248"/>
      <c r="B51" s="244"/>
      <c r="C51" s="244"/>
      <c r="D51" s="244"/>
      <c r="E51" s="244"/>
      <c r="F51" s="244"/>
      <c r="G51" s="310" t="s">
        <v>505</v>
      </c>
      <c r="H51" s="311"/>
      <c r="I51" s="319">
        <v>2326686</v>
      </c>
      <c r="J51" s="320">
        <v>21019</v>
      </c>
      <c r="K51" s="321">
        <v>-47.4</v>
      </c>
      <c r="L51" s="322">
        <v>34366</v>
      </c>
      <c r="M51" s="323">
        <v>2.2000000000000002</v>
      </c>
      <c r="N51" s="324">
        <v>-49.6</v>
      </c>
    </row>
    <row r="52" spans="1:14">
      <c r="A52" s="248"/>
      <c r="B52" s="244"/>
      <c r="C52" s="244"/>
      <c r="D52" s="244"/>
      <c r="E52" s="244"/>
      <c r="F52" s="244"/>
      <c r="G52" s="325"/>
      <c r="H52" s="326" t="s">
        <v>506</v>
      </c>
      <c r="I52" s="327">
        <v>1537867</v>
      </c>
      <c r="J52" s="328">
        <v>13893</v>
      </c>
      <c r="K52" s="329">
        <v>-58.2</v>
      </c>
      <c r="L52" s="330">
        <v>19822</v>
      </c>
      <c r="M52" s="331">
        <v>5.0999999999999996</v>
      </c>
      <c r="N52" s="332">
        <v>-63.3</v>
      </c>
    </row>
    <row r="53" spans="1:14">
      <c r="A53" s="248"/>
      <c r="B53" s="244"/>
      <c r="C53" s="244"/>
      <c r="D53" s="244"/>
      <c r="E53" s="244"/>
      <c r="F53" s="244"/>
      <c r="G53" s="310" t="s">
        <v>507</v>
      </c>
      <c r="H53" s="311"/>
      <c r="I53" s="319">
        <v>3269360</v>
      </c>
      <c r="J53" s="320">
        <v>29606</v>
      </c>
      <c r="K53" s="321">
        <v>40.9</v>
      </c>
      <c r="L53" s="322">
        <v>35965</v>
      </c>
      <c r="M53" s="323">
        <v>4.7</v>
      </c>
      <c r="N53" s="324">
        <v>36.200000000000003</v>
      </c>
    </row>
    <row r="54" spans="1:14">
      <c r="A54" s="248"/>
      <c r="B54" s="244"/>
      <c r="C54" s="244"/>
      <c r="D54" s="244"/>
      <c r="E54" s="244"/>
      <c r="F54" s="244"/>
      <c r="G54" s="325"/>
      <c r="H54" s="326" t="s">
        <v>506</v>
      </c>
      <c r="I54" s="327">
        <v>1410563</v>
      </c>
      <c r="J54" s="328">
        <v>12774</v>
      </c>
      <c r="K54" s="329">
        <v>-8.1</v>
      </c>
      <c r="L54" s="330">
        <v>20136</v>
      </c>
      <c r="M54" s="331">
        <v>1.6</v>
      </c>
      <c r="N54" s="332">
        <v>-9.6999999999999993</v>
      </c>
    </row>
    <row r="55" spans="1:14">
      <c r="A55" s="248"/>
      <c r="B55" s="244"/>
      <c r="C55" s="244"/>
      <c r="D55" s="244"/>
      <c r="E55" s="244"/>
      <c r="F55" s="244"/>
      <c r="G55" s="310" t="s">
        <v>508</v>
      </c>
      <c r="H55" s="311"/>
      <c r="I55" s="319">
        <v>3169852</v>
      </c>
      <c r="J55" s="320">
        <v>28972</v>
      </c>
      <c r="K55" s="321">
        <v>-2.1</v>
      </c>
      <c r="L55" s="322">
        <v>41433</v>
      </c>
      <c r="M55" s="323">
        <v>15.2</v>
      </c>
      <c r="N55" s="324">
        <v>-17.3</v>
      </c>
    </row>
    <row r="56" spans="1:14">
      <c r="A56" s="248"/>
      <c r="B56" s="244"/>
      <c r="C56" s="244"/>
      <c r="D56" s="244"/>
      <c r="E56" s="244"/>
      <c r="F56" s="244"/>
      <c r="G56" s="325"/>
      <c r="H56" s="326" t="s">
        <v>506</v>
      </c>
      <c r="I56" s="327">
        <v>1451370</v>
      </c>
      <c r="J56" s="328">
        <v>13265</v>
      </c>
      <c r="K56" s="329">
        <v>3.8</v>
      </c>
      <c r="L56" s="330">
        <v>22351</v>
      </c>
      <c r="M56" s="331">
        <v>11</v>
      </c>
      <c r="N56" s="332">
        <v>-7.2</v>
      </c>
    </row>
    <row r="57" spans="1:14">
      <c r="A57" s="248"/>
      <c r="B57" s="244"/>
      <c r="C57" s="244"/>
      <c r="D57" s="244"/>
      <c r="E57" s="244"/>
      <c r="F57" s="244"/>
      <c r="G57" s="310" t="s">
        <v>509</v>
      </c>
      <c r="H57" s="311"/>
      <c r="I57" s="319">
        <v>3747391</v>
      </c>
      <c r="J57" s="320">
        <v>34081</v>
      </c>
      <c r="K57" s="321">
        <v>17.600000000000001</v>
      </c>
      <c r="L57" s="322">
        <v>43493</v>
      </c>
      <c r="M57" s="323">
        <v>5</v>
      </c>
      <c r="N57" s="324">
        <v>12.6</v>
      </c>
    </row>
    <row r="58" spans="1:14">
      <c r="A58" s="248"/>
      <c r="B58" s="244"/>
      <c r="C58" s="244"/>
      <c r="D58" s="244"/>
      <c r="E58" s="244"/>
      <c r="F58" s="244"/>
      <c r="G58" s="325"/>
      <c r="H58" s="326" t="s">
        <v>506</v>
      </c>
      <c r="I58" s="327">
        <v>1680228</v>
      </c>
      <c r="J58" s="328">
        <v>15281</v>
      </c>
      <c r="K58" s="329">
        <v>15.2</v>
      </c>
      <c r="L58" s="330">
        <v>23254</v>
      </c>
      <c r="M58" s="331">
        <v>4</v>
      </c>
      <c r="N58" s="332">
        <v>11.2</v>
      </c>
    </row>
    <row r="59" spans="1:14">
      <c r="A59" s="248"/>
      <c r="B59" s="244"/>
      <c r="C59" s="244"/>
      <c r="D59" s="244"/>
      <c r="E59" s="244"/>
      <c r="F59" s="244"/>
      <c r="G59" s="310" t="s">
        <v>510</v>
      </c>
      <c r="H59" s="311"/>
      <c r="I59" s="319">
        <v>5514741</v>
      </c>
      <c r="J59" s="320">
        <v>50319</v>
      </c>
      <c r="K59" s="321">
        <v>47.6</v>
      </c>
      <c r="L59" s="322">
        <v>50840</v>
      </c>
      <c r="M59" s="323">
        <v>16.899999999999999</v>
      </c>
      <c r="N59" s="324">
        <v>30.7</v>
      </c>
    </row>
    <row r="60" spans="1:14">
      <c r="A60" s="248"/>
      <c r="B60" s="244"/>
      <c r="C60" s="244"/>
      <c r="D60" s="244"/>
      <c r="E60" s="244"/>
      <c r="F60" s="244"/>
      <c r="G60" s="325"/>
      <c r="H60" s="326" t="s">
        <v>506</v>
      </c>
      <c r="I60" s="333">
        <v>1899841</v>
      </c>
      <c r="J60" s="328">
        <v>17335</v>
      </c>
      <c r="K60" s="329">
        <v>13.4</v>
      </c>
      <c r="L60" s="330">
        <v>25367</v>
      </c>
      <c r="M60" s="331">
        <v>9.1</v>
      </c>
      <c r="N60" s="332">
        <v>4.3</v>
      </c>
    </row>
    <row r="61" spans="1:14">
      <c r="A61" s="248"/>
      <c r="B61" s="244"/>
      <c r="C61" s="244"/>
      <c r="D61" s="244"/>
      <c r="E61" s="244"/>
      <c r="F61" s="244"/>
      <c r="G61" s="310" t="s">
        <v>511</v>
      </c>
      <c r="H61" s="334"/>
      <c r="I61" s="335">
        <v>3605606</v>
      </c>
      <c r="J61" s="336">
        <v>32799</v>
      </c>
      <c r="K61" s="337">
        <v>11.3</v>
      </c>
      <c r="L61" s="338">
        <v>41219</v>
      </c>
      <c r="M61" s="339">
        <v>8.8000000000000007</v>
      </c>
      <c r="N61" s="324">
        <v>2.5</v>
      </c>
    </row>
    <row r="62" spans="1:14">
      <c r="A62" s="248"/>
      <c r="B62" s="244"/>
      <c r="C62" s="244"/>
      <c r="D62" s="244"/>
      <c r="E62" s="244"/>
      <c r="F62" s="244"/>
      <c r="G62" s="325"/>
      <c r="H62" s="326" t="s">
        <v>506</v>
      </c>
      <c r="I62" s="327">
        <v>1595974</v>
      </c>
      <c r="J62" s="328">
        <v>14510</v>
      </c>
      <c r="K62" s="329">
        <v>-6.8</v>
      </c>
      <c r="L62" s="330">
        <v>22186</v>
      </c>
      <c r="M62" s="331">
        <v>6.2</v>
      </c>
      <c r="N62" s="332">
        <v>-13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4.34</v>
      </c>
      <c r="G47" s="12">
        <v>6.68</v>
      </c>
      <c r="H47" s="12">
        <v>7.79</v>
      </c>
      <c r="I47" s="12">
        <v>9.35</v>
      </c>
      <c r="J47" s="13">
        <v>12.19</v>
      </c>
    </row>
    <row r="48" spans="2:10" ht="57.75" customHeight="1">
      <c r="B48" s="14"/>
      <c r="C48" s="1139" t="s">
        <v>4</v>
      </c>
      <c r="D48" s="1139"/>
      <c r="E48" s="1140"/>
      <c r="F48" s="15">
        <v>3.49</v>
      </c>
      <c r="G48" s="16">
        <v>3.65</v>
      </c>
      <c r="H48" s="16">
        <v>4.42</v>
      </c>
      <c r="I48" s="16">
        <v>6.08</v>
      </c>
      <c r="J48" s="17">
        <v>3.79</v>
      </c>
    </row>
    <row r="49" spans="2:10" ht="57.75" customHeight="1" thickBot="1">
      <c r="B49" s="18"/>
      <c r="C49" s="1141" t="s">
        <v>5</v>
      </c>
      <c r="D49" s="1141"/>
      <c r="E49" s="1142"/>
      <c r="F49" s="19" t="s">
        <v>518</v>
      </c>
      <c r="G49" s="20">
        <v>2.5299999999999998</v>
      </c>
      <c r="H49" s="20">
        <v>2.02</v>
      </c>
      <c r="I49" s="20">
        <v>3.27</v>
      </c>
      <c r="J49" s="21">
        <v>0.68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519</v>
      </c>
      <c r="D34" s="1149"/>
      <c r="E34" s="1150"/>
      <c r="F34" s="32">
        <v>3.43</v>
      </c>
      <c r="G34" s="33">
        <v>3.61</v>
      </c>
      <c r="H34" s="33">
        <v>4.38</v>
      </c>
      <c r="I34" s="33">
        <v>6.01</v>
      </c>
      <c r="J34" s="34">
        <v>3.72</v>
      </c>
      <c r="K34" s="22"/>
      <c r="L34" s="22"/>
      <c r="M34" s="22"/>
      <c r="N34" s="22"/>
      <c r="O34" s="22"/>
      <c r="P34" s="22"/>
    </row>
    <row r="35" spans="1:16" ht="39" customHeight="1">
      <c r="A35" s="22"/>
      <c r="B35" s="35"/>
      <c r="C35" s="1143" t="s">
        <v>520</v>
      </c>
      <c r="D35" s="1144"/>
      <c r="E35" s="1145"/>
      <c r="F35" s="36" t="s">
        <v>521</v>
      </c>
      <c r="G35" s="37">
        <v>1.41</v>
      </c>
      <c r="H35" s="37">
        <v>1.5</v>
      </c>
      <c r="I35" s="37">
        <v>3.03</v>
      </c>
      <c r="J35" s="38">
        <v>3.32</v>
      </c>
      <c r="K35" s="22"/>
      <c r="L35" s="22"/>
      <c r="M35" s="22"/>
      <c r="N35" s="22"/>
      <c r="O35" s="22"/>
      <c r="P35" s="22"/>
    </row>
    <row r="36" spans="1:16" ht="39" customHeight="1">
      <c r="A36" s="22"/>
      <c r="B36" s="35"/>
      <c r="C36" s="1143" t="s">
        <v>522</v>
      </c>
      <c r="D36" s="1144"/>
      <c r="E36" s="1145"/>
      <c r="F36" s="36">
        <v>0.24</v>
      </c>
      <c r="G36" s="37">
        <v>0.36</v>
      </c>
      <c r="H36" s="37">
        <v>0.37</v>
      </c>
      <c r="I36" s="37">
        <v>0.56999999999999995</v>
      </c>
      <c r="J36" s="38">
        <v>1.2</v>
      </c>
      <c r="K36" s="22"/>
      <c r="L36" s="22"/>
      <c r="M36" s="22"/>
      <c r="N36" s="22"/>
      <c r="O36" s="22"/>
      <c r="P36" s="22"/>
    </row>
    <row r="37" spans="1:16" ht="39" customHeight="1">
      <c r="A37" s="22"/>
      <c r="B37" s="35"/>
      <c r="C37" s="1143" t="s">
        <v>523</v>
      </c>
      <c r="D37" s="1144"/>
      <c r="E37" s="1145"/>
      <c r="F37" s="36">
        <v>0.14000000000000001</v>
      </c>
      <c r="G37" s="37">
        <v>0.15</v>
      </c>
      <c r="H37" s="37">
        <v>0.17</v>
      </c>
      <c r="I37" s="37">
        <v>0.2</v>
      </c>
      <c r="J37" s="38">
        <v>0.23</v>
      </c>
      <c r="K37" s="22"/>
      <c r="L37" s="22"/>
      <c r="M37" s="22"/>
      <c r="N37" s="22"/>
      <c r="O37" s="22"/>
      <c r="P37" s="22"/>
    </row>
    <row r="38" spans="1:16" ht="39" customHeight="1">
      <c r="A38" s="22"/>
      <c r="B38" s="35"/>
      <c r="C38" s="1143" t="s">
        <v>524</v>
      </c>
      <c r="D38" s="1144"/>
      <c r="E38" s="1145"/>
      <c r="F38" s="36">
        <v>0.06</v>
      </c>
      <c r="G38" s="37">
        <v>0.04</v>
      </c>
      <c r="H38" s="37">
        <v>0.04</v>
      </c>
      <c r="I38" s="37">
        <v>0.06</v>
      </c>
      <c r="J38" s="38">
        <v>7.0000000000000007E-2</v>
      </c>
      <c r="K38" s="22"/>
      <c r="L38" s="22"/>
      <c r="M38" s="22"/>
      <c r="N38" s="22"/>
      <c r="O38" s="22"/>
      <c r="P38" s="22"/>
    </row>
    <row r="39" spans="1:16" ht="39" customHeight="1">
      <c r="A39" s="22"/>
      <c r="B39" s="35"/>
      <c r="C39" s="1143" t="s">
        <v>525</v>
      </c>
      <c r="D39" s="1144"/>
      <c r="E39" s="1145"/>
      <c r="F39" s="36">
        <v>0.06</v>
      </c>
      <c r="G39" s="37">
        <v>0.05</v>
      </c>
      <c r="H39" s="37">
        <v>0.05</v>
      </c>
      <c r="I39" s="37">
        <v>0.06</v>
      </c>
      <c r="J39" s="38">
        <v>0.05</v>
      </c>
      <c r="K39" s="22"/>
      <c r="L39" s="22"/>
      <c r="M39" s="22"/>
      <c r="N39" s="22"/>
      <c r="O39" s="22"/>
      <c r="P39" s="22"/>
    </row>
    <row r="40" spans="1:16" ht="39" customHeight="1">
      <c r="A40" s="22"/>
      <c r="B40" s="35"/>
      <c r="C40" s="1143" t="s">
        <v>526</v>
      </c>
      <c r="D40" s="1144"/>
      <c r="E40" s="1145"/>
      <c r="F40" s="36">
        <v>0.01</v>
      </c>
      <c r="G40" s="37">
        <v>0.01</v>
      </c>
      <c r="H40" s="37">
        <v>0.01</v>
      </c>
      <c r="I40" s="37">
        <v>0.01</v>
      </c>
      <c r="J40" s="38">
        <v>0</v>
      </c>
      <c r="K40" s="22"/>
      <c r="L40" s="22"/>
      <c r="M40" s="22"/>
      <c r="N40" s="22"/>
      <c r="O40" s="22"/>
      <c r="P40" s="22"/>
    </row>
    <row r="41" spans="1:16" ht="39" customHeight="1">
      <c r="A41" s="22"/>
      <c r="B41" s="35"/>
      <c r="C41" s="1143" t="s">
        <v>527</v>
      </c>
      <c r="D41" s="1144"/>
      <c r="E41" s="1145"/>
      <c r="F41" s="36">
        <v>0</v>
      </c>
      <c r="G41" s="37">
        <v>0</v>
      </c>
      <c r="H41" s="37">
        <v>0</v>
      </c>
      <c r="I41" s="37">
        <v>0</v>
      </c>
      <c r="J41" s="38">
        <v>0</v>
      </c>
      <c r="K41" s="22"/>
      <c r="L41" s="22"/>
      <c r="M41" s="22"/>
      <c r="N41" s="22"/>
      <c r="O41" s="22"/>
      <c r="P41" s="22"/>
    </row>
    <row r="42" spans="1:16" ht="39" customHeight="1">
      <c r="A42" s="22"/>
      <c r="B42" s="39"/>
      <c r="C42" s="1143" t="s">
        <v>528</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529</v>
      </c>
      <c r="D43" s="1147"/>
      <c r="E43" s="1148"/>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3990</v>
      </c>
      <c r="L45" s="60">
        <v>3883</v>
      </c>
      <c r="M45" s="60">
        <v>3886</v>
      </c>
      <c r="N45" s="60">
        <v>4090</v>
      </c>
      <c r="O45" s="61">
        <v>4278</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v>33</v>
      </c>
      <c r="L47" s="64">
        <v>38</v>
      </c>
      <c r="M47" s="64">
        <v>43</v>
      </c>
      <c r="N47" s="64">
        <v>49</v>
      </c>
      <c r="O47" s="65">
        <v>53</v>
      </c>
      <c r="P47" s="48"/>
      <c r="Q47" s="48"/>
      <c r="R47" s="48"/>
      <c r="S47" s="48"/>
      <c r="T47" s="48"/>
      <c r="U47" s="48"/>
    </row>
    <row r="48" spans="1:21" ht="30.75" customHeight="1">
      <c r="A48" s="48"/>
      <c r="B48" s="1161"/>
      <c r="C48" s="1162"/>
      <c r="D48" s="62"/>
      <c r="E48" s="1153" t="s">
        <v>15</v>
      </c>
      <c r="F48" s="1153"/>
      <c r="G48" s="1153"/>
      <c r="H48" s="1153"/>
      <c r="I48" s="1153"/>
      <c r="J48" s="1154"/>
      <c r="K48" s="63">
        <v>128</v>
      </c>
      <c r="L48" s="64">
        <v>126</v>
      </c>
      <c r="M48" s="64">
        <v>123</v>
      </c>
      <c r="N48" s="64">
        <v>120</v>
      </c>
      <c r="O48" s="65">
        <v>120</v>
      </c>
      <c r="P48" s="48"/>
      <c r="Q48" s="48"/>
      <c r="R48" s="48"/>
      <c r="S48" s="48"/>
      <c r="T48" s="48"/>
      <c r="U48" s="48"/>
    </row>
    <row r="49" spans="1:21" ht="30.75" customHeight="1">
      <c r="A49" s="48"/>
      <c r="B49" s="1161"/>
      <c r="C49" s="1162"/>
      <c r="D49" s="62"/>
      <c r="E49" s="1153" t="s">
        <v>16</v>
      </c>
      <c r="F49" s="1153"/>
      <c r="G49" s="1153"/>
      <c r="H49" s="1153"/>
      <c r="I49" s="1153"/>
      <c r="J49" s="1154"/>
      <c r="K49" s="63">
        <v>1537</v>
      </c>
      <c r="L49" s="64">
        <v>1813</v>
      </c>
      <c r="M49" s="64">
        <v>1804</v>
      </c>
      <c r="N49" s="64">
        <v>1651</v>
      </c>
      <c r="O49" s="65">
        <v>1691</v>
      </c>
      <c r="P49" s="48"/>
      <c r="Q49" s="48"/>
      <c r="R49" s="48"/>
      <c r="S49" s="48"/>
      <c r="T49" s="48"/>
      <c r="U49" s="48"/>
    </row>
    <row r="50" spans="1:21" ht="30.75" customHeight="1">
      <c r="A50" s="48"/>
      <c r="B50" s="1161"/>
      <c r="C50" s="1162"/>
      <c r="D50" s="62"/>
      <c r="E50" s="1153" t="s">
        <v>17</v>
      </c>
      <c r="F50" s="1153"/>
      <c r="G50" s="1153"/>
      <c r="H50" s="1153"/>
      <c r="I50" s="1153"/>
      <c r="J50" s="1154"/>
      <c r="K50" s="63">
        <v>85</v>
      </c>
      <c r="L50" s="64">
        <v>176</v>
      </c>
      <c r="M50" s="64">
        <v>59</v>
      </c>
      <c r="N50" s="64">
        <v>59</v>
      </c>
      <c r="O50" s="65">
        <v>48</v>
      </c>
      <c r="P50" s="48"/>
      <c r="Q50" s="48"/>
      <c r="R50" s="48"/>
      <c r="S50" s="48"/>
      <c r="T50" s="48"/>
      <c r="U50" s="48"/>
    </row>
    <row r="51" spans="1:21" ht="30.75" customHeight="1">
      <c r="A51" s="48"/>
      <c r="B51" s="1163"/>
      <c r="C51" s="1164"/>
      <c r="D51" s="66"/>
      <c r="E51" s="1153" t="s">
        <v>18</v>
      </c>
      <c r="F51" s="1153"/>
      <c r="G51" s="1153"/>
      <c r="H51" s="1153"/>
      <c r="I51" s="1153"/>
      <c r="J51" s="1154"/>
      <c r="K51" s="63">
        <v>6</v>
      </c>
      <c r="L51" s="64">
        <v>4</v>
      </c>
      <c r="M51" s="64">
        <v>1</v>
      </c>
      <c r="N51" s="64">
        <v>2</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3721</v>
      </c>
      <c r="L52" s="64">
        <v>3982</v>
      </c>
      <c r="M52" s="64">
        <v>4058</v>
      </c>
      <c r="N52" s="64">
        <v>4155</v>
      </c>
      <c r="O52" s="65">
        <v>4266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2058</v>
      </c>
      <c r="L53" s="69">
        <v>2058</v>
      </c>
      <c r="M53" s="69">
        <v>1858</v>
      </c>
      <c r="N53" s="69">
        <v>1816</v>
      </c>
      <c r="O53" s="70">
        <v>1925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2015-04-30T04:25:10Z</cp:lastPrinted>
  <dcterms:created xsi:type="dcterms:W3CDTF">2015-02-17T06:14:46Z</dcterms:created>
  <dcterms:modified xsi:type="dcterms:W3CDTF">2015-05-11T03:31:18Z</dcterms:modified>
</cp:coreProperties>
</file>