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<sst xmlns="http://schemas.openxmlformats.org/spreadsheetml/2006/main" count="1035" uniqueCount="548">
  <si>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</si>
  <si>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</si>
  <si>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</si>
  <si>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</si>
  <si>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</si>
  <si>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</si>
  <si>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</si>
  <si>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</si>
  <si>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</si>
  <si>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</si>
  <si>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</si>
  <si>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</si>
  <si>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</si>
  <si>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</si>
  <si>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</si>
  <si>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</si>
  <si>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</si>
  <si>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</si>
  <si>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</si>
  <si>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</si>
  <si>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</si>
  <si>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</si>
  <si>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</si>
  <si>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</si>
  <si>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</si>
  <si>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</si>
  <si>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</si>
  <si>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</si>
  <si>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</si>
  <si>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</si>
  <si>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</si>
  <si>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</si>
  <si>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</si>
  <si>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</si>
  <si>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</si>
  <si>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</si>
  <si>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</si>
  <si>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</si>
  <si>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</si>
  <si>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</si>
  <si>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</si>
  <si>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</si>
  <si>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</si>
  <si>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</si>
  <si>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</si>
  <si>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</si>
  <si>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</si>
  <si>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</si>
  <si>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</si>
  <si>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</si>
  <si>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</si>
  <si>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</si>
  <si>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</si>
  <si>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</si>
  <si>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</si>
  <si>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</si>
  <si>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</si>
  <si>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</si>
  <si>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</si>
  <si>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</si>
  <si>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</si>
  <si>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</si>
  <si>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</si>
  <si>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</si>
  <si>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</si>
  <si>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</si>
  <si>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</si>
  <si>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</si>
  <si>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</si>
  <si>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</si>
  <si>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</si>
  <si>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</si>
  <si>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</si>
  <si>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</si>
  <si>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</si>
  <si>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</si>
  <si>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</si>
  <si>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</si>
  <si>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</si>
  <si>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</si>
  <si>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</si>
  <si>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</si>
  <si>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潮来市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</si>
  <si>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</si>
  <si>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</si>
  <si>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</si>
  <si>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</si>
  <si>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</si>
  <si>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</si>
  <si>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</si>
  <si>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</si>
  <si>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</si>
  <si>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</si>
  <si>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</si>
  <si>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</si>
  <si>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</si>
  <si>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</si>
  <si>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</si>
  <si>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</si>
  <si>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</si>
  <si>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</si>
  <si>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</si>
  <si>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</si>
  <si>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</si>
  <si>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</si>
  <si>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</si>
  <si>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</si>
  <si>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</si>
  <si>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</si>
  <si>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</si>
  <si>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</si>
  <si>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</si>
  <si>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</si>
  <si>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</si>
  <si>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</si>
  <si>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</si>
  <si>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</si>
  <si>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</si>
  <si>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</si>
  <si>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</si>
  <si>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</si>
  <si>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</si>
  <si>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</si>
  <si>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</si>
  <si>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</si>
  <si>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</si>
  <si>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</si>
  <si>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</si>
  <si>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</si>
  <si>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</si>
  <si>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</si>
  <si>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</si>
  <si>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</si>
  <si>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</si>
  <si>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</si>
  <si>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</si>
  <si>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</si>
  <si>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</si>
  <si>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</si>
  <si>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</si>
  <si>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</si>
  <si>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</si>
  <si>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</si>
  <si>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</si>
  <si>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</si>
  <si>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</si>
  <si>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</si>
  <si>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</si>
  <si>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</si>
  <si>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</si>
  <si>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</si>
  <si>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</si>
  <si>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</si>
  <si>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</si>
  <si>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</si>
  <si>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</si>
  <si>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</si>
  <si>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</si>
  <si>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</si>
  <si>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</si>
  <si>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</si>
  <si>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</si>
  <si>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</si>
  <si>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</si>
  <si>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</si>
  <si>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</si>
  <si>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</si>
  <si>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</si>
  <si>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</si>
  <si>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</si>
  <si>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</si>
  <si>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</si>
  <si>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</si>
  <si>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</si>
  <si>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</si>
  <si>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</si>
  <si>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</si>
  <si>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</si>
  <si>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</si>
  <si>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</si>
  <si>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</si>
  <si>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</si>
  <si>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</si>
  <si>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</si>
  <si>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</si>
  <si>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</si>
  <si>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</si>
  <si>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</si>
  <si>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</si>
  <si>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</si>
  <si>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</si>
  <si>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</si>
  <si>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</si>
  <si>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</si>
  <si>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茨城県潮来市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</si>
  <si>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</si>
  <si>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</si>
  <si>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</si>
  <si>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</si>
  <si>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</si>
  <si>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</si>
  <si>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</si>
  <si>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</si>
  <si>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</si>
  <si>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</si>
  <si>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</si>
  <si>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</si>
  <si>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</si>
  <si>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</si>
  <si>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</si>
  <si>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</si>
  <si>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</si>
  <si>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</si>
  <si>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</si>
  <si>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</si>
  <si>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</si>
  <si>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</si>
  <si>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</si>
  <si>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</si>
  <si>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</si>
  <si>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</si>
  <si>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</si>
  <si>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</si>
  <si>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</si>
  <si>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</si>
  <si>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</si>
  <si>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</si>
  <si>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</si>
  <si>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</si>
  <si>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</si>
  <si>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</si>
  <si>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</si>
  <si>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</si>
  <si>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</si>
  <si>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</si>
  <si>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</si>
  <si>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</si>
  <si>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</si>
  <si>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</si>
  <si>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</si>
  <si>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</si>
  <si>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</si>
  <si>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</si>
  <si>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</si>
  <si>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</si>
  <si>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</si>
  <si>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</si>
  <si>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</si>
  <si>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</si>
  <si>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</si>
  <si>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</si>
  <si>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</si>
  <si>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</si>
  <si>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</si>
  <si>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</si>
  <si>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</si>
  <si>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</si>
  <si>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</si>
  <si>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</si>
  <si>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</si>
  <si>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</si>
  <si>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</si>
  <si>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</si>
  <si>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</si>
  <si>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</si>
  <si>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</si>
  <si>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</si>
  <si>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</si>
  <si>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</si>
  <si>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</si>
  <si>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</si>
  <si>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</si>
  <si>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</si>
  <si>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</si>
  <si>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</si>
  <si>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</si>
  <si>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</si>
  <si>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</si>
  <si>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</si>
  <si>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</si>
  <si>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</si>
  <si>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</si>
  <si>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</si>
  <si>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</si>
  <si>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</si>
  <si>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</si>
  <si>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</si>
  <si>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</si>
  <si>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</si>
  <si>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</si>
  <si>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</si>
  <si>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</si>
  <si>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</si>
  <si>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</si>
  <si>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</si>
  <si>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</si>
  <si>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</si>
  <si>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</si>
  <si>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</si>
  <si>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</si>
  <si>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</si>
  <si>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</si>
  <si>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</si>
  <si>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</si>
  <si>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</si>
  <si>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</si>
  <si>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</si>
  <si>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</si>
  <si>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</si>
  <si>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</si>
  <si>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</si>
  <si>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</si>
  <si>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</si>
  <si>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</si>
  <si>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</si>
  <si>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</si>
  <si>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</si>
  <si>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</si>
  <si>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</si>
  <si>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</si>
  <si>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</si>
  <si>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</si>
  <si>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</si>
  <si>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</si>
  <si>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</si>
  <si>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</si>
  <si>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</si>
  <si>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</si>
  <si>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</si>
  <si>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</si>
  <si>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</si>
  <si>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</si>
  <si>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</si>
  <si>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</si>
  <si>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</si>
  <si>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</si>
  <si>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</si>
  <si>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</si>
  <si>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</si>
  <si>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</si>
  <si>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</si>
  <si>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</si>
  <si>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</si>
  <si>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</si>
  <si>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茨城県潮来市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</si>
  <si>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</si>
  <si>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</si>
  <si>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</si>
  <si>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</si>
  <si>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</si>
  <si>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</si>
  <si>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</si>
  <si>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</si>
  <si>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</si>
  <si>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</si>
  <si>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</si>
  <si>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</si>
  <si>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</si>
  <si>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</si>
  <si>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</si>
  <si>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</si>
  <si>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</si>
  <si>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</si>
  <si>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</si>
  <si>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</si>
  <si>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</si>
  <si>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</si>
  <si>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</si>
  <si>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</si>
  <si>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</si>
  <si>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</si>
  <si>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</si>
  <si>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</si>
  <si>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</si>
  <si>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</si>
  <si>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</si>
  <si>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</si>
  <si>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</si>
  <si>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潮来市国民健康保険特別会計</t>
    <phoneticPr fontId="5"/>
  </si>
  <si>
    <t>潮来市介護保険特別会計</t>
    <phoneticPr fontId="5"/>
  </si>
  <si>
    <t>潮来市後期高齢者医療特別会計</t>
    <phoneticPr fontId="5"/>
  </si>
  <si>
    <t>潮来市水道事業会計</t>
    <phoneticPr fontId="5"/>
  </si>
  <si>
    <t>法適用企業</t>
    <phoneticPr fontId="5"/>
  </si>
  <si>
    <t>潮来市工業用水道事業会計</t>
    <phoneticPr fontId="5"/>
  </si>
  <si>
    <t>潮来市下水道事業特別会計</t>
    <phoneticPr fontId="5"/>
  </si>
  <si>
    <t>法非適用企業</t>
    <phoneticPr fontId="5"/>
  </si>
  <si>
    <t>潮来市農業集落排水事業特別会計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</si>
  <si>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</si>
  <si>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</si>
  <si>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</si>
  <si>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</si>
  <si>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</si>
  <si>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</si>
  <si>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</si>
  <si>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</si>
  <si>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</si>
  <si>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</si>
  <si>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</si>
  <si>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</si>
  <si>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</si>
  <si>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</si>
  <si>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</si>
  <si>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</si>
  <si>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</si>
  <si>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</si>
  <si>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</si>
  <si>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</si>
  <si>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</si>
  <si>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</si>
  <si>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</si>
  <si>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</si>
  <si>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</si>
  <si>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</si>
  <si>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</si>
  <si>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</si>
  <si>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</si>
  <si>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</si>
  <si>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</si>
  <si>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</si>
  <si>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</si>
  <si>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</si>
  <si>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</si>
  <si>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</si>
  <si>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</si>
  <si>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</si>
  <si>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</si>
  <si>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</si>
  <si>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</si>
  <si>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</si>
  <si>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</si>
  <si>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</si>
  <si>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</si>
  <si>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</si>
  <si>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</si>
  <si>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</si>
  <si>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</si>
  <si>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</si>
  <si>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</si>
  <si>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</si>
  <si>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</si>
  <si>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</si>
  <si>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</si>
  <si>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</si>
  <si>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</si>
  <si>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</si>
  <si>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</si>
  <si>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</si>
  <si>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</si>
  <si>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</si>
  <si>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</si>
  <si>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</si>
  <si>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</si>
  <si>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</si>
  <si>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</si>
  <si>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</si>
  <si>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</si>
  <si>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</si>
  <si>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</si>
  <si>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</si>
  <si>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</si>
  <si>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</si>
  <si>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</si>
  <si>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</si>
  <si>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</si>
  <si>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</si>
  <si>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</si>
  <si>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</si>
  <si>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</si>
  <si>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</si>
  <si>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</si>
  <si>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</si>
  <si>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</si>
  <si>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</si>
  <si>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</si>
  <si>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</si>
  <si>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</si>
  <si>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</si>
  <si>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</si>
  <si>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</si>
  <si>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</si>
  <si>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</si>
  <si>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</si>
  <si>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</si>
  <si>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</si>
  <si>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</si>
  <si>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</si>
  <si>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</si>
  <si>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</si>
  <si>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</si>
  <si>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</si>
  <si>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</si>
  <si>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</si>
  <si>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</si>
  <si>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</si>
  <si>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</si>
  <si>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</si>
  <si>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</si>
  <si>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</si>
  <si>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</si>
  <si>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</si>
  <si>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</si>
  <si>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</si>
  <si>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</si>
  <si>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</si>
  <si>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</si>
  <si>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</si>
  <si>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</si>
  <si>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</si>
  <si>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</si>
  <si>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</si>
  <si>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</si>
  <si>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</si>
  <si>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</si>
  <si>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</si>
  <si>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</si>
  <si>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</si>
  <si>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</si>
  <si>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</si>
  <si>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</si>
  <si>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</si>
  <si>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</si>
  <si>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潮来市水道事業会計</t>
  </si>
  <si>
    <t>潮来市国民健康保険特別会計</t>
  </si>
  <si>
    <t>▲ 1.58</t>
  </si>
  <si>
    <t>▲ 1.60</t>
  </si>
  <si>
    <t>潮来市工業用水道事業会計</t>
  </si>
  <si>
    <t>潮来市介護保険特別会計</t>
  </si>
  <si>
    <t>潮来市下水道事業特別会計</t>
  </si>
  <si>
    <t>潮来市後期高齢者医療特別会計</t>
  </si>
  <si>
    <t>潮来市農業集落排水事業特別会計</t>
  </si>
  <si>
    <t>その他会計（赤字）</t>
  </si>
  <si>
    <t>その他会計（黒字）</t>
  </si>
  <si>
    <t>一般財団法人潮来市開発公社</t>
    <rPh sb="0" eb="2">
      <t>イッパン</t>
    </rPh>
    <rPh sb="2" eb="4">
      <t>ザイダン</t>
    </rPh>
    <rPh sb="4" eb="6">
      <t>ホウジン</t>
    </rPh>
    <phoneticPr fontId="2"/>
  </si>
  <si>
    <t>－</t>
    <phoneticPr fontId="2"/>
  </si>
  <si>
    <t>株式会社いたこ</t>
    <phoneticPr fontId="2"/>
  </si>
  <si>
    <t>－</t>
    <phoneticPr fontId="2"/>
  </si>
  <si>
    <t>茨城県市町村総合事務組合　一般会計</t>
    <phoneticPr fontId="2"/>
  </si>
  <si>
    <t>－</t>
    <phoneticPr fontId="2"/>
  </si>
  <si>
    <t>茨城県市町村総合事務組合　県民交通災害共済事業特別会計</t>
    <phoneticPr fontId="2"/>
  </si>
  <si>
    <t>－</t>
    <phoneticPr fontId="2"/>
  </si>
  <si>
    <t>茨城租税債権管理機構　一般会計</t>
    <phoneticPr fontId="2"/>
  </si>
  <si>
    <t>茨城県後期高齢者医療広域連合　一般会計</t>
    <phoneticPr fontId="2"/>
  </si>
  <si>
    <t>茨城県後期高齢者広域連合　後期高齢医療特別会計</t>
    <phoneticPr fontId="2"/>
  </si>
  <si>
    <t>鹿行広域事務組合　一般会計</t>
    <phoneticPr fontId="2"/>
  </si>
  <si>
    <t>鹿行広域事務組合　養護老人ホーム事業特別会計</t>
    <phoneticPr fontId="2"/>
  </si>
  <si>
    <t>鹿行広域事務組合　消防特別会計</t>
    <phoneticPr fontId="2"/>
  </si>
  <si>
    <t>鹿行広域事務組合　火葬場事業特別会計</t>
    <phoneticPr fontId="2"/>
  </si>
  <si>
    <t>鹿行広域事務組合　審査会事業特別会計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</si>
</sst>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38611</c:v>
                </c:pt>
                <c:pt idx="1">
                  <c:v>53092</c:v>
                </c:pt>
                <c:pt idx="2">
                  <c:v>46471</c:v>
                </c:pt>
                <c:pt idx="3">
                  <c:v>58351</c:v>
                </c:pt>
                <c:pt idx="4">
                  <c:v>125750</c:v>
                </c:pt>
              </c:numCache>
            </c:numRef>
          </c:val>
          <c:smooth val="0"/>
        </c:ser>
        <c:dLbls>
          <c:showLegendKey val="0"/>
          <c:showVal val="0"/>
          <c:showCatName val="0"/>
          <c:showSerName val="0"/>
          <c:showPercent val="0"/>
          <c:showBubbleSize val="0"/>
        </c:dLbls>
        <c:marker val="1"/>
        <c:smooth val="0"/>
        <c:axId val="174639360"/>
        <c:axId val="179573120"/>
      </c:lineChart>
      <c:catAx>
        <c:axId val="174639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73120"/>
        <c:crosses val="autoZero"/>
        <c:auto val="1"/>
        <c:lblAlgn val="ctr"/>
        <c:lblOffset val="100"/>
        <c:tickLblSkip val="1"/>
        <c:tickMarkSkip val="1"/>
        <c:noMultiLvlLbl val="0"/>
      </c:catAx>
      <c:valAx>
        <c:axId val="179573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3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4.72</c:v>
                </c:pt>
                <c:pt idx="1">
                  <c:v>4.13</c:v>
                </c:pt>
                <c:pt idx="2">
                  <c:v>15.22</c:v>
                </c:pt>
                <c:pt idx="3">
                  <c:v>15.2</c:v>
                </c:pt>
                <c:pt idx="4">
                  <c:v>13.81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4.76</c:v>
                </c:pt>
                <c:pt idx="1">
                  <c:v>9.99</c:v>
                </c:pt>
                <c:pt idx="2">
                  <c:v>15.57</c:v>
                </c:pt>
                <c:pt idx="3">
                  <c:v>25.66</c:v>
                </c:pt>
                <c:pt idx="4">
                  <c:v>32.47</c:v>
                </c:pt>
              </c:numCache>
            </c:numRef>
          </c:val>
        </c:ser>
        <c:dLbls>
          <c:showLegendKey val="0"/>
          <c:showVal val="0"/>
          <c:showCatName val="0"/>
          <c:showSerName val="0"/>
          <c:showPercent val="0"/>
          <c:showBubbleSize val="0"/>
        </c:dLbls>
        <c:gapWidth val="250"/>
        <c:overlap val="100"/>
        <c:axId val="181536640"/>
        <c:axId val="18154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3.68</c:v>
                </c:pt>
                <c:pt idx="1">
                  <c:v>4.97</c:v>
                </c:pt>
                <c:pt idx="2">
                  <c:v>16.71</c:v>
                </c:pt>
                <c:pt idx="3">
                  <c:v>9.76</c:v>
                </c:pt>
                <c:pt idx="4">
                  <c:v>4.95</c:v>
                </c:pt>
              </c:numCache>
            </c:numRef>
          </c:val>
          <c:smooth val="0"/>
        </c:ser>
        <c:dLbls>
          <c:showLegendKey val="0"/>
          <c:showVal val="0"/>
          <c:showCatName val="0"/>
          <c:showSerName val="0"/>
          <c:showPercent val="0"/>
          <c:showBubbleSize val="0"/>
        </c:dLbls>
        <c:marker val="1"/>
        <c:smooth val="0"/>
        <c:axId val="181536640"/>
        <c:axId val="181547008"/>
      </c:lineChart>
      <c:catAx>
        <c:axId val="1815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547008"/>
        <c:crosses val="autoZero"/>
        <c:auto val="1"/>
        <c:lblAlgn val="ctr"/>
        <c:lblOffset val="100"/>
        <c:tickLblSkip val="1"/>
        <c:tickMarkSkip val="1"/>
        <c:noMultiLvlLbl val="0"/>
      </c:catAx>
      <c:valAx>
        <c:axId val="18154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潮来市農業集落排水事業特別会計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0.03</c:v>
                </c:pt>
                <c:pt idx="8">
                  <c:v>#N/A</c:v>
                </c:pt>
                <c:pt idx="9">
                  <c:v>0.01</c:v>
                </c:pt>
              </c:numCache>
            </c:numRef>
          </c:val>
        </c:ser>
        <c:ser>
          <c:idx val="3"/>
          <c:order val="3"/>
          <c:tx>
            <c:strRef>
              <c:f>データシート!$A$30</c:f>
              <c:strCache>
                <c:ptCount val="1"/>
                <c:pt idx="0">
                  <c:v>潮来市後期高齢者医療特別会計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0.04</c:v>
                </c:pt>
                <c:pt idx="8">
                  <c:v>#N/A</c:v>
                </c:pt>
                <c:pt idx="9">
                  <c:v>0.05</c:v>
                </c:pt>
              </c:numCache>
            </c:numRef>
          </c:val>
        </c:ser>
        <c:ser>
          <c:idx val="4"/>
          <c:order val="4"/>
          <c:tx>
            <c:strRef>
              <c:f>データシート!$A$31</c:f>
              <c:strCache>
                <c:ptCount val="1"/>
                <c:pt idx="0">
                  <c:v>潮来市下水道事業特別会計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0.31</c:v>
                </c:pt>
                <c:pt idx="4">
                  <c:v>#N/A</c:v>
                </c:pt>
                <c:pt idx="5">
                  <c:v>0.35</c:v>
                </c:pt>
                <c:pt idx="6">
                  <c:v>#N/A</c:v>
                </c:pt>
                <c:pt idx="7">
                  <c:v>1.17</c:v>
                </c:pt>
                <c:pt idx="8">
                  <c:v>#N/A</c:v>
                </c:pt>
                <c:pt idx="9">
                  <c:v>0.32</c:v>
                </c:pt>
              </c:numCache>
            </c:numRef>
          </c:val>
        </c:ser>
        <c:ser>
          <c:idx val="5"/>
          <c:order val="5"/>
          <c:tx>
            <c:strRef>
              <c:f>データシート!$A$32</c:f>
              <c:strCache>
                <c:ptCount val="1"/>
                <c:pt idx="0">
                  <c:v>潮来市介護保険特別会計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0.44</c:v>
                </c:pt>
                <c:pt idx="2">
                  <c:v>#N/A</c:v>
                </c:pt>
                <c:pt idx="3">
                  <c:v>0.55000000000000004</c:v>
                </c:pt>
                <c:pt idx="4">
                  <c:v>#N/A</c:v>
                </c:pt>
                <c:pt idx="5">
                  <c:v>0.56000000000000005</c:v>
                </c:pt>
                <c:pt idx="6">
                  <c:v>#N/A</c:v>
                </c:pt>
                <c:pt idx="7">
                  <c:v>0.02</c:v>
                </c:pt>
                <c:pt idx="8">
                  <c:v>#N/A</c:v>
                </c:pt>
                <c:pt idx="9">
                  <c:v>0.78</c:v>
                </c:pt>
              </c:numCache>
            </c:numRef>
          </c:val>
        </c:ser>
        <c:ser>
          <c:idx val="6"/>
          <c:order val="6"/>
          <c:tx>
            <c:strRef>
              <c:f>データシート!$A$33</c:f>
              <c:strCache>
                <c:ptCount val="1"/>
                <c:pt idx="0">
                  <c:v>潮来市工業用水道事業会計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1.23</c:v>
                </c:pt>
                <c:pt idx="4">
                  <c:v>#N/A</c:v>
                </c:pt>
                <c:pt idx="5">
                  <c:v>1.31</c:v>
                </c:pt>
                <c:pt idx="6">
                  <c:v>#N/A</c:v>
                </c:pt>
                <c:pt idx="7">
                  <c:v>1.39</c:v>
                </c:pt>
                <c:pt idx="8">
                  <c:v>#N/A</c:v>
                </c:pt>
                <c:pt idx="9">
                  <c:v>1.46</c:v>
                </c:pt>
              </c:numCache>
            </c:numRef>
          </c:val>
        </c:ser>
        <c:ser>
          <c:idx val="7"/>
          <c:order val="7"/>
          <c:tx>
            <c:strRef>
              <c:f>データシート!$A$34</c:f>
              <c:strCache>
                <c:ptCount val="1"/>
                <c:pt idx="0">
                  <c:v>潮来市国民健康保険特別会計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0.57999999999999996</c:v>
                </c:pt>
                <c:pt idx="2">
                  <c:v>#N/A</c:v>
                </c:pt>
                <c:pt idx="3">
                  <c:v>0.17</c:v>
                </c:pt>
                <c:pt idx="4">
                  <c:v>1.58</c:v>
                </c:pt>
                <c:pt idx="5">
                  <c:v>#N/A</c:v>
                </c:pt>
                <c:pt idx="6">
                  <c:v>1.6</c:v>
                </c:pt>
                <c:pt idx="7">
                  <c:v>#N/A</c:v>
                </c:pt>
                <c:pt idx="8">
                  <c:v>#N/A</c:v>
                </c:pt>
                <c:pt idx="9">
                  <c:v>2.96</c:v>
                </c:pt>
              </c:numCache>
            </c:numRef>
          </c:val>
        </c:ser>
        <c:ser>
          <c:idx val="8"/>
          <c:order val="8"/>
          <c:tx>
            <c:strRef>
              <c:f>データシート!$A$35</c:f>
              <c:strCache>
                <c:ptCount val="1"/>
                <c:pt idx="0">
                  <c:v>潮来市水道事業会計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1.49</c:v>
                </c:pt>
                <c:pt idx="2">
                  <c:v>#N/A</c:v>
                </c:pt>
                <c:pt idx="3">
                  <c:v>2.02</c:v>
                </c:pt>
                <c:pt idx="4">
                  <c:v>#N/A</c:v>
                </c:pt>
                <c:pt idx="5">
                  <c:v>1.63</c:v>
                </c:pt>
                <c:pt idx="6">
                  <c:v>#N/A</c:v>
                </c:pt>
                <c:pt idx="7">
                  <c:v>3.08</c:v>
                </c:pt>
                <c:pt idx="8">
                  <c:v>#N/A</c:v>
                </c:pt>
                <c:pt idx="9">
                  <c:v>4.37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4.74</c:v>
                </c:pt>
                <c:pt idx="2">
                  <c:v>#N/A</c:v>
                </c:pt>
                <c:pt idx="3">
                  <c:v>4.13</c:v>
                </c:pt>
                <c:pt idx="4">
                  <c:v>#N/A</c:v>
                </c:pt>
                <c:pt idx="5">
                  <c:v>15.22</c:v>
                </c:pt>
                <c:pt idx="6">
                  <c:v>#N/A</c:v>
                </c:pt>
                <c:pt idx="7">
                  <c:v>15.2</c:v>
                </c:pt>
                <c:pt idx="8">
                  <c:v>#N/A</c:v>
                </c:pt>
                <c:pt idx="9">
                  <c:v>13.81</c:v>
                </c:pt>
              </c:numCache>
            </c:numRef>
          </c:val>
        </c:ser>
        <c:dLbls>
          <c:showLegendKey val="0"/>
          <c:showVal val="0"/>
          <c:showCatName val="0"/>
          <c:showSerName val="0"/>
          <c:showPercent val="0"/>
          <c:showBubbleSize val="0"/>
        </c:dLbls>
        <c:gapWidth val="150"/>
        <c:overlap val="100"/>
        <c:axId val="182050816"/>
        <c:axId val="182052352"/>
      </c:barChart>
      <c:catAx>
        <c:axId val="1820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052352"/>
        <c:crosses val="autoZero"/>
        <c:auto val="1"/>
        <c:lblAlgn val="ctr"/>
        <c:lblOffset val="100"/>
        <c:tickLblSkip val="1"/>
        <c:tickMarkSkip val="1"/>
        <c:noMultiLvlLbl val="0"/>
      </c:catAx>
      <c:valAx>
        <c:axId val="18205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5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1177</c:v>
                </c:pt>
                <c:pt idx="5">
                  <c:v>1214</c:v>
                </c:pt>
                <c:pt idx="8">
                  <c:v>1287</c:v>
                </c:pt>
                <c:pt idx="11">
                  <c:v>1329</c:v>
                </c:pt>
                <c:pt idx="14">
                  <c:v>1372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5</c:v>
                </c:pt>
                <c:pt idx="6">
                  <c:v>5</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384</c:v>
                </c:pt>
                <c:pt idx="3">
                  <c:v>389</c:v>
                </c:pt>
                <c:pt idx="6">
                  <c:v>401</c:v>
                </c:pt>
                <c:pt idx="9">
                  <c:v>416</c:v>
                </c:pt>
                <c:pt idx="12">
                  <c:v>433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1540</c:v>
                </c:pt>
                <c:pt idx="3">
                  <c:v>1528</c:v>
                </c:pt>
                <c:pt idx="6">
                  <c:v>1397</c:v>
                </c:pt>
                <c:pt idx="9">
                  <c:v>1311</c:v>
                </c:pt>
                <c:pt idx="12">
                  <c:v>1282</c:v>
                </c:pt>
              </c:numCache>
            </c:numRef>
          </c:val>
        </c:ser>
        <c:dLbls>
          <c:showLegendKey val="0"/>
          <c:showVal val="0"/>
          <c:showCatName val="0"/>
          <c:showSerName val="0"/>
          <c:showPercent val="0"/>
          <c:showBubbleSize val="0"/>
        </c:dLbls>
        <c:gapWidth val="100"/>
        <c:overlap val="100"/>
        <c:axId val="180853760"/>
        <c:axId val="18085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756</c:v>
                </c:pt>
                <c:pt idx="2">
                  <c:v>#N/A</c:v>
                </c:pt>
                <c:pt idx="3">
                  <c:v>#N/A</c:v>
                </c:pt>
                <c:pt idx="4">
                  <c:v>708</c:v>
                </c:pt>
                <c:pt idx="5">
                  <c:v>#N/A</c:v>
                </c:pt>
                <c:pt idx="6">
                  <c:v>#N/A</c:v>
                </c:pt>
                <c:pt idx="7">
                  <c:v>516</c:v>
                </c:pt>
                <c:pt idx="8">
                  <c:v>#N/A</c:v>
                </c:pt>
                <c:pt idx="9">
                  <c:v>#N/A</c:v>
                </c:pt>
                <c:pt idx="10">
                  <c:v>400</c:v>
                </c:pt>
                <c:pt idx="11">
                  <c:v>#N/A</c:v>
                </c:pt>
                <c:pt idx="12">
                  <c:v>#N/A</c:v>
                </c:pt>
                <c:pt idx="13">
                  <c:v>345</c:v>
                </c:pt>
                <c:pt idx="14">
                  <c:v>#N/A</c:v>
                </c:pt>
              </c:numCache>
            </c:numRef>
          </c:val>
          <c:smooth val="0"/>
        </c:ser>
        <c:dLbls>
          <c:showLegendKey val="0"/>
          <c:showVal val="0"/>
          <c:showCatName val="0"/>
          <c:showSerName val="0"/>
          <c:showPercent val="0"/>
          <c:showBubbleSize val="0"/>
        </c:dLbls>
        <c:marker val="1"/>
        <c:smooth val="0"/>
        <c:axId val="180853760"/>
        <c:axId val="180855936"/>
      </c:lineChart>
      <c:catAx>
        <c:axId val="1808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55936"/>
        <c:crosses val="autoZero"/>
        <c:auto val="1"/>
        <c:lblAlgn val="ctr"/>
        <c:lblOffset val="100"/>
        <c:tickLblSkip val="1"/>
        <c:tickMarkSkip val="1"/>
        <c:noMultiLvlLbl val="0"/>
      </c:catAx>
      <c:valAx>
        <c:axId val="18085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13701</c:v>
                </c:pt>
                <c:pt idx="5">
                  <c:v>14151</c:v>
                </c:pt>
                <c:pt idx="8">
                  <c:v>14871</c:v>
                </c:pt>
                <c:pt idx="11">
                  <c:v>14700</c:v>
                </c:pt>
                <c:pt idx="14">
                  <c:v>14129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2821</c:v>
                </c:pt>
                <c:pt idx="5">
                  <c:v>2713</c:v>
                </c:pt>
                <c:pt idx="8">
                  <c:v>2638</c:v>
                </c:pt>
                <c:pt idx="11">
                  <c:v>2182</c:v>
                </c:pt>
                <c:pt idx="14">
                  <c:v>2178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1882</c:v>
                </c:pt>
                <c:pt idx="5">
                  <c:v>2256</c:v>
                </c:pt>
                <c:pt idx="8">
                  <c:v>2672</c:v>
                </c:pt>
                <c:pt idx="11">
                  <c:v>3385</c:v>
                </c:pt>
                <c:pt idx="14">
                  <c:v>3759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5</c:v>
                </c:pt>
                <c:pt idx="6">
                  <c:v>5</c:v>
                </c:pt>
                <c:pt idx="9">
                  <c:v>5</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2830</c:v>
                </c:pt>
                <c:pt idx="3">
                  <c:v>2719</c:v>
                </c:pt>
                <c:pt idx="6">
                  <c:v>2612</c:v>
                </c:pt>
                <c:pt idx="9">
                  <c:v>2529</c:v>
                </c:pt>
                <c:pt idx="12">
                  <c:v>2413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43</c:v>
                </c:pt>
                <c:pt idx="3">
                  <c:v>50</c:v>
                </c:pt>
                <c:pt idx="6">
                  <c:v>31</c:v>
                </c:pt>
                <c:pt idx="9">
                  <c:v>30</c:v>
                </c:pt>
                <c:pt idx="12">
                  <c:v>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7196</c:v>
                </c:pt>
                <c:pt idx="3">
                  <c:v>7018</c:v>
                </c:pt>
                <c:pt idx="6">
                  <c:v>6701</c:v>
                </c:pt>
                <c:pt idx="9">
                  <c:v>6342</c:v>
                </c:pt>
                <c:pt idx="12">
                  <c:v>6124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12077</c:v>
                </c:pt>
                <c:pt idx="3">
                  <c:v>12129</c:v>
                </c:pt>
                <c:pt idx="6">
                  <c:v>12226</c:v>
                </c:pt>
                <c:pt idx="9">
                  <c:v>12417</c:v>
                </c:pt>
                <c:pt idx="12">
                  <c:v>12367</c:v>
                </c:pt>
              </c:numCache>
            </c:numRef>
          </c:val>
        </c:ser>
        <c:dLbls>
          <c:showLegendKey val="0"/>
          <c:showVal val="0"/>
          <c:showCatName val="0"/>
          <c:showSerName val="0"/>
          <c:showPercent val="0"/>
          <c:showBubbleSize val="0"/>
        </c:dLbls>
        <c:gapWidth val="100"/>
        <c:overlap val="100"/>
        <c:axId val="164715136"/>
        <c:axId val="16472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3748</c:v>
                </c:pt>
                <c:pt idx="2">
                  <c:v>#N/A</c:v>
                </c:pt>
                <c:pt idx="3">
                  <c:v>#N/A</c:v>
                </c:pt>
                <c:pt idx="4">
                  <c:v>2801</c:v>
                </c:pt>
                <c:pt idx="5">
                  <c:v>#N/A</c:v>
                </c:pt>
                <c:pt idx="6">
                  <c:v>#N/A</c:v>
                </c:pt>
                <c:pt idx="7">
                  <c:v>1394</c:v>
                </c:pt>
                <c:pt idx="8">
                  <c:v>#N/A</c:v>
                </c:pt>
                <c:pt idx="9">
                  <c:v>#N/A</c:v>
                </c:pt>
                <c:pt idx="10">
                  <c:v>1055</c:v>
                </c:pt>
                <c:pt idx="11">
                  <c:v>#N/A</c:v>
                </c:pt>
                <c:pt idx="12">
                  <c:v>#N/A</c:v>
                </c:pt>
                <c:pt idx="13">
                  <c:v>911</c:v>
                </c:pt>
                <c:pt idx="14">
                  <c:v>#N/A</c:v>
                </c:pt>
              </c:numCache>
            </c:numRef>
          </c:val>
          <c:smooth val="0"/>
        </c:ser>
        <c:dLbls>
          <c:showLegendKey val="0"/>
          <c:showVal val="0"/>
          <c:showCatName val="0"/>
          <c:showSerName val="0"/>
          <c:showPercent val="0"/>
          <c:showBubbleSize val="0"/>
        </c:dLbls>
        <c:marker val="1"/>
        <c:smooth val="0"/>
        <c:axId val="164715136"/>
        <c:axId val="164721408"/>
      </c:lineChart>
      <c:catAx>
        <c:axId val="1647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721408"/>
        <c:crosses val="autoZero"/>
        <c:auto val="1"/>
        <c:lblAlgn val="ctr"/>
        <c:lblOffset val="100"/>
        <c:tickLblSkip val="1"/>
        <c:tickMarkSkip val="1"/>
        <c:noMultiLvlLbl val="0"/>
      </c:catAx>
      <c:valAx>
        <c:axId val="1647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29,810
29,491
71.41
22,112,809
19,078,839
1,023,235
7,409,760
12,366,734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類似団体比較比は</a:t>
          </a:r>
          <a:r>
            <a:rPr kumimoji="1" lang="en-US" altLang="ja-JP" sz="1300">
              <a:latin typeface="ＭＳ Ｐゴシック"/>
            </a:rPr>
            <a:t>0.09</a:t>
          </a:r>
          <a:r>
            <a:rPr kumimoji="1" lang="ja-JP" altLang="en-US" sz="1300">
              <a:latin typeface="ＭＳ Ｐゴシック"/>
            </a:rPr>
            <a:t>ポイント高く、全国平均とほぼ同様であるが、茨城県平均からは</a:t>
          </a:r>
          <a:r>
            <a:rPr kumimoji="1" lang="en-US" altLang="ja-JP" sz="1300">
              <a:latin typeface="ＭＳ Ｐゴシック"/>
            </a:rPr>
            <a:t>0.19</a:t>
          </a:r>
          <a:r>
            <a:rPr kumimoji="1" lang="ja-JP" altLang="en-US" sz="1300">
              <a:latin typeface="ＭＳ Ｐゴシック"/>
            </a:rPr>
            <a:t>ポイント低い指数となっている。</a:t>
          </a:r>
          <a:r>
            <a:rPr kumimoji="1" lang="en-US" altLang="ja-JP" sz="1300">
              <a:latin typeface="ＭＳ Ｐゴシック"/>
            </a:rPr>
            <a:t>H25</a:t>
          </a:r>
          <a:r>
            <a:rPr kumimoji="1" lang="ja-JP" altLang="en-US" sz="1300">
              <a:latin typeface="ＭＳ Ｐゴシック"/>
            </a:rPr>
            <a:t>年度は昨年同様であるが、分子「基準財政収入額」対分母「基準財政需要額」とも増加している。この</a:t>
          </a:r>
          <a:r>
            <a:rPr kumimoji="1" lang="en-US" altLang="ja-JP" sz="1300">
              <a:latin typeface="ＭＳ Ｐゴシック"/>
            </a:rPr>
            <a:t>5</a:t>
          </a:r>
          <a:r>
            <a:rPr kumimoji="1" lang="ja-JP" altLang="en-US" sz="1300">
              <a:latin typeface="ＭＳ Ｐゴシック"/>
            </a:rPr>
            <a:t>年間においてはやはり基準財政収入額の減少傾向が進み、今後も継続していく見込みである。歳入の確保が継続しての課題であり、自主財源の拡充に努めていく。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156633</xdr:rowOff>
    </xdr:to>
    <xdr:cxnSp macro="">
      <xdr:nvCxnSpPr>
        <xdr:cNvPr id="71" name="直線コネクタ 70"/>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類似団体比では</a:t>
          </a:r>
          <a:r>
            <a:rPr kumimoji="1" lang="en-US" altLang="ja-JP" sz="1200">
              <a:latin typeface="ＭＳ Ｐゴシック"/>
            </a:rPr>
            <a:t>0.2</a:t>
          </a:r>
          <a:r>
            <a:rPr kumimoji="1" lang="ja-JP" altLang="en-US" sz="1200">
              <a:latin typeface="ＭＳ Ｐゴシック"/>
            </a:rPr>
            <a:t>ポイント高く、茨城県平均比では</a:t>
          </a:r>
          <a:r>
            <a:rPr kumimoji="1" lang="en-US" altLang="ja-JP" sz="1200">
              <a:latin typeface="ＭＳ Ｐゴシック"/>
            </a:rPr>
            <a:t>0.9</a:t>
          </a:r>
          <a:r>
            <a:rPr kumimoji="1" lang="ja-JP" altLang="en-US" sz="1200">
              <a:latin typeface="ＭＳ Ｐゴシック"/>
            </a:rPr>
            <a:t>ポイント高いが、全国平均からは</a:t>
          </a:r>
          <a:r>
            <a:rPr kumimoji="1" lang="en-US" altLang="ja-JP" sz="1200">
              <a:latin typeface="ＭＳ Ｐゴシック"/>
            </a:rPr>
            <a:t>0.3</a:t>
          </a:r>
          <a:r>
            <a:rPr kumimoji="1" lang="ja-JP" altLang="en-US" sz="1200">
              <a:latin typeface="ＭＳ Ｐゴシック"/>
            </a:rPr>
            <a:t>ポイント低い指標となっている。</a:t>
          </a:r>
          <a:r>
            <a:rPr kumimoji="1" lang="en-US" altLang="ja-JP" sz="1200">
              <a:latin typeface="ＭＳ Ｐゴシック"/>
            </a:rPr>
            <a:t>H</a:t>
          </a:r>
          <a:r>
            <a:rPr kumimoji="1" lang="ja-JP" altLang="en-US" sz="1200">
              <a:latin typeface="ＭＳ Ｐゴシック"/>
            </a:rPr>
            <a:t>２１年度までの財政硬直化から人件費と公債費の減により</a:t>
          </a:r>
          <a:r>
            <a:rPr kumimoji="1" lang="en-US" altLang="ja-JP" sz="1200">
              <a:latin typeface="ＭＳ Ｐゴシック"/>
            </a:rPr>
            <a:t>H</a:t>
          </a:r>
          <a:r>
            <a:rPr kumimoji="1" lang="ja-JP" altLang="en-US" sz="1200">
              <a:latin typeface="ＭＳ Ｐゴシック"/>
            </a:rPr>
            <a:t>２４までは多少の改善がみられてきたが、</a:t>
          </a:r>
          <a:r>
            <a:rPr kumimoji="1" lang="en-US" altLang="ja-JP" sz="1200">
              <a:latin typeface="ＭＳ Ｐゴシック"/>
            </a:rPr>
            <a:t>H25</a:t>
          </a:r>
          <a:r>
            <a:rPr kumimoji="1" lang="ja-JP" altLang="en-US" sz="1200">
              <a:latin typeface="ＭＳ Ｐゴシック"/>
            </a:rPr>
            <a:t>税収は微増したものの主に一本算定による普通交付税の減が影響し、経常一般財源が前年度比</a:t>
          </a:r>
          <a:r>
            <a:rPr kumimoji="1" lang="en-US" altLang="ja-JP" sz="1200">
              <a:latin typeface="ＭＳ Ｐゴシック"/>
            </a:rPr>
            <a:t>1</a:t>
          </a:r>
          <a:r>
            <a:rPr kumimoji="1" lang="ja-JP" altLang="en-US" sz="1200">
              <a:latin typeface="ＭＳ Ｐゴシック"/>
            </a:rPr>
            <a:t>億６千万円の減としたことによりポイントがあがる要因となった。</a:t>
          </a:r>
          <a:endParaRPr kumimoji="1" lang="en-US" altLang="ja-JP" sz="1200">
            <a:latin typeface="ＭＳ Ｐゴシック"/>
          </a:endParaRPr>
        </a:p>
        <a:p>
          <a:r>
            <a:rPr kumimoji="1" lang="ja-JP" altLang="en-US" sz="1200">
              <a:latin typeface="ＭＳ Ｐゴシック"/>
            </a:rPr>
            <a:t>　　今後、社会保障経費による扶助費の増加と公共施設の維持管理費により、経常経費の削減は困難な状況である。総合計画での目標である９１％は下回っているものの、引き続き、事務事業の見直しにより経常経費の削減に努めていく。</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112485</xdr:rowOff>
    </xdr:from>
    <xdr:to>
      <xdr:col>7</xdr:col>
      <xdr:colOff>152400</xdr:colOff>
      <xdr:row>61</xdr:row>
      <xdr:rowOff>126274</xdr:rowOff>
    </xdr:to>
    <xdr:cxnSp macro="">
      <xdr:nvCxnSpPr>
        <xdr:cNvPr id="133" name="直線コネクタ 132"/>
        <xdr:cNvCxnSpPr/>
      </xdr:nvCxnSpPr>
      <xdr:spPr>
        <a:xfrm>
          <a:off x="4114800" y="1057093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112485</xdr:rowOff>
    </xdr:from>
    <xdr:to>
      <xdr:col>6</xdr:col>
      <xdr:colOff>0</xdr:colOff>
      <xdr:row>61</xdr:row>
      <xdr:rowOff>112485</xdr:rowOff>
    </xdr:to>
    <xdr:cxnSp macro="">
      <xdr:nvCxnSpPr>
        <xdr:cNvPr id="136" name="直線コネクタ 135"/>
        <xdr:cNvCxnSpPr/>
      </xdr:nvCxnSpPr>
      <xdr:spPr>
        <a:xfrm>
          <a:off x="3225800" y="1057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61</xdr:row>
      <xdr:rowOff>112485</xdr:rowOff>
    </xdr:to>
    <xdr:cxnSp macro="">
      <xdr:nvCxnSpPr>
        <xdr:cNvPr id="139" name="直線コネクタ 138"/>
        <xdr:cNvCxnSpPr/>
      </xdr:nvCxnSpPr>
      <xdr:spPr>
        <a:xfrm>
          <a:off x="2336800" y="1057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112485</xdr:rowOff>
    </xdr:from>
    <xdr:to>
      <xdr:col>3</xdr:col>
      <xdr:colOff>279400</xdr:colOff>
      <xdr:row>62</xdr:row>
      <xdr:rowOff>137523</xdr:rowOff>
    </xdr:to>
    <xdr:cxnSp macro="">
      <xdr:nvCxnSpPr>
        <xdr:cNvPr id="142" name="直線コネクタ 141"/>
        <xdr:cNvCxnSpPr/>
      </xdr:nvCxnSpPr>
      <xdr:spPr>
        <a:xfrm flipV="1">
          <a:off x="1447800" y="10570935"/>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75474</xdr:rowOff>
    </xdr:from>
    <xdr:to>
      <xdr:col>7</xdr:col>
      <xdr:colOff>203200</xdr:colOff>
      <xdr:row>62</xdr:row>
      <xdr:rowOff>5624</xdr:rowOff>
    </xdr:to>
    <xdr:sp macro="" textlink="">
      <xdr:nvSpPr>
        <xdr:cNvPr id="152" name="円/楕円 151"/>
        <xdr:cNvSpPr/>
      </xdr:nvSpPr>
      <xdr:spPr>
        <a:xfrm>
          <a:off x="4902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47551</xdr:rowOff>
    </xdr:from>
    <xdr:ext cx="762000" cy="259045"/>
    <xdr:sp macro="" textlink="">
      <xdr:nvSpPr>
        <xdr:cNvPr id="153" name="財政構造の弾力性該当値テキスト"/>
        <xdr:cNvSpPr txBox="1"/>
      </xdr:nvSpPr>
      <xdr:spPr>
        <a:xfrm>
          <a:off x="5041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61685</xdr:rowOff>
    </xdr:from>
    <xdr:to>
      <xdr:col>6</xdr:col>
      <xdr:colOff>50800</xdr:colOff>
      <xdr:row>61</xdr:row>
      <xdr:rowOff>163285</xdr:rowOff>
    </xdr:to>
    <xdr:sp macro="" textlink="">
      <xdr:nvSpPr>
        <xdr:cNvPr id="154" name="円/楕円 153"/>
        <xdr:cNvSpPr/>
      </xdr:nvSpPr>
      <xdr:spPr>
        <a:xfrm>
          <a:off x="4064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2012</xdr:rowOff>
    </xdr:from>
    <xdr:ext cx="736600" cy="259045"/>
    <xdr:sp macro="" textlink="">
      <xdr:nvSpPr>
        <xdr:cNvPr id="155" name="テキスト ボックス 154"/>
        <xdr:cNvSpPr txBox="1"/>
      </xdr:nvSpPr>
      <xdr:spPr>
        <a:xfrm>
          <a:off x="3733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61685</xdr:rowOff>
    </xdr:from>
    <xdr:to>
      <xdr:col>4</xdr:col>
      <xdr:colOff>533400</xdr:colOff>
      <xdr:row>61</xdr:row>
      <xdr:rowOff>163285</xdr:rowOff>
    </xdr:to>
    <xdr:sp macro="" textlink="">
      <xdr:nvSpPr>
        <xdr:cNvPr id="156" name="円/楕円 155"/>
        <xdr:cNvSpPr/>
      </xdr:nvSpPr>
      <xdr:spPr>
        <a:xfrm>
          <a:off x="3175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2012</xdr:rowOff>
    </xdr:from>
    <xdr:ext cx="762000" cy="259045"/>
    <xdr:sp macro="" textlink="">
      <xdr:nvSpPr>
        <xdr:cNvPr id="157" name="テキスト ボックス 156"/>
        <xdr:cNvSpPr txBox="1"/>
      </xdr:nvSpPr>
      <xdr:spPr>
        <a:xfrm>
          <a:off x="2844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8" name="円/楕円 157"/>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148062</xdr:rowOff>
    </xdr:from>
    <xdr:ext cx="762000" cy="259045"/>
    <xdr:sp macro="" textlink="">
      <xdr:nvSpPr>
        <xdr:cNvPr id="159" name="テキスト ボックス 158"/>
        <xdr:cNvSpPr txBox="1"/>
      </xdr:nvSpPr>
      <xdr:spPr>
        <a:xfrm>
          <a:off x="1955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60" name="円/楕円 159"/>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61" name="テキスト ボックス 160"/>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類似団体比では、</a:t>
          </a:r>
          <a:r>
            <a:rPr kumimoji="1" lang="en-US" altLang="ja-JP" sz="1300">
              <a:solidFill>
                <a:schemeClr val="dk1"/>
              </a:solidFill>
              <a:latin typeface="+mn-lt"/>
              <a:ea typeface="+mn-ea"/>
              <a:cs typeface="+mn-cs"/>
            </a:rPr>
            <a:t>1</a:t>
          </a:r>
          <a:r>
            <a:rPr kumimoji="1" lang="ja-JP" altLang="en-US" sz="1300">
              <a:solidFill>
                <a:schemeClr val="dk1"/>
              </a:solidFill>
              <a:latin typeface="+mn-lt"/>
              <a:ea typeface="+mn-ea"/>
              <a:cs typeface="+mn-cs"/>
            </a:rPr>
            <a:t>人当たり</a:t>
          </a:r>
          <a:r>
            <a:rPr kumimoji="1" lang="en-US" altLang="ja-JP" sz="1300">
              <a:solidFill>
                <a:schemeClr val="dk1"/>
              </a:solidFill>
              <a:latin typeface="+mn-lt"/>
              <a:ea typeface="+mn-ea"/>
              <a:cs typeface="+mn-cs"/>
            </a:rPr>
            <a:t>28,693</a:t>
          </a:r>
          <a:r>
            <a:rPr kumimoji="1" lang="ja-JP" altLang="en-US" sz="1300">
              <a:solidFill>
                <a:schemeClr val="dk1"/>
              </a:solidFill>
              <a:latin typeface="+mn-lt"/>
              <a:ea typeface="+mn-ea"/>
              <a:cs typeface="+mn-cs"/>
            </a:rPr>
            <a:t>円</a:t>
          </a:r>
          <a:r>
            <a:rPr kumimoji="1" lang="ja-JP" altLang="ja-JP" sz="1300">
              <a:solidFill>
                <a:schemeClr val="dk1"/>
              </a:solidFill>
              <a:latin typeface="+mn-lt"/>
              <a:ea typeface="+mn-ea"/>
              <a:cs typeface="+mn-cs"/>
            </a:rPr>
            <a:t>低く</a:t>
          </a:r>
          <a:r>
            <a:rPr kumimoji="1" lang="ja-JP" altLang="en-US" sz="1300">
              <a:solidFill>
                <a:schemeClr val="dk1"/>
              </a:solidFill>
              <a:latin typeface="+mn-lt"/>
              <a:ea typeface="+mn-ea"/>
              <a:cs typeface="+mn-cs"/>
            </a:rPr>
            <a:t>効率が良いが</a:t>
          </a:r>
          <a:r>
            <a:rPr kumimoji="1" lang="ja-JP" altLang="ja-JP" sz="1300">
              <a:solidFill>
                <a:schemeClr val="dk1"/>
              </a:solidFill>
              <a:latin typeface="+mn-lt"/>
              <a:ea typeface="+mn-ea"/>
              <a:cs typeface="+mn-cs"/>
            </a:rPr>
            <a:t>、全国平均・茨城県平均</a:t>
          </a:r>
          <a:r>
            <a:rPr kumimoji="1" lang="ja-JP" altLang="en-US" sz="1300">
              <a:solidFill>
                <a:schemeClr val="dk1"/>
              </a:solidFill>
              <a:latin typeface="+mn-lt"/>
              <a:ea typeface="+mn-ea"/>
              <a:cs typeface="+mn-cs"/>
            </a:rPr>
            <a:t>比では費用対効果が悪い数値となっている。</a:t>
          </a:r>
          <a:r>
            <a:rPr kumimoji="1" lang="ja-JP" altLang="ja-JP" sz="1300">
              <a:solidFill>
                <a:schemeClr val="dk1"/>
              </a:solidFill>
              <a:latin typeface="+mn-lt"/>
              <a:ea typeface="+mn-ea"/>
              <a:cs typeface="+mn-cs"/>
            </a:rPr>
            <a:t>住民人口</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万弱の地方自治体としては定員管理の抑制を強く進めてきた</a:t>
          </a:r>
          <a:r>
            <a:rPr kumimoji="1" lang="ja-JP" altLang="en-US" sz="1300">
              <a:solidFill>
                <a:schemeClr val="dk1"/>
              </a:solidFill>
              <a:latin typeface="+mn-lt"/>
              <a:ea typeface="+mn-ea"/>
              <a:cs typeface="+mn-cs"/>
            </a:rPr>
            <a:t>人件費</a:t>
          </a:r>
          <a:r>
            <a:rPr kumimoji="1" lang="ja-JP" altLang="ja-JP" sz="1300">
              <a:solidFill>
                <a:schemeClr val="dk1"/>
              </a:solidFill>
              <a:latin typeface="+mn-lt"/>
              <a:ea typeface="+mn-ea"/>
              <a:cs typeface="+mn-cs"/>
            </a:rPr>
            <a:t>効果</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でている。</a:t>
          </a:r>
          <a:r>
            <a:rPr kumimoji="1" lang="ja-JP" altLang="en-US" sz="1300">
              <a:solidFill>
                <a:schemeClr val="dk1"/>
              </a:solidFill>
              <a:latin typeface="+mn-lt"/>
              <a:ea typeface="+mn-ea"/>
              <a:cs typeface="+mn-cs"/>
            </a:rPr>
            <a:t>しかし特に物件費においては全国的な人口１人当たりの費用効率は悪い結果である。今後も歳出全体の費用対効果を検証しながらより効率的な見直しを努める。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8734</xdr:rowOff>
    </xdr:from>
    <xdr:to>
      <xdr:col>7</xdr:col>
      <xdr:colOff>152400</xdr:colOff>
      <xdr:row>81</xdr:row>
      <xdr:rowOff>15460</xdr:rowOff>
    </xdr:to>
    <xdr:cxnSp macro="">
      <xdr:nvCxnSpPr>
        <xdr:cNvPr id="195" name="直線コネクタ 194"/>
        <xdr:cNvCxnSpPr/>
      </xdr:nvCxnSpPr>
      <xdr:spPr>
        <a:xfrm flipV="1">
          <a:off x="4114800" y="13896184"/>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164962</xdr:rowOff>
    </xdr:from>
    <xdr:ext cx="762000" cy="259045"/>
    <xdr:sp macro="" textlink="">
      <xdr:nvSpPr>
        <xdr:cNvPr id="196" name="人件費・物件費等の状況平均値テキスト"/>
        <xdr:cNvSpPr txBox="1"/>
      </xdr:nvSpPr>
      <xdr:spPr>
        <a:xfrm>
          <a:off x="5041900" y="13880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15460</xdr:rowOff>
    </xdr:from>
    <xdr:to>
      <xdr:col>6</xdr:col>
      <xdr:colOff>0</xdr:colOff>
      <xdr:row>81</xdr:row>
      <xdr:rowOff>18183</xdr:rowOff>
    </xdr:to>
    <xdr:cxnSp macro="">
      <xdr:nvCxnSpPr>
        <xdr:cNvPr id="198" name="直線コネクタ 197"/>
        <xdr:cNvCxnSpPr/>
      </xdr:nvCxnSpPr>
      <xdr:spPr>
        <a:xfrm flipV="1">
          <a:off x="3225800" y="13902910"/>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11384</xdr:rowOff>
    </xdr:from>
    <xdr:to>
      <xdr:col>4</xdr:col>
      <xdr:colOff>482600</xdr:colOff>
      <xdr:row>81</xdr:row>
      <xdr:rowOff>18183</xdr:rowOff>
    </xdr:to>
    <xdr:cxnSp macro="">
      <xdr:nvCxnSpPr>
        <xdr:cNvPr id="201" name="直線コネクタ 200"/>
        <xdr:cNvCxnSpPr/>
      </xdr:nvCxnSpPr>
      <xdr:spPr>
        <a:xfrm>
          <a:off x="2336800" y="13898834"/>
          <a:ext cx="889000" cy="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11384</xdr:rowOff>
    </xdr:from>
    <xdr:to>
      <xdr:col>3</xdr:col>
      <xdr:colOff>279400</xdr:colOff>
      <xdr:row>81</xdr:row>
      <xdr:rowOff>11582</xdr:rowOff>
    </xdr:to>
    <xdr:cxnSp macro="">
      <xdr:nvCxnSpPr>
        <xdr:cNvPr id="204" name="直線コネクタ 203"/>
        <xdr:cNvCxnSpPr/>
      </xdr:nvCxnSpPr>
      <xdr:spPr>
        <a:xfrm flipV="1">
          <a:off x="1447800" y="13898834"/>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129384</xdr:rowOff>
    </xdr:from>
    <xdr:to>
      <xdr:col>7</xdr:col>
      <xdr:colOff>203200</xdr:colOff>
      <xdr:row>81</xdr:row>
      <xdr:rowOff>59534</xdr:rowOff>
    </xdr:to>
    <xdr:sp macro="" textlink="">
      <xdr:nvSpPr>
        <xdr:cNvPr id="214" name="円/楕円 213"/>
        <xdr:cNvSpPr/>
      </xdr:nvSpPr>
      <xdr:spPr>
        <a:xfrm>
          <a:off x="4902200" y="138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50661</xdr:rowOff>
    </xdr:from>
    <xdr:ext cx="762000" cy="259045"/>
    <xdr:sp macro="" textlink="">
      <xdr:nvSpPr>
        <xdr:cNvPr id="215" name="人件費・物件費等の状況該当値テキスト"/>
        <xdr:cNvSpPr txBox="1"/>
      </xdr:nvSpPr>
      <xdr:spPr>
        <a:xfrm>
          <a:off x="5041900" y="137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136110</xdr:rowOff>
    </xdr:from>
    <xdr:to>
      <xdr:col>6</xdr:col>
      <xdr:colOff>50800</xdr:colOff>
      <xdr:row>81</xdr:row>
      <xdr:rowOff>66260</xdr:rowOff>
    </xdr:to>
    <xdr:sp macro="" textlink="">
      <xdr:nvSpPr>
        <xdr:cNvPr id="216" name="円/楕円 215"/>
        <xdr:cNvSpPr/>
      </xdr:nvSpPr>
      <xdr:spPr>
        <a:xfrm>
          <a:off x="4064000" y="138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76437</xdr:rowOff>
    </xdr:from>
    <xdr:ext cx="736600" cy="259045"/>
    <xdr:sp macro="" textlink="">
      <xdr:nvSpPr>
        <xdr:cNvPr id="217" name="テキスト ボックス 216"/>
        <xdr:cNvSpPr txBox="1"/>
      </xdr:nvSpPr>
      <xdr:spPr>
        <a:xfrm>
          <a:off x="3733800" y="1362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138833</xdr:rowOff>
    </xdr:from>
    <xdr:to>
      <xdr:col>4</xdr:col>
      <xdr:colOff>533400</xdr:colOff>
      <xdr:row>81</xdr:row>
      <xdr:rowOff>68983</xdr:rowOff>
    </xdr:to>
    <xdr:sp macro="" textlink="">
      <xdr:nvSpPr>
        <xdr:cNvPr id="218" name="円/楕円 217"/>
        <xdr:cNvSpPr/>
      </xdr:nvSpPr>
      <xdr:spPr>
        <a:xfrm>
          <a:off x="3175000" y="138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79160</xdr:rowOff>
    </xdr:from>
    <xdr:ext cx="762000" cy="259045"/>
    <xdr:sp macro="" textlink="">
      <xdr:nvSpPr>
        <xdr:cNvPr id="219" name="テキスト ボックス 218"/>
        <xdr:cNvSpPr txBox="1"/>
      </xdr:nvSpPr>
      <xdr:spPr>
        <a:xfrm>
          <a:off x="2844800" y="136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132034</xdr:rowOff>
    </xdr:from>
    <xdr:to>
      <xdr:col>3</xdr:col>
      <xdr:colOff>330200</xdr:colOff>
      <xdr:row>81</xdr:row>
      <xdr:rowOff>62184</xdr:rowOff>
    </xdr:to>
    <xdr:sp macro="" textlink="">
      <xdr:nvSpPr>
        <xdr:cNvPr id="220" name="円/楕円 219"/>
        <xdr:cNvSpPr/>
      </xdr:nvSpPr>
      <xdr:spPr>
        <a:xfrm>
          <a:off x="2286000" y="13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72361</xdr:rowOff>
    </xdr:from>
    <xdr:ext cx="762000" cy="259045"/>
    <xdr:sp macro="" textlink="">
      <xdr:nvSpPr>
        <xdr:cNvPr id="221" name="テキスト ボックス 220"/>
        <xdr:cNvSpPr txBox="1"/>
      </xdr:nvSpPr>
      <xdr:spPr>
        <a:xfrm>
          <a:off x="1955800" y="1361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132232</xdr:rowOff>
    </xdr:from>
    <xdr:to>
      <xdr:col>2</xdr:col>
      <xdr:colOff>127000</xdr:colOff>
      <xdr:row>81</xdr:row>
      <xdr:rowOff>62382</xdr:rowOff>
    </xdr:to>
    <xdr:sp macro="" textlink="">
      <xdr:nvSpPr>
        <xdr:cNvPr id="222" name="円/楕円 221"/>
        <xdr:cNvSpPr/>
      </xdr:nvSpPr>
      <xdr:spPr>
        <a:xfrm>
          <a:off x="1397000" y="138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72559</xdr:rowOff>
    </xdr:from>
    <xdr:ext cx="762000" cy="259045"/>
    <xdr:sp macro="" textlink="">
      <xdr:nvSpPr>
        <xdr:cNvPr id="223" name="テキスト ボックス 222"/>
        <xdr:cNvSpPr txBox="1"/>
      </xdr:nvSpPr>
      <xdr:spPr>
        <a:xfrm>
          <a:off x="1066800" y="1361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年度においては、国家公務員の臨時特例額額措置により</a:t>
          </a:r>
          <a:r>
            <a:rPr kumimoji="1" lang="en-US" altLang="ja-JP" sz="1300">
              <a:latin typeface="ＭＳ Ｐゴシック"/>
            </a:rPr>
            <a:t>100</a:t>
          </a:r>
          <a:r>
            <a:rPr kumimoji="1" lang="ja-JP" altLang="en-US" sz="1300">
              <a:latin typeface="ＭＳ Ｐゴシック"/>
            </a:rPr>
            <a:t>を超えている。類似団体比では</a:t>
          </a:r>
          <a:r>
            <a:rPr kumimoji="1" lang="en-US" altLang="ja-JP" sz="1300">
              <a:latin typeface="ＭＳ Ｐゴシック"/>
            </a:rPr>
            <a:t>1.6</a:t>
          </a:r>
          <a:r>
            <a:rPr kumimoji="1" lang="ja-JP" altLang="en-US" sz="1300">
              <a:latin typeface="ＭＳ Ｐゴシック"/>
            </a:rPr>
            <a:t>ポイント上がっているが、全国市平均比では</a:t>
          </a:r>
          <a:r>
            <a:rPr kumimoji="1" lang="en-US" altLang="ja-JP" sz="1300">
              <a:latin typeface="ＭＳ Ｐゴシック"/>
            </a:rPr>
            <a:t>0.2</a:t>
          </a:r>
          <a:r>
            <a:rPr kumimoji="1" lang="ja-JP" altLang="en-US" sz="1300">
              <a:latin typeface="ＭＳ Ｐゴシック"/>
            </a:rPr>
            <a:t>ポイント下がっている状況である。今後は任用の明確化と職員職務遂行能力の実証に基づき、職務給原則の徹底に努める。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89</xdr:row>
      <xdr:rowOff>13546</xdr:rowOff>
    </xdr:to>
    <xdr:cxnSp macro="">
      <xdr:nvCxnSpPr>
        <xdr:cNvPr id="257" name="直線コネクタ 256"/>
        <xdr:cNvCxnSpPr/>
      </xdr:nvCxnSpPr>
      <xdr:spPr>
        <a:xfrm flipV="1">
          <a:off x="16179800" y="14942820"/>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13546</xdr:rowOff>
    </xdr:from>
    <xdr:to>
      <xdr:col>23</xdr:col>
      <xdr:colOff>406400</xdr:colOff>
      <xdr:row>89</xdr:row>
      <xdr:rowOff>25612</xdr:rowOff>
    </xdr:to>
    <xdr:cxnSp macro="">
      <xdr:nvCxnSpPr>
        <xdr:cNvPr id="260" name="直線コネクタ 259"/>
        <xdr:cNvCxnSpPr/>
      </xdr:nvCxnSpPr>
      <xdr:spPr>
        <a:xfrm flipV="1">
          <a:off x="15290800" y="152725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89</xdr:row>
      <xdr:rowOff>25612</xdr:rowOff>
    </xdr:to>
    <xdr:cxnSp macro="">
      <xdr:nvCxnSpPr>
        <xdr:cNvPr id="263" name="直線コネクタ 262"/>
        <xdr:cNvCxnSpPr/>
      </xdr:nvCxnSpPr>
      <xdr:spPr>
        <a:xfrm>
          <a:off x="14401800" y="14934777"/>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87</xdr:row>
      <xdr:rowOff>22648</xdr:rowOff>
    </xdr:to>
    <xdr:cxnSp macro="">
      <xdr:nvCxnSpPr>
        <xdr:cNvPr id="266" name="直線コネクタ 265"/>
        <xdr:cNvCxnSpPr/>
      </xdr:nvCxnSpPr>
      <xdr:spPr>
        <a:xfrm flipV="1">
          <a:off x="13512800" y="149347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6" name="円/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8" name="円/楕円 277"/>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79" name="テキスト ボックス 278"/>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146262</xdr:rowOff>
    </xdr:from>
    <xdr:to>
      <xdr:col>22</xdr:col>
      <xdr:colOff>254000</xdr:colOff>
      <xdr:row>89</xdr:row>
      <xdr:rowOff>76412</xdr:rowOff>
    </xdr:to>
    <xdr:sp macro="" textlink="">
      <xdr:nvSpPr>
        <xdr:cNvPr id="280" name="円/楕円 279"/>
        <xdr:cNvSpPr/>
      </xdr:nvSpPr>
      <xdr:spPr>
        <a:xfrm>
          <a:off x="15240000" y="152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61189</xdr:rowOff>
    </xdr:from>
    <xdr:ext cx="762000" cy="259045"/>
    <xdr:sp macro="" textlink="">
      <xdr:nvSpPr>
        <xdr:cNvPr id="281" name="テキスト ボックス 280"/>
        <xdr:cNvSpPr txBox="1"/>
      </xdr:nvSpPr>
      <xdr:spPr>
        <a:xfrm>
          <a:off x="14909800" y="1532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2" name="円/楕円 281"/>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3" name="テキスト ボックス 28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143298</xdr:rowOff>
    </xdr:from>
    <xdr:to>
      <xdr:col>19</xdr:col>
      <xdr:colOff>533400</xdr:colOff>
      <xdr:row>87</xdr:row>
      <xdr:rowOff>73448</xdr:rowOff>
    </xdr:to>
    <xdr:sp macro="" textlink="">
      <xdr:nvSpPr>
        <xdr:cNvPr id="284" name="円/楕円 283"/>
        <xdr:cNvSpPr/>
      </xdr:nvSpPr>
      <xdr:spPr>
        <a:xfrm>
          <a:off x="134620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58225</xdr:rowOff>
    </xdr:from>
    <xdr:ext cx="762000" cy="259045"/>
    <xdr:sp macro="" textlink="">
      <xdr:nvSpPr>
        <xdr:cNvPr id="285" name="テキスト ボックス 284"/>
        <xdr:cNvSpPr txBox="1"/>
      </xdr:nvSpPr>
      <xdr:spPr>
        <a:xfrm>
          <a:off x="13131800" y="14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類似団体比では、</a:t>
          </a:r>
          <a:r>
            <a:rPr kumimoji="1" lang="en-US" altLang="ja-JP" sz="1300">
              <a:latin typeface="ＭＳ Ｐゴシック"/>
            </a:rPr>
            <a:t>2.52</a:t>
          </a:r>
          <a:r>
            <a:rPr kumimoji="1" lang="ja-JP" altLang="en-US" sz="1300">
              <a:latin typeface="ＭＳ Ｐゴシック"/>
            </a:rPr>
            <a:t>ポイント低く、全国平均・茨城県平均とはあまり変わらないことからも、住民人口</a:t>
          </a:r>
          <a:r>
            <a:rPr kumimoji="1" lang="en-US" altLang="ja-JP" sz="1300">
              <a:latin typeface="ＭＳ Ｐゴシック"/>
            </a:rPr>
            <a:t>3</a:t>
          </a:r>
          <a:r>
            <a:rPr kumimoji="1" lang="ja-JP" altLang="en-US" sz="1300">
              <a:latin typeface="ＭＳ Ｐゴシック"/>
            </a:rPr>
            <a:t>万弱の地方自治体としては定員管理の抑制を強く進めてきた効果がでている。今後の職員定員数においてはほぼ現状維持となる見込みである。定年退職者数に対する再任用者と新規採用者が同数となるように管理し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79405</xdr:rowOff>
    </xdr:from>
    <xdr:to>
      <xdr:col>24</xdr:col>
      <xdr:colOff>558800</xdr:colOff>
      <xdr:row>60</xdr:row>
      <xdr:rowOff>87449</xdr:rowOff>
    </xdr:to>
    <xdr:cxnSp macro="">
      <xdr:nvCxnSpPr>
        <xdr:cNvPr id="322" name="直線コネクタ 321"/>
        <xdr:cNvCxnSpPr/>
      </xdr:nvCxnSpPr>
      <xdr:spPr>
        <a:xfrm>
          <a:off x="16179800" y="1036640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79405</xdr:rowOff>
    </xdr:from>
    <xdr:to>
      <xdr:col>23</xdr:col>
      <xdr:colOff>406400</xdr:colOff>
      <xdr:row>60</xdr:row>
      <xdr:rowOff>97790</xdr:rowOff>
    </xdr:to>
    <xdr:cxnSp macro="">
      <xdr:nvCxnSpPr>
        <xdr:cNvPr id="325" name="直線コネクタ 324"/>
        <xdr:cNvCxnSpPr/>
      </xdr:nvCxnSpPr>
      <xdr:spPr>
        <a:xfrm flipV="1">
          <a:off x="15290800" y="103664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149497</xdr:rowOff>
    </xdr:to>
    <xdr:cxnSp macro="">
      <xdr:nvCxnSpPr>
        <xdr:cNvPr id="328" name="直線コネクタ 327"/>
        <xdr:cNvCxnSpPr/>
      </xdr:nvCxnSpPr>
      <xdr:spPr>
        <a:xfrm flipV="1">
          <a:off x="14401800" y="1038479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60</xdr:row>
      <xdr:rowOff>169031</xdr:rowOff>
    </xdr:to>
    <xdr:cxnSp macro="">
      <xdr:nvCxnSpPr>
        <xdr:cNvPr id="331" name="直線コネクタ 330"/>
        <xdr:cNvCxnSpPr/>
      </xdr:nvCxnSpPr>
      <xdr:spPr>
        <a:xfrm flipV="1">
          <a:off x="13512800" y="1043649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36649</xdr:rowOff>
    </xdr:from>
    <xdr:to>
      <xdr:col>24</xdr:col>
      <xdr:colOff>609600</xdr:colOff>
      <xdr:row>60</xdr:row>
      <xdr:rowOff>138249</xdr:rowOff>
    </xdr:to>
    <xdr:sp macro="" textlink="">
      <xdr:nvSpPr>
        <xdr:cNvPr id="341" name="円/楕円 340"/>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53176</xdr:rowOff>
    </xdr:from>
    <xdr:ext cx="762000" cy="259045"/>
    <xdr:sp macro="" textlink="">
      <xdr:nvSpPr>
        <xdr:cNvPr id="342"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28605</xdr:rowOff>
    </xdr:from>
    <xdr:to>
      <xdr:col>23</xdr:col>
      <xdr:colOff>457200</xdr:colOff>
      <xdr:row>60</xdr:row>
      <xdr:rowOff>130205</xdr:rowOff>
    </xdr:to>
    <xdr:sp macro="" textlink="">
      <xdr:nvSpPr>
        <xdr:cNvPr id="343" name="円/楕円 342"/>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140382</xdr:rowOff>
    </xdr:from>
    <xdr:ext cx="736600" cy="259045"/>
    <xdr:sp macro="" textlink="">
      <xdr:nvSpPr>
        <xdr:cNvPr id="344" name="テキスト ボックス 343"/>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5" name="円/楕円 344"/>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6" name="テキスト ボックス 345"/>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47" name="円/楕円 346"/>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39024</xdr:rowOff>
    </xdr:from>
    <xdr:ext cx="762000" cy="259045"/>
    <xdr:sp macro="" textlink="">
      <xdr:nvSpPr>
        <xdr:cNvPr id="348" name="テキスト ボックス 347"/>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118231</xdr:rowOff>
    </xdr:from>
    <xdr:to>
      <xdr:col>19</xdr:col>
      <xdr:colOff>533400</xdr:colOff>
      <xdr:row>61</xdr:row>
      <xdr:rowOff>48381</xdr:rowOff>
    </xdr:to>
    <xdr:sp macro="" textlink="">
      <xdr:nvSpPr>
        <xdr:cNvPr id="349" name="円/楕円 348"/>
        <xdr:cNvSpPr/>
      </xdr:nvSpPr>
      <xdr:spPr>
        <a:xfrm>
          <a:off x="13462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58558</xdr:rowOff>
    </xdr:from>
    <xdr:ext cx="762000" cy="259045"/>
    <xdr:sp macro="" textlink="">
      <xdr:nvSpPr>
        <xdr:cNvPr id="350" name="テキスト ボックス 349"/>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抑制による元利償還金の減と基準財政需要額に算入される公債費の増により、類似団体及び全国平均を上回る改善値としている。今後、経常経費が増加し財政調整基金の減少が見込まれることから、引き続き地方債発行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7076</xdr:rowOff>
    </xdr:from>
    <xdr:to>
      <xdr:col>24</xdr:col>
      <xdr:colOff>558800</xdr:colOff>
      <xdr:row>37</xdr:row>
      <xdr:rowOff>65677</xdr:rowOff>
    </xdr:to>
    <xdr:cxnSp macro="">
      <xdr:nvCxnSpPr>
        <xdr:cNvPr id="386" name="直線コネクタ 385"/>
        <xdr:cNvCxnSpPr/>
      </xdr:nvCxnSpPr>
      <xdr:spPr>
        <a:xfrm flipV="1">
          <a:off x="16179800" y="635072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65677</xdr:rowOff>
    </xdr:from>
    <xdr:to>
      <xdr:col>23</xdr:col>
      <xdr:colOff>406400</xdr:colOff>
      <xdr:row>37</xdr:row>
      <xdr:rowOff>131173</xdr:rowOff>
    </xdr:to>
    <xdr:cxnSp macro="">
      <xdr:nvCxnSpPr>
        <xdr:cNvPr id="389" name="直線コネクタ 388"/>
        <xdr:cNvCxnSpPr/>
      </xdr:nvCxnSpPr>
      <xdr:spPr>
        <a:xfrm flipV="1">
          <a:off x="15290800" y="640932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131173</xdr:rowOff>
    </xdr:from>
    <xdr:to>
      <xdr:col>22</xdr:col>
      <xdr:colOff>203200</xdr:colOff>
      <xdr:row>38</xdr:row>
      <xdr:rowOff>11430</xdr:rowOff>
    </xdr:to>
    <xdr:cxnSp macro="">
      <xdr:nvCxnSpPr>
        <xdr:cNvPr id="392" name="直線コネクタ 391"/>
        <xdr:cNvCxnSpPr/>
      </xdr:nvCxnSpPr>
      <xdr:spPr>
        <a:xfrm flipV="1">
          <a:off x="14401800" y="64748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39007</xdr:rowOff>
    </xdr:to>
    <xdr:cxnSp macro="">
      <xdr:nvCxnSpPr>
        <xdr:cNvPr id="395" name="直線コネクタ 394"/>
        <xdr:cNvCxnSpPr/>
      </xdr:nvCxnSpPr>
      <xdr:spPr>
        <a:xfrm flipV="1">
          <a:off x="13512800" y="652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127726</xdr:rowOff>
    </xdr:from>
    <xdr:to>
      <xdr:col>24</xdr:col>
      <xdr:colOff>609600</xdr:colOff>
      <xdr:row>37</xdr:row>
      <xdr:rowOff>57876</xdr:rowOff>
    </xdr:to>
    <xdr:sp macro="" textlink="">
      <xdr:nvSpPr>
        <xdr:cNvPr id="405" name="円/楕円 404"/>
        <xdr:cNvSpPr/>
      </xdr:nvSpPr>
      <xdr:spPr>
        <a:xfrm>
          <a:off x="169672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49003</xdr:rowOff>
    </xdr:from>
    <xdr:ext cx="762000" cy="259045"/>
    <xdr:sp macro="" textlink="">
      <xdr:nvSpPr>
        <xdr:cNvPr id="406" name="公債費負担の状況該当値テキスト"/>
        <xdr:cNvSpPr txBox="1"/>
      </xdr:nvSpPr>
      <xdr:spPr>
        <a:xfrm>
          <a:off x="17106900" y="622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14877</xdr:rowOff>
    </xdr:from>
    <xdr:to>
      <xdr:col>23</xdr:col>
      <xdr:colOff>457200</xdr:colOff>
      <xdr:row>37</xdr:row>
      <xdr:rowOff>116477</xdr:rowOff>
    </xdr:to>
    <xdr:sp macro="" textlink="">
      <xdr:nvSpPr>
        <xdr:cNvPr id="407" name="円/楕円 406"/>
        <xdr:cNvSpPr/>
      </xdr:nvSpPr>
      <xdr:spPr>
        <a:xfrm>
          <a:off x="161290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126654</xdr:rowOff>
    </xdr:from>
    <xdr:ext cx="736600" cy="259045"/>
    <xdr:sp macro="" textlink="">
      <xdr:nvSpPr>
        <xdr:cNvPr id="408" name="テキスト ボックス 407"/>
        <xdr:cNvSpPr txBox="1"/>
      </xdr:nvSpPr>
      <xdr:spPr>
        <a:xfrm>
          <a:off x="15798800" y="612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80373</xdr:rowOff>
    </xdr:from>
    <xdr:to>
      <xdr:col>22</xdr:col>
      <xdr:colOff>254000</xdr:colOff>
      <xdr:row>38</xdr:row>
      <xdr:rowOff>10523</xdr:rowOff>
    </xdr:to>
    <xdr:sp macro="" textlink="">
      <xdr:nvSpPr>
        <xdr:cNvPr id="409" name="円/楕円 408"/>
        <xdr:cNvSpPr/>
      </xdr:nvSpPr>
      <xdr:spPr>
        <a:xfrm>
          <a:off x="15240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20700</xdr:rowOff>
    </xdr:from>
    <xdr:ext cx="762000" cy="259045"/>
    <xdr:sp macro="" textlink="">
      <xdr:nvSpPr>
        <xdr:cNvPr id="410" name="テキスト ボックス 409"/>
        <xdr:cNvSpPr txBox="1"/>
      </xdr:nvSpPr>
      <xdr:spPr>
        <a:xfrm>
          <a:off x="14909800" y="61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11" name="円/楕円 410"/>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12" name="テキスト ボックス 411"/>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159657</xdr:rowOff>
    </xdr:from>
    <xdr:to>
      <xdr:col>19</xdr:col>
      <xdr:colOff>533400</xdr:colOff>
      <xdr:row>38</xdr:row>
      <xdr:rowOff>89807</xdr:rowOff>
    </xdr:to>
    <xdr:sp macro="" textlink="">
      <xdr:nvSpPr>
        <xdr:cNvPr id="413" name="円/楕円 412"/>
        <xdr:cNvSpPr/>
      </xdr:nvSpPr>
      <xdr:spPr>
        <a:xfrm>
          <a:off x="13462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99984</xdr:rowOff>
    </xdr:from>
    <xdr:ext cx="762000" cy="259045"/>
    <xdr:sp macro="" textlink="">
      <xdr:nvSpPr>
        <xdr:cNvPr id="414" name="テキスト ボックス 413"/>
        <xdr:cNvSpPr txBox="1"/>
      </xdr:nvSpPr>
      <xdr:spPr>
        <a:xfrm>
          <a:off x="13131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一般会計が負担する特別会計の元利償還金の減と基金残高の増により</a:t>
          </a:r>
          <a:r>
            <a:rPr kumimoji="1" lang="en-US" altLang="ja-JP" sz="1300">
              <a:latin typeface="ＭＳ Ｐゴシック"/>
            </a:rPr>
            <a:t>H25</a:t>
          </a:r>
          <a:r>
            <a:rPr kumimoji="1" lang="ja-JP" altLang="en-US" sz="1300">
              <a:latin typeface="ＭＳ Ｐゴシック"/>
            </a:rPr>
            <a:t>年度も前年比</a:t>
          </a:r>
          <a:r>
            <a:rPr kumimoji="1" lang="en-US" altLang="ja-JP" sz="1300">
              <a:latin typeface="ＭＳ Ｐゴシック"/>
            </a:rPr>
            <a:t>2.0</a:t>
          </a:r>
          <a:r>
            <a:rPr kumimoji="1" lang="ja-JP" altLang="en-US" sz="1300">
              <a:latin typeface="ＭＳ Ｐゴシック"/>
            </a:rPr>
            <a:t>ポイント下がり、継続的には、一般会計地方債発行抑制の効果もあり</a:t>
          </a:r>
          <a:r>
            <a:rPr kumimoji="1" lang="ja-JP" altLang="ja-JP" sz="1300">
              <a:solidFill>
                <a:schemeClr val="dk1"/>
              </a:solidFill>
              <a:latin typeface="+mn-lt"/>
              <a:ea typeface="+mn-ea"/>
              <a:cs typeface="+mn-cs"/>
            </a:rPr>
            <a:t>類似団体及び全国平均を上回る改善値としている</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今後、経常経費が増加し財政調整基金の減少が見込まれることから、引き続き地方債発行の抑制に努める。</a:t>
          </a:r>
          <a:endParaRPr lang="ja-JP" altLang="ja-JP" sz="1300"/>
        </a:p>
        <a:p>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171175</xdr:rowOff>
    </xdr:from>
    <xdr:to>
      <xdr:col>24</xdr:col>
      <xdr:colOff>558800</xdr:colOff>
      <xdr:row>14</xdr:row>
      <xdr:rowOff>3746</xdr:rowOff>
    </xdr:to>
    <xdr:cxnSp macro="">
      <xdr:nvCxnSpPr>
        <xdr:cNvPr id="448" name="直線コネクタ 447"/>
        <xdr:cNvCxnSpPr/>
      </xdr:nvCxnSpPr>
      <xdr:spPr>
        <a:xfrm flipV="1">
          <a:off x="16179800" y="24000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3746</xdr:rowOff>
    </xdr:from>
    <xdr:to>
      <xdr:col>23</xdr:col>
      <xdr:colOff>406400</xdr:colOff>
      <xdr:row>14</xdr:row>
      <xdr:rowOff>13600</xdr:rowOff>
    </xdr:to>
    <xdr:cxnSp macro="">
      <xdr:nvCxnSpPr>
        <xdr:cNvPr id="451" name="直線コネクタ 450"/>
        <xdr:cNvCxnSpPr/>
      </xdr:nvCxnSpPr>
      <xdr:spPr>
        <a:xfrm flipV="1">
          <a:off x="15290800" y="2404046"/>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13600</xdr:rowOff>
    </xdr:from>
    <xdr:to>
      <xdr:col>22</xdr:col>
      <xdr:colOff>203200</xdr:colOff>
      <xdr:row>14</xdr:row>
      <xdr:rowOff>56631</xdr:rowOff>
    </xdr:to>
    <xdr:cxnSp macro="">
      <xdr:nvCxnSpPr>
        <xdr:cNvPr id="454" name="直線コネクタ 453"/>
        <xdr:cNvCxnSpPr/>
      </xdr:nvCxnSpPr>
      <xdr:spPr>
        <a:xfrm flipV="1">
          <a:off x="14401800" y="2413900"/>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56631</xdr:rowOff>
    </xdr:from>
    <xdr:to>
      <xdr:col>21</xdr:col>
      <xdr:colOff>0</xdr:colOff>
      <xdr:row>14</xdr:row>
      <xdr:rowOff>89810</xdr:rowOff>
    </xdr:to>
    <xdr:cxnSp macro="">
      <xdr:nvCxnSpPr>
        <xdr:cNvPr id="457" name="直線コネクタ 456"/>
        <xdr:cNvCxnSpPr/>
      </xdr:nvCxnSpPr>
      <xdr:spPr>
        <a:xfrm flipV="1">
          <a:off x="13512800" y="2456931"/>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120375</xdr:rowOff>
    </xdr:from>
    <xdr:to>
      <xdr:col>24</xdr:col>
      <xdr:colOff>609600</xdr:colOff>
      <xdr:row>14</xdr:row>
      <xdr:rowOff>50525</xdr:rowOff>
    </xdr:to>
    <xdr:sp macro="" textlink="">
      <xdr:nvSpPr>
        <xdr:cNvPr id="467" name="円/楕円 466"/>
        <xdr:cNvSpPr/>
      </xdr:nvSpPr>
      <xdr:spPr>
        <a:xfrm>
          <a:off x="16967200" y="23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41652</xdr:rowOff>
    </xdr:from>
    <xdr:ext cx="762000" cy="259045"/>
    <xdr:sp macro="" textlink="">
      <xdr:nvSpPr>
        <xdr:cNvPr id="468" name="将来負担の状況該当値テキスト"/>
        <xdr:cNvSpPr txBox="1"/>
      </xdr:nvSpPr>
      <xdr:spPr>
        <a:xfrm>
          <a:off x="17106900" y="227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124396</xdr:rowOff>
    </xdr:from>
    <xdr:to>
      <xdr:col>23</xdr:col>
      <xdr:colOff>457200</xdr:colOff>
      <xdr:row>14</xdr:row>
      <xdr:rowOff>54546</xdr:rowOff>
    </xdr:to>
    <xdr:sp macro="" textlink="">
      <xdr:nvSpPr>
        <xdr:cNvPr id="469" name="円/楕円 468"/>
        <xdr:cNvSpPr/>
      </xdr:nvSpPr>
      <xdr:spPr>
        <a:xfrm>
          <a:off x="16129000" y="23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64723</xdr:rowOff>
    </xdr:from>
    <xdr:ext cx="736600" cy="259045"/>
    <xdr:sp macro="" textlink="">
      <xdr:nvSpPr>
        <xdr:cNvPr id="470" name="テキスト ボックス 469"/>
        <xdr:cNvSpPr txBox="1"/>
      </xdr:nvSpPr>
      <xdr:spPr>
        <a:xfrm>
          <a:off x="15798800" y="212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134250</xdr:rowOff>
    </xdr:from>
    <xdr:to>
      <xdr:col>22</xdr:col>
      <xdr:colOff>254000</xdr:colOff>
      <xdr:row>14</xdr:row>
      <xdr:rowOff>64400</xdr:rowOff>
    </xdr:to>
    <xdr:sp macro="" textlink="">
      <xdr:nvSpPr>
        <xdr:cNvPr id="471" name="円/楕円 470"/>
        <xdr:cNvSpPr/>
      </xdr:nvSpPr>
      <xdr:spPr>
        <a:xfrm>
          <a:off x="15240000" y="23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74577</xdr:rowOff>
    </xdr:from>
    <xdr:ext cx="762000" cy="259045"/>
    <xdr:sp macro="" textlink="">
      <xdr:nvSpPr>
        <xdr:cNvPr id="472" name="テキスト ボックス 471"/>
        <xdr:cNvSpPr txBox="1"/>
      </xdr:nvSpPr>
      <xdr:spPr>
        <a:xfrm>
          <a:off x="14909800" y="21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5831</xdr:rowOff>
    </xdr:from>
    <xdr:to>
      <xdr:col>21</xdr:col>
      <xdr:colOff>50800</xdr:colOff>
      <xdr:row>14</xdr:row>
      <xdr:rowOff>107431</xdr:rowOff>
    </xdr:to>
    <xdr:sp macro="" textlink="">
      <xdr:nvSpPr>
        <xdr:cNvPr id="473" name="円/楕円 472"/>
        <xdr:cNvSpPr/>
      </xdr:nvSpPr>
      <xdr:spPr>
        <a:xfrm>
          <a:off x="14351000" y="24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117608</xdr:rowOff>
    </xdr:from>
    <xdr:ext cx="762000" cy="259045"/>
    <xdr:sp macro="" textlink="">
      <xdr:nvSpPr>
        <xdr:cNvPr id="474" name="テキスト ボックス 473"/>
        <xdr:cNvSpPr txBox="1"/>
      </xdr:nvSpPr>
      <xdr:spPr>
        <a:xfrm>
          <a:off x="14020800" y="217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39010</xdr:rowOff>
    </xdr:from>
    <xdr:to>
      <xdr:col>19</xdr:col>
      <xdr:colOff>533400</xdr:colOff>
      <xdr:row>14</xdr:row>
      <xdr:rowOff>140610</xdr:rowOff>
    </xdr:to>
    <xdr:sp macro="" textlink="">
      <xdr:nvSpPr>
        <xdr:cNvPr id="475" name="円/楕円 474"/>
        <xdr:cNvSpPr/>
      </xdr:nvSpPr>
      <xdr:spPr>
        <a:xfrm>
          <a:off x="13462000" y="2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150787</xdr:rowOff>
    </xdr:from>
    <xdr:ext cx="762000" cy="259045"/>
    <xdr:sp macro="" textlink="">
      <xdr:nvSpPr>
        <xdr:cNvPr id="476" name="テキスト ボックス 475"/>
        <xdr:cNvSpPr txBox="1"/>
      </xdr:nvSpPr>
      <xdr:spPr>
        <a:xfrm>
          <a:off x="13131800" y="22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茨城県潮来市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29,810
29,491
71.41
22,112,809
19,078,839
1,023,235
7,409,760
12,366,734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継続的に人件費は減少している。前年度</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ポイント下がり、類似団体順位においても８０位から５７位と団体間比較においても抑制効果はでている。</a:t>
          </a:r>
          <a:endParaRPr kumimoji="1" lang="en-US" altLang="ja-JP" sz="1300">
            <a:latin typeface="ＭＳ Ｐゴシック"/>
          </a:endParaRPr>
        </a:p>
        <a:p>
          <a:r>
            <a:rPr kumimoji="1" lang="ja-JP" altLang="en-US" sz="1300">
              <a:latin typeface="ＭＳ Ｐゴシック"/>
            </a:rPr>
            <a:t>　今後の職員数は、年齢構成にひずみがあるため、人件費の増加にならないような定員管理と階層別職員数の平均化を進めていく。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37</xdr:row>
      <xdr:rowOff>42418</xdr:rowOff>
    </xdr:to>
    <xdr:cxnSp macro="">
      <xdr:nvCxnSpPr>
        <xdr:cNvPr id="63" name="直線コネクタ 62"/>
        <xdr:cNvCxnSpPr/>
      </xdr:nvCxnSpPr>
      <xdr:spPr>
        <a:xfrm flipV="1">
          <a:off x="3987800" y="62854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120142</xdr:rowOff>
    </xdr:to>
    <xdr:cxnSp macro="">
      <xdr:nvCxnSpPr>
        <xdr:cNvPr id="66" name="直線コネクタ 65"/>
        <xdr:cNvCxnSpPr/>
      </xdr:nvCxnSpPr>
      <xdr:spPr>
        <a:xfrm flipV="1">
          <a:off x="3098800" y="6386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120142</xdr:rowOff>
    </xdr:to>
    <xdr:cxnSp macro="">
      <xdr:nvCxnSpPr>
        <xdr:cNvPr id="69" name="直線コネクタ 68"/>
        <xdr:cNvCxnSpPr/>
      </xdr:nvCxnSpPr>
      <xdr:spPr>
        <a:xfrm>
          <a:off x="2209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38</xdr:row>
      <xdr:rowOff>53848</xdr:rowOff>
    </xdr:to>
    <xdr:cxnSp macro="">
      <xdr:nvCxnSpPr>
        <xdr:cNvPr id="72" name="直線コネクタ 71"/>
        <xdr:cNvCxnSpPr/>
      </xdr:nvCxnSpPr>
      <xdr:spPr>
        <a:xfrm flipV="1">
          <a:off x="1320800" y="64637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2" name="円/楕円 81"/>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3"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4" name="円/楕円 83"/>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103395</xdr:rowOff>
    </xdr:from>
    <xdr:ext cx="736600" cy="259045"/>
    <xdr:sp macro="" textlink="">
      <xdr:nvSpPr>
        <xdr:cNvPr id="85" name="テキスト ボックス 84"/>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6" name="円/楕円 85"/>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7" name="テキスト ボックス 86"/>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8" name="円/楕円 87"/>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89" name="テキスト ボックス 88"/>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90" name="円/楕円 89"/>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1" name="テキスト ボックス 90"/>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は類似団体・全国平均・茨城県平均の数値よりも高い。主に一般廃棄物処理施設を市独自に管理していることと、公共施設の維持管理経費が他の地方公共団体に比べて高額となっていることが原因となっている。また、災害復旧復興優先により</a:t>
          </a:r>
          <a:r>
            <a:rPr kumimoji="1" lang="en-US" altLang="ja-JP" sz="1200">
              <a:latin typeface="ＭＳ Ｐゴシック"/>
            </a:rPr>
            <a:t>H23</a:t>
          </a:r>
          <a:r>
            <a:rPr kumimoji="1" lang="ja-JP" altLang="en-US" sz="1200">
              <a:latin typeface="ＭＳ Ｐゴシック"/>
            </a:rPr>
            <a:t>年度から抑制してきた修繕等の順次再開により前年度から</a:t>
          </a:r>
          <a:r>
            <a:rPr kumimoji="1" lang="en-US" altLang="ja-JP" sz="1200">
              <a:latin typeface="ＭＳ Ｐゴシック"/>
            </a:rPr>
            <a:t>1.3</a:t>
          </a:r>
          <a:r>
            <a:rPr kumimoji="1" lang="ja-JP" altLang="en-US" sz="1200">
              <a:latin typeface="ＭＳ Ｐゴシック"/>
            </a:rPr>
            <a:t>ポイント上がっている。</a:t>
          </a:r>
          <a:endParaRPr kumimoji="1" lang="en-US" altLang="ja-JP" sz="1200">
            <a:latin typeface="ＭＳ Ｐゴシック"/>
          </a:endParaRPr>
        </a:p>
        <a:p>
          <a:r>
            <a:rPr kumimoji="1" lang="ja-JP" altLang="en-US" sz="1200">
              <a:latin typeface="ＭＳ Ｐゴシック"/>
            </a:rPr>
            <a:t>　　廃棄物施設においては、近隣３市による広域的な施設整備計画に取り組んでいる。その他の施設についても維持管理の見直しを継続的に進めていく。</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19</xdr:row>
      <xdr:rowOff>129722</xdr:rowOff>
    </xdr:to>
    <xdr:cxnSp macro="">
      <xdr:nvCxnSpPr>
        <xdr:cNvPr id="126" name="直線コネクタ 125"/>
        <xdr:cNvCxnSpPr/>
      </xdr:nvCxnSpPr>
      <xdr:spPr>
        <a:xfrm>
          <a:off x="15671800" y="3245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159657</xdr:rowOff>
    </xdr:to>
    <xdr:cxnSp macro="">
      <xdr:nvCxnSpPr>
        <xdr:cNvPr id="129" name="直線コネクタ 128"/>
        <xdr:cNvCxnSpPr/>
      </xdr:nvCxnSpPr>
      <xdr:spPr>
        <a:xfrm>
          <a:off x="14782800" y="3147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18</xdr:row>
      <xdr:rowOff>137886</xdr:rowOff>
    </xdr:to>
    <xdr:cxnSp macro="">
      <xdr:nvCxnSpPr>
        <xdr:cNvPr id="132" name="直線コネクタ 131"/>
        <xdr:cNvCxnSpPr/>
      </xdr:nvCxnSpPr>
      <xdr:spPr>
        <a:xfrm flipV="1">
          <a:off x="13893800" y="3147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137886</xdr:rowOff>
    </xdr:from>
    <xdr:to>
      <xdr:col>20</xdr:col>
      <xdr:colOff>158750</xdr:colOff>
      <xdr:row>19</xdr:row>
      <xdr:rowOff>9978</xdr:rowOff>
    </xdr:to>
    <xdr:cxnSp macro="">
      <xdr:nvCxnSpPr>
        <xdr:cNvPr id="135" name="直線コネクタ 134"/>
        <xdr:cNvCxnSpPr/>
      </xdr:nvCxnSpPr>
      <xdr:spPr>
        <a:xfrm flipV="1">
          <a:off x="13004800" y="3223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78922</xdr:rowOff>
    </xdr:from>
    <xdr:to>
      <xdr:col>24</xdr:col>
      <xdr:colOff>82550</xdr:colOff>
      <xdr:row>20</xdr:row>
      <xdr:rowOff>9072</xdr:rowOff>
    </xdr:to>
    <xdr:sp macro="" textlink="">
      <xdr:nvSpPr>
        <xdr:cNvPr id="145" name="円/楕円 144"/>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50999</xdr:rowOff>
    </xdr:from>
    <xdr:ext cx="762000" cy="259045"/>
    <xdr:sp macro="" textlink="">
      <xdr:nvSpPr>
        <xdr:cNvPr id="146"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47" name="円/楕円 146"/>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48" name="テキスト ボックス 147"/>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49" name="円/楕円 148"/>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0" name="テキスト ボックス 149"/>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1" name="円/楕円 150"/>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2" name="テキスト ボックス 151"/>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3" name="円/楕円 152"/>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4" name="テキスト ボックス 153"/>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にて推移している。しかし扶助費は、少子高齢化対策等による増加している。法令等に基づくものがほとんどであるが、医療費の抑制のための市独自の検診費支援等は、適正な範囲を見極めながら、他の経費の増にならないように注視し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76200</xdr:rowOff>
    </xdr:to>
    <xdr:cxnSp macro="">
      <xdr:nvCxnSpPr>
        <xdr:cNvPr id="187" name="直線コネクタ 186"/>
        <xdr:cNvCxnSpPr/>
      </xdr:nvCxnSpPr>
      <xdr:spPr>
        <a:xfrm>
          <a:off x="3987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38100</xdr:rowOff>
    </xdr:to>
    <xdr:cxnSp macro="">
      <xdr:nvCxnSpPr>
        <xdr:cNvPr id="190" name="直線コネクタ 189"/>
        <xdr:cNvCxnSpPr/>
      </xdr:nvCxnSpPr>
      <xdr:spPr>
        <a:xfrm>
          <a:off x="3098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3" name="直線コネクタ 192"/>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63500</xdr:rowOff>
    </xdr:to>
    <xdr:cxnSp macro="">
      <xdr:nvCxnSpPr>
        <xdr:cNvPr id="196" name="直線コネクタ 195"/>
        <xdr:cNvCxnSpPr/>
      </xdr:nvCxnSpPr>
      <xdr:spPr>
        <a:xfrm flipV="1">
          <a:off x="1320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8" name="円/楕円 207"/>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99077</xdr:rowOff>
    </xdr:from>
    <xdr:ext cx="736600" cy="259045"/>
    <xdr:sp macro="" textlink="">
      <xdr:nvSpPr>
        <xdr:cNvPr id="209" name="テキスト ボックス 208"/>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1" name="テキスト ボックス 21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3" name="テキスト ボックス 21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4" name="円/楕円 213"/>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5" name="テキスト ボックス 214"/>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その他は、前年度から</a:t>
          </a:r>
          <a:r>
            <a:rPr kumimoji="1" lang="en-US" altLang="ja-JP" sz="1300">
              <a:latin typeface="ＭＳ Ｐゴシック"/>
            </a:rPr>
            <a:t>0.4</a:t>
          </a:r>
          <a:r>
            <a:rPr kumimoji="1" lang="ja-JP" altLang="en-US" sz="1300">
              <a:latin typeface="ＭＳ Ｐゴシック"/>
            </a:rPr>
            <a:t>ポイント、類似団体からは</a:t>
          </a:r>
          <a:r>
            <a:rPr kumimoji="1" lang="en-US" altLang="ja-JP" sz="1300">
              <a:latin typeface="ＭＳ Ｐゴシック"/>
            </a:rPr>
            <a:t>1</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ポイント高い状況であり、その主な要因は特別会計繰出金の増加である。その中においても国民健康保険特別会計への財源対策繰出金が多額となっていることによる。また今後下水道事業の拡大も予定されていることから、各会計の健全化と一般会計負担軽減に努め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57</xdr:row>
      <xdr:rowOff>161290</xdr:rowOff>
    </xdr:to>
    <xdr:cxnSp macro="">
      <xdr:nvCxnSpPr>
        <xdr:cNvPr id="248" name="直線コネクタ 247"/>
        <xdr:cNvCxnSpPr/>
      </xdr:nvCxnSpPr>
      <xdr:spPr>
        <a:xfrm>
          <a:off x="15671800" y="990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130810</xdr:rowOff>
    </xdr:to>
    <xdr:cxnSp macro="">
      <xdr:nvCxnSpPr>
        <xdr:cNvPr id="251" name="直線コネクタ 250"/>
        <xdr:cNvCxnSpPr/>
      </xdr:nvCxnSpPr>
      <xdr:spPr>
        <a:xfrm>
          <a:off x="14782800" y="9712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111760</xdr:rowOff>
    </xdr:to>
    <xdr:cxnSp macro="">
      <xdr:nvCxnSpPr>
        <xdr:cNvPr id="254" name="直線コネクタ 253"/>
        <xdr:cNvCxnSpPr/>
      </xdr:nvCxnSpPr>
      <xdr:spPr>
        <a:xfrm>
          <a:off x="13893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81280</xdr:rowOff>
    </xdr:to>
    <xdr:cxnSp macro="">
      <xdr:nvCxnSpPr>
        <xdr:cNvPr id="257" name="直線コネクタ 256"/>
        <xdr:cNvCxnSpPr/>
      </xdr:nvCxnSpPr>
      <xdr:spPr>
        <a:xfrm flipV="1">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7" name="円/楕円 266"/>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8"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9" name="円/楕円 268"/>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0" name="テキスト ボックス 269"/>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1" name="円/楕円 270"/>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2" name="テキスト ボックス 271"/>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3" name="円/楕円 272"/>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4" name="テキスト ボックス 273"/>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5" name="円/楕円 274"/>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6" name="テキスト ボックス 27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a:t>
          </a:r>
          <a:r>
            <a:rPr kumimoji="1" lang="ja-JP" altLang="ja-JP" sz="1300">
              <a:solidFill>
                <a:schemeClr val="dk1"/>
              </a:solidFill>
              <a:latin typeface="+mn-lt"/>
              <a:ea typeface="+mn-ea"/>
              <a:cs typeface="+mn-cs"/>
            </a:rPr>
            <a:t>類似団体・全国平均・茨城県平均の数値よりも</a:t>
          </a:r>
          <a:r>
            <a:rPr kumimoji="1" lang="ja-JP" altLang="en-US" sz="1300">
              <a:solidFill>
                <a:schemeClr val="dk1"/>
              </a:solidFill>
              <a:latin typeface="+mn-lt"/>
              <a:ea typeface="+mn-ea"/>
              <a:cs typeface="+mn-cs"/>
            </a:rPr>
            <a:t>低い。</a:t>
          </a:r>
          <a:r>
            <a:rPr kumimoji="1" lang="en-US" altLang="ja-JP" sz="1300">
              <a:solidFill>
                <a:schemeClr val="dk1"/>
              </a:solidFill>
              <a:latin typeface="+mn-lt"/>
              <a:ea typeface="+mn-ea"/>
              <a:cs typeface="+mn-cs"/>
            </a:rPr>
            <a:t>H25</a:t>
          </a:r>
          <a:r>
            <a:rPr kumimoji="1" lang="ja-JP" altLang="en-US" sz="1300">
              <a:solidFill>
                <a:schemeClr val="dk1"/>
              </a:solidFill>
              <a:latin typeface="+mn-lt"/>
              <a:ea typeface="+mn-ea"/>
              <a:cs typeface="+mn-cs"/>
            </a:rPr>
            <a:t>年度においては民間保育所改修にともなう補助金交付により前年度よりも</a:t>
          </a:r>
          <a:r>
            <a:rPr kumimoji="1" lang="en-US" altLang="ja-JP" sz="1300">
              <a:solidFill>
                <a:schemeClr val="dk1"/>
              </a:solidFill>
              <a:latin typeface="+mn-lt"/>
              <a:ea typeface="+mn-ea"/>
              <a:cs typeface="+mn-cs"/>
            </a:rPr>
            <a:t>0.5</a:t>
          </a:r>
          <a:r>
            <a:rPr kumimoji="1" lang="ja-JP" altLang="en-US" sz="1300">
              <a:solidFill>
                <a:schemeClr val="dk1"/>
              </a:solidFill>
              <a:latin typeface="+mn-lt"/>
              <a:ea typeface="+mn-ea"/>
              <a:cs typeface="+mn-cs"/>
            </a:rPr>
            <a:t>ポイント上がっている。今後も補助金負担金の適正化に努める。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138430</xdr:rowOff>
    </xdr:to>
    <xdr:cxnSp macro="">
      <xdr:nvCxnSpPr>
        <xdr:cNvPr id="306" name="直線コネクタ 305"/>
        <xdr:cNvCxnSpPr/>
      </xdr:nvCxnSpPr>
      <xdr:spPr>
        <a:xfrm>
          <a:off x="15671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124714</xdr:rowOff>
    </xdr:to>
    <xdr:cxnSp macro="">
      <xdr:nvCxnSpPr>
        <xdr:cNvPr id="309" name="直線コネクタ 308"/>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35</xdr:row>
      <xdr:rowOff>124714</xdr:rowOff>
    </xdr:to>
    <xdr:cxnSp macro="">
      <xdr:nvCxnSpPr>
        <xdr:cNvPr id="312" name="直線コネクタ 311"/>
        <xdr:cNvCxnSpPr/>
      </xdr:nvCxnSpPr>
      <xdr:spPr>
        <a:xfrm>
          <a:off x="13893800" y="60843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129286</xdr:rowOff>
    </xdr:to>
    <xdr:cxnSp macro="">
      <xdr:nvCxnSpPr>
        <xdr:cNvPr id="315" name="直線コネクタ 314"/>
        <xdr:cNvCxnSpPr/>
      </xdr:nvCxnSpPr>
      <xdr:spPr>
        <a:xfrm flipV="1">
          <a:off x="13004800" y="6084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5" name="円/楕円 324"/>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6"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7" name="円/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9" name="円/楕円 328"/>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30" name="テキスト ボックス 329"/>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1" name="円/楕円 330"/>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2" name="テキスト ボックス 331"/>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3" name="円/楕円 332"/>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4" name="テキスト ボックス 333"/>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公債費は類似団体及び全国平均からは下回っている。</a:t>
          </a:r>
          <a:r>
            <a:rPr kumimoji="1" lang="en-US" altLang="ja-JP" sz="1300">
              <a:latin typeface="ＭＳ Ｐゴシック"/>
            </a:rPr>
            <a:t>H</a:t>
          </a:r>
          <a:r>
            <a:rPr kumimoji="1" lang="ja-JP" altLang="en-US" sz="1300">
              <a:latin typeface="ＭＳ Ｐゴシック"/>
            </a:rPr>
            <a:t>１６年度からの地方債発行抑制が出ている。</a:t>
          </a:r>
          <a:endParaRPr kumimoji="1" lang="en-US" altLang="ja-JP" sz="1300">
            <a:latin typeface="ＭＳ Ｐゴシック"/>
          </a:endParaRPr>
        </a:p>
        <a:p>
          <a:r>
            <a:rPr kumimoji="1" lang="ja-JP" altLang="en-US" sz="1300">
              <a:latin typeface="ＭＳ Ｐゴシック"/>
            </a:rPr>
            <a:t>　　今後も臨時財政対策債も含め元利償還金以内の地方債発行抑制を継続する。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136525</xdr:rowOff>
    </xdr:from>
    <xdr:to>
      <xdr:col>7</xdr:col>
      <xdr:colOff>15875</xdr:colOff>
      <xdr:row>74</xdr:row>
      <xdr:rowOff>138430</xdr:rowOff>
    </xdr:to>
    <xdr:cxnSp macro="">
      <xdr:nvCxnSpPr>
        <xdr:cNvPr id="366" name="直線コネクタ 365"/>
        <xdr:cNvCxnSpPr/>
      </xdr:nvCxnSpPr>
      <xdr:spPr>
        <a:xfrm>
          <a:off x="3987800" y="12823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136525</xdr:rowOff>
    </xdr:from>
    <xdr:to>
      <xdr:col>5</xdr:col>
      <xdr:colOff>549275</xdr:colOff>
      <xdr:row>74</xdr:row>
      <xdr:rowOff>168910</xdr:rowOff>
    </xdr:to>
    <xdr:cxnSp macro="">
      <xdr:nvCxnSpPr>
        <xdr:cNvPr id="369" name="直線コネクタ 368"/>
        <xdr:cNvCxnSpPr/>
      </xdr:nvCxnSpPr>
      <xdr:spPr>
        <a:xfrm flipV="1">
          <a:off x="3098800" y="12823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12700</xdr:rowOff>
    </xdr:to>
    <xdr:cxnSp macro="">
      <xdr:nvCxnSpPr>
        <xdr:cNvPr id="372" name="直線コネクタ 371"/>
        <xdr:cNvCxnSpPr/>
      </xdr:nvCxnSpPr>
      <xdr:spPr>
        <a:xfrm flipV="1">
          <a:off x="2209800" y="12856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xdr:rowOff>
    </xdr:from>
    <xdr:to>
      <xdr:col>3</xdr:col>
      <xdr:colOff>142875</xdr:colOff>
      <xdr:row>75</xdr:row>
      <xdr:rowOff>39370</xdr:rowOff>
    </xdr:to>
    <xdr:cxnSp macro="">
      <xdr:nvCxnSpPr>
        <xdr:cNvPr id="375" name="直線コネクタ 374"/>
        <xdr:cNvCxnSpPr/>
      </xdr:nvCxnSpPr>
      <xdr:spPr>
        <a:xfrm flipV="1">
          <a:off x="1320800" y="12871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87630</xdr:rowOff>
    </xdr:from>
    <xdr:to>
      <xdr:col>7</xdr:col>
      <xdr:colOff>66675</xdr:colOff>
      <xdr:row>75</xdr:row>
      <xdr:rowOff>17780</xdr:rowOff>
    </xdr:to>
    <xdr:sp macro="" textlink="">
      <xdr:nvSpPr>
        <xdr:cNvPr id="385" name="円/楕円 384"/>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104157</xdr:rowOff>
    </xdr:from>
    <xdr:ext cx="762000" cy="259045"/>
    <xdr:sp macro="" textlink="">
      <xdr:nvSpPr>
        <xdr:cNvPr id="386" name="公債費該当値テキスト"/>
        <xdr:cNvSpPr txBox="1"/>
      </xdr:nvSpPr>
      <xdr:spPr>
        <a:xfrm>
          <a:off x="4914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85725</xdr:rowOff>
    </xdr:from>
    <xdr:to>
      <xdr:col>5</xdr:col>
      <xdr:colOff>600075</xdr:colOff>
      <xdr:row>75</xdr:row>
      <xdr:rowOff>15875</xdr:rowOff>
    </xdr:to>
    <xdr:sp macro="" textlink="">
      <xdr:nvSpPr>
        <xdr:cNvPr id="387" name="円/楕円 386"/>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26052</xdr:rowOff>
    </xdr:from>
    <xdr:ext cx="736600" cy="259045"/>
    <xdr:sp macro="" textlink="">
      <xdr:nvSpPr>
        <xdr:cNvPr id="388" name="テキスト ボックス 387"/>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118110</xdr:rowOff>
    </xdr:from>
    <xdr:to>
      <xdr:col>4</xdr:col>
      <xdr:colOff>396875</xdr:colOff>
      <xdr:row>75</xdr:row>
      <xdr:rowOff>48260</xdr:rowOff>
    </xdr:to>
    <xdr:sp macro="" textlink="">
      <xdr:nvSpPr>
        <xdr:cNvPr id="389" name="円/楕円 388"/>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58437</xdr:rowOff>
    </xdr:from>
    <xdr:ext cx="762000" cy="259045"/>
    <xdr:sp macro="" textlink="">
      <xdr:nvSpPr>
        <xdr:cNvPr id="390" name="テキスト ボックス 389"/>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1" name="円/楕円 390"/>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2" name="テキスト ボックス 391"/>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3" name="円/楕円 392"/>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94" name="テキスト ボックス 39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以外においては、施設維持管理費の増加と各特別会計への繰出金の増が継続して見込まれる。今後固定資産台帳整備を進めるとともに、各施設管理について見直していく。また、全会計の健全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157480</xdr:rowOff>
    </xdr:to>
    <xdr:cxnSp macro="">
      <xdr:nvCxnSpPr>
        <xdr:cNvPr id="427" name="直線コネクタ 426"/>
        <xdr:cNvCxnSpPr/>
      </xdr:nvCxnSpPr>
      <xdr:spPr>
        <a:xfrm>
          <a:off x="15671800" y="13347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146050</xdr:rowOff>
    </xdr:to>
    <xdr:cxnSp macro="">
      <xdr:nvCxnSpPr>
        <xdr:cNvPr id="430" name="直線コネクタ 429"/>
        <xdr:cNvCxnSpPr/>
      </xdr:nvCxnSpPr>
      <xdr:spPr>
        <a:xfrm>
          <a:off x="14782800" y="13282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50800</xdr:rowOff>
    </xdr:from>
    <xdr:to>
      <xdr:col>21</xdr:col>
      <xdr:colOff>361950</xdr:colOff>
      <xdr:row>77</xdr:row>
      <xdr:rowOff>81280</xdr:rowOff>
    </xdr:to>
    <xdr:cxnSp macro="">
      <xdr:nvCxnSpPr>
        <xdr:cNvPr id="433" name="直線コネクタ 432"/>
        <xdr:cNvCxnSpPr/>
      </xdr:nvCxnSpPr>
      <xdr:spPr>
        <a:xfrm>
          <a:off x="13893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78</xdr:row>
      <xdr:rowOff>43180</xdr:rowOff>
    </xdr:to>
    <xdr:cxnSp macro="">
      <xdr:nvCxnSpPr>
        <xdr:cNvPr id="436" name="直線コネクタ 435"/>
        <xdr:cNvCxnSpPr/>
      </xdr:nvCxnSpPr>
      <xdr:spPr>
        <a:xfrm flipV="1">
          <a:off x="13004800" y="132524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6" name="円/楕円 445"/>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7"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49" name="テキスト ボックス 44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0" name="円/楕円 449"/>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1" name="テキスト ボックス 450"/>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0</xdr:rowOff>
    </xdr:from>
    <xdr:to>
      <xdr:col>20</xdr:col>
      <xdr:colOff>209550</xdr:colOff>
      <xdr:row>77</xdr:row>
      <xdr:rowOff>101600</xdr:rowOff>
    </xdr:to>
    <xdr:sp macro="" textlink="">
      <xdr:nvSpPr>
        <xdr:cNvPr id="452" name="円/楕円 451"/>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86377</xdr:rowOff>
    </xdr:from>
    <xdr:ext cx="762000" cy="259045"/>
    <xdr:sp macro="" textlink="">
      <xdr:nvSpPr>
        <xdr:cNvPr id="453" name="テキスト ボックス 452"/>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4" name="円/楕円 453"/>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55" name="テキスト ボックス 454"/>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茨城県潮来市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154140</xdr:rowOff>
    </xdr:from>
    <xdr:to>
      <xdr:col>4</xdr:col>
      <xdr:colOff>1117600</xdr:colOff>
      <xdr:row>19</xdr:row>
      <xdr:rowOff>62611</xdr:rowOff>
    </xdr:to>
    <xdr:cxnSp macro="">
      <xdr:nvCxnSpPr>
        <xdr:cNvPr id="50" name="直線コネクタ 49"/>
        <xdr:cNvCxnSpPr/>
      </xdr:nvCxnSpPr>
      <xdr:spPr bwMode="auto">
        <a:xfrm>
          <a:off x="5003800" y="3287865"/>
          <a:ext cx="647700" cy="7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112357</xdr:rowOff>
    </xdr:from>
    <xdr:to>
      <xdr:col>4</xdr:col>
      <xdr:colOff>469900</xdr:colOff>
      <xdr:row>18</xdr:row>
      <xdr:rowOff>154140</xdr:rowOff>
    </xdr:to>
    <xdr:cxnSp macro="">
      <xdr:nvCxnSpPr>
        <xdr:cNvPr id="53" name="直線コネクタ 52"/>
        <xdr:cNvCxnSpPr/>
      </xdr:nvCxnSpPr>
      <xdr:spPr bwMode="auto">
        <a:xfrm>
          <a:off x="4305300" y="3246082"/>
          <a:ext cx="698500" cy="4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112357</xdr:rowOff>
    </xdr:from>
    <xdr:to>
      <xdr:col>3</xdr:col>
      <xdr:colOff>904875</xdr:colOff>
      <xdr:row>18</xdr:row>
      <xdr:rowOff>155016</xdr:rowOff>
    </xdr:to>
    <xdr:cxnSp macro="">
      <xdr:nvCxnSpPr>
        <xdr:cNvPr id="56" name="直線コネクタ 55"/>
        <xdr:cNvCxnSpPr/>
      </xdr:nvCxnSpPr>
      <xdr:spPr bwMode="auto">
        <a:xfrm flipV="1">
          <a:off x="3606800" y="3246082"/>
          <a:ext cx="698500" cy="42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119012</xdr:rowOff>
    </xdr:from>
    <xdr:to>
      <xdr:col>3</xdr:col>
      <xdr:colOff>206375</xdr:colOff>
      <xdr:row>18</xdr:row>
      <xdr:rowOff>155016</xdr:rowOff>
    </xdr:to>
    <xdr:cxnSp macro="">
      <xdr:nvCxnSpPr>
        <xdr:cNvPr id="59" name="直線コネクタ 58"/>
        <xdr:cNvCxnSpPr/>
      </xdr:nvCxnSpPr>
      <xdr:spPr bwMode="auto">
        <a:xfrm>
          <a:off x="2908300" y="3252737"/>
          <a:ext cx="698500" cy="36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11811</xdr:rowOff>
    </xdr:from>
    <xdr:to>
      <xdr:col>5</xdr:col>
      <xdr:colOff>34925</xdr:colOff>
      <xdr:row>19</xdr:row>
      <xdr:rowOff>113411</xdr:rowOff>
    </xdr:to>
    <xdr:sp macro="" textlink="">
      <xdr:nvSpPr>
        <xdr:cNvPr id="69" name="円/楕円 68"/>
        <xdr:cNvSpPr/>
      </xdr:nvSpPr>
      <xdr:spPr bwMode="auto">
        <a:xfrm>
          <a:off x="5600700" y="331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155338</xdr:rowOff>
    </xdr:from>
    <xdr:ext cx="762000" cy="259045"/>
    <xdr:sp macro="" textlink="">
      <xdr:nvSpPr>
        <xdr:cNvPr id="70" name="人口1人当たり決算額の推移該当値テキスト130"/>
        <xdr:cNvSpPr txBox="1"/>
      </xdr:nvSpPr>
      <xdr:spPr>
        <a:xfrm>
          <a:off x="5740400" y="328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103340</xdr:rowOff>
    </xdr:from>
    <xdr:to>
      <xdr:col>4</xdr:col>
      <xdr:colOff>520700</xdr:colOff>
      <xdr:row>19</xdr:row>
      <xdr:rowOff>33490</xdr:rowOff>
    </xdr:to>
    <xdr:sp macro="" textlink="">
      <xdr:nvSpPr>
        <xdr:cNvPr id="71" name="円/楕円 70"/>
        <xdr:cNvSpPr/>
      </xdr:nvSpPr>
      <xdr:spPr bwMode="auto">
        <a:xfrm>
          <a:off x="4953000" y="323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18267</xdr:rowOff>
    </xdr:from>
    <xdr:ext cx="736600" cy="259045"/>
    <xdr:sp macro="" textlink="">
      <xdr:nvSpPr>
        <xdr:cNvPr id="72" name="テキスト ボックス 71"/>
        <xdr:cNvSpPr txBox="1"/>
      </xdr:nvSpPr>
      <xdr:spPr>
        <a:xfrm>
          <a:off x="4622800" y="33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61557</xdr:rowOff>
    </xdr:from>
    <xdr:to>
      <xdr:col>3</xdr:col>
      <xdr:colOff>955675</xdr:colOff>
      <xdr:row>18</xdr:row>
      <xdr:rowOff>163157</xdr:rowOff>
    </xdr:to>
    <xdr:sp macro="" textlink="">
      <xdr:nvSpPr>
        <xdr:cNvPr id="73" name="円/楕円 72"/>
        <xdr:cNvSpPr/>
      </xdr:nvSpPr>
      <xdr:spPr bwMode="auto">
        <a:xfrm>
          <a:off x="4254500" y="319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147934</xdr:rowOff>
    </xdr:from>
    <xdr:ext cx="762000" cy="259045"/>
    <xdr:sp macro="" textlink="">
      <xdr:nvSpPr>
        <xdr:cNvPr id="74" name="テキスト ボックス 73"/>
        <xdr:cNvSpPr txBox="1"/>
      </xdr:nvSpPr>
      <xdr:spPr>
        <a:xfrm>
          <a:off x="3924300" y="32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104216</xdr:rowOff>
    </xdr:from>
    <xdr:to>
      <xdr:col>3</xdr:col>
      <xdr:colOff>257175</xdr:colOff>
      <xdr:row>19</xdr:row>
      <xdr:rowOff>34366</xdr:rowOff>
    </xdr:to>
    <xdr:sp macro="" textlink="">
      <xdr:nvSpPr>
        <xdr:cNvPr id="75" name="円/楕円 74"/>
        <xdr:cNvSpPr/>
      </xdr:nvSpPr>
      <xdr:spPr bwMode="auto">
        <a:xfrm>
          <a:off x="3556000" y="323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19143</xdr:rowOff>
    </xdr:from>
    <xdr:ext cx="762000" cy="259045"/>
    <xdr:sp macro="" textlink="">
      <xdr:nvSpPr>
        <xdr:cNvPr id="76" name="テキスト ボックス 75"/>
        <xdr:cNvSpPr txBox="1"/>
      </xdr:nvSpPr>
      <xdr:spPr>
        <a:xfrm>
          <a:off x="3225800" y="332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68212</xdr:rowOff>
    </xdr:from>
    <xdr:to>
      <xdr:col>2</xdr:col>
      <xdr:colOff>692150</xdr:colOff>
      <xdr:row>18</xdr:row>
      <xdr:rowOff>169812</xdr:rowOff>
    </xdr:to>
    <xdr:sp macro="" textlink="">
      <xdr:nvSpPr>
        <xdr:cNvPr id="77" name="円/楕円 76"/>
        <xdr:cNvSpPr/>
      </xdr:nvSpPr>
      <xdr:spPr bwMode="auto">
        <a:xfrm>
          <a:off x="2857500" y="32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154589</xdr:rowOff>
    </xdr:from>
    <xdr:ext cx="762000" cy="259045"/>
    <xdr:sp macro="" textlink="">
      <xdr:nvSpPr>
        <xdr:cNvPr id="78" name="テキスト ボックス 77"/>
        <xdr:cNvSpPr txBox="1"/>
      </xdr:nvSpPr>
      <xdr:spPr>
        <a:xfrm>
          <a:off x="2527300" y="328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54874</xdr:rowOff>
    </xdr:from>
    <xdr:ext cx="762000" cy="259045"/>
    <xdr:sp macro="" textlink="">
      <xdr:nvSpPr>
        <xdr:cNvPr id="108" name="人口1人当たり決算額の推移最小値テキスト445"/>
        <xdr:cNvSpPr txBox="1"/>
      </xdr:nvSpPr>
      <xdr:spPr>
        <a:xfrm>
          <a:off x="5740400" y="752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38010</xdr:rowOff>
    </xdr:from>
    <xdr:to>
      <xdr:col>4</xdr:col>
      <xdr:colOff>1117600</xdr:colOff>
      <xdr:row>38</xdr:row>
      <xdr:rowOff>44696</xdr:rowOff>
    </xdr:to>
    <xdr:cxnSp macro="">
      <xdr:nvCxnSpPr>
        <xdr:cNvPr id="112" name="直線コネクタ 111"/>
        <xdr:cNvCxnSpPr/>
      </xdr:nvCxnSpPr>
      <xdr:spPr bwMode="auto">
        <a:xfrm>
          <a:off x="5003800" y="7505610"/>
          <a:ext cx="6477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23067</xdr:rowOff>
    </xdr:from>
    <xdr:to>
      <xdr:col>4</xdr:col>
      <xdr:colOff>469900</xdr:colOff>
      <xdr:row>38</xdr:row>
      <xdr:rowOff>38010</xdr:rowOff>
    </xdr:to>
    <xdr:cxnSp macro="">
      <xdr:nvCxnSpPr>
        <xdr:cNvPr id="115" name="直線コネクタ 114"/>
        <xdr:cNvCxnSpPr/>
      </xdr:nvCxnSpPr>
      <xdr:spPr bwMode="auto">
        <a:xfrm>
          <a:off x="4305300" y="7490667"/>
          <a:ext cx="698500" cy="1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342498</xdr:rowOff>
    </xdr:from>
    <xdr:to>
      <xdr:col>3</xdr:col>
      <xdr:colOff>904875</xdr:colOff>
      <xdr:row>38</xdr:row>
      <xdr:rowOff>23067</xdr:rowOff>
    </xdr:to>
    <xdr:cxnSp macro="">
      <xdr:nvCxnSpPr>
        <xdr:cNvPr id="118" name="直線コネクタ 117"/>
        <xdr:cNvCxnSpPr/>
      </xdr:nvCxnSpPr>
      <xdr:spPr bwMode="auto">
        <a:xfrm>
          <a:off x="3606800" y="7467198"/>
          <a:ext cx="698500" cy="2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337644</xdr:rowOff>
    </xdr:from>
    <xdr:to>
      <xdr:col>3</xdr:col>
      <xdr:colOff>206375</xdr:colOff>
      <xdr:row>37</xdr:row>
      <xdr:rowOff>342498</xdr:rowOff>
    </xdr:to>
    <xdr:cxnSp macro="">
      <xdr:nvCxnSpPr>
        <xdr:cNvPr id="121" name="直線コネクタ 120"/>
        <xdr:cNvCxnSpPr/>
      </xdr:nvCxnSpPr>
      <xdr:spPr bwMode="auto">
        <a:xfrm>
          <a:off x="2908300" y="7462344"/>
          <a:ext cx="698500" cy="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336796</xdr:rowOff>
    </xdr:from>
    <xdr:to>
      <xdr:col>5</xdr:col>
      <xdr:colOff>34925</xdr:colOff>
      <xdr:row>38</xdr:row>
      <xdr:rowOff>95496</xdr:rowOff>
    </xdr:to>
    <xdr:sp macro="" textlink="">
      <xdr:nvSpPr>
        <xdr:cNvPr id="131" name="円/楕円 130"/>
        <xdr:cNvSpPr/>
      </xdr:nvSpPr>
      <xdr:spPr bwMode="auto">
        <a:xfrm>
          <a:off x="5600700" y="746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245373</xdr:rowOff>
    </xdr:from>
    <xdr:ext cx="762000" cy="259045"/>
    <xdr:sp macro="" textlink="">
      <xdr:nvSpPr>
        <xdr:cNvPr id="132" name="人口1人当たり決算額の推移該当値テキスト445"/>
        <xdr:cNvSpPr txBox="1"/>
      </xdr:nvSpPr>
      <xdr:spPr>
        <a:xfrm>
          <a:off x="5740400" y="737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330110</xdr:rowOff>
    </xdr:from>
    <xdr:to>
      <xdr:col>4</xdr:col>
      <xdr:colOff>520700</xdr:colOff>
      <xdr:row>38</xdr:row>
      <xdr:rowOff>88810</xdr:rowOff>
    </xdr:to>
    <xdr:sp macro="" textlink="">
      <xdr:nvSpPr>
        <xdr:cNvPr id="133" name="円/楕円 132"/>
        <xdr:cNvSpPr/>
      </xdr:nvSpPr>
      <xdr:spPr bwMode="auto">
        <a:xfrm>
          <a:off x="4953000" y="745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73587</xdr:rowOff>
    </xdr:from>
    <xdr:ext cx="736600" cy="259045"/>
    <xdr:sp macro="" textlink="">
      <xdr:nvSpPr>
        <xdr:cNvPr id="134" name="テキスト ボックス 133"/>
        <xdr:cNvSpPr txBox="1"/>
      </xdr:nvSpPr>
      <xdr:spPr>
        <a:xfrm>
          <a:off x="4622800" y="754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315167</xdr:rowOff>
    </xdr:from>
    <xdr:to>
      <xdr:col>3</xdr:col>
      <xdr:colOff>955675</xdr:colOff>
      <xdr:row>38</xdr:row>
      <xdr:rowOff>73867</xdr:rowOff>
    </xdr:to>
    <xdr:sp macro="" textlink="">
      <xdr:nvSpPr>
        <xdr:cNvPr id="135" name="円/楕円 134"/>
        <xdr:cNvSpPr/>
      </xdr:nvSpPr>
      <xdr:spPr bwMode="auto">
        <a:xfrm>
          <a:off x="4254500" y="743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58644</xdr:rowOff>
    </xdr:from>
    <xdr:ext cx="762000" cy="259045"/>
    <xdr:sp macro="" textlink="">
      <xdr:nvSpPr>
        <xdr:cNvPr id="136" name="テキスト ボックス 135"/>
        <xdr:cNvSpPr txBox="1"/>
      </xdr:nvSpPr>
      <xdr:spPr>
        <a:xfrm>
          <a:off x="3924300" y="75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291698</xdr:rowOff>
    </xdr:from>
    <xdr:to>
      <xdr:col>3</xdr:col>
      <xdr:colOff>257175</xdr:colOff>
      <xdr:row>38</xdr:row>
      <xdr:rowOff>50398</xdr:rowOff>
    </xdr:to>
    <xdr:sp macro="" textlink="">
      <xdr:nvSpPr>
        <xdr:cNvPr id="137" name="円/楕円 136"/>
        <xdr:cNvSpPr/>
      </xdr:nvSpPr>
      <xdr:spPr bwMode="auto">
        <a:xfrm>
          <a:off x="3556000" y="741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35175</xdr:rowOff>
    </xdr:from>
    <xdr:ext cx="762000" cy="259045"/>
    <xdr:sp macro="" textlink="">
      <xdr:nvSpPr>
        <xdr:cNvPr id="138" name="テキスト ボックス 137"/>
        <xdr:cNvSpPr txBox="1"/>
      </xdr:nvSpPr>
      <xdr:spPr>
        <a:xfrm>
          <a:off x="3225800" y="750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286844</xdr:rowOff>
    </xdr:from>
    <xdr:to>
      <xdr:col>2</xdr:col>
      <xdr:colOff>692150</xdr:colOff>
      <xdr:row>38</xdr:row>
      <xdr:rowOff>45544</xdr:rowOff>
    </xdr:to>
    <xdr:sp macro="" textlink="">
      <xdr:nvSpPr>
        <xdr:cNvPr id="139" name="円/楕円 138"/>
        <xdr:cNvSpPr/>
      </xdr:nvSpPr>
      <xdr:spPr bwMode="auto">
        <a:xfrm>
          <a:off x="2857500" y="74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30321</xdr:rowOff>
    </xdr:from>
    <xdr:ext cx="762000" cy="259045"/>
    <xdr:sp macro="" textlink="">
      <xdr:nvSpPr>
        <xdr:cNvPr id="140" name="テキスト ボックス 139"/>
        <xdr:cNvSpPr txBox="1"/>
      </xdr:nvSpPr>
      <xdr:spPr>
        <a:xfrm>
          <a:off x="2527300" y="749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mn-lt"/>
              <a:ea typeface="+mn-ea"/>
              <a:cs typeface="+mn-cs"/>
            </a:rPr>
            <a:t>　実質収支額においては、</a:t>
          </a:r>
          <a:r>
            <a:rPr kumimoji="1" lang="en-US" altLang="ja-JP" sz="1200">
              <a:solidFill>
                <a:schemeClr val="dk1"/>
              </a:solidFill>
              <a:latin typeface="+mn-lt"/>
              <a:ea typeface="+mn-ea"/>
              <a:cs typeface="+mn-cs"/>
            </a:rPr>
            <a:t>H23</a:t>
          </a:r>
          <a:r>
            <a:rPr kumimoji="1" lang="ja-JP" altLang="en-US" sz="1200">
              <a:solidFill>
                <a:schemeClr val="dk1"/>
              </a:solidFill>
              <a:latin typeface="+mn-lt"/>
              <a:ea typeface="+mn-ea"/>
              <a:cs typeface="+mn-cs"/>
            </a:rPr>
            <a:t>年度から災害復旧復興予算により規模が倍増したため、標準財政規模に対する比率は高い状態で継続している。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r>
            <a:rPr kumimoji="1" lang="ja-JP" altLang="ja-JP" sz="1200">
              <a:solidFill>
                <a:schemeClr val="dk1"/>
              </a:solidFill>
              <a:latin typeface="+mn-lt"/>
              <a:ea typeface="+mn-ea"/>
              <a:cs typeface="+mn-cs"/>
            </a:rPr>
            <a:t>一般会計の</a:t>
          </a:r>
          <a:r>
            <a:rPr kumimoji="1" lang="ja-JP" altLang="en-US" sz="1200">
              <a:solidFill>
                <a:schemeClr val="dk1"/>
              </a:solidFill>
              <a:latin typeface="+mn-lt"/>
              <a:ea typeface="+mn-ea"/>
              <a:cs typeface="+mn-cs"/>
            </a:rPr>
            <a:t>実質収支</a:t>
          </a:r>
          <a:r>
            <a:rPr kumimoji="1" lang="ja-JP" altLang="ja-JP" sz="1200">
              <a:solidFill>
                <a:schemeClr val="dk1"/>
              </a:solidFill>
              <a:latin typeface="+mn-lt"/>
              <a:ea typeface="+mn-ea"/>
              <a:cs typeface="+mn-cs"/>
            </a:rPr>
            <a:t>においては、</a:t>
          </a:r>
          <a:r>
            <a:rPr kumimoji="1" lang="en-US" altLang="ja-JP" sz="1200">
              <a:solidFill>
                <a:schemeClr val="dk1"/>
              </a:solidFill>
              <a:latin typeface="+mn-lt"/>
              <a:ea typeface="+mn-ea"/>
              <a:cs typeface="+mn-cs"/>
            </a:rPr>
            <a:t>H20</a:t>
          </a:r>
          <a:r>
            <a:rPr kumimoji="1" lang="ja-JP" altLang="ja-JP" sz="1200">
              <a:solidFill>
                <a:schemeClr val="dk1"/>
              </a:solidFill>
              <a:latin typeface="+mn-lt"/>
              <a:ea typeface="+mn-ea"/>
              <a:cs typeface="+mn-cs"/>
            </a:rPr>
            <a:t>年度財政調整基金の枯渇状態となったが、</a:t>
          </a:r>
          <a:r>
            <a:rPr kumimoji="1" lang="en-US" altLang="ja-JP" sz="1200">
              <a:solidFill>
                <a:schemeClr val="dk1"/>
              </a:solidFill>
              <a:latin typeface="+mn-lt"/>
              <a:ea typeface="+mn-ea"/>
              <a:cs typeface="+mn-cs"/>
            </a:rPr>
            <a:t>H21</a:t>
          </a:r>
          <a:r>
            <a:rPr kumimoji="1" lang="ja-JP" altLang="ja-JP" sz="1200">
              <a:solidFill>
                <a:schemeClr val="dk1"/>
              </a:solidFill>
              <a:latin typeface="+mn-lt"/>
              <a:ea typeface="+mn-ea"/>
              <a:cs typeface="+mn-cs"/>
            </a:rPr>
            <a:t>からは、主に公債費の抑制効果と人件費削減効果により財政健全化に努めて</a:t>
          </a:r>
          <a:r>
            <a:rPr kumimoji="1" lang="ja-JP" altLang="en-US" sz="1200">
              <a:solidFill>
                <a:schemeClr val="dk1"/>
              </a:solidFill>
              <a:latin typeface="+mn-lt"/>
              <a:ea typeface="+mn-ea"/>
              <a:cs typeface="+mn-cs"/>
            </a:rPr>
            <a:t>きた効果がでている。</a:t>
          </a:r>
          <a:r>
            <a:rPr kumimoji="1" lang="en-US" altLang="ja-JP" sz="1200">
              <a:solidFill>
                <a:schemeClr val="dk1"/>
              </a:solidFill>
              <a:latin typeface="+mn-lt"/>
              <a:ea typeface="+mn-ea"/>
              <a:cs typeface="+mn-cs"/>
            </a:rPr>
            <a:t>H</a:t>
          </a:r>
          <a:r>
            <a:rPr kumimoji="1" lang="ja-JP" altLang="en-US" sz="1200">
              <a:solidFill>
                <a:schemeClr val="dk1"/>
              </a:solidFill>
              <a:latin typeface="+mn-lt"/>
              <a:ea typeface="+mn-ea"/>
              <a:cs typeface="+mn-cs"/>
            </a:rPr>
            <a:t>２３年度からは、一般会計と同規模の災害復旧復興予算対応の為、通常予算を抑制した効果もあり、実質収支額の増とそれによる財政基金額も増加している。概ね望ましい範囲で推移しており財政健全化は維持され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連結においての赤字額は生じていない。しかし、国民健康保険特別会計においては、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年連続の赤字計上後一般会計からの財政対策繰入金により赤字解消としているので今後の早期改善に努めなければならない。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一般会計の黒字額増においては、合併直後のごみ処理施設改修等により</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年度公債費が歳出の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％を占めたため、以後の歳出改革に努めてきた。</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年度には財政調整基金が枯渇状態となったが、</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からは、主に公債費の抑制効果と人件費削減効果により財政健全化に努めている。前年に引き続き財政健全化は維持されている。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実質公債費比率については、引き続き抑制を図っており、早期健全化基準を下回っている。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主な要因は、元利償還金の減少と算入公債費等の増加である。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引き続き、元利償還金内の地方債借入により抑制に努めていく。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茨城県潮来市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将来負担額と充当可能財源額の差の継続的な抑制となっている。主な改善の要因は、充当可能基金残高の増、公営企業債等の繰入見込み額の減である。そのような中一般会計等に係る地方債の現在高はこの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年間の中では増加している。平成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年は合併</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年目の節目となり、学校建設事業等の大規模な普通建設事業の完了によるものである。以後の地方債の発行においては、元利償還内の地方債借入により引き続き抑制に努めていく。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22112809</v>
      </c>
      <c r="BO4" s="379"/>
      <c r="BP4" s="379"/>
      <c r="BQ4" s="379"/>
      <c r="BR4" s="379"/>
      <c r="BS4" s="379"/>
      <c r="BT4" s="379"/>
      <c r="BU4" s="380"/>
      <c r="BV4" s="378">
        <v>29222220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13.8</v>
      </c>
      <c r="CU4" s="554"/>
      <c r="CV4" s="554"/>
      <c r="CW4" s="554"/>
      <c r="CX4" s="554"/>
      <c r="CY4" s="554"/>
      <c r="CZ4" s="554"/>
      <c r="DA4" s="555"/>
      <c r="DB4" s="553">
        <v>15.2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19078839</v>
      </c>
      <c r="BO5" s="384"/>
      <c r="BP5" s="384"/>
      <c r="BQ5" s="384"/>
      <c r="BR5" s="384"/>
      <c r="BS5" s="384"/>
      <c r="BT5" s="384"/>
      <c r="BU5" s="385"/>
      <c r="BV5" s="383">
        <v>25354780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3033970</v>
      </c>
      <c r="BO6" s="384"/>
      <c r="BP6" s="384"/>
      <c r="BQ6" s="384"/>
      <c r="BR6" s="384"/>
      <c r="BS6" s="384"/>
      <c r="BT6" s="384"/>
      <c r="BU6" s="385"/>
      <c r="BV6" s="383">
        <v>3867440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96.3</v>
      </c>
      <c r="CU6" s="528"/>
      <c r="CV6" s="528"/>
      <c r="CW6" s="528"/>
      <c r="CX6" s="528"/>
      <c r="CY6" s="528"/>
      <c r="CZ6" s="528"/>
      <c r="DA6" s="529"/>
      <c r="DB6" s="527">
        <v>95.9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2010735</v>
      </c>
      <c r="BO7" s="384"/>
      <c r="BP7" s="384"/>
      <c r="BQ7" s="384"/>
      <c r="BR7" s="384"/>
      <c r="BS7" s="384"/>
      <c r="BT7" s="384"/>
      <c r="BU7" s="385"/>
      <c r="BV7" s="383">
        <v>2726079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7409760</v>
      </c>
      <c r="CU7" s="384"/>
      <c r="CV7" s="384"/>
      <c r="CW7" s="384"/>
      <c r="CX7" s="384"/>
      <c r="CY7" s="384"/>
      <c r="CZ7" s="384"/>
      <c r="DA7" s="385"/>
      <c r="DB7" s="383">
        <v>7510565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1023235</v>
      </c>
      <c r="BO8" s="384"/>
      <c r="BP8" s="384"/>
      <c r="BQ8" s="384"/>
      <c r="BR8" s="384"/>
      <c r="BS8" s="384"/>
      <c r="BT8" s="384"/>
      <c r="BU8" s="385"/>
      <c r="BV8" s="383">
        <v>1141361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v>
      </c>
      <c r="CU8" s="491"/>
      <c r="CV8" s="491"/>
      <c r="CW8" s="491"/>
      <c r="CX8" s="491"/>
      <c r="CY8" s="491"/>
      <c r="CZ8" s="491"/>
      <c r="DA8" s="492"/>
      <c r="DB8" s="490">
        <v>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30534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-118126</v>
      </c>
      <c r="BO9" s="384"/>
      <c r="BP9" s="384"/>
      <c r="BQ9" s="384"/>
      <c r="BR9" s="384"/>
      <c r="BS9" s="384"/>
      <c r="BT9" s="384"/>
      <c r="BU9" s="385"/>
      <c r="BV9" s="383">
        <v>-12845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10.1</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31524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478857</v>
      </c>
      <c r="BO10" s="384"/>
      <c r="BP10" s="384"/>
      <c r="BQ10" s="384"/>
      <c r="BR10" s="384"/>
      <c r="BS10" s="384"/>
      <c r="BT10" s="384"/>
      <c r="BU10" s="385"/>
      <c r="BV10" s="383">
        <v>745939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6209</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29810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29491</v>
      </c>
      <c r="S13" s="483"/>
      <c r="T13" s="483"/>
      <c r="U13" s="483"/>
      <c r="V13" s="484"/>
      <c r="W13" s="470" t="s">
        <v>123</v>
      </c>
      <c r="X13" s="396"/>
      <c r="Y13" s="396"/>
      <c r="Z13" s="396"/>
      <c r="AA13" s="396"/>
      <c r="AB13" s="397"/>
      <c r="AC13" s="359">
        <v>675</v>
      </c>
      <c r="AD13" s="360"/>
      <c r="AE13" s="360"/>
      <c r="AF13" s="360"/>
      <c r="AG13" s="361"/>
      <c r="AH13" s="359">
        <v>665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366940</v>
      </c>
      <c r="BO13" s="384"/>
      <c r="BP13" s="384"/>
      <c r="BQ13" s="384"/>
      <c r="BR13" s="384"/>
      <c r="BS13" s="384"/>
      <c r="BT13" s="384"/>
      <c r="BU13" s="385"/>
      <c r="BV13" s="383">
        <v>733094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29964</v>
      </c>
      <c r="S14" s="483"/>
      <c r="T14" s="483"/>
      <c r="U14" s="483"/>
      <c r="V14" s="484"/>
      <c r="W14" s="485"/>
      <c r="X14" s="399"/>
      <c r="Y14" s="399"/>
      <c r="Z14" s="399"/>
      <c r="AA14" s="399"/>
      <c r="AB14" s="400"/>
      <c r="AC14" s="475">
        <v>4.7</v>
      </c>
      <c r="AD14" s="476"/>
      <c r="AE14" s="476"/>
      <c r="AF14" s="476"/>
      <c r="AG14" s="477"/>
      <c r="AH14" s="475">
        <v>4.5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14.6</v>
      </c>
      <c r="CU14" s="454"/>
      <c r="CV14" s="454"/>
      <c r="CW14" s="454"/>
      <c r="CX14" s="454"/>
      <c r="CY14" s="454"/>
      <c r="CZ14" s="454"/>
      <c r="DA14" s="455"/>
      <c r="DB14" s="486">
        <v>16.600000000000001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29637</v>
      </c>
      <c r="S15" s="483"/>
      <c r="T15" s="483"/>
      <c r="U15" s="483"/>
      <c r="V15" s="484"/>
      <c r="W15" s="470" t="s">
        <v>130</v>
      </c>
      <c r="X15" s="396"/>
      <c r="Y15" s="396"/>
      <c r="Z15" s="396"/>
      <c r="AA15" s="396"/>
      <c r="AB15" s="397"/>
      <c r="AC15" s="359">
        <v>4504</v>
      </c>
      <c r="AD15" s="360"/>
      <c r="AE15" s="360"/>
      <c r="AF15" s="360"/>
      <c r="AG15" s="361"/>
      <c r="AH15" s="359">
        <v>4825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2811314</v>
      </c>
      <c r="BO15" s="379"/>
      <c r="BP15" s="379"/>
      <c r="BQ15" s="379"/>
      <c r="BR15" s="379"/>
      <c r="BS15" s="379"/>
      <c r="BT15" s="379"/>
      <c r="BU15" s="380"/>
      <c r="BV15" s="378">
        <v>2743740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31.2</v>
      </c>
      <c r="AD16" s="476"/>
      <c r="AE16" s="476"/>
      <c r="AF16" s="476"/>
      <c r="AG16" s="477"/>
      <c r="AH16" s="475">
        <v>32.299999999999997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5654838</v>
      </c>
      <c r="BO16" s="384"/>
      <c r="BP16" s="384"/>
      <c r="BQ16" s="384"/>
      <c r="BR16" s="384"/>
      <c r="BS16" s="384"/>
      <c r="BT16" s="384"/>
      <c r="BU16" s="385"/>
      <c r="BV16" s="383">
        <v>5648298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9239</v>
      </c>
      <c r="AD17" s="360"/>
      <c r="AE17" s="360"/>
      <c r="AF17" s="360"/>
      <c r="AG17" s="361"/>
      <c r="AH17" s="359">
        <v>9014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3583342</v>
      </c>
      <c r="BO17" s="384"/>
      <c r="BP17" s="384"/>
      <c r="BQ17" s="384"/>
      <c r="BR17" s="384"/>
      <c r="BS17" s="384"/>
      <c r="BT17" s="384"/>
      <c r="BU17" s="385"/>
      <c r="BV17" s="383">
        <v>3492975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71.41</v>
      </c>
      <c r="M18" s="446"/>
      <c r="N18" s="446"/>
      <c r="O18" s="446"/>
      <c r="P18" s="446"/>
      <c r="Q18" s="446"/>
      <c r="R18" s="447"/>
      <c r="S18" s="447"/>
      <c r="T18" s="447"/>
      <c r="U18" s="447"/>
      <c r="V18" s="448"/>
      <c r="W18" s="462"/>
      <c r="X18" s="463"/>
      <c r="Y18" s="463"/>
      <c r="Z18" s="463"/>
      <c r="AA18" s="463"/>
      <c r="AB18" s="471"/>
      <c r="AC18" s="347">
        <v>64.099999999999994</v>
      </c>
      <c r="AD18" s="348"/>
      <c r="AE18" s="348"/>
      <c r="AF18" s="348"/>
      <c r="AG18" s="449"/>
      <c r="AH18" s="347">
        <v>60.4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6557607</v>
      </c>
      <c r="BO18" s="384"/>
      <c r="BP18" s="384"/>
      <c r="BQ18" s="384"/>
      <c r="BR18" s="384"/>
      <c r="BS18" s="384"/>
      <c r="BT18" s="384"/>
      <c r="BU18" s="385"/>
      <c r="BV18" s="383">
        <v>6674956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428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12106122</v>
      </c>
      <c r="BO19" s="384"/>
      <c r="BP19" s="384"/>
      <c r="BQ19" s="384"/>
      <c r="BR19" s="384"/>
      <c r="BS19" s="384"/>
      <c r="BT19" s="384"/>
      <c r="BU19" s="385"/>
      <c r="BV19" s="383">
        <v>12541458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10384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12366734</v>
      </c>
      <c r="BO23" s="384"/>
      <c r="BP23" s="384"/>
      <c r="BQ23" s="384"/>
      <c r="BR23" s="384"/>
      <c r="BS23" s="384"/>
      <c r="BT23" s="384"/>
      <c r="BU23" s="385"/>
      <c r="BV23" s="383">
        <v>12416744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7840</v>
      </c>
      <c r="R24" s="360"/>
      <c r="S24" s="360"/>
      <c r="T24" s="360"/>
      <c r="U24" s="360"/>
      <c r="V24" s="361"/>
      <c r="W24" s="425"/>
      <c r="X24" s="416"/>
      <c r="Y24" s="417"/>
      <c r="Z24" s="356" t="s">
        <v>153</v>
      </c>
      <c r="AA24" s="357"/>
      <c r="AB24" s="357"/>
      <c r="AC24" s="357"/>
      <c r="AD24" s="357"/>
      <c r="AE24" s="357"/>
      <c r="AF24" s="357"/>
      <c r="AG24" s="358"/>
      <c r="AH24" s="359">
        <v>199</v>
      </c>
      <c r="AI24" s="360"/>
      <c r="AJ24" s="360"/>
      <c r="AK24" s="360"/>
      <c r="AL24" s="361"/>
      <c r="AM24" s="359">
        <v>659884</v>
      </c>
      <c r="AN24" s="360"/>
      <c r="AO24" s="360"/>
      <c r="AP24" s="360"/>
      <c r="AQ24" s="360"/>
      <c r="AR24" s="361"/>
      <c r="AS24" s="359">
        <v>3316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6967905</v>
      </c>
      <c r="BO24" s="384"/>
      <c r="BP24" s="384"/>
      <c r="BQ24" s="384"/>
      <c r="BR24" s="384"/>
      <c r="BS24" s="384"/>
      <c r="BT24" s="384"/>
      <c r="BU24" s="385"/>
      <c r="BV24" s="383">
        <v>6570687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154850</v>
      </c>
      <c r="BO25" s="379"/>
      <c r="BP25" s="379"/>
      <c r="BQ25" s="379"/>
      <c r="BR25" s="379"/>
      <c r="BS25" s="379"/>
      <c r="BT25" s="379"/>
      <c r="BU25" s="380"/>
      <c r="BV25" s="378">
        <v>300547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6"/>
      <c r="AB26" s="436"/>
      <c r="AC26" s="436"/>
      <c r="AD26" s="436"/>
      <c r="AE26" s="436"/>
      <c r="AF26" s="436"/>
      <c r="AG26" s="437"/>
      <c r="AH26" s="359">
        <v>9</v>
      </c>
      <c r="AI26" s="360"/>
      <c r="AJ26" s="360"/>
      <c r="AK26" s="360"/>
      <c r="AL26" s="361"/>
      <c r="AM26" s="359">
        <v>26388</v>
      </c>
      <c r="AN26" s="360"/>
      <c r="AO26" s="360"/>
      <c r="AP26" s="360"/>
      <c r="AQ26" s="360"/>
      <c r="AR26" s="361"/>
      <c r="AS26" s="359">
        <v>2932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3270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15955</v>
      </c>
      <c r="AN27" s="360"/>
      <c r="AO27" s="360"/>
      <c r="AP27" s="360"/>
      <c r="AQ27" s="360"/>
      <c r="AR27" s="361"/>
      <c r="AS27" s="359">
        <v>3191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2790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2405911</v>
      </c>
      <c r="BO28" s="379"/>
      <c r="BP28" s="379"/>
      <c r="BQ28" s="379"/>
      <c r="BR28" s="379"/>
      <c r="BS28" s="379"/>
      <c r="BT28" s="379"/>
      <c r="BU28" s="380"/>
      <c r="BV28" s="378">
        <v>1927054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2590</v>
      </c>
      <c r="R29" s="360"/>
      <c r="S29" s="360"/>
      <c r="T29" s="360"/>
      <c r="U29" s="360"/>
      <c r="V29" s="361"/>
      <c r="W29" s="425"/>
      <c r="X29" s="416"/>
      <c r="Y29" s="417"/>
      <c r="Z29" s="356" t="s">
        <v>169</v>
      </c>
      <c r="AA29" s="357"/>
      <c r="AB29" s="357"/>
      <c r="AC29" s="357"/>
      <c r="AD29" s="357"/>
      <c r="AE29" s="357"/>
      <c r="AF29" s="357"/>
      <c r="AG29" s="358"/>
      <c r="AH29" s="359">
        <v>204</v>
      </c>
      <c r="AI29" s="360"/>
      <c r="AJ29" s="360"/>
      <c r="AK29" s="360"/>
      <c r="AL29" s="361"/>
      <c r="AM29" s="359">
        <v>675839</v>
      </c>
      <c r="AN29" s="360"/>
      <c r="AO29" s="360"/>
      <c r="AP29" s="360"/>
      <c r="AQ29" s="360"/>
      <c r="AR29" s="361"/>
      <c r="AS29" s="359">
        <v>3313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66138</v>
      </c>
      <c r="BO29" s="384"/>
      <c r="BP29" s="384"/>
      <c r="BQ29" s="384"/>
      <c r="BR29" s="384"/>
      <c r="BS29" s="384"/>
      <c r="BT29" s="384"/>
      <c r="BU29" s="385"/>
      <c r="BV29" s="383">
        <v>66115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14145337</v>
      </c>
      <c r="BO30" s="387"/>
      <c r="BP30" s="387"/>
      <c r="BQ30" s="387"/>
      <c r="BR30" s="387"/>
      <c r="BS30" s="387"/>
      <c r="BT30" s="387"/>
      <c r="BU30" s="388"/>
      <c r="BV30" s="386">
        <v>12975060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潮来市国民健康保険特別会計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潮来市水道事業会計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潮来市下水道事業特別会計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一般財団法人潮来市開発公社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潮来市介護保険特別会計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潮来市工業用水道事業会計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潮来市農業集落排水事業特別会計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株式会社いたこ</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潮来市後期高齢者医療特別会計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鹿行広域事務組合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鹿行広域事務組合　養護老人ホーム事業特別会計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鹿行広域事務組合　消防特別会計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鹿行広域事務組合　火葬場事業特別会計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鹿行広域事務組合　審査会事業特別会計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election activeCell="I48" sqref="I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12077</v>
      </c>
      <c r="J41" s="83">
        <v>12129</v>
      </c>
      <c r="K41" s="83">
        <v>12226</v>
      </c>
      <c r="L41" s="83">
        <v>12417</v>
      </c>
      <c r="M41" s="84">
        <v>12367</v>
      </c>
    </row>
    <row r="42" spans="2:13" ht="27.75" customHeight="1">
      <c r="B42" s="1169"/>
      <c r="C42" s="1170"/>
      <c r="D42" s="85"/>
      <c r="E42" s="1173" t="s">
        <v>26</v>
      </c>
      <c r="F42" s="1173"/>
      <c r="G42" s="1173"/>
      <c r="H42" s="1174"/>
      <c r="I42" s="86" t="s">
        <v>475</v>
      </c>
      <c r="J42" s="87" t="s">
        <v>475</v>
      </c>
      <c r="K42" s="87" t="s">
        <v>475</v>
      </c>
      <c r="L42" s="87" t="s">
        <v>475</v>
      </c>
      <c r="M42" s="88" t="s">
        <v>475</v>
      </c>
    </row>
    <row r="43" spans="2:13" ht="27.75" customHeight="1">
      <c r="B43" s="1169"/>
      <c r="C43" s="1170"/>
      <c r="D43" s="85"/>
      <c r="E43" s="1173" t="s">
        <v>27</v>
      </c>
      <c r="F43" s="1173"/>
      <c r="G43" s="1173"/>
      <c r="H43" s="1174"/>
      <c r="I43" s="86">
        <v>7196</v>
      </c>
      <c r="J43" s="87">
        <v>7018</v>
      </c>
      <c r="K43" s="87">
        <v>6701</v>
      </c>
      <c r="L43" s="87">
        <v>6342</v>
      </c>
      <c r="M43" s="88">
        <v>6124</v>
      </c>
    </row>
    <row r="44" spans="2:13" ht="27.75" customHeight="1">
      <c r="B44" s="1169"/>
      <c r="C44" s="1170"/>
      <c r="D44" s="85"/>
      <c r="E44" s="1173" t="s">
        <v>28</v>
      </c>
      <c r="F44" s="1173"/>
      <c r="G44" s="1173"/>
      <c r="H44" s="1174"/>
      <c r="I44" s="86">
        <v>43</v>
      </c>
      <c r="J44" s="87">
        <v>50</v>
      </c>
      <c r="K44" s="87">
        <v>31</v>
      </c>
      <c r="L44" s="87">
        <v>30</v>
      </c>
      <c r="M44" s="88">
        <v>67</v>
      </c>
    </row>
    <row r="45" spans="2:13" ht="27.75" customHeight="1">
      <c r="B45" s="1169"/>
      <c r="C45" s="1170"/>
      <c r="D45" s="85"/>
      <c r="E45" s="1173" t="s">
        <v>29</v>
      </c>
      <c r="F45" s="1173"/>
      <c r="G45" s="1173"/>
      <c r="H45" s="1174"/>
      <c r="I45" s="86">
        <v>2830</v>
      </c>
      <c r="J45" s="87">
        <v>2719</v>
      </c>
      <c r="K45" s="87">
        <v>2612</v>
      </c>
      <c r="L45" s="87">
        <v>2529</v>
      </c>
      <c r="M45" s="88">
        <v>2413</v>
      </c>
    </row>
    <row r="46" spans="2:13" ht="27.75" customHeight="1">
      <c r="B46" s="1169"/>
      <c r="C46" s="1170"/>
      <c r="D46" s="85"/>
      <c r="E46" s="1173" t="s">
        <v>30</v>
      </c>
      <c r="F46" s="1173"/>
      <c r="G46" s="1173"/>
      <c r="H46" s="1174"/>
      <c r="I46" s="86">
        <v>5</v>
      </c>
      <c r="J46" s="87">
        <v>5</v>
      </c>
      <c r="K46" s="87">
        <v>5</v>
      </c>
      <c r="L46" s="87">
        <v>5</v>
      </c>
      <c r="M46" s="88">
        <v>6</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1882</v>
      </c>
      <c r="J49" s="87">
        <v>2256</v>
      </c>
      <c r="K49" s="87">
        <v>2672</v>
      </c>
      <c r="L49" s="87">
        <v>3385</v>
      </c>
      <c r="M49" s="88">
        <v>3759</v>
      </c>
    </row>
    <row r="50" spans="2:13" ht="27.75" customHeight="1">
      <c r="B50" s="1169"/>
      <c r="C50" s="1170"/>
      <c r="D50" s="85"/>
      <c r="E50" s="1173" t="s">
        <v>35</v>
      </c>
      <c r="F50" s="1173"/>
      <c r="G50" s="1173"/>
      <c r="H50" s="1174"/>
      <c r="I50" s="86">
        <v>2821</v>
      </c>
      <c r="J50" s="87">
        <v>2713</v>
      </c>
      <c r="K50" s="87">
        <v>2638</v>
      </c>
      <c r="L50" s="87">
        <v>2182</v>
      </c>
      <c r="M50" s="88">
        <v>2178</v>
      </c>
    </row>
    <row r="51" spans="2:13" ht="27.75" customHeight="1">
      <c r="B51" s="1171"/>
      <c r="C51" s="1172"/>
      <c r="D51" s="85"/>
      <c r="E51" s="1173" t="s">
        <v>36</v>
      </c>
      <c r="F51" s="1173"/>
      <c r="G51" s="1173"/>
      <c r="H51" s="1174"/>
      <c r="I51" s="86">
        <v>13701</v>
      </c>
      <c r="J51" s="87">
        <v>14151</v>
      </c>
      <c r="K51" s="87">
        <v>14871</v>
      </c>
      <c r="L51" s="87">
        <v>14700</v>
      </c>
      <c r="M51" s="88">
        <v>14129</v>
      </c>
    </row>
    <row r="52" spans="2:13" ht="27.75" customHeight="1" thickBot="1">
      <c r="B52" s="1175" t="s">
        <v>37</v>
      </c>
      <c r="C52" s="1176"/>
      <c r="D52" s="90"/>
      <c r="E52" s="1177" t="s">
        <v>38</v>
      </c>
      <c r="F52" s="1177"/>
      <c r="G52" s="1177"/>
      <c r="H52" s="1178"/>
      <c r="I52" s="91">
        <v>3748</v>
      </c>
      <c r="J52" s="92">
        <v>2801</v>
      </c>
      <c r="K52" s="92">
        <v>1394</v>
      </c>
      <c r="L52" s="92">
        <v>1055</v>
      </c>
      <c r="M52" s="93">
        <v>911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38611</v>
      </c>
      <c r="E3" s="116"/>
      <c r="F3" s="117">
        <v>76282</v>
      </c>
      <c r="G3" s="118"/>
      <c r="H3" s="119"/>
    </row>
    <row r="4" spans="1:8">
      <c r="A4" s="120"/>
      <c r="B4" s="121"/>
      <c r="C4" s="122"/>
      <c r="D4" s="123">
        <v>21879</v>
      </c>
      <c r="E4" s="124"/>
      <c r="F4" s="125">
        <v>41092</v>
      </c>
      <c r="G4" s="126"/>
      <c r="H4" s="127"/>
    </row>
    <row r="5" spans="1:8">
      <c r="A5" s="108" t="s">
        <v>509</v>
      </c>
      <c r="B5" s="113"/>
      <c r="C5" s="114"/>
      <c r="D5" s="115">
        <v>53092</v>
      </c>
      <c r="E5" s="116"/>
      <c r="F5" s="117">
        <v>78670</v>
      </c>
      <c r="G5" s="118"/>
      <c r="H5" s="119"/>
    </row>
    <row r="6" spans="1:8">
      <c r="A6" s="120"/>
      <c r="B6" s="121"/>
      <c r="C6" s="122"/>
      <c r="D6" s="123">
        <v>19643</v>
      </c>
      <c r="E6" s="124"/>
      <c r="F6" s="125">
        <v>38094</v>
      </c>
      <c r="G6" s="126"/>
      <c r="H6" s="127"/>
    </row>
    <row r="7" spans="1:8">
      <c r="A7" s="108" t="s">
        <v>510</v>
      </c>
      <c r="B7" s="113"/>
      <c r="C7" s="114"/>
      <c r="D7" s="115">
        <v>46471</v>
      </c>
      <c r="E7" s="116"/>
      <c r="F7" s="117">
        <v>67201</v>
      </c>
      <c r="G7" s="118"/>
      <c r="H7" s="119"/>
    </row>
    <row r="8" spans="1:8">
      <c r="A8" s="120"/>
      <c r="B8" s="121"/>
      <c r="C8" s="122"/>
      <c r="D8" s="123">
        <v>14094</v>
      </c>
      <c r="E8" s="124"/>
      <c r="F8" s="125">
        <v>35210</v>
      </c>
      <c r="G8" s="126"/>
      <c r="H8" s="127"/>
    </row>
    <row r="9" spans="1:8">
      <c r="A9" s="108" t="s">
        <v>511</v>
      </c>
      <c r="B9" s="113"/>
      <c r="C9" s="114"/>
      <c r="D9" s="115">
        <v>58351</v>
      </c>
      <c r="E9" s="116"/>
      <c r="F9" s="117">
        <v>75709</v>
      </c>
      <c r="G9" s="118"/>
      <c r="H9" s="119"/>
    </row>
    <row r="10" spans="1:8">
      <c r="A10" s="120"/>
      <c r="B10" s="121"/>
      <c r="C10" s="122"/>
      <c r="D10" s="123">
        <v>11482</v>
      </c>
      <c r="E10" s="124"/>
      <c r="F10" s="125">
        <v>35212</v>
      </c>
      <c r="G10" s="126"/>
      <c r="H10" s="127"/>
    </row>
    <row r="11" spans="1:8">
      <c r="A11" s="108" t="s">
        <v>512</v>
      </c>
      <c r="B11" s="113"/>
      <c r="C11" s="114"/>
      <c r="D11" s="115">
        <v>125750</v>
      </c>
      <c r="E11" s="116"/>
      <c r="F11" s="117">
        <v>90961</v>
      </c>
      <c r="G11" s="118"/>
      <c r="H11" s="119"/>
    </row>
    <row r="12" spans="1:8">
      <c r="A12" s="120"/>
      <c r="B12" s="121"/>
      <c r="C12" s="128"/>
      <c r="D12" s="123">
        <v>23006</v>
      </c>
      <c r="E12" s="124"/>
      <c r="F12" s="125">
        <v>37720</v>
      </c>
      <c r="G12" s="126"/>
      <c r="H12" s="127"/>
    </row>
    <row r="13" spans="1:8">
      <c r="A13" s="108"/>
      <c r="B13" s="113"/>
      <c r="C13" s="129"/>
      <c r="D13" s="130">
        <v>64455</v>
      </c>
      <c r="E13" s="131"/>
      <c r="F13" s="132">
        <v>77765</v>
      </c>
      <c r="G13" s="133"/>
      <c r="H13" s="119"/>
    </row>
    <row r="14" spans="1:8">
      <c r="A14" s="120"/>
      <c r="B14" s="121"/>
      <c r="C14" s="122"/>
      <c r="D14" s="123">
        <v>18021</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4.72</v>
      </c>
      <c r="C19" s="134">
        <f>ROUND(VALUE(SUBSTITUTE(実質収支比率等に係る経年分析!G$48,"▲","-")),2)</f>
        <v>4.13</v>
      </c>
      <c r="D19" s="134">
        <f>ROUND(VALUE(SUBSTITUTE(実質収支比率等に係る経年分析!H$48,"▲","-")),2)</f>
        <v>15.22</v>
      </c>
      <c r="E19" s="134">
        <f>ROUND(VALUE(SUBSTITUTE(実質収支比率等に係る経年分析!I$48,"▲","-")),2)</f>
        <v>15.2</v>
      </c>
      <c r="F19" s="134">
        <f>ROUND(VALUE(SUBSTITUTE(実質収支比率等に係る経年分析!J$48,"▲","-")),2)</f>
        <v>13.81</v>
      </c>
    </row>
    <row r="20" spans="1:11">
      <c r="A20" s="134" t="s">
        <v>43</v>
      </c>
      <c r="B20" s="134">
        <f>ROUND(VALUE(SUBSTITUTE(実質収支比率等に係る経年分析!F$47,"▲","-")),2)</f>
        <v>4.76</v>
      </c>
      <c r="C20" s="134">
        <f>ROUND(VALUE(SUBSTITUTE(実質収支比率等に係る経年分析!G$47,"▲","-")),2)</f>
        <v>9.99</v>
      </c>
      <c r="D20" s="134">
        <f>ROUND(VALUE(SUBSTITUTE(実質収支比率等に係る経年分析!H$47,"▲","-")),2)</f>
        <v>15.57</v>
      </c>
      <c r="E20" s="134">
        <f>ROUND(VALUE(SUBSTITUTE(実質収支比率等に係る経年分析!I$47,"▲","-")),2)</f>
        <v>25.66</v>
      </c>
      <c r="F20" s="134">
        <f>ROUND(VALUE(SUBSTITUTE(実質収支比率等に係る経年分析!J$47,"▲","-")),2)</f>
        <v>32.47</v>
      </c>
    </row>
    <row r="21" spans="1:11">
      <c r="A21" s="134" t="s">
        <v>44</v>
      </c>
      <c r="B21" s="134">
        <f>IF(ISNUMBER(VALUE(SUBSTITUTE(実質収支比率等に係る経年分析!F$49,"▲","-"))),ROUND(VALUE(SUBSTITUTE(実質収支比率等に係る経年分析!F$49,"▲","-")),2),NA())</f>
        <v>3.68</v>
      </c>
      <c r="C21" s="134">
        <f>IF(ISNUMBER(VALUE(SUBSTITUTE(実質収支比率等に係る経年分析!G$49,"▲","-"))),ROUND(VALUE(SUBSTITUTE(実質収支比率等に係る経年分析!G$49,"▲","-")),2),NA())</f>
        <v>4.97</v>
      </c>
      <c r="D21" s="134">
        <f>IF(ISNUMBER(VALUE(SUBSTITUTE(実質収支比率等に係る経年分析!H$49,"▲","-"))),ROUND(VALUE(SUBSTITUTE(実質収支比率等に係る経年分析!H$49,"▲","-")),2),NA())</f>
        <v>16.71</v>
      </c>
      <c r="E21" s="134">
        <f>IF(ISNUMBER(VALUE(SUBSTITUTE(実質収支比率等に係る経年分析!I$49,"▲","-"))),ROUND(VALUE(SUBSTITUTE(実質収支比率等に係る経年分析!I$49,"▲","-")),2),NA())</f>
        <v>9.76</v>
      </c>
      <c r="F21" s="134">
        <f>IF(ISNUMBER(VALUE(SUBSTITUTE(実質収支比率等に係る経年分析!J$49,"▲","-"))),ROUND(VALUE(SUBSTITUTE(実質収支比率等に係る経年分析!J$49,"▲","-")),2),NA())</f>
        <v>4.95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潮来市農業集落排水事業特別会計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潮来市後期高齢者医療特別会計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潮来市下水道事業特別会計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潮来市介護保険特別会計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潮来市工業用水道事業会計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1.46</v>
      </c>
    </row>
    <row r="34" spans="1:16">
      <c r="A34" s="135" t="str">
        <f>IF(連結実質赤字比率に係る赤字・黒字の構成分析!C$36="",NA(),連結実質赤字比率に係る赤字・黒字の構成分析!C$36)</f>
        <v>潮来市国民健康保険特別会計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f>IF(ROUND(VALUE(SUBSTITUTE(連結実質赤字比率に係る赤字・黒字の構成分析!H$36,"▲", "-")), 2) &lt; 0, ABS(ROUND(VALUE(SUBSTITUTE(連結実質赤字比率に係る赤字・黒字の構成分析!H$36,"▲", "-")), 2)), NA())</f>
        <v>1.58</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1.6</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c r="A35" s="135" t="str">
        <f>IF(連結実質赤字比率に係る赤字・黒字の構成分析!C$35="",NA(),連結実質赤字比率に係る赤字・黒字の構成分析!C$35)</f>
        <v>潮来市水道事業会計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13.81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1177</v>
      </c>
      <c r="E42" s="136"/>
      <c r="F42" s="136"/>
      <c r="G42" s="136">
        <f>'実質公債費比率（分子）の構造'!L$52</f>
        <v>1214</v>
      </c>
      <c r="H42" s="136"/>
      <c r="I42" s="136"/>
      <c r="J42" s="136">
        <f>'実質公債費比率（分子）の構造'!M$52</f>
        <v>1287</v>
      </c>
      <c r="K42" s="136"/>
      <c r="L42" s="136"/>
      <c r="M42" s="136">
        <f>'実質公債費比率（分子）の構造'!N$52</f>
        <v>1329</v>
      </c>
      <c r="N42" s="136"/>
      <c r="O42" s="136"/>
      <c r="P42" s="136">
        <f>'実質公債費比率（分子）の構造'!O$52</f>
        <v>1372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5</v>
      </c>
      <c r="F45" s="136"/>
      <c r="G45" s="136"/>
      <c r="H45" s="136">
        <f>'実質公債費比率（分子）の構造'!M$49</f>
        <v>5</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384</v>
      </c>
      <c r="C46" s="136"/>
      <c r="D46" s="136"/>
      <c r="E46" s="136">
        <f>'実質公債費比率（分子）の構造'!L$48</f>
        <v>389</v>
      </c>
      <c r="F46" s="136"/>
      <c r="G46" s="136"/>
      <c r="H46" s="136">
        <f>'実質公債費比率（分子）の構造'!M$48</f>
        <v>401</v>
      </c>
      <c r="I46" s="136"/>
      <c r="J46" s="136"/>
      <c r="K46" s="136">
        <f>'実質公債費比率（分子）の構造'!N$48</f>
        <v>416</v>
      </c>
      <c r="L46" s="136"/>
      <c r="M46" s="136"/>
      <c r="N46" s="136">
        <f>'実質公債費比率（分子）の構造'!O$48</f>
        <v>433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1540</v>
      </c>
      <c r="C49" s="136"/>
      <c r="D49" s="136"/>
      <c r="E49" s="136">
        <f>'実質公債費比率（分子）の構造'!L$45</f>
        <v>1528</v>
      </c>
      <c r="F49" s="136"/>
      <c r="G49" s="136"/>
      <c r="H49" s="136">
        <f>'実質公債費比率（分子）の構造'!M$45</f>
        <v>1397</v>
      </c>
      <c r="I49" s="136"/>
      <c r="J49" s="136"/>
      <c r="K49" s="136">
        <f>'実質公債費比率（分子）の構造'!N$45</f>
        <v>1311</v>
      </c>
      <c r="L49" s="136"/>
      <c r="M49" s="136"/>
      <c r="N49" s="136">
        <f>'実質公債費比率（分子）の構造'!O$45</f>
        <v>1282</v>
      </c>
      <c r="O49" s="136"/>
      <c r="P49" s="136"/>
    </row>
    <row r="50" spans="1:16">
      <c r="A50" s="136" t="s">
        <v>59</v>
      </c>
      <c r="B50" s="136" t="e">
        <f>NA()</f>
        <v>#N/A</v>
      </c>
      <c r="C50" s="136">
        <f>IF(ISNUMBER('実質公債費比率（分子）の構造'!K$53),'実質公債費比率（分子）の構造'!K$53,NA())</f>
        <v>756</v>
      </c>
      <c r="D50" s="136" t="e">
        <f>NA()</f>
        <v>#N/A</v>
      </c>
      <c r="E50" s="136" t="e">
        <f>NA()</f>
        <v>#N/A</v>
      </c>
      <c r="F50" s="136">
        <f>IF(ISNUMBER('実質公債費比率（分子）の構造'!L$53),'実質公債費比率（分子）の構造'!L$53,NA())</f>
        <v>708</v>
      </c>
      <c r="G50" s="136" t="e">
        <f>NA()</f>
        <v>#N/A</v>
      </c>
      <c r="H50" s="136" t="e">
        <f>NA()</f>
        <v>#N/A</v>
      </c>
      <c r="I50" s="136">
        <f>IF(ISNUMBER('実質公債費比率（分子）の構造'!M$53),'実質公債費比率（分子）の構造'!M$53,NA())</f>
        <v>516</v>
      </c>
      <c r="J50" s="136" t="e">
        <f>NA()</f>
        <v>#N/A</v>
      </c>
      <c r="K50" s="136" t="e">
        <f>NA()</f>
        <v>#N/A</v>
      </c>
      <c r="L50" s="136">
        <f>IF(ISNUMBER('実質公債費比率（分子）の構造'!N$53),'実質公債費比率（分子）の構造'!N$53,NA())</f>
        <v>400</v>
      </c>
      <c r="M50" s="136" t="e">
        <f>NA()</f>
        <v>#N/A</v>
      </c>
      <c r="N50" s="136" t="e">
        <f>NA()</f>
        <v>#N/A</v>
      </c>
      <c r="O50" s="136">
        <f>IF(ISNUMBER('実質公債費比率（分子）の構造'!O$53),'実質公債費比率（分子）の構造'!O$53,NA())</f>
        <v>345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13701</v>
      </c>
      <c r="E56" s="135"/>
      <c r="F56" s="135"/>
      <c r="G56" s="135">
        <f>'将来負担比率（分子）の構造'!J$51</f>
        <v>14151</v>
      </c>
      <c r="H56" s="135"/>
      <c r="I56" s="135"/>
      <c r="J56" s="135">
        <f>'将来負担比率（分子）の構造'!K$51</f>
        <v>14871</v>
      </c>
      <c r="K56" s="135"/>
      <c r="L56" s="135"/>
      <c r="M56" s="135">
        <f>'将来負担比率（分子）の構造'!L$51</f>
        <v>14700</v>
      </c>
      <c r="N56" s="135"/>
      <c r="O56" s="135"/>
      <c r="P56" s="135">
        <f>'将来負担比率（分子）の構造'!M$51</f>
        <v>14129</v>
      </c>
    </row>
    <row r="57" spans="1:16">
      <c r="A57" s="135" t="s">
        <v>35</v>
      </c>
      <c r="B57" s="135"/>
      <c r="C57" s="135"/>
      <c r="D57" s="135">
        <f>'将来負担比率（分子）の構造'!I$50</f>
        <v>2821</v>
      </c>
      <c r="E57" s="135"/>
      <c r="F57" s="135"/>
      <c r="G57" s="135">
        <f>'将来負担比率（分子）の構造'!J$50</f>
        <v>2713</v>
      </c>
      <c r="H57" s="135"/>
      <c r="I57" s="135"/>
      <c r="J57" s="135">
        <f>'将来負担比率（分子）の構造'!K$50</f>
        <v>2638</v>
      </c>
      <c r="K57" s="135"/>
      <c r="L57" s="135"/>
      <c r="M57" s="135">
        <f>'将来負担比率（分子）の構造'!L$50</f>
        <v>2182</v>
      </c>
      <c r="N57" s="135"/>
      <c r="O57" s="135"/>
      <c r="P57" s="135">
        <f>'将来負担比率（分子）の構造'!M$50</f>
        <v>2178</v>
      </c>
    </row>
    <row r="58" spans="1:16">
      <c r="A58" s="135" t="s">
        <v>34</v>
      </c>
      <c r="B58" s="135"/>
      <c r="C58" s="135"/>
      <c r="D58" s="135">
        <f>'将来負担比率（分子）の構造'!I$49</f>
        <v>1882</v>
      </c>
      <c r="E58" s="135"/>
      <c r="F58" s="135"/>
      <c r="G58" s="135">
        <f>'将来負担比率（分子）の構造'!J$49</f>
        <v>2256</v>
      </c>
      <c r="H58" s="135"/>
      <c r="I58" s="135"/>
      <c r="J58" s="135">
        <f>'将来負担比率（分子）の構造'!K$49</f>
        <v>2672</v>
      </c>
      <c r="K58" s="135"/>
      <c r="L58" s="135"/>
      <c r="M58" s="135">
        <f>'将来負担比率（分子）の構造'!L$49</f>
        <v>3385</v>
      </c>
      <c r="N58" s="135"/>
      <c r="O58" s="135"/>
      <c r="P58" s="135">
        <f>'将来負担比率（分子）の構造'!M$49</f>
        <v>3759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5</v>
      </c>
      <c r="F61" s="135"/>
      <c r="G61" s="135"/>
      <c r="H61" s="135">
        <f>'将来負担比率（分子）の構造'!K$46</f>
        <v>5</v>
      </c>
      <c r="I61" s="135"/>
      <c r="J61" s="135"/>
      <c r="K61" s="135">
        <f>'将来負担比率（分子）の構造'!L$46</f>
        <v>5</v>
      </c>
      <c r="L61" s="135"/>
      <c r="M61" s="135"/>
      <c r="N61" s="135">
        <f>'将来負担比率（分子）の構造'!M$46</f>
        <v>6</v>
      </c>
      <c r="O61" s="135"/>
      <c r="P61" s="135"/>
    </row>
    <row r="62" spans="1:16">
      <c r="A62" s="135" t="s">
        <v>29</v>
      </c>
      <c r="B62" s="135">
        <f>'将来負担比率（分子）の構造'!I$45</f>
        <v>2830</v>
      </c>
      <c r="C62" s="135"/>
      <c r="D62" s="135"/>
      <c r="E62" s="135">
        <f>'将来負担比率（分子）の構造'!J$45</f>
        <v>2719</v>
      </c>
      <c r="F62" s="135"/>
      <c r="G62" s="135"/>
      <c r="H62" s="135">
        <f>'将来負担比率（分子）の構造'!K$45</f>
        <v>2612</v>
      </c>
      <c r="I62" s="135"/>
      <c r="J62" s="135"/>
      <c r="K62" s="135">
        <f>'将来負担比率（分子）の構造'!L$45</f>
        <v>2529</v>
      </c>
      <c r="L62" s="135"/>
      <c r="M62" s="135"/>
      <c r="N62" s="135">
        <f>'将来負担比率（分子）の構造'!M$45</f>
        <v>2413</v>
      </c>
      <c r="O62" s="135"/>
      <c r="P62" s="135"/>
    </row>
    <row r="63" spans="1:16">
      <c r="A63" s="135" t="s">
        <v>28</v>
      </c>
      <c r="B63" s="135">
        <f>'将来負担比率（分子）の構造'!I$44</f>
        <v>43</v>
      </c>
      <c r="C63" s="135"/>
      <c r="D63" s="135"/>
      <c r="E63" s="135">
        <f>'将来負担比率（分子）の構造'!J$44</f>
        <v>50</v>
      </c>
      <c r="F63" s="135"/>
      <c r="G63" s="135"/>
      <c r="H63" s="135">
        <f>'将来負担比率（分子）の構造'!K$44</f>
        <v>31</v>
      </c>
      <c r="I63" s="135"/>
      <c r="J63" s="135"/>
      <c r="K63" s="135">
        <f>'将来負担比率（分子）の構造'!L$44</f>
        <v>30</v>
      </c>
      <c r="L63" s="135"/>
      <c r="M63" s="135"/>
      <c r="N63" s="135">
        <f>'将来負担比率（分子）の構造'!M$44</f>
        <v>67</v>
      </c>
      <c r="O63" s="135"/>
      <c r="P63" s="135"/>
    </row>
    <row r="64" spans="1:16">
      <c r="A64" s="135" t="s">
        <v>27</v>
      </c>
      <c r="B64" s="135">
        <f>'将来負担比率（分子）の構造'!I$43</f>
        <v>7196</v>
      </c>
      <c r="C64" s="135"/>
      <c r="D64" s="135"/>
      <c r="E64" s="135">
        <f>'将来負担比率（分子）の構造'!J$43</f>
        <v>7018</v>
      </c>
      <c r="F64" s="135"/>
      <c r="G64" s="135"/>
      <c r="H64" s="135">
        <f>'将来負担比率（分子）の構造'!K$43</f>
        <v>6701</v>
      </c>
      <c r="I64" s="135"/>
      <c r="J64" s="135"/>
      <c r="K64" s="135">
        <f>'将来負担比率（分子）の構造'!L$43</f>
        <v>6342</v>
      </c>
      <c r="L64" s="135"/>
      <c r="M64" s="135"/>
      <c r="N64" s="135">
        <f>'将来負担比率（分子）の構造'!M$43</f>
        <v>6124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12077</v>
      </c>
      <c r="C66" s="135"/>
      <c r="D66" s="135"/>
      <c r="E66" s="135">
        <f>'将来負担比率（分子）の構造'!J$41</f>
        <v>12129</v>
      </c>
      <c r="F66" s="135"/>
      <c r="G66" s="135"/>
      <c r="H66" s="135">
        <f>'将来負担比率（分子）の構造'!K$41</f>
        <v>12226</v>
      </c>
      <c r="I66" s="135"/>
      <c r="J66" s="135"/>
      <c r="K66" s="135">
        <f>'将来負担比率（分子）の構造'!L$41</f>
        <v>12417</v>
      </c>
      <c r="L66" s="135"/>
      <c r="M66" s="135"/>
      <c r="N66" s="135">
        <f>'将来負担比率（分子）の構造'!M$41</f>
        <v>12367</v>
      </c>
      <c r="O66" s="135"/>
      <c r="P66" s="135"/>
    </row>
    <row r="67" spans="1:16">
      <c r="A67" s="135" t="s">
        <v>63</v>
      </c>
      <c r="B67" s="135" t="e">
        <f>NA()</f>
        <v>#N/A</v>
      </c>
      <c r="C67" s="135">
        <f>IF(ISNUMBER('将来負担比率（分子）の構造'!I$52), IF('将来負担比率（分子）の構造'!I$52 &lt; 0, 0, '将来負担比率（分子）の構造'!I$52), NA())</f>
        <v>3748</v>
      </c>
      <c r="D67" s="135" t="e">
        <f>NA()</f>
        <v>#N/A</v>
      </c>
      <c r="E67" s="135" t="e">
        <f>NA()</f>
        <v>#N/A</v>
      </c>
      <c r="F67" s="135">
        <f>IF(ISNUMBER('将来負担比率（分子）の構造'!J$52), IF('将来負担比率（分子）の構造'!J$52 &lt; 0, 0, '将来負担比率（分子）の構造'!J$52), NA())</f>
        <v>2801</v>
      </c>
      <c r="G67" s="135" t="e">
        <f>NA()</f>
        <v>#N/A</v>
      </c>
      <c r="H67" s="135" t="e">
        <f>NA()</f>
        <v>#N/A</v>
      </c>
      <c r="I67" s="135">
        <f>IF(ISNUMBER('将来負担比率（分子）の構造'!K$52), IF('将来負担比率（分子）の構造'!K$52 &lt; 0, 0, '将来負担比率（分子）の構造'!K$52), NA())</f>
        <v>1394</v>
      </c>
      <c r="J67" s="135" t="e">
        <f>NA()</f>
        <v>#N/A</v>
      </c>
      <c r="K67" s="135" t="e">
        <f>NA()</f>
        <v>#N/A</v>
      </c>
      <c r="L67" s="135">
        <f>IF(ISNUMBER('将来負担比率（分子）の構造'!L$52), IF('将来負担比率（分子）の構造'!L$52 &lt; 0, 0, '将来負担比率（分子）の構造'!L$52), NA())</f>
        <v>1055</v>
      </c>
      <c r="M67" s="135" t="e">
        <f>NA()</f>
        <v>#N/A</v>
      </c>
      <c r="N67" s="135" t="e">
        <f>NA()</f>
        <v>#N/A</v>
      </c>
      <c r="O67" s="135">
        <f>IF(ISNUMBER('将来負担比率（分子）の構造'!M$52), IF('将来負担比率（分子）の構造'!M$52 &lt; 0, 0, '将来負担比率（分子）の構造'!M$52), NA())</f>
        <v>911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A28"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3123673</v>
      </c>
      <c r="S5" s="637"/>
      <c r="T5" s="637"/>
      <c r="U5" s="637"/>
      <c r="V5" s="637"/>
      <c r="W5" s="637"/>
      <c r="X5" s="637"/>
      <c r="Y5" s="684"/>
      <c r="Z5" s="697">
        <v>14.1</v>
      </c>
      <c r="AA5" s="697"/>
      <c r="AB5" s="697"/>
      <c r="AC5" s="697"/>
      <c r="AD5" s="698">
        <v>2967444</v>
      </c>
      <c r="AE5" s="698"/>
      <c r="AF5" s="698"/>
      <c r="AG5" s="698"/>
      <c r="AH5" s="698"/>
      <c r="AI5" s="698"/>
      <c r="AJ5" s="698"/>
      <c r="AK5" s="698"/>
      <c r="AL5" s="685">
        <v>43.6</v>
      </c>
      <c r="AM5" s="654"/>
      <c r="AN5" s="654"/>
      <c r="AO5" s="686"/>
      <c r="AP5" s="673" t="s">
        <v>207</v>
      </c>
      <c r="AQ5" s="674"/>
      <c r="AR5" s="674"/>
      <c r="AS5" s="674"/>
      <c r="AT5" s="674"/>
      <c r="AU5" s="674"/>
      <c r="AV5" s="674"/>
      <c r="AW5" s="674"/>
      <c r="AX5" s="674"/>
      <c r="AY5" s="674"/>
      <c r="AZ5" s="674"/>
      <c r="BA5" s="674"/>
      <c r="BB5" s="674"/>
      <c r="BC5" s="674"/>
      <c r="BD5" s="674"/>
      <c r="BE5" s="674"/>
      <c r="BF5" s="675"/>
      <c r="BG5" s="586">
        <v>2957894</v>
      </c>
      <c r="BH5" s="587"/>
      <c r="BI5" s="587"/>
      <c r="BJ5" s="587"/>
      <c r="BK5" s="587"/>
      <c r="BL5" s="587"/>
      <c r="BM5" s="587"/>
      <c r="BN5" s="588"/>
      <c r="BO5" s="639">
        <v>94.7</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180474</v>
      </c>
      <c r="S6" s="587"/>
      <c r="T6" s="587"/>
      <c r="U6" s="587"/>
      <c r="V6" s="587"/>
      <c r="W6" s="587"/>
      <c r="X6" s="587"/>
      <c r="Y6" s="588"/>
      <c r="Z6" s="639">
        <v>0.8</v>
      </c>
      <c r="AA6" s="639"/>
      <c r="AB6" s="639"/>
      <c r="AC6" s="639"/>
      <c r="AD6" s="640">
        <v>180474</v>
      </c>
      <c r="AE6" s="640"/>
      <c r="AF6" s="640"/>
      <c r="AG6" s="640"/>
      <c r="AH6" s="640"/>
      <c r="AI6" s="640"/>
      <c r="AJ6" s="640"/>
      <c r="AK6" s="640"/>
      <c r="AL6" s="609">
        <v>2.7</v>
      </c>
      <c r="AM6" s="641"/>
      <c r="AN6" s="641"/>
      <c r="AO6" s="642"/>
      <c r="AP6" s="583" t="s">
        <v>213</v>
      </c>
      <c r="AQ6" s="584"/>
      <c r="AR6" s="584"/>
      <c r="AS6" s="584"/>
      <c r="AT6" s="584"/>
      <c r="AU6" s="584"/>
      <c r="AV6" s="584"/>
      <c r="AW6" s="584"/>
      <c r="AX6" s="584"/>
      <c r="AY6" s="584"/>
      <c r="AZ6" s="584"/>
      <c r="BA6" s="584"/>
      <c r="BB6" s="584"/>
      <c r="BC6" s="584"/>
      <c r="BD6" s="584"/>
      <c r="BE6" s="584"/>
      <c r="BF6" s="585"/>
      <c r="BG6" s="586">
        <v>2957894</v>
      </c>
      <c r="BH6" s="587"/>
      <c r="BI6" s="587"/>
      <c r="BJ6" s="587"/>
      <c r="BK6" s="587"/>
      <c r="BL6" s="587"/>
      <c r="BM6" s="587"/>
      <c r="BN6" s="588"/>
      <c r="BO6" s="639">
        <v>94.7</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126431</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126431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6425</v>
      </c>
      <c r="S7" s="587"/>
      <c r="T7" s="587"/>
      <c r="U7" s="587"/>
      <c r="V7" s="587"/>
      <c r="W7" s="587"/>
      <c r="X7" s="587"/>
      <c r="Y7" s="588"/>
      <c r="Z7" s="639">
        <v>0</v>
      </c>
      <c r="AA7" s="639"/>
      <c r="AB7" s="639"/>
      <c r="AC7" s="639"/>
      <c r="AD7" s="640">
        <v>6425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1416920</v>
      </c>
      <c r="BH7" s="587"/>
      <c r="BI7" s="587"/>
      <c r="BJ7" s="587"/>
      <c r="BK7" s="587"/>
      <c r="BL7" s="587"/>
      <c r="BM7" s="587"/>
      <c r="BN7" s="588"/>
      <c r="BO7" s="639">
        <v>45.4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4608895</v>
      </c>
      <c r="CS7" s="587"/>
      <c r="CT7" s="587"/>
      <c r="CU7" s="587"/>
      <c r="CV7" s="587"/>
      <c r="CW7" s="587"/>
      <c r="CX7" s="587"/>
      <c r="CY7" s="588"/>
      <c r="CZ7" s="639">
        <v>24.2</v>
      </c>
      <c r="DA7" s="639"/>
      <c r="DB7" s="639"/>
      <c r="DC7" s="639"/>
      <c r="DD7" s="592">
        <v>223468</v>
      </c>
      <c r="DE7" s="587"/>
      <c r="DF7" s="587"/>
      <c r="DG7" s="587"/>
      <c r="DH7" s="587"/>
      <c r="DI7" s="587"/>
      <c r="DJ7" s="587"/>
      <c r="DK7" s="587"/>
      <c r="DL7" s="587"/>
      <c r="DM7" s="587"/>
      <c r="DN7" s="587"/>
      <c r="DO7" s="587"/>
      <c r="DP7" s="588"/>
      <c r="DQ7" s="592">
        <v>1455599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10574</v>
      </c>
      <c r="S8" s="587"/>
      <c r="T8" s="587"/>
      <c r="U8" s="587"/>
      <c r="V8" s="587"/>
      <c r="W8" s="587"/>
      <c r="X8" s="587"/>
      <c r="Y8" s="588"/>
      <c r="Z8" s="639">
        <v>0</v>
      </c>
      <c r="AA8" s="639"/>
      <c r="AB8" s="639"/>
      <c r="AC8" s="639"/>
      <c r="AD8" s="640">
        <v>10574</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41162</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3906659</v>
      </c>
      <c r="CS8" s="587"/>
      <c r="CT8" s="587"/>
      <c r="CU8" s="587"/>
      <c r="CV8" s="587"/>
      <c r="CW8" s="587"/>
      <c r="CX8" s="587"/>
      <c r="CY8" s="588"/>
      <c r="CZ8" s="639">
        <v>20.5</v>
      </c>
      <c r="DA8" s="639"/>
      <c r="DB8" s="639"/>
      <c r="DC8" s="639"/>
      <c r="DD8" s="592">
        <v>97032</v>
      </c>
      <c r="DE8" s="587"/>
      <c r="DF8" s="587"/>
      <c r="DG8" s="587"/>
      <c r="DH8" s="587"/>
      <c r="DI8" s="587"/>
      <c r="DJ8" s="587"/>
      <c r="DK8" s="587"/>
      <c r="DL8" s="587"/>
      <c r="DM8" s="587"/>
      <c r="DN8" s="587"/>
      <c r="DO8" s="587"/>
      <c r="DP8" s="588"/>
      <c r="DQ8" s="592">
        <v>2068043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17573</v>
      </c>
      <c r="S9" s="587"/>
      <c r="T9" s="587"/>
      <c r="U9" s="587"/>
      <c r="V9" s="587"/>
      <c r="W9" s="587"/>
      <c r="X9" s="587"/>
      <c r="Y9" s="588"/>
      <c r="Z9" s="639">
        <v>0.1</v>
      </c>
      <c r="AA9" s="639"/>
      <c r="AB9" s="639"/>
      <c r="AC9" s="639"/>
      <c r="AD9" s="640">
        <v>17573</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1187871</v>
      </c>
      <c r="BH9" s="587"/>
      <c r="BI9" s="587"/>
      <c r="BJ9" s="587"/>
      <c r="BK9" s="587"/>
      <c r="BL9" s="587"/>
      <c r="BM9" s="587"/>
      <c r="BN9" s="588"/>
      <c r="BO9" s="639">
        <v>38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1232559</v>
      </c>
      <c r="CS9" s="587"/>
      <c r="CT9" s="587"/>
      <c r="CU9" s="587"/>
      <c r="CV9" s="587"/>
      <c r="CW9" s="587"/>
      <c r="CX9" s="587"/>
      <c r="CY9" s="588"/>
      <c r="CZ9" s="639">
        <v>6.5</v>
      </c>
      <c r="DA9" s="639"/>
      <c r="DB9" s="639"/>
      <c r="DC9" s="639"/>
      <c r="DD9" s="592">
        <v>237147</v>
      </c>
      <c r="DE9" s="587"/>
      <c r="DF9" s="587"/>
      <c r="DG9" s="587"/>
      <c r="DH9" s="587"/>
      <c r="DI9" s="587"/>
      <c r="DJ9" s="587"/>
      <c r="DK9" s="587"/>
      <c r="DL9" s="587"/>
      <c r="DM9" s="587"/>
      <c r="DN9" s="587"/>
      <c r="DO9" s="587"/>
      <c r="DP9" s="588"/>
      <c r="DQ9" s="592">
        <v>1089165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253460</v>
      </c>
      <c r="S10" s="587"/>
      <c r="T10" s="587"/>
      <c r="U10" s="587"/>
      <c r="V10" s="587"/>
      <c r="W10" s="587"/>
      <c r="X10" s="587"/>
      <c r="Y10" s="588"/>
      <c r="Z10" s="639">
        <v>1.1000000000000001</v>
      </c>
      <c r="AA10" s="639"/>
      <c r="AB10" s="639"/>
      <c r="AC10" s="639"/>
      <c r="AD10" s="640">
        <v>253460</v>
      </c>
      <c r="AE10" s="640"/>
      <c r="AF10" s="640"/>
      <c r="AG10" s="640"/>
      <c r="AH10" s="640"/>
      <c r="AI10" s="640"/>
      <c r="AJ10" s="640"/>
      <c r="AK10" s="640"/>
      <c r="AL10" s="609">
        <v>3.7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66687</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53409</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14646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40991</v>
      </c>
      <c r="S11" s="587"/>
      <c r="T11" s="587"/>
      <c r="U11" s="587"/>
      <c r="V11" s="587"/>
      <c r="W11" s="587"/>
      <c r="X11" s="587"/>
      <c r="Y11" s="588"/>
      <c r="Z11" s="639">
        <v>0.2</v>
      </c>
      <c r="AA11" s="639"/>
      <c r="AB11" s="639"/>
      <c r="AC11" s="639"/>
      <c r="AD11" s="640">
        <v>40991</v>
      </c>
      <c r="AE11" s="640"/>
      <c r="AF11" s="640"/>
      <c r="AG11" s="640"/>
      <c r="AH11" s="640"/>
      <c r="AI11" s="640"/>
      <c r="AJ11" s="640"/>
      <c r="AK11" s="640"/>
      <c r="AL11" s="609">
        <v>0.6</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121200</v>
      </c>
      <c r="BH11" s="587"/>
      <c r="BI11" s="587"/>
      <c r="BJ11" s="587"/>
      <c r="BK11" s="587"/>
      <c r="BL11" s="587"/>
      <c r="BM11" s="587"/>
      <c r="BN11" s="588"/>
      <c r="BO11" s="639">
        <v>3.9</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261081</v>
      </c>
      <c r="CS11" s="587"/>
      <c r="CT11" s="587"/>
      <c r="CU11" s="587"/>
      <c r="CV11" s="587"/>
      <c r="CW11" s="587"/>
      <c r="CX11" s="587"/>
      <c r="CY11" s="588"/>
      <c r="CZ11" s="639">
        <v>1.4</v>
      </c>
      <c r="DA11" s="639"/>
      <c r="DB11" s="639"/>
      <c r="DC11" s="639"/>
      <c r="DD11" s="592">
        <v>40984</v>
      </c>
      <c r="DE11" s="587"/>
      <c r="DF11" s="587"/>
      <c r="DG11" s="587"/>
      <c r="DH11" s="587"/>
      <c r="DI11" s="587"/>
      <c r="DJ11" s="587"/>
      <c r="DK11" s="587"/>
      <c r="DL11" s="587"/>
      <c r="DM11" s="587"/>
      <c r="DN11" s="587"/>
      <c r="DO11" s="587"/>
      <c r="DP11" s="588"/>
      <c r="DQ11" s="592">
        <v>193365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1216398</v>
      </c>
      <c r="BH12" s="587"/>
      <c r="BI12" s="587"/>
      <c r="BJ12" s="587"/>
      <c r="BK12" s="587"/>
      <c r="BL12" s="587"/>
      <c r="BM12" s="587"/>
      <c r="BN12" s="588"/>
      <c r="BO12" s="639">
        <v>38.9</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142455</v>
      </c>
      <c r="CS12" s="587"/>
      <c r="CT12" s="587"/>
      <c r="CU12" s="587"/>
      <c r="CV12" s="587"/>
      <c r="CW12" s="587"/>
      <c r="CX12" s="587"/>
      <c r="CY12" s="588"/>
      <c r="CZ12" s="639">
        <v>0.7</v>
      </c>
      <c r="DA12" s="639"/>
      <c r="DB12" s="639"/>
      <c r="DC12" s="639"/>
      <c r="DD12" s="592">
        <v>20208</v>
      </c>
      <c r="DE12" s="587"/>
      <c r="DF12" s="587"/>
      <c r="DG12" s="587"/>
      <c r="DH12" s="587"/>
      <c r="DI12" s="587"/>
      <c r="DJ12" s="587"/>
      <c r="DK12" s="587"/>
      <c r="DL12" s="587"/>
      <c r="DM12" s="587"/>
      <c r="DN12" s="587"/>
      <c r="DO12" s="587"/>
      <c r="DP12" s="588"/>
      <c r="DQ12" s="592">
        <v>126318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43008</v>
      </c>
      <c r="S13" s="587"/>
      <c r="T13" s="587"/>
      <c r="U13" s="587"/>
      <c r="V13" s="587"/>
      <c r="W13" s="587"/>
      <c r="X13" s="587"/>
      <c r="Y13" s="588"/>
      <c r="Z13" s="639">
        <v>0.2</v>
      </c>
      <c r="AA13" s="639"/>
      <c r="AB13" s="639"/>
      <c r="AC13" s="639"/>
      <c r="AD13" s="640">
        <v>43008</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1198442</v>
      </c>
      <c r="BH13" s="587"/>
      <c r="BI13" s="587"/>
      <c r="BJ13" s="587"/>
      <c r="BK13" s="587"/>
      <c r="BL13" s="587"/>
      <c r="BM13" s="587"/>
      <c r="BN13" s="588"/>
      <c r="BO13" s="639">
        <v>38.4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3969386</v>
      </c>
      <c r="CS13" s="587"/>
      <c r="CT13" s="587"/>
      <c r="CU13" s="587"/>
      <c r="CV13" s="587"/>
      <c r="CW13" s="587"/>
      <c r="CX13" s="587"/>
      <c r="CY13" s="588"/>
      <c r="CZ13" s="639">
        <v>20.8</v>
      </c>
      <c r="DA13" s="639"/>
      <c r="DB13" s="639"/>
      <c r="DC13" s="639"/>
      <c r="DD13" s="592">
        <v>2427984</v>
      </c>
      <c r="DE13" s="587"/>
      <c r="DF13" s="587"/>
      <c r="DG13" s="587"/>
      <c r="DH13" s="587"/>
      <c r="DI13" s="587"/>
      <c r="DJ13" s="587"/>
      <c r="DK13" s="587"/>
      <c r="DL13" s="587"/>
      <c r="DM13" s="587"/>
      <c r="DN13" s="587"/>
      <c r="DO13" s="587"/>
      <c r="DP13" s="588"/>
      <c r="DQ13" s="592">
        <v>1162914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60285</v>
      </c>
      <c r="BH14" s="587"/>
      <c r="BI14" s="587"/>
      <c r="BJ14" s="587"/>
      <c r="BK14" s="587"/>
      <c r="BL14" s="587"/>
      <c r="BM14" s="587"/>
      <c r="BN14" s="588"/>
      <c r="BO14" s="639">
        <v>1.9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578205</v>
      </c>
      <c r="CS14" s="587"/>
      <c r="CT14" s="587"/>
      <c r="CU14" s="587"/>
      <c r="CV14" s="587"/>
      <c r="CW14" s="587"/>
      <c r="CX14" s="587"/>
      <c r="CY14" s="588"/>
      <c r="CZ14" s="639">
        <v>3</v>
      </c>
      <c r="DA14" s="639"/>
      <c r="DB14" s="639"/>
      <c r="DC14" s="639"/>
      <c r="DD14" s="592">
        <v>16451</v>
      </c>
      <c r="DE14" s="587"/>
      <c r="DF14" s="587"/>
      <c r="DG14" s="587"/>
      <c r="DH14" s="587"/>
      <c r="DI14" s="587"/>
      <c r="DJ14" s="587"/>
      <c r="DK14" s="587"/>
      <c r="DL14" s="587"/>
      <c r="DM14" s="587"/>
      <c r="DN14" s="587"/>
      <c r="DO14" s="587"/>
      <c r="DP14" s="588"/>
      <c r="DQ14" s="592">
        <v>553104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10245</v>
      </c>
      <c r="S15" s="587"/>
      <c r="T15" s="587"/>
      <c r="U15" s="587"/>
      <c r="V15" s="587"/>
      <c r="W15" s="587"/>
      <c r="X15" s="587"/>
      <c r="Y15" s="588"/>
      <c r="Z15" s="639">
        <v>0</v>
      </c>
      <c r="AA15" s="639"/>
      <c r="AB15" s="639"/>
      <c r="AC15" s="639"/>
      <c r="AD15" s="640">
        <v>10245</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264291</v>
      </c>
      <c r="BH15" s="587"/>
      <c r="BI15" s="587"/>
      <c r="BJ15" s="587"/>
      <c r="BK15" s="587"/>
      <c r="BL15" s="587"/>
      <c r="BM15" s="587"/>
      <c r="BN15" s="588"/>
      <c r="BO15" s="639">
        <v>8.5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1653421</v>
      </c>
      <c r="CS15" s="587"/>
      <c r="CT15" s="587"/>
      <c r="CU15" s="587"/>
      <c r="CV15" s="587"/>
      <c r="CW15" s="587"/>
      <c r="CX15" s="587"/>
      <c r="CY15" s="588"/>
      <c r="CZ15" s="639">
        <v>8.6999999999999993</v>
      </c>
      <c r="DA15" s="639"/>
      <c r="DB15" s="639"/>
      <c r="DC15" s="639"/>
      <c r="DD15" s="592">
        <v>685344</v>
      </c>
      <c r="DE15" s="587"/>
      <c r="DF15" s="587"/>
      <c r="DG15" s="587"/>
      <c r="DH15" s="587"/>
      <c r="DI15" s="587"/>
      <c r="DJ15" s="587"/>
      <c r="DK15" s="587"/>
      <c r="DL15" s="587"/>
      <c r="DM15" s="587"/>
      <c r="DN15" s="587"/>
      <c r="DO15" s="587"/>
      <c r="DP15" s="588"/>
      <c r="DQ15" s="592">
        <v>956991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5087055</v>
      </c>
      <c r="S16" s="587"/>
      <c r="T16" s="587"/>
      <c r="U16" s="587"/>
      <c r="V16" s="587"/>
      <c r="W16" s="587"/>
      <c r="X16" s="587"/>
      <c r="Y16" s="588"/>
      <c r="Z16" s="639">
        <v>23</v>
      </c>
      <c r="AA16" s="639"/>
      <c r="AB16" s="639"/>
      <c r="AC16" s="639"/>
      <c r="AD16" s="640">
        <v>3261010</v>
      </c>
      <c r="AE16" s="640"/>
      <c r="AF16" s="640"/>
      <c r="AG16" s="640"/>
      <c r="AH16" s="640"/>
      <c r="AI16" s="640"/>
      <c r="AJ16" s="640"/>
      <c r="AK16" s="640"/>
      <c r="AL16" s="609">
        <v>47.9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1257975</v>
      </c>
      <c r="CS16" s="587"/>
      <c r="CT16" s="587"/>
      <c r="CU16" s="587"/>
      <c r="CV16" s="587"/>
      <c r="CW16" s="587"/>
      <c r="CX16" s="587"/>
      <c r="CY16" s="588"/>
      <c r="CZ16" s="639">
        <v>6.6</v>
      </c>
      <c r="DA16" s="639"/>
      <c r="DB16" s="639"/>
      <c r="DC16" s="639"/>
      <c r="DD16" s="592" t="s">
        <v>111</v>
      </c>
      <c r="DE16" s="587"/>
      <c r="DF16" s="587"/>
      <c r="DG16" s="587"/>
      <c r="DH16" s="587"/>
      <c r="DI16" s="587"/>
      <c r="DJ16" s="587"/>
      <c r="DK16" s="587"/>
      <c r="DL16" s="587"/>
      <c r="DM16" s="587"/>
      <c r="DN16" s="587"/>
      <c r="DO16" s="587"/>
      <c r="DP16" s="588"/>
      <c r="DQ16" s="592">
        <v>101031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3261010</v>
      </c>
      <c r="S17" s="587"/>
      <c r="T17" s="587"/>
      <c r="U17" s="587"/>
      <c r="V17" s="587"/>
      <c r="W17" s="587"/>
      <c r="X17" s="587"/>
      <c r="Y17" s="588"/>
      <c r="Z17" s="639">
        <v>14.7</v>
      </c>
      <c r="AA17" s="639"/>
      <c r="AB17" s="639"/>
      <c r="AC17" s="639"/>
      <c r="AD17" s="640">
        <v>3261010</v>
      </c>
      <c r="AE17" s="640"/>
      <c r="AF17" s="640"/>
      <c r="AG17" s="640"/>
      <c r="AH17" s="640"/>
      <c r="AI17" s="640"/>
      <c r="AJ17" s="640"/>
      <c r="AK17" s="640"/>
      <c r="AL17" s="609">
        <v>47.9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1288363</v>
      </c>
      <c r="CS17" s="587"/>
      <c r="CT17" s="587"/>
      <c r="CU17" s="587"/>
      <c r="CV17" s="587"/>
      <c r="CW17" s="587"/>
      <c r="CX17" s="587"/>
      <c r="CY17" s="588"/>
      <c r="CZ17" s="639">
        <v>6.8</v>
      </c>
      <c r="DA17" s="639"/>
      <c r="DB17" s="639"/>
      <c r="DC17" s="639"/>
      <c r="DD17" s="592" t="s">
        <v>111</v>
      </c>
      <c r="DE17" s="587"/>
      <c r="DF17" s="587"/>
      <c r="DG17" s="587"/>
      <c r="DH17" s="587"/>
      <c r="DI17" s="587"/>
      <c r="DJ17" s="587"/>
      <c r="DK17" s="587"/>
      <c r="DL17" s="587"/>
      <c r="DM17" s="587"/>
      <c r="DN17" s="587"/>
      <c r="DO17" s="587"/>
      <c r="DP17" s="588"/>
      <c r="DQ17" s="592">
        <v>1228615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311445</v>
      </c>
      <c r="S18" s="587"/>
      <c r="T18" s="587"/>
      <c r="U18" s="587"/>
      <c r="V18" s="587"/>
      <c r="W18" s="587"/>
      <c r="X18" s="587"/>
      <c r="Y18" s="588"/>
      <c r="Z18" s="639">
        <v>1.4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1514600</v>
      </c>
      <c r="S19" s="587"/>
      <c r="T19" s="587"/>
      <c r="U19" s="587"/>
      <c r="V19" s="587"/>
      <c r="W19" s="587"/>
      <c r="X19" s="587"/>
      <c r="Y19" s="588"/>
      <c r="Z19" s="639">
        <v>6.8</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165779</v>
      </c>
      <c r="BH19" s="587"/>
      <c r="BI19" s="587"/>
      <c r="BJ19" s="587"/>
      <c r="BK19" s="587"/>
      <c r="BL19" s="587"/>
      <c r="BM19" s="587"/>
      <c r="BN19" s="588"/>
      <c r="BO19" s="639">
        <v>5.3</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8773478</v>
      </c>
      <c r="S20" s="587"/>
      <c r="T20" s="587"/>
      <c r="U20" s="587"/>
      <c r="V20" s="587"/>
      <c r="W20" s="587"/>
      <c r="X20" s="587"/>
      <c r="Y20" s="588"/>
      <c r="Z20" s="639">
        <v>39.700000000000003</v>
      </c>
      <c r="AA20" s="639"/>
      <c r="AB20" s="639"/>
      <c r="AC20" s="639"/>
      <c r="AD20" s="640">
        <v>6791204</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165779</v>
      </c>
      <c r="BH20" s="587"/>
      <c r="BI20" s="587"/>
      <c r="BJ20" s="587"/>
      <c r="BK20" s="587"/>
      <c r="BL20" s="587"/>
      <c r="BM20" s="587"/>
      <c r="BN20" s="588"/>
      <c r="BO20" s="639">
        <v>5.3</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19078839</v>
      </c>
      <c r="CS20" s="587"/>
      <c r="CT20" s="587"/>
      <c r="CU20" s="587"/>
      <c r="CV20" s="587"/>
      <c r="CW20" s="587"/>
      <c r="CX20" s="587"/>
      <c r="CY20" s="588"/>
      <c r="CZ20" s="639">
        <v>100</v>
      </c>
      <c r="DA20" s="639"/>
      <c r="DB20" s="639"/>
      <c r="DC20" s="639"/>
      <c r="DD20" s="592">
        <v>3748618</v>
      </c>
      <c r="DE20" s="587"/>
      <c r="DF20" s="587"/>
      <c r="DG20" s="587"/>
      <c r="DH20" s="587"/>
      <c r="DI20" s="587"/>
      <c r="DJ20" s="587"/>
      <c r="DK20" s="587"/>
      <c r="DL20" s="587"/>
      <c r="DM20" s="587"/>
      <c r="DN20" s="587"/>
      <c r="DO20" s="587"/>
      <c r="DP20" s="588"/>
      <c r="DQ20" s="592">
        <v>9076222</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4483</v>
      </c>
      <c r="S21" s="587"/>
      <c r="T21" s="587"/>
      <c r="U21" s="587"/>
      <c r="V21" s="587"/>
      <c r="W21" s="587"/>
      <c r="X21" s="587"/>
      <c r="Y21" s="588"/>
      <c r="Z21" s="639">
        <v>0</v>
      </c>
      <c r="AA21" s="639"/>
      <c r="AB21" s="639"/>
      <c r="AC21" s="639"/>
      <c r="AD21" s="640">
        <v>4483</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9551</v>
      </c>
      <c r="BH21" s="587"/>
      <c r="BI21" s="587"/>
      <c r="BJ21" s="587"/>
      <c r="BK21" s="587"/>
      <c r="BL21" s="587"/>
      <c r="BM21" s="587"/>
      <c r="BN21" s="588"/>
      <c r="BO21" s="639">
        <v>0.3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96668</v>
      </c>
      <c r="S22" s="587"/>
      <c r="T22" s="587"/>
      <c r="U22" s="587"/>
      <c r="V22" s="587"/>
      <c r="W22" s="587"/>
      <c r="X22" s="587"/>
      <c r="Y22" s="588"/>
      <c r="Z22" s="639">
        <v>0.4</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108536</v>
      </c>
      <c r="S23" s="587"/>
      <c r="T23" s="587"/>
      <c r="U23" s="587"/>
      <c r="V23" s="587"/>
      <c r="W23" s="587"/>
      <c r="X23" s="587"/>
      <c r="Y23" s="588"/>
      <c r="Z23" s="639">
        <v>0.5</v>
      </c>
      <c r="AA23" s="639"/>
      <c r="AB23" s="639"/>
      <c r="AC23" s="639"/>
      <c r="AD23" s="640">
        <v>10444</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156228</v>
      </c>
      <c r="BH23" s="587"/>
      <c r="BI23" s="587"/>
      <c r="BJ23" s="587"/>
      <c r="BK23" s="587"/>
      <c r="BL23" s="587"/>
      <c r="BM23" s="587"/>
      <c r="BN23" s="588"/>
      <c r="BO23" s="639">
        <v>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86191</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5139059</v>
      </c>
      <c r="CS24" s="637"/>
      <c r="CT24" s="637"/>
      <c r="CU24" s="637"/>
      <c r="CV24" s="637"/>
      <c r="CW24" s="637"/>
      <c r="CX24" s="637"/>
      <c r="CY24" s="684"/>
      <c r="CZ24" s="688">
        <v>26.9</v>
      </c>
      <c r="DA24" s="689"/>
      <c r="DB24" s="689"/>
      <c r="DC24" s="690"/>
      <c r="DD24" s="683">
        <v>3461227</v>
      </c>
      <c r="DE24" s="637"/>
      <c r="DF24" s="637"/>
      <c r="DG24" s="637"/>
      <c r="DH24" s="637"/>
      <c r="DI24" s="637"/>
      <c r="DJ24" s="637"/>
      <c r="DK24" s="684"/>
      <c r="DL24" s="683">
        <v>3425288</v>
      </c>
      <c r="DM24" s="637"/>
      <c r="DN24" s="637"/>
      <c r="DO24" s="637"/>
      <c r="DP24" s="637"/>
      <c r="DQ24" s="637"/>
      <c r="DR24" s="637"/>
      <c r="DS24" s="637"/>
      <c r="DT24" s="637"/>
      <c r="DU24" s="637"/>
      <c r="DV24" s="684"/>
      <c r="DW24" s="685">
        <v>46.4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5203312</v>
      </c>
      <c r="S25" s="587"/>
      <c r="T25" s="587"/>
      <c r="U25" s="587"/>
      <c r="V25" s="587"/>
      <c r="W25" s="587"/>
      <c r="X25" s="587"/>
      <c r="Y25" s="588"/>
      <c r="Z25" s="639">
        <v>23.5</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1806801</v>
      </c>
      <c r="CS25" s="605"/>
      <c r="CT25" s="605"/>
      <c r="CU25" s="605"/>
      <c r="CV25" s="605"/>
      <c r="CW25" s="605"/>
      <c r="CX25" s="605"/>
      <c r="CY25" s="606"/>
      <c r="CZ25" s="589">
        <v>9.5</v>
      </c>
      <c r="DA25" s="607"/>
      <c r="DB25" s="607"/>
      <c r="DC25" s="608"/>
      <c r="DD25" s="592">
        <v>1666960</v>
      </c>
      <c r="DE25" s="605"/>
      <c r="DF25" s="605"/>
      <c r="DG25" s="605"/>
      <c r="DH25" s="605"/>
      <c r="DI25" s="605"/>
      <c r="DJ25" s="605"/>
      <c r="DK25" s="606"/>
      <c r="DL25" s="592">
        <v>1637986</v>
      </c>
      <c r="DM25" s="605"/>
      <c r="DN25" s="605"/>
      <c r="DO25" s="605"/>
      <c r="DP25" s="605"/>
      <c r="DQ25" s="605"/>
      <c r="DR25" s="605"/>
      <c r="DS25" s="605"/>
      <c r="DT25" s="605"/>
      <c r="DU25" s="605"/>
      <c r="DV25" s="606"/>
      <c r="DW25" s="609">
        <v>22.2</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1006729</v>
      </c>
      <c r="CS26" s="587"/>
      <c r="CT26" s="587"/>
      <c r="CU26" s="587"/>
      <c r="CV26" s="587"/>
      <c r="CW26" s="587"/>
      <c r="CX26" s="587"/>
      <c r="CY26" s="588"/>
      <c r="CZ26" s="589">
        <v>5.3</v>
      </c>
      <c r="DA26" s="607"/>
      <c r="DB26" s="607"/>
      <c r="DC26" s="608"/>
      <c r="DD26" s="592">
        <v>926853</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743058</v>
      </c>
      <c r="S27" s="587"/>
      <c r="T27" s="587"/>
      <c r="U27" s="587"/>
      <c r="V27" s="587"/>
      <c r="W27" s="587"/>
      <c r="X27" s="587"/>
      <c r="Y27" s="588"/>
      <c r="Z27" s="639">
        <v>3.4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3123673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2043895</v>
      </c>
      <c r="CS27" s="605"/>
      <c r="CT27" s="605"/>
      <c r="CU27" s="605"/>
      <c r="CV27" s="605"/>
      <c r="CW27" s="605"/>
      <c r="CX27" s="605"/>
      <c r="CY27" s="606"/>
      <c r="CZ27" s="589">
        <v>10.7</v>
      </c>
      <c r="DA27" s="607"/>
      <c r="DB27" s="607"/>
      <c r="DC27" s="608"/>
      <c r="DD27" s="592">
        <v>565652</v>
      </c>
      <c r="DE27" s="605"/>
      <c r="DF27" s="605"/>
      <c r="DG27" s="605"/>
      <c r="DH27" s="605"/>
      <c r="DI27" s="605"/>
      <c r="DJ27" s="605"/>
      <c r="DK27" s="606"/>
      <c r="DL27" s="592">
        <v>564896</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47877</v>
      </c>
      <c r="S28" s="587"/>
      <c r="T28" s="587"/>
      <c r="U28" s="587"/>
      <c r="V28" s="587"/>
      <c r="W28" s="587"/>
      <c r="X28" s="587"/>
      <c r="Y28" s="588"/>
      <c r="Z28" s="639">
        <v>0.2</v>
      </c>
      <c r="AA28" s="639"/>
      <c r="AB28" s="639"/>
      <c r="AC28" s="639"/>
      <c r="AD28" s="640">
        <v>4022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1288363</v>
      </c>
      <c r="CS28" s="587"/>
      <c r="CT28" s="587"/>
      <c r="CU28" s="587"/>
      <c r="CV28" s="587"/>
      <c r="CW28" s="587"/>
      <c r="CX28" s="587"/>
      <c r="CY28" s="588"/>
      <c r="CZ28" s="589">
        <v>6.8</v>
      </c>
      <c r="DA28" s="607"/>
      <c r="DB28" s="607"/>
      <c r="DC28" s="608"/>
      <c r="DD28" s="592">
        <v>1228615</v>
      </c>
      <c r="DE28" s="587"/>
      <c r="DF28" s="587"/>
      <c r="DG28" s="587"/>
      <c r="DH28" s="587"/>
      <c r="DI28" s="587"/>
      <c r="DJ28" s="587"/>
      <c r="DK28" s="588"/>
      <c r="DL28" s="592">
        <v>1222406</v>
      </c>
      <c r="DM28" s="587"/>
      <c r="DN28" s="587"/>
      <c r="DO28" s="587"/>
      <c r="DP28" s="587"/>
      <c r="DQ28" s="587"/>
      <c r="DR28" s="587"/>
      <c r="DS28" s="587"/>
      <c r="DT28" s="587"/>
      <c r="DU28" s="587"/>
      <c r="DV28" s="588"/>
      <c r="DW28" s="609">
        <v>16.600000000000001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6736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1288363</v>
      </c>
      <c r="CS29" s="605"/>
      <c r="CT29" s="605"/>
      <c r="CU29" s="605"/>
      <c r="CV29" s="605"/>
      <c r="CW29" s="605"/>
      <c r="CX29" s="605"/>
      <c r="CY29" s="606"/>
      <c r="CZ29" s="589">
        <v>6.8</v>
      </c>
      <c r="DA29" s="607"/>
      <c r="DB29" s="607"/>
      <c r="DC29" s="608"/>
      <c r="DD29" s="592">
        <v>1228615</v>
      </c>
      <c r="DE29" s="605"/>
      <c r="DF29" s="605"/>
      <c r="DG29" s="605"/>
      <c r="DH29" s="605"/>
      <c r="DI29" s="605"/>
      <c r="DJ29" s="605"/>
      <c r="DK29" s="606"/>
      <c r="DL29" s="592">
        <v>1222406</v>
      </c>
      <c r="DM29" s="605"/>
      <c r="DN29" s="605"/>
      <c r="DO29" s="605"/>
      <c r="DP29" s="605"/>
      <c r="DQ29" s="605"/>
      <c r="DR29" s="605"/>
      <c r="DS29" s="605"/>
      <c r="DT29" s="605"/>
      <c r="DU29" s="605"/>
      <c r="DV29" s="606"/>
      <c r="DW29" s="609">
        <v>16.600000000000001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1775446</v>
      </c>
      <c r="S30" s="587"/>
      <c r="T30" s="587"/>
      <c r="U30" s="587"/>
      <c r="V30" s="587"/>
      <c r="W30" s="587"/>
      <c r="X30" s="587"/>
      <c r="Y30" s="588"/>
      <c r="Z30" s="639">
        <v>8</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98.3</v>
      </c>
      <c r="BH30" s="653"/>
      <c r="BI30" s="653"/>
      <c r="BJ30" s="653"/>
      <c r="BK30" s="653"/>
      <c r="BL30" s="653"/>
      <c r="BM30" s="654">
        <v>93.6</v>
      </c>
      <c r="BN30" s="653"/>
      <c r="BO30" s="653"/>
      <c r="BP30" s="653"/>
      <c r="BQ30" s="655"/>
      <c r="BR30" s="652">
        <v>98.2</v>
      </c>
      <c r="BS30" s="653"/>
      <c r="BT30" s="653"/>
      <c r="BU30" s="653"/>
      <c r="BV30" s="653"/>
      <c r="BW30" s="653"/>
      <c r="BX30" s="654">
        <v>92.9</v>
      </c>
      <c r="BY30" s="653"/>
      <c r="BZ30" s="653"/>
      <c r="CA30" s="653"/>
      <c r="CB30" s="655"/>
      <c r="CD30" s="658"/>
      <c r="CE30" s="659"/>
      <c r="CF30" s="623" t="s">
        <v>290</v>
      </c>
      <c r="CG30" s="620"/>
      <c r="CH30" s="620"/>
      <c r="CI30" s="620"/>
      <c r="CJ30" s="620"/>
      <c r="CK30" s="620"/>
      <c r="CL30" s="620"/>
      <c r="CM30" s="620"/>
      <c r="CN30" s="620"/>
      <c r="CO30" s="620"/>
      <c r="CP30" s="620"/>
      <c r="CQ30" s="621"/>
      <c r="CR30" s="586">
        <v>1116018</v>
      </c>
      <c r="CS30" s="587"/>
      <c r="CT30" s="587"/>
      <c r="CU30" s="587"/>
      <c r="CV30" s="587"/>
      <c r="CW30" s="587"/>
      <c r="CX30" s="587"/>
      <c r="CY30" s="588"/>
      <c r="CZ30" s="589">
        <v>5.8</v>
      </c>
      <c r="DA30" s="607"/>
      <c r="DB30" s="607"/>
      <c r="DC30" s="608"/>
      <c r="DD30" s="592">
        <v>1060120</v>
      </c>
      <c r="DE30" s="587"/>
      <c r="DF30" s="587"/>
      <c r="DG30" s="587"/>
      <c r="DH30" s="587"/>
      <c r="DI30" s="587"/>
      <c r="DJ30" s="587"/>
      <c r="DK30" s="588"/>
      <c r="DL30" s="592">
        <v>1053911</v>
      </c>
      <c r="DM30" s="587"/>
      <c r="DN30" s="587"/>
      <c r="DO30" s="587"/>
      <c r="DP30" s="587"/>
      <c r="DQ30" s="587"/>
      <c r="DR30" s="587"/>
      <c r="DS30" s="587"/>
      <c r="DT30" s="587"/>
      <c r="DU30" s="587"/>
      <c r="DV30" s="588"/>
      <c r="DW30" s="609">
        <v>14.3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3867440</v>
      </c>
      <c r="S31" s="587"/>
      <c r="T31" s="587"/>
      <c r="U31" s="587"/>
      <c r="V31" s="587"/>
      <c r="W31" s="587"/>
      <c r="X31" s="587"/>
      <c r="Y31" s="588"/>
      <c r="Z31" s="639">
        <v>17.5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94.1</v>
      </c>
      <c r="BN31" s="651"/>
      <c r="BO31" s="651"/>
      <c r="BP31" s="651"/>
      <c r="BQ31" s="615"/>
      <c r="BR31" s="650">
        <v>98.1</v>
      </c>
      <c r="BS31" s="605"/>
      <c r="BT31" s="605"/>
      <c r="BU31" s="605"/>
      <c r="BV31" s="605"/>
      <c r="BW31" s="605"/>
      <c r="BX31" s="641">
        <v>94</v>
      </c>
      <c r="BY31" s="651"/>
      <c r="BZ31" s="651"/>
      <c r="CA31" s="651"/>
      <c r="CB31" s="615"/>
      <c r="CD31" s="658"/>
      <c r="CE31" s="659"/>
      <c r="CF31" s="623" t="s">
        <v>294</v>
      </c>
      <c r="CG31" s="620"/>
      <c r="CH31" s="620"/>
      <c r="CI31" s="620"/>
      <c r="CJ31" s="620"/>
      <c r="CK31" s="620"/>
      <c r="CL31" s="620"/>
      <c r="CM31" s="620"/>
      <c r="CN31" s="620"/>
      <c r="CO31" s="620"/>
      <c r="CP31" s="620"/>
      <c r="CQ31" s="621"/>
      <c r="CR31" s="586">
        <v>172345</v>
      </c>
      <c r="CS31" s="605"/>
      <c r="CT31" s="605"/>
      <c r="CU31" s="605"/>
      <c r="CV31" s="605"/>
      <c r="CW31" s="605"/>
      <c r="CX31" s="605"/>
      <c r="CY31" s="606"/>
      <c r="CZ31" s="589">
        <v>0.9</v>
      </c>
      <c r="DA31" s="607"/>
      <c r="DB31" s="607"/>
      <c r="DC31" s="608"/>
      <c r="DD31" s="592">
        <v>168495</v>
      </c>
      <c r="DE31" s="605"/>
      <c r="DF31" s="605"/>
      <c r="DG31" s="605"/>
      <c r="DH31" s="605"/>
      <c r="DI31" s="605"/>
      <c r="DJ31" s="605"/>
      <c r="DK31" s="606"/>
      <c r="DL31" s="592">
        <v>168495</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333576</v>
      </c>
      <c r="S32" s="587"/>
      <c r="T32" s="587"/>
      <c r="U32" s="587"/>
      <c r="V32" s="587"/>
      <c r="W32" s="587"/>
      <c r="X32" s="587"/>
      <c r="Y32" s="588"/>
      <c r="Z32" s="639">
        <v>1.5</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98.4</v>
      </c>
      <c r="BH32" s="571"/>
      <c r="BI32" s="571"/>
      <c r="BJ32" s="571"/>
      <c r="BK32" s="571"/>
      <c r="BL32" s="571"/>
      <c r="BM32" s="634">
        <v>92.2</v>
      </c>
      <c r="BN32" s="571"/>
      <c r="BO32" s="571"/>
      <c r="BP32" s="571"/>
      <c r="BQ32" s="628"/>
      <c r="BR32" s="649">
        <v>98</v>
      </c>
      <c r="BS32" s="571"/>
      <c r="BT32" s="571"/>
      <c r="BU32" s="571"/>
      <c r="BV32" s="571"/>
      <c r="BW32" s="571"/>
      <c r="BX32" s="634">
        <v>91</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1066008</v>
      </c>
      <c r="S33" s="587"/>
      <c r="T33" s="587"/>
      <c r="U33" s="587"/>
      <c r="V33" s="587"/>
      <c r="W33" s="587"/>
      <c r="X33" s="587"/>
      <c r="Y33" s="588"/>
      <c r="Z33" s="639">
        <v>4.8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8933187</v>
      </c>
      <c r="CS33" s="605"/>
      <c r="CT33" s="605"/>
      <c r="CU33" s="605"/>
      <c r="CV33" s="605"/>
      <c r="CW33" s="605"/>
      <c r="CX33" s="605"/>
      <c r="CY33" s="606"/>
      <c r="CZ33" s="589">
        <v>46.8</v>
      </c>
      <c r="DA33" s="607"/>
      <c r="DB33" s="607"/>
      <c r="DC33" s="608"/>
      <c r="DD33" s="592">
        <v>4491599</v>
      </c>
      <c r="DE33" s="605"/>
      <c r="DF33" s="605"/>
      <c r="DG33" s="605"/>
      <c r="DH33" s="605"/>
      <c r="DI33" s="605"/>
      <c r="DJ33" s="605"/>
      <c r="DK33" s="606"/>
      <c r="DL33" s="592">
        <v>3132319</v>
      </c>
      <c r="DM33" s="605"/>
      <c r="DN33" s="605"/>
      <c r="DO33" s="605"/>
      <c r="DP33" s="605"/>
      <c r="DQ33" s="605"/>
      <c r="DR33" s="605"/>
      <c r="DS33" s="605"/>
      <c r="DT33" s="605"/>
      <c r="DU33" s="605"/>
      <c r="DV33" s="606"/>
      <c r="DW33" s="609">
        <v>42.5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1746883</v>
      </c>
      <c r="CS34" s="587"/>
      <c r="CT34" s="587"/>
      <c r="CU34" s="587"/>
      <c r="CV34" s="587"/>
      <c r="CW34" s="587"/>
      <c r="CX34" s="587"/>
      <c r="CY34" s="588"/>
      <c r="CZ34" s="589">
        <v>9.1999999999999993</v>
      </c>
      <c r="DA34" s="607"/>
      <c r="DB34" s="607"/>
      <c r="DC34" s="608"/>
      <c r="DD34" s="592">
        <v>1420951</v>
      </c>
      <c r="DE34" s="587"/>
      <c r="DF34" s="587"/>
      <c r="DG34" s="587"/>
      <c r="DH34" s="587"/>
      <c r="DI34" s="587"/>
      <c r="DJ34" s="587"/>
      <c r="DK34" s="588"/>
      <c r="DL34" s="592">
        <v>1266263</v>
      </c>
      <c r="DM34" s="587"/>
      <c r="DN34" s="587"/>
      <c r="DO34" s="587"/>
      <c r="DP34" s="587"/>
      <c r="DQ34" s="587"/>
      <c r="DR34" s="587"/>
      <c r="DS34" s="587"/>
      <c r="DT34" s="587"/>
      <c r="DU34" s="587"/>
      <c r="DV34" s="588"/>
      <c r="DW34" s="609">
        <v>17.2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565408</v>
      </c>
      <c r="S35" s="587"/>
      <c r="T35" s="587"/>
      <c r="U35" s="587"/>
      <c r="V35" s="587"/>
      <c r="W35" s="587"/>
      <c r="X35" s="587"/>
      <c r="Y35" s="588"/>
      <c r="Z35" s="639">
        <v>2.6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2760233</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t="s">
        <v>208</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89337</v>
      </c>
      <c r="CS35" s="605"/>
      <c r="CT35" s="605"/>
      <c r="CU35" s="605"/>
      <c r="CV35" s="605"/>
      <c r="CW35" s="605"/>
      <c r="CX35" s="605"/>
      <c r="CY35" s="606"/>
      <c r="CZ35" s="589">
        <v>0.5</v>
      </c>
      <c r="DA35" s="607"/>
      <c r="DB35" s="607"/>
      <c r="DC35" s="608"/>
      <c r="DD35" s="592">
        <v>83458</v>
      </c>
      <c r="DE35" s="605"/>
      <c r="DF35" s="605"/>
      <c r="DG35" s="605"/>
      <c r="DH35" s="605"/>
      <c r="DI35" s="605"/>
      <c r="DJ35" s="605"/>
      <c r="DK35" s="606"/>
      <c r="DL35" s="592">
        <v>83458</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22112809</v>
      </c>
      <c r="S36" s="627"/>
      <c r="T36" s="627"/>
      <c r="U36" s="627"/>
      <c r="V36" s="627"/>
      <c r="W36" s="627"/>
      <c r="X36" s="627"/>
      <c r="Y36" s="630"/>
      <c r="Z36" s="631">
        <v>100</v>
      </c>
      <c r="AA36" s="631"/>
      <c r="AB36" s="631"/>
      <c r="AC36" s="631"/>
      <c r="AD36" s="632">
        <v>6810153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1402204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-540515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932781</v>
      </c>
      <c r="CS36" s="587"/>
      <c r="CT36" s="587"/>
      <c r="CU36" s="587"/>
      <c r="CV36" s="587"/>
      <c r="CW36" s="587"/>
      <c r="CX36" s="587"/>
      <c r="CY36" s="588"/>
      <c r="CZ36" s="589">
        <v>4.9000000000000004</v>
      </c>
      <c r="DA36" s="607"/>
      <c r="DB36" s="607"/>
      <c r="DC36" s="608"/>
      <c r="DD36" s="592">
        <v>773500</v>
      </c>
      <c r="DE36" s="587"/>
      <c r="DF36" s="587"/>
      <c r="DG36" s="587"/>
      <c r="DH36" s="587"/>
      <c r="DI36" s="587"/>
      <c r="DJ36" s="587"/>
      <c r="DK36" s="588"/>
      <c r="DL36" s="592">
        <v>663722</v>
      </c>
      <c r="DM36" s="587"/>
      <c r="DN36" s="587"/>
      <c r="DO36" s="587"/>
      <c r="DP36" s="587"/>
      <c r="DQ36" s="587"/>
      <c r="DR36" s="587"/>
      <c r="DS36" s="587"/>
      <c r="DT36" s="587"/>
      <c r="DU36" s="587"/>
      <c r="DV36" s="588"/>
      <c r="DW36" s="609">
        <v>9</v>
      </c>
      <c r="DX36" s="610"/>
      <c r="DY36" s="610"/>
      <c r="DZ36" s="610"/>
      <c r="EA36" s="610"/>
      <c r="EB36" s="610"/>
      <c r="EC36" s="611"/>
    </row>
    <row r="37" spans="2:133" ht="11.25" customHeight="1">
      <c r="AQ37" s="612" t="s">
        <v>312</v>
      </c>
      <c r="AR37" s="613"/>
      <c r="AS37" s="613"/>
      <c r="AT37" s="613"/>
      <c r="AU37" s="613"/>
      <c r="AV37" s="613"/>
      <c r="AW37" s="613"/>
      <c r="AX37" s="613"/>
      <c r="AY37" s="614"/>
      <c r="AZ37" s="586">
        <v>70268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5547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485590</v>
      </c>
      <c r="CS37" s="605"/>
      <c r="CT37" s="605"/>
      <c r="CU37" s="605"/>
      <c r="CV37" s="605"/>
      <c r="CW37" s="605"/>
      <c r="CX37" s="605"/>
      <c r="CY37" s="606"/>
      <c r="CZ37" s="589">
        <v>2.5</v>
      </c>
      <c r="DA37" s="607"/>
      <c r="DB37" s="607"/>
      <c r="DC37" s="608"/>
      <c r="DD37" s="592">
        <v>485478</v>
      </c>
      <c r="DE37" s="605"/>
      <c r="DF37" s="605"/>
      <c r="DG37" s="605"/>
      <c r="DH37" s="605"/>
      <c r="DI37" s="605"/>
      <c r="DJ37" s="605"/>
      <c r="DK37" s="606"/>
      <c r="DL37" s="592">
        <v>485024</v>
      </c>
      <c r="DM37" s="605"/>
      <c r="DN37" s="605"/>
      <c r="DO37" s="605"/>
      <c r="DP37" s="605"/>
      <c r="DQ37" s="605"/>
      <c r="DR37" s="605"/>
      <c r="DS37" s="605"/>
      <c r="DT37" s="605"/>
      <c r="DU37" s="605"/>
      <c r="DV37" s="606"/>
      <c r="DW37" s="609">
        <v>6.6</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10653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2689965</v>
      </c>
      <c r="CS38" s="587"/>
      <c r="CT38" s="587"/>
      <c r="CU38" s="587"/>
      <c r="CV38" s="587"/>
      <c r="CW38" s="587"/>
      <c r="CX38" s="587"/>
      <c r="CY38" s="588"/>
      <c r="CZ38" s="589">
        <v>14.1</v>
      </c>
      <c r="DA38" s="607"/>
      <c r="DB38" s="607"/>
      <c r="DC38" s="608"/>
      <c r="DD38" s="592">
        <v>1706633</v>
      </c>
      <c r="DE38" s="587"/>
      <c r="DF38" s="587"/>
      <c r="DG38" s="587"/>
      <c r="DH38" s="587"/>
      <c r="DI38" s="587"/>
      <c r="DJ38" s="587"/>
      <c r="DK38" s="588"/>
      <c r="DL38" s="592">
        <v>1101958</v>
      </c>
      <c r="DM38" s="587"/>
      <c r="DN38" s="587"/>
      <c r="DO38" s="587"/>
      <c r="DP38" s="587"/>
      <c r="DQ38" s="587"/>
      <c r="DR38" s="587"/>
      <c r="DS38" s="587"/>
      <c r="DT38" s="587"/>
      <c r="DU38" s="587"/>
      <c r="DV38" s="588"/>
      <c r="DW38" s="609">
        <v>14.9</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3424603</v>
      </c>
      <c r="CS39" s="605"/>
      <c r="CT39" s="605"/>
      <c r="CU39" s="605"/>
      <c r="CV39" s="605"/>
      <c r="CW39" s="605"/>
      <c r="CX39" s="605"/>
      <c r="CY39" s="606"/>
      <c r="CZ39" s="589">
        <v>17.899999999999999</v>
      </c>
      <c r="DA39" s="607"/>
      <c r="DB39" s="607"/>
      <c r="DC39" s="608"/>
      <c r="DD39" s="592">
        <v>488739</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709772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49618</v>
      </c>
      <c r="CS40" s="587"/>
      <c r="CT40" s="587"/>
      <c r="CU40" s="587"/>
      <c r="CV40" s="587"/>
      <c r="CW40" s="587"/>
      <c r="CX40" s="587"/>
      <c r="CY40" s="588"/>
      <c r="CZ40" s="589">
        <v>0.3</v>
      </c>
      <c r="DA40" s="607"/>
      <c r="DB40" s="607"/>
      <c r="DC40" s="608"/>
      <c r="DD40" s="592">
        <v>18318</v>
      </c>
      <c r="DE40" s="587"/>
      <c r="DF40" s="587"/>
      <c r="DG40" s="587"/>
      <c r="DH40" s="587"/>
      <c r="DI40" s="587"/>
      <c r="DJ40" s="587"/>
      <c r="DK40" s="588"/>
      <c r="DL40" s="592">
        <v>16918</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577989</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232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5006593</v>
      </c>
      <c r="CS42" s="587"/>
      <c r="CT42" s="587"/>
      <c r="CU42" s="587"/>
      <c r="CV42" s="587"/>
      <c r="CW42" s="587"/>
      <c r="CX42" s="587"/>
      <c r="CY42" s="588"/>
      <c r="CZ42" s="589">
        <v>26.2</v>
      </c>
      <c r="DA42" s="590"/>
      <c r="DB42" s="590"/>
      <c r="DC42" s="591"/>
      <c r="DD42" s="592">
        <v>1123396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121731</v>
      </c>
      <c r="CS43" s="605"/>
      <c r="CT43" s="605"/>
      <c r="CU43" s="605"/>
      <c r="CV43" s="605"/>
      <c r="CW43" s="605"/>
      <c r="CX43" s="605"/>
      <c r="CY43" s="606"/>
      <c r="CZ43" s="589">
        <v>0.6</v>
      </c>
      <c r="DA43" s="607"/>
      <c r="DB43" s="607"/>
      <c r="DC43" s="608"/>
      <c r="DD43" s="592">
        <v>121731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3748618</v>
      </c>
      <c r="CS44" s="587"/>
      <c r="CT44" s="587"/>
      <c r="CU44" s="587"/>
      <c r="CV44" s="587"/>
      <c r="CW44" s="587"/>
      <c r="CX44" s="587"/>
      <c r="CY44" s="588"/>
      <c r="CZ44" s="589">
        <v>19.600000000000001</v>
      </c>
      <c r="DA44" s="590"/>
      <c r="DB44" s="590"/>
      <c r="DC44" s="591"/>
      <c r="DD44" s="592">
        <v>1022365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3034941</v>
      </c>
      <c r="CS45" s="605"/>
      <c r="CT45" s="605"/>
      <c r="CU45" s="605"/>
      <c r="CV45" s="605"/>
      <c r="CW45" s="605"/>
      <c r="CX45" s="605"/>
      <c r="CY45" s="606"/>
      <c r="CZ45" s="589">
        <v>15.9</v>
      </c>
      <c r="DA45" s="607"/>
      <c r="DB45" s="607"/>
      <c r="DC45" s="608"/>
      <c r="DD45" s="592">
        <v>458313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685801</v>
      </c>
      <c r="CS46" s="587"/>
      <c r="CT46" s="587"/>
      <c r="CU46" s="587"/>
      <c r="CV46" s="587"/>
      <c r="CW46" s="587"/>
      <c r="CX46" s="587"/>
      <c r="CY46" s="588"/>
      <c r="CZ46" s="589">
        <v>3.6</v>
      </c>
      <c r="DA46" s="590"/>
      <c r="DB46" s="590"/>
      <c r="DC46" s="591"/>
      <c r="DD46" s="592">
        <v>559876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1257975</v>
      </c>
      <c r="CS47" s="605"/>
      <c r="CT47" s="605"/>
      <c r="CU47" s="605"/>
      <c r="CV47" s="605"/>
      <c r="CW47" s="605"/>
      <c r="CX47" s="605"/>
      <c r="CY47" s="606"/>
      <c r="CZ47" s="589">
        <v>6.6</v>
      </c>
      <c r="DA47" s="607"/>
      <c r="DB47" s="607"/>
      <c r="DC47" s="608"/>
      <c r="DD47" s="592">
        <v>101031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19078839</v>
      </c>
      <c r="CS49" s="571"/>
      <c r="CT49" s="571"/>
      <c r="CU49" s="571"/>
      <c r="CV49" s="571"/>
      <c r="CW49" s="571"/>
      <c r="CX49" s="571"/>
      <c r="CY49" s="572"/>
      <c r="CZ49" s="573">
        <v>100</v>
      </c>
      <c r="DA49" s="574"/>
      <c r="DB49" s="574"/>
      <c r="DC49" s="575"/>
      <c r="DD49" s="576">
        <v>9076222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17" zoomScale="70" zoomScaleNormal="25" zoomScaleSheetLayoutView="70" workbookViewId="0">
      <selection activeCell="V86" sqref="V86:Z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22113</v>
      </c>
      <c r="R7" s="1099"/>
      <c r="S7" s="1099"/>
      <c r="T7" s="1099"/>
      <c r="U7" s="1099"/>
      <c r="V7" s="1099">
        <v>19079</v>
      </c>
      <c r="W7" s="1099"/>
      <c r="X7" s="1099"/>
      <c r="Y7" s="1099"/>
      <c r="Z7" s="1099"/>
      <c r="AA7" s="1099">
        <v>3034</v>
      </c>
      <c r="AB7" s="1099"/>
      <c r="AC7" s="1099"/>
      <c r="AD7" s="1099"/>
      <c r="AE7" s="1100"/>
      <c r="AF7" s="1101">
        <v>1023</v>
      </c>
      <c r="AG7" s="1102"/>
      <c r="AH7" s="1102"/>
      <c r="AI7" s="1102"/>
      <c r="AJ7" s="1103"/>
      <c r="AK7" s="1085">
        <v>1775</v>
      </c>
      <c r="AL7" s="1086"/>
      <c r="AM7" s="1086"/>
      <c r="AN7" s="1086"/>
      <c r="AO7" s="1086"/>
      <c r="AP7" s="1086">
        <v>12367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1</v>
      </c>
      <c r="CI7" s="1083"/>
      <c r="CJ7" s="1083"/>
      <c r="CK7" s="1083"/>
      <c r="CL7" s="1084"/>
      <c r="CM7" s="1082">
        <v>32</v>
      </c>
      <c r="CN7" s="1083"/>
      <c r="CO7" s="1083"/>
      <c r="CP7" s="1083"/>
      <c r="CQ7" s="1084"/>
      <c r="CR7" s="1082">
        <v>21</v>
      </c>
      <c r="CS7" s="1083"/>
      <c r="CT7" s="1083"/>
      <c r="CU7" s="1083"/>
      <c r="CV7" s="1084"/>
      <c r="CW7" s="1082" t="s">
        <v>533</v>
      </c>
      <c r="CX7" s="1083"/>
      <c r="CY7" s="1083"/>
      <c r="CZ7" s="1083"/>
      <c r="DA7" s="1084"/>
      <c r="DB7" s="1082" t="s">
        <v>533</v>
      </c>
      <c r="DC7" s="1083"/>
      <c r="DD7" s="1083"/>
      <c r="DE7" s="1083"/>
      <c r="DF7" s="1084"/>
      <c r="DG7" s="1082" t="s">
        <v>533</v>
      </c>
      <c r="DH7" s="1083"/>
      <c r="DI7" s="1083"/>
      <c r="DJ7" s="1083"/>
      <c r="DK7" s="1084"/>
      <c r="DL7" s="1082" t="s">
        <v>533</v>
      </c>
      <c r="DM7" s="1083"/>
      <c r="DN7" s="1083"/>
      <c r="DO7" s="1083"/>
      <c r="DP7" s="1084"/>
      <c r="DQ7" s="1082" t="s">
        <v>533</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18</v>
      </c>
      <c r="CI8" s="984"/>
      <c r="CJ8" s="984"/>
      <c r="CK8" s="984"/>
      <c r="CL8" s="985"/>
      <c r="CM8" s="983">
        <v>143</v>
      </c>
      <c r="CN8" s="984"/>
      <c r="CO8" s="984"/>
      <c r="CP8" s="984"/>
      <c r="CQ8" s="985"/>
      <c r="CR8" s="983">
        <v>13</v>
      </c>
      <c r="CS8" s="984"/>
      <c r="CT8" s="984"/>
      <c r="CU8" s="984"/>
      <c r="CV8" s="985"/>
      <c r="CW8" s="983" t="s">
        <v>533</v>
      </c>
      <c r="CX8" s="984"/>
      <c r="CY8" s="984"/>
      <c r="CZ8" s="984"/>
      <c r="DA8" s="985"/>
      <c r="DB8" s="983" t="s">
        <v>533</v>
      </c>
      <c r="DC8" s="984"/>
      <c r="DD8" s="984"/>
      <c r="DE8" s="984"/>
      <c r="DF8" s="985"/>
      <c r="DG8" s="983" t="s">
        <v>533</v>
      </c>
      <c r="DH8" s="984"/>
      <c r="DI8" s="984"/>
      <c r="DJ8" s="984"/>
      <c r="DK8" s="985"/>
      <c r="DL8" s="983" t="s">
        <v>533</v>
      </c>
      <c r="DM8" s="984"/>
      <c r="DN8" s="984"/>
      <c r="DO8" s="984"/>
      <c r="DP8" s="985"/>
      <c r="DQ8" s="983" t="s">
        <v>533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1023</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4222</v>
      </c>
      <c r="R28" s="1048"/>
      <c r="S28" s="1048"/>
      <c r="T28" s="1048"/>
      <c r="U28" s="1048"/>
      <c r="V28" s="1048">
        <v>4002</v>
      </c>
      <c r="W28" s="1048"/>
      <c r="X28" s="1048"/>
      <c r="Y28" s="1048"/>
      <c r="Z28" s="1048"/>
      <c r="AA28" s="1048">
        <v>219</v>
      </c>
      <c r="AB28" s="1048"/>
      <c r="AC28" s="1048"/>
      <c r="AD28" s="1048"/>
      <c r="AE28" s="1049"/>
      <c r="AF28" s="1050">
        <v>219</v>
      </c>
      <c r="AG28" s="1048"/>
      <c r="AH28" s="1048"/>
      <c r="AI28" s="1048"/>
      <c r="AJ28" s="1051"/>
      <c r="AK28" s="1052">
        <v>710</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1898</v>
      </c>
      <c r="R29" s="1038"/>
      <c r="S29" s="1038"/>
      <c r="T29" s="1038"/>
      <c r="U29" s="1038"/>
      <c r="V29" s="1038">
        <v>1840</v>
      </c>
      <c r="W29" s="1038"/>
      <c r="X29" s="1038"/>
      <c r="Y29" s="1038"/>
      <c r="Z29" s="1038"/>
      <c r="AA29" s="1038">
        <v>58</v>
      </c>
      <c r="AB29" s="1038"/>
      <c r="AC29" s="1038"/>
      <c r="AD29" s="1038"/>
      <c r="AE29" s="1039"/>
      <c r="AF29" s="1013">
        <v>58</v>
      </c>
      <c r="AG29" s="1014"/>
      <c r="AH29" s="1014"/>
      <c r="AI29" s="1014"/>
      <c r="AJ29" s="1015"/>
      <c r="AK29" s="974">
        <v>272</v>
      </c>
      <c r="AL29" s="965"/>
      <c r="AM29" s="965"/>
      <c r="AN29" s="965"/>
      <c r="AO29" s="965"/>
      <c r="AP29" s="965" t="s">
        <v>533</v>
      </c>
      <c r="AQ29" s="965"/>
      <c r="AR29" s="965"/>
      <c r="AS29" s="965"/>
      <c r="AT29" s="965"/>
      <c r="AU29" s="965" t="s">
        <v>533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220</v>
      </c>
      <c r="R30" s="1038"/>
      <c r="S30" s="1038"/>
      <c r="T30" s="1038"/>
      <c r="U30" s="1038"/>
      <c r="V30" s="1038">
        <v>217</v>
      </c>
      <c r="W30" s="1038"/>
      <c r="X30" s="1038"/>
      <c r="Y30" s="1038"/>
      <c r="Z30" s="1038"/>
      <c r="AA30" s="1038">
        <v>3</v>
      </c>
      <c r="AB30" s="1038"/>
      <c r="AC30" s="1038"/>
      <c r="AD30" s="1038"/>
      <c r="AE30" s="1039"/>
      <c r="AF30" s="1013">
        <v>3</v>
      </c>
      <c r="AG30" s="1014"/>
      <c r="AH30" s="1014"/>
      <c r="AI30" s="1014"/>
      <c r="AJ30" s="1015"/>
      <c r="AK30" s="974">
        <v>60</v>
      </c>
      <c r="AL30" s="965"/>
      <c r="AM30" s="965"/>
      <c r="AN30" s="965"/>
      <c r="AO30" s="965"/>
      <c r="AP30" s="965" t="s">
        <v>533</v>
      </c>
      <c r="AQ30" s="965"/>
      <c r="AR30" s="965"/>
      <c r="AS30" s="965"/>
      <c r="AT30" s="965"/>
      <c r="AU30" s="965" t="s">
        <v>533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644</v>
      </c>
      <c r="R31" s="1038"/>
      <c r="S31" s="1038"/>
      <c r="T31" s="1038"/>
      <c r="U31" s="1038"/>
      <c r="V31" s="1038">
        <v>579</v>
      </c>
      <c r="W31" s="1038"/>
      <c r="X31" s="1038"/>
      <c r="Y31" s="1038"/>
      <c r="Z31" s="1038"/>
      <c r="AA31" s="1038">
        <v>66</v>
      </c>
      <c r="AB31" s="1038"/>
      <c r="AC31" s="1038"/>
      <c r="AD31" s="1038"/>
      <c r="AE31" s="1039"/>
      <c r="AF31" s="1013">
        <v>323</v>
      </c>
      <c r="AG31" s="1014"/>
      <c r="AH31" s="1014"/>
      <c r="AI31" s="1014"/>
      <c r="AJ31" s="1015"/>
      <c r="AK31" s="974">
        <v>70</v>
      </c>
      <c r="AL31" s="965"/>
      <c r="AM31" s="965"/>
      <c r="AN31" s="965"/>
      <c r="AO31" s="965"/>
      <c r="AP31" s="965">
        <v>1235</v>
      </c>
      <c r="AQ31" s="965"/>
      <c r="AR31" s="965"/>
      <c r="AS31" s="965"/>
      <c r="AT31" s="965"/>
      <c r="AU31" s="965">
        <v>168</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v>
      </c>
      <c r="R32" s="1038"/>
      <c r="S32" s="1038"/>
      <c r="T32" s="1038"/>
      <c r="U32" s="1038"/>
      <c r="V32" s="1038">
        <v>11</v>
      </c>
      <c r="W32" s="1038"/>
      <c r="X32" s="1038"/>
      <c r="Y32" s="1038"/>
      <c r="Z32" s="1038"/>
      <c r="AA32" s="1038">
        <v>1</v>
      </c>
      <c r="AB32" s="1038"/>
      <c r="AC32" s="1038"/>
      <c r="AD32" s="1038"/>
      <c r="AE32" s="1039"/>
      <c r="AF32" s="1013">
        <v>108</v>
      </c>
      <c r="AG32" s="1014"/>
      <c r="AH32" s="1014"/>
      <c r="AI32" s="1014"/>
      <c r="AJ32" s="1015"/>
      <c r="AK32" s="974" t="s">
        <v>533</v>
      </c>
      <c r="AL32" s="965"/>
      <c r="AM32" s="965"/>
      <c r="AN32" s="965"/>
      <c r="AO32" s="965"/>
      <c r="AP32" s="965" t="s">
        <v>533</v>
      </c>
      <c r="AQ32" s="965"/>
      <c r="AR32" s="965"/>
      <c r="AS32" s="965"/>
      <c r="AT32" s="965"/>
      <c r="AU32" s="965" t="s">
        <v>533</v>
      </c>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3118</v>
      </c>
      <c r="R33" s="1038"/>
      <c r="S33" s="1038"/>
      <c r="T33" s="1038"/>
      <c r="U33" s="1038"/>
      <c r="V33" s="1038">
        <v>3094</v>
      </c>
      <c r="W33" s="1038"/>
      <c r="X33" s="1038"/>
      <c r="Y33" s="1038"/>
      <c r="Z33" s="1038"/>
      <c r="AA33" s="1038">
        <v>24</v>
      </c>
      <c r="AB33" s="1038"/>
      <c r="AC33" s="1038"/>
      <c r="AD33" s="1038"/>
      <c r="AE33" s="1039"/>
      <c r="AF33" s="1013">
        <v>23</v>
      </c>
      <c r="AG33" s="1014"/>
      <c r="AH33" s="1014"/>
      <c r="AI33" s="1014"/>
      <c r="AJ33" s="1015"/>
      <c r="AK33" s="974">
        <v>1366</v>
      </c>
      <c r="AL33" s="965"/>
      <c r="AM33" s="965"/>
      <c r="AN33" s="965"/>
      <c r="AO33" s="965"/>
      <c r="AP33" s="965">
        <v>7315</v>
      </c>
      <c r="AQ33" s="965"/>
      <c r="AR33" s="965"/>
      <c r="AS33" s="965"/>
      <c r="AT33" s="965"/>
      <c r="AU33" s="965">
        <v>5622</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82</v>
      </c>
      <c r="R34" s="1038"/>
      <c r="S34" s="1038"/>
      <c r="T34" s="1038"/>
      <c r="U34" s="1038"/>
      <c r="V34" s="1038">
        <v>82</v>
      </c>
      <c r="W34" s="1038"/>
      <c r="X34" s="1038"/>
      <c r="Y34" s="1038"/>
      <c r="Z34" s="1038"/>
      <c r="AA34" s="1038">
        <v>1</v>
      </c>
      <c r="AB34" s="1038"/>
      <c r="AC34" s="1038"/>
      <c r="AD34" s="1038"/>
      <c r="AE34" s="1039"/>
      <c r="AF34" s="1013">
        <v>1</v>
      </c>
      <c r="AG34" s="1014"/>
      <c r="AH34" s="1014"/>
      <c r="AI34" s="1014"/>
      <c r="AJ34" s="1015"/>
      <c r="AK34" s="974">
        <v>36</v>
      </c>
      <c r="AL34" s="965"/>
      <c r="AM34" s="965"/>
      <c r="AN34" s="965"/>
      <c r="AO34" s="965"/>
      <c r="AP34" s="965">
        <v>308</v>
      </c>
      <c r="AQ34" s="965"/>
      <c r="AR34" s="965"/>
      <c r="AS34" s="965"/>
      <c r="AT34" s="965"/>
      <c r="AU34" s="965">
        <v>295</v>
      </c>
      <c r="AV34" s="965"/>
      <c r="AW34" s="965"/>
      <c r="AX34" s="965"/>
      <c r="AY34" s="965"/>
      <c r="AZ34" s="1036"/>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737</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391</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535</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539</v>
      </c>
      <c r="AQ69" s="965"/>
      <c r="AR69" s="965"/>
      <c r="AS69" s="965"/>
      <c r="AT69" s="965"/>
      <c r="AU69" s="965" t="s">
        <v>539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539</v>
      </c>
      <c r="AL70" s="965"/>
      <c r="AM70" s="965"/>
      <c r="AN70" s="965"/>
      <c r="AO70" s="965"/>
      <c r="AP70" s="965" t="s">
        <v>539</v>
      </c>
      <c r="AQ70" s="965"/>
      <c r="AR70" s="965"/>
      <c r="AS70" s="965"/>
      <c r="AT70" s="965"/>
      <c r="AU70" s="965" t="s">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539</v>
      </c>
      <c r="AL71" s="965"/>
      <c r="AM71" s="965"/>
      <c r="AN71" s="965"/>
      <c r="AO71" s="965"/>
      <c r="AP71" s="965" t="s">
        <v>539</v>
      </c>
      <c r="AQ71" s="965"/>
      <c r="AR71" s="965"/>
      <c r="AS71" s="965"/>
      <c r="AT71" s="965"/>
      <c r="AU71" s="965" t="s">
        <v>539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2361</v>
      </c>
      <c r="AG72" s="965"/>
      <c r="AH72" s="965"/>
      <c r="AI72" s="965"/>
      <c r="AJ72" s="965"/>
      <c r="AK72" s="965" t="s">
        <v>539</v>
      </c>
      <c r="AL72" s="965"/>
      <c r="AM72" s="965"/>
      <c r="AN72" s="965"/>
      <c r="AO72" s="965"/>
      <c r="AP72" s="965" t="s">
        <v>539</v>
      </c>
      <c r="AQ72" s="965"/>
      <c r="AR72" s="965"/>
      <c r="AS72" s="965"/>
      <c r="AT72" s="965"/>
      <c r="AU72" s="965" t="s">
        <v>539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54</v>
      </c>
      <c r="R73" s="965"/>
      <c r="S73" s="965"/>
      <c r="T73" s="965"/>
      <c r="U73" s="965"/>
      <c r="V73" s="965">
        <v>50</v>
      </c>
      <c r="W73" s="965"/>
      <c r="X73" s="965"/>
      <c r="Y73" s="965"/>
      <c r="Z73" s="965"/>
      <c r="AA73" s="965">
        <v>4</v>
      </c>
      <c r="AB73" s="965"/>
      <c r="AC73" s="965"/>
      <c r="AD73" s="965"/>
      <c r="AE73" s="965"/>
      <c r="AF73" s="965">
        <v>4</v>
      </c>
      <c r="AG73" s="965"/>
      <c r="AH73" s="965"/>
      <c r="AI73" s="965"/>
      <c r="AJ73" s="965"/>
      <c r="AK73" s="965">
        <v>5</v>
      </c>
      <c r="AL73" s="965"/>
      <c r="AM73" s="965"/>
      <c r="AN73" s="965"/>
      <c r="AO73" s="965"/>
      <c r="AP73" s="965" t="s">
        <v>539</v>
      </c>
      <c r="AQ73" s="965"/>
      <c r="AR73" s="965"/>
      <c r="AS73" s="965"/>
      <c r="AT73" s="965"/>
      <c r="AU73" s="965" t="s">
        <v>539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173</v>
      </c>
      <c r="R74" s="965"/>
      <c r="S74" s="965"/>
      <c r="T74" s="965"/>
      <c r="U74" s="965"/>
      <c r="V74" s="965">
        <v>155</v>
      </c>
      <c r="W74" s="965"/>
      <c r="X74" s="965"/>
      <c r="Y74" s="965"/>
      <c r="Z74" s="965"/>
      <c r="AA74" s="965">
        <v>18</v>
      </c>
      <c r="AB74" s="965"/>
      <c r="AC74" s="965"/>
      <c r="AD74" s="965"/>
      <c r="AE74" s="965"/>
      <c r="AF74" s="965">
        <v>18</v>
      </c>
      <c r="AG74" s="965"/>
      <c r="AH74" s="965"/>
      <c r="AI74" s="965"/>
      <c r="AJ74" s="965"/>
      <c r="AK74" s="965" t="s">
        <v>539</v>
      </c>
      <c r="AL74" s="965"/>
      <c r="AM74" s="965"/>
      <c r="AN74" s="965"/>
      <c r="AO74" s="965"/>
      <c r="AP74" s="965" t="s">
        <v>539</v>
      </c>
      <c r="AQ74" s="965"/>
      <c r="AR74" s="965"/>
      <c r="AS74" s="965"/>
      <c r="AT74" s="965"/>
      <c r="AU74" s="965" t="s">
        <v>539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2081</v>
      </c>
      <c r="R75" s="973"/>
      <c r="S75" s="973"/>
      <c r="T75" s="973"/>
      <c r="U75" s="974"/>
      <c r="V75" s="975">
        <v>2031</v>
      </c>
      <c r="W75" s="973"/>
      <c r="X75" s="973"/>
      <c r="Y75" s="973"/>
      <c r="Z75" s="974"/>
      <c r="AA75" s="975">
        <v>50</v>
      </c>
      <c r="AB75" s="973"/>
      <c r="AC75" s="973"/>
      <c r="AD75" s="973"/>
      <c r="AE75" s="974"/>
      <c r="AF75" s="975">
        <v>50</v>
      </c>
      <c r="AG75" s="973"/>
      <c r="AH75" s="973"/>
      <c r="AI75" s="973"/>
      <c r="AJ75" s="974"/>
      <c r="AK75" s="975">
        <v>30</v>
      </c>
      <c r="AL75" s="973"/>
      <c r="AM75" s="973"/>
      <c r="AN75" s="973"/>
      <c r="AO75" s="974"/>
      <c r="AP75" s="975">
        <v>270</v>
      </c>
      <c r="AQ75" s="973"/>
      <c r="AR75" s="973"/>
      <c r="AS75" s="973"/>
      <c r="AT75" s="974"/>
      <c r="AU75" s="975">
        <v>67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96</v>
      </c>
      <c r="R76" s="973"/>
      <c r="S76" s="973"/>
      <c r="T76" s="973"/>
      <c r="U76" s="974"/>
      <c r="V76" s="975">
        <v>90</v>
      </c>
      <c r="W76" s="973"/>
      <c r="X76" s="973"/>
      <c r="Y76" s="973"/>
      <c r="Z76" s="974"/>
      <c r="AA76" s="975">
        <v>6</v>
      </c>
      <c r="AB76" s="973"/>
      <c r="AC76" s="973"/>
      <c r="AD76" s="973"/>
      <c r="AE76" s="974"/>
      <c r="AF76" s="975">
        <v>6</v>
      </c>
      <c r="AG76" s="973"/>
      <c r="AH76" s="973"/>
      <c r="AI76" s="973"/>
      <c r="AJ76" s="974"/>
      <c r="AK76" s="975">
        <v>1</v>
      </c>
      <c r="AL76" s="973"/>
      <c r="AM76" s="973"/>
      <c r="AN76" s="973"/>
      <c r="AO76" s="974"/>
      <c r="AP76" s="965" t="s">
        <v>539</v>
      </c>
      <c r="AQ76" s="965"/>
      <c r="AR76" s="965"/>
      <c r="AS76" s="965"/>
      <c r="AT76" s="965"/>
      <c r="AU76" s="965" t="s">
        <v>539</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547</v>
      </c>
      <c r="C77" s="969"/>
      <c r="D77" s="969"/>
      <c r="E77" s="969"/>
      <c r="F77" s="969"/>
      <c r="G77" s="969"/>
      <c r="H77" s="969"/>
      <c r="I77" s="969"/>
      <c r="J77" s="969"/>
      <c r="K77" s="969"/>
      <c r="L77" s="969"/>
      <c r="M77" s="969"/>
      <c r="N77" s="969"/>
      <c r="O77" s="969"/>
      <c r="P77" s="970"/>
      <c r="Q77" s="972">
        <v>50</v>
      </c>
      <c r="R77" s="973"/>
      <c r="S77" s="973"/>
      <c r="T77" s="973"/>
      <c r="U77" s="974"/>
      <c r="V77" s="975">
        <v>43</v>
      </c>
      <c r="W77" s="973"/>
      <c r="X77" s="973"/>
      <c r="Y77" s="973"/>
      <c r="Z77" s="974"/>
      <c r="AA77" s="975">
        <v>7</v>
      </c>
      <c r="AB77" s="973"/>
      <c r="AC77" s="973"/>
      <c r="AD77" s="973"/>
      <c r="AE77" s="974"/>
      <c r="AF77" s="975">
        <v>7</v>
      </c>
      <c r="AG77" s="973"/>
      <c r="AH77" s="973"/>
      <c r="AI77" s="973"/>
      <c r="AJ77" s="974"/>
      <c r="AK77" s="975">
        <v>4</v>
      </c>
      <c r="AL77" s="973"/>
      <c r="AM77" s="973"/>
      <c r="AN77" s="973"/>
      <c r="AO77" s="974"/>
      <c r="AP77" s="965" t="s">
        <v>539</v>
      </c>
      <c r="AQ77" s="965"/>
      <c r="AR77" s="965"/>
      <c r="AS77" s="965"/>
      <c r="AT77" s="965"/>
      <c r="AU77" s="965" t="s">
        <v>539</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1396925</v>
      </c>
      <c r="AB110" s="871"/>
      <c r="AC110" s="871"/>
      <c r="AD110" s="871"/>
      <c r="AE110" s="872"/>
      <c r="AF110" s="873">
        <v>1311072</v>
      </c>
      <c r="AG110" s="871"/>
      <c r="AH110" s="871"/>
      <c r="AI110" s="871"/>
      <c r="AJ110" s="872"/>
      <c r="AK110" s="873">
        <v>1282153</v>
      </c>
      <c r="AL110" s="871"/>
      <c r="AM110" s="871"/>
      <c r="AN110" s="871"/>
      <c r="AO110" s="872"/>
      <c r="AP110" s="874">
        <v>20.6</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12226470</v>
      </c>
      <c r="BR110" s="798"/>
      <c r="BS110" s="798"/>
      <c r="BT110" s="798"/>
      <c r="BU110" s="798"/>
      <c r="BV110" s="798">
        <v>12416744</v>
      </c>
      <c r="BW110" s="798"/>
      <c r="BX110" s="798"/>
      <c r="BY110" s="798"/>
      <c r="BZ110" s="798"/>
      <c r="CA110" s="798">
        <v>12366734</v>
      </c>
      <c r="CB110" s="798"/>
      <c r="CC110" s="798"/>
      <c r="CD110" s="798"/>
      <c r="CE110" s="798"/>
      <c r="CF110" s="859">
        <v>198.8</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6700504</v>
      </c>
      <c r="BR112" s="769"/>
      <c r="BS112" s="769"/>
      <c r="BT112" s="769"/>
      <c r="BU112" s="769"/>
      <c r="BV112" s="769">
        <v>6341652</v>
      </c>
      <c r="BW112" s="769"/>
      <c r="BX112" s="769"/>
      <c r="BY112" s="769"/>
      <c r="BZ112" s="769"/>
      <c r="CA112" s="769">
        <v>6124383</v>
      </c>
      <c r="CB112" s="769"/>
      <c r="CC112" s="769"/>
      <c r="CD112" s="769"/>
      <c r="CE112" s="769"/>
      <c r="CF112" s="846">
        <v>98.4</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401480</v>
      </c>
      <c r="AB113" s="907"/>
      <c r="AC113" s="907"/>
      <c r="AD113" s="907"/>
      <c r="AE113" s="908"/>
      <c r="AF113" s="909">
        <v>416060</v>
      </c>
      <c r="AG113" s="907"/>
      <c r="AH113" s="907"/>
      <c r="AI113" s="907"/>
      <c r="AJ113" s="908"/>
      <c r="AK113" s="909">
        <v>432835</v>
      </c>
      <c r="AL113" s="907"/>
      <c r="AM113" s="907"/>
      <c r="AN113" s="907"/>
      <c r="AO113" s="908"/>
      <c r="AP113" s="910">
        <v>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31272</v>
      </c>
      <c r="BR113" s="769"/>
      <c r="BS113" s="769"/>
      <c r="BT113" s="769"/>
      <c r="BU113" s="769"/>
      <c r="BV113" s="769">
        <v>30100</v>
      </c>
      <c r="BW113" s="769"/>
      <c r="BX113" s="769"/>
      <c r="BY113" s="769"/>
      <c r="BZ113" s="769"/>
      <c r="CA113" s="769">
        <v>66867</v>
      </c>
      <c r="CB113" s="769"/>
      <c r="CC113" s="769"/>
      <c r="CD113" s="769"/>
      <c r="CE113" s="769"/>
      <c r="CF113" s="846">
        <v>1.1000000000000001</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5312</v>
      </c>
      <c r="AB114" s="782"/>
      <c r="AC114" s="782"/>
      <c r="AD114" s="782"/>
      <c r="AE114" s="783"/>
      <c r="AF114" s="784">
        <v>2428</v>
      </c>
      <c r="AG114" s="782"/>
      <c r="AH114" s="782"/>
      <c r="AI114" s="782"/>
      <c r="AJ114" s="783"/>
      <c r="AK114" s="784">
        <v>2259</v>
      </c>
      <c r="AL114" s="782"/>
      <c r="AM114" s="782"/>
      <c r="AN114" s="782"/>
      <c r="AO114" s="783"/>
      <c r="AP114" s="752">
        <v>0</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2612491</v>
      </c>
      <c r="BR114" s="769"/>
      <c r="BS114" s="769"/>
      <c r="BT114" s="769"/>
      <c r="BU114" s="769"/>
      <c r="BV114" s="769">
        <v>2528645</v>
      </c>
      <c r="BW114" s="769"/>
      <c r="BX114" s="769"/>
      <c r="BY114" s="769"/>
      <c r="BZ114" s="769"/>
      <c r="CA114" s="769">
        <v>2412767</v>
      </c>
      <c r="CB114" s="769"/>
      <c r="CC114" s="769"/>
      <c r="CD114" s="769"/>
      <c r="CE114" s="769"/>
      <c r="CF114" s="846">
        <v>38.799999999999997</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4624</v>
      </c>
      <c r="BR115" s="769"/>
      <c r="BS115" s="769"/>
      <c r="BT115" s="769"/>
      <c r="BU115" s="769"/>
      <c r="BV115" s="769">
        <v>5032</v>
      </c>
      <c r="BW115" s="769"/>
      <c r="BX115" s="769"/>
      <c r="BY115" s="769"/>
      <c r="BZ115" s="769"/>
      <c r="CA115" s="769">
        <v>5988</v>
      </c>
      <c r="CB115" s="769"/>
      <c r="CC115" s="769"/>
      <c r="CD115" s="769"/>
      <c r="CE115" s="769"/>
      <c r="CF115" s="846">
        <v>0.1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1803717</v>
      </c>
      <c r="AB117" s="893"/>
      <c r="AC117" s="893"/>
      <c r="AD117" s="893"/>
      <c r="AE117" s="894"/>
      <c r="AF117" s="896">
        <v>1729560</v>
      </c>
      <c r="AG117" s="893"/>
      <c r="AH117" s="893"/>
      <c r="AI117" s="893"/>
      <c r="AJ117" s="894"/>
      <c r="AK117" s="896">
        <v>1717247</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21575361</v>
      </c>
      <c r="BR118" s="856"/>
      <c r="BS118" s="856"/>
      <c r="BT118" s="856"/>
      <c r="BU118" s="856"/>
      <c r="BV118" s="856">
        <v>21322173</v>
      </c>
      <c r="BW118" s="856"/>
      <c r="BX118" s="856"/>
      <c r="BY118" s="856"/>
      <c r="BZ118" s="856"/>
      <c r="CA118" s="856">
        <v>20976739</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2671786</v>
      </c>
      <c r="BR119" s="798"/>
      <c r="BS119" s="798"/>
      <c r="BT119" s="798"/>
      <c r="BU119" s="798"/>
      <c r="BV119" s="798">
        <v>3384963</v>
      </c>
      <c r="BW119" s="798"/>
      <c r="BX119" s="798"/>
      <c r="BY119" s="798"/>
      <c r="BZ119" s="798"/>
      <c r="CA119" s="798">
        <v>3759130</v>
      </c>
      <c r="CB119" s="798"/>
      <c r="CC119" s="798"/>
      <c r="CD119" s="798"/>
      <c r="CE119" s="798"/>
      <c r="CF119" s="859">
        <v>60.4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2638450</v>
      </c>
      <c r="BR120" s="769"/>
      <c r="BS120" s="769"/>
      <c r="BT120" s="769"/>
      <c r="BU120" s="769"/>
      <c r="BV120" s="769">
        <v>2182394</v>
      </c>
      <c r="BW120" s="769"/>
      <c r="BX120" s="769"/>
      <c r="BY120" s="769"/>
      <c r="BZ120" s="769"/>
      <c r="CA120" s="769">
        <v>2177888</v>
      </c>
      <c r="CB120" s="769"/>
      <c r="CC120" s="769"/>
      <c r="CD120" s="769"/>
      <c r="CE120" s="769"/>
      <c r="CF120" s="846">
        <v>35</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6223825</v>
      </c>
      <c r="DH120" s="798"/>
      <c r="DI120" s="798"/>
      <c r="DJ120" s="798"/>
      <c r="DK120" s="798"/>
      <c r="DL120" s="798">
        <v>5874307</v>
      </c>
      <c r="DM120" s="798"/>
      <c r="DN120" s="798"/>
      <c r="DO120" s="798"/>
      <c r="DP120" s="798"/>
      <c r="DQ120" s="798">
        <v>5661820</v>
      </c>
      <c r="DR120" s="798"/>
      <c r="DS120" s="798"/>
      <c r="DT120" s="798"/>
      <c r="DU120" s="798"/>
      <c r="DV120" s="799">
        <v>91</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14871385</v>
      </c>
      <c r="BR121" s="856"/>
      <c r="BS121" s="856"/>
      <c r="BT121" s="856"/>
      <c r="BU121" s="856"/>
      <c r="BV121" s="856">
        <v>14699932</v>
      </c>
      <c r="BW121" s="856"/>
      <c r="BX121" s="856"/>
      <c r="BY121" s="856"/>
      <c r="BZ121" s="856"/>
      <c r="CA121" s="856">
        <v>14128662</v>
      </c>
      <c r="CB121" s="856"/>
      <c r="CC121" s="856"/>
      <c r="CD121" s="856"/>
      <c r="CE121" s="856"/>
      <c r="CF121" s="857">
        <v>227.1</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335409</v>
      </c>
      <c r="DH121" s="769"/>
      <c r="DI121" s="769"/>
      <c r="DJ121" s="769"/>
      <c r="DK121" s="769"/>
      <c r="DL121" s="769">
        <v>323769</v>
      </c>
      <c r="DM121" s="769"/>
      <c r="DN121" s="769"/>
      <c r="DO121" s="769"/>
      <c r="DP121" s="769"/>
      <c r="DQ121" s="769">
        <v>294663</v>
      </c>
      <c r="DR121" s="769"/>
      <c r="DS121" s="769"/>
      <c r="DT121" s="769"/>
      <c r="DU121" s="769"/>
      <c r="DV121" s="821">
        <v>4.7</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20181621</v>
      </c>
      <c r="BR122" s="838"/>
      <c r="BS122" s="838"/>
      <c r="BT122" s="838"/>
      <c r="BU122" s="838"/>
      <c r="BV122" s="838">
        <v>20267289</v>
      </c>
      <c r="BW122" s="838"/>
      <c r="BX122" s="838"/>
      <c r="BY122" s="838"/>
      <c r="BZ122" s="838"/>
      <c r="CA122" s="838">
        <v>20065680</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141270</v>
      </c>
      <c r="DH122" s="769"/>
      <c r="DI122" s="769"/>
      <c r="DJ122" s="769"/>
      <c r="DK122" s="769"/>
      <c r="DL122" s="769">
        <v>143576</v>
      </c>
      <c r="DM122" s="769"/>
      <c r="DN122" s="769"/>
      <c r="DO122" s="769"/>
      <c r="DP122" s="769"/>
      <c r="DQ122" s="769">
        <v>167900</v>
      </c>
      <c r="DR122" s="769"/>
      <c r="DS122" s="769"/>
      <c r="DT122" s="769"/>
      <c r="DU122" s="769"/>
      <c r="DV122" s="821">
        <v>2.7</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21.5</v>
      </c>
      <c r="BR123" s="830"/>
      <c r="BS123" s="830"/>
      <c r="BT123" s="830"/>
      <c r="BU123" s="830"/>
      <c r="BV123" s="830">
        <v>16.600000000000001</v>
      </c>
      <c r="BW123" s="830"/>
      <c r="BX123" s="830"/>
      <c r="BY123" s="830"/>
      <c r="BZ123" s="830"/>
      <c r="CA123" s="830">
        <v>14.6</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13.92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4624</v>
      </c>
      <c r="DH127" s="818"/>
      <c r="DI127" s="818"/>
      <c r="DJ127" s="818"/>
      <c r="DK127" s="818"/>
      <c r="DL127" s="818">
        <v>5032</v>
      </c>
      <c r="DM127" s="818"/>
      <c r="DN127" s="818"/>
      <c r="DO127" s="818"/>
      <c r="DP127" s="818"/>
      <c r="DQ127" s="818">
        <v>5988</v>
      </c>
      <c r="DR127" s="818"/>
      <c r="DS127" s="818"/>
      <c r="DT127" s="818"/>
      <c r="DU127" s="818"/>
      <c r="DV127" s="819">
        <v>0.1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174238</v>
      </c>
      <c r="AB128" s="722"/>
      <c r="AC128" s="722"/>
      <c r="AD128" s="722"/>
      <c r="AE128" s="723"/>
      <c r="AF128" s="724">
        <v>159887</v>
      </c>
      <c r="AG128" s="722"/>
      <c r="AH128" s="722"/>
      <c r="AI128" s="722"/>
      <c r="AJ128" s="723"/>
      <c r="AK128" s="724">
        <v>182894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18.920000000000002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7584798</v>
      </c>
      <c r="AB129" s="782"/>
      <c r="AC129" s="782"/>
      <c r="AD129" s="782"/>
      <c r="AE129" s="783"/>
      <c r="AF129" s="784">
        <v>7510565</v>
      </c>
      <c r="AG129" s="782"/>
      <c r="AH129" s="782"/>
      <c r="AI129" s="782"/>
      <c r="AJ129" s="783"/>
      <c r="AK129" s="784">
        <v>7409760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6.6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1113633</v>
      </c>
      <c r="AB130" s="782"/>
      <c r="AC130" s="782"/>
      <c r="AD130" s="782"/>
      <c r="AE130" s="783"/>
      <c r="AF130" s="784">
        <v>1169442</v>
      </c>
      <c r="AG130" s="782"/>
      <c r="AH130" s="782"/>
      <c r="AI130" s="782"/>
      <c r="AJ130" s="783"/>
      <c r="AK130" s="784">
        <v>1188483</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14.6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6471165</v>
      </c>
      <c r="AB131" s="715"/>
      <c r="AC131" s="715"/>
      <c r="AD131" s="715"/>
      <c r="AE131" s="716"/>
      <c r="AF131" s="717">
        <v>6341123</v>
      </c>
      <c r="AG131" s="715"/>
      <c r="AH131" s="715"/>
      <c r="AI131" s="715"/>
      <c r="AJ131" s="716"/>
      <c r="AK131" s="717">
        <v>6221277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7.9714549080000001</v>
      </c>
      <c r="AB132" s="738"/>
      <c r="AC132" s="738"/>
      <c r="AD132" s="738"/>
      <c r="AE132" s="739"/>
      <c r="AF132" s="740">
        <v>6.3116738159999999</v>
      </c>
      <c r="AG132" s="738"/>
      <c r="AH132" s="738"/>
      <c r="AI132" s="738"/>
      <c r="AJ132" s="739"/>
      <c r="AK132" s="740">
        <v>5.5594695429999996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10.199999999999999</v>
      </c>
      <c r="AB133" s="747"/>
      <c r="AC133" s="747"/>
      <c r="AD133" s="747"/>
      <c r="AE133" s="748"/>
      <c r="AF133" s="746">
        <v>8.3000000000000007</v>
      </c>
      <c r="AG133" s="747"/>
      <c r="AH133" s="747"/>
      <c r="AI133" s="747"/>
      <c r="AJ133" s="748"/>
      <c r="AK133" s="746">
        <v>6.6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Normal="85" zoomScaleSheetLayoutView="100" workbookViewId="0">
      <selection activeCell="AC30" sqref="AC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3" zoomScale="70" zoomScaleNormal="70" zoomScaleSheetLayoutView="55" workbookViewId="0">
      <selection activeCell="AA51" sqref="AA5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0" zoomScaleSheetLayoutView="70"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1806801</v>
      </c>
      <c r="L9" s="264">
        <v>60611</v>
      </c>
      <c r="M9" s="265">
        <v>83170</v>
      </c>
      <c r="N9" s="266">
        <v>-27.1</v>
      </c>
    </row>
    <row r="10" spans="1:16">
      <c r="A10" s="248"/>
      <c r="B10" s="244"/>
      <c r="C10" s="244"/>
      <c r="D10" s="244"/>
      <c r="E10" s="244"/>
      <c r="F10" s="244"/>
      <c r="G10" s="1131" t="s">
        <v>472</v>
      </c>
      <c r="H10" s="1132"/>
      <c r="I10" s="1132"/>
      <c r="J10" s="1133"/>
      <c r="K10" s="267">
        <v>35043</v>
      </c>
      <c r="L10" s="268">
        <v>1176</v>
      </c>
      <c r="M10" s="269">
        <v>7053</v>
      </c>
      <c r="N10" s="270">
        <v>-83.3</v>
      </c>
    </row>
    <row r="11" spans="1:16" ht="13.5" customHeight="1">
      <c r="A11" s="248"/>
      <c r="B11" s="244"/>
      <c r="C11" s="244"/>
      <c r="D11" s="244"/>
      <c r="E11" s="244"/>
      <c r="F11" s="244"/>
      <c r="G11" s="1131" t="s">
        <v>473</v>
      </c>
      <c r="H11" s="1132"/>
      <c r="I11" s="1132"/>
      <c r="J11" s="1133"/>
      <c r="K11" s="267">
        <v>373965</v>
      </c>
      <c r="L11" s="268">
        <v>12545</v>
      </c>
      <c r="M11" s="269">
        <v>8860</v>
      </c>
      <c r="N11" s="270">
        <v>41.6</v>
      </c>
    </row>
    <row r="12" spans="1:16" ht="13.5" customHeight="1">
      <c r="A12" s="248"/>
      <c r="B12" s="244"/>
      <c r="C12" s="244"/>
      <c r="D12" s="244"/>
      <c r="E12" s="244"/>
      <c r="F12" s="244"/>
      <c r="G12" s="1131" t="s">
        <v>474</v>
      </c>
      <c r="H12" s="1132"/>
      <c r="I12" s="1132"/>
      <c r="J12" s="1133"/>
      <c r="K12" s="267" t="s">
        <v>475</v>
      </c>
      <c r="L12" s="268" t="s">
        <v>475</v>
      </c>
      <c r="M12" s="269">
        <v>837</v>
      </c>
      <c r="N12" s="270" t="s">
        <v>475</v>
      </c>
    </row>
    <row r="13" spans="1:16" ht="13.5" customHeight="1">
      <c r="A13" s="248"/>
      <c r="B13" s="244"/>
      <c r="C13" s="244"/>
      <c r="D13" s="244"/>
      <c r="E13" s="244"/>
      <c r="F13" s="244"/>
      <c r="G13" s="1131" t="s">
        <v>476</v>
      </c>
      <c r="H13" s="1132"/>
      <c r="I13" s="1132"/>
      <c r="J13" s="1133"/>
      <c r="K13" s="267" t="s">
        <v>475</v>
      </c>
      <c r="L13" s="268" t="s">
        <v>475</v>
      </c>
      <c r="M13" s="269">
        <v>4</v>
      </c>
      <c r="N13" s="270" t="s">
        <v>475</v>
      </c>
    </row>
    <row r="14" spans="1:16" ht="13.5" customHeight="1">
      <c r="A14" s="248"/>
      <c r="B14" s="244"/>
      <c r="C14" s="244"/>
      <c r="D14" s="244"/>
      <c r="E14" s="244"/>
      <c r="F14" s="244"/>
      <c r="G14" s="1131" t="s">
        <v>477</v>
      </c>
      <c r="H14" s="1132"/>
      <c r="I14" s="1132"/>
      <c r="J14" s="1133"/>
      <c r="K14" s="267">
        <v>117550</v>
      </c>
      <c r="L14" s="268">
        <v>3943</v>
      </c>
      <c r="M14" s="269">
        <v>3453</v>
      </c>
      <c r="N14" s="270">
        <v>14.2</v>
      </c>
    </row>
    <row r="15" spans="1:16" ht="13.5" customHeight="1">
      <c r="A15" s="248"/>
      <c r="B15" s="244"/>
      <c r="C15" s="244"/>
      <c r="D15" s="244"/>
      <c r="E15" s="244"/>
      <c r="F15" s="244"/>
      <c r="G15" s="1131" t="s">
        <v>478</v>
      </c>
      <c r="H15" s="1132"/>
      <c r="I15" s="1132"/>
      <c r="J15" s="1133"/>
      <c r="K15" s="267">
        <v>121731</v>
      </c>
      <c r="L15" s="268">
        <v>4084</v>
      </c>
      <c r="M15" s="269">
        <v>1923</v>
      </c>
      <c r="N15" s="270">
        <v>112.4</v>
      </c>
    </row>
    <row r="16" spans="1:16">
      <c r="A16" s="248"/>
      <c r="B16" s="244"/>
      <c r="C16" s="244"/>
      <c r="D16" s="244"/>
      <c r="E16" s="244"/>
      <c r="F16" s="244"/>
      <c r="G16" s="1134" t="s">
        <v>479</v>
      </c>
      <c r="H16" s="1135"/>
      <c r="I16" s="1135"/>
      <c r="J16" s="1136"/>
      <c r="K16" s="268">
        <v>-224697</v>
      </c>
      <c r="L16" s="268">
        <v>-7538</v>
      </c>
      <c r="M16" s="269">
        <v>-10272</v>
      </c>
      <c r="N16" s="270">
        <v>-26.6</v>
      </c>
    </row>
    <row r="17" spans="1:16">
      <c r="A17" s="248"/>
      <c r="B17" s="244"/>
      <c r="C17" s="244"/>
      <c r="D17" s="244"/>
      <c r="E17" s="244"/>
      <c r="F17" s="244"/>
      <c r="G17" s="1134" t="s">
        <v>169</v>
      </c>
      <c r="H17" s="1135"/>
      <c r="I17" s="1135"/>
      <c r="J17" s="1136"/>
      <c r="K17" s="268">
        <v>2230393</v>
      </c>
      <c r="L17" s="268">
        <v>74820</v>
      </c>
      <c r="M17" s="269">
        <v>95028</v>
      </c>
      <c r="N17" s="270">
        <v>-21.3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6.84</v>
      </c>
      <c r="L21" s="281">
        <v>9.36</v>
      </c>
      <c r="M21" s="282">
        <v>-2.52</v>
      </c>
      <c r="N21" s="249"/>
      <c r="O21" s="283"/>
      <c r="P21" s="279"/>
    </row>
    <row r="22" spans="1:16" s="284" customFormat="1">
      <c r="A22" s="279"/>
      <c r="B22" s="249"/>
      <c r="C22" s="249"/>
      <c r="D22" s="249"/>
      <c r="E22" s="249"/>
      <c r="F22" s="249"/>
      <c r="G22" s="1128" t="s">
        <v>485</v>
      </c>
      <c r="H22" s="1129"/>
      <c r="I22" s="1129"/>
      <c r="J22" s="1130"/>
      <c r="K22" s="285">
        <v>98.4</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1282153</v>
      </c>
      <c r="L32" s="294">
        <v>43011</v>
      </c>
      <c r="M32" s="295">
        <v>65071</v>
      </c>
      <c r="N32" s="296">
        <v>-33.9</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23</v>
      </c>
      <c r="N34" s="296" t="s">
        <v>475</v>
      </c>
    </row>
    <row r="35" spans="1:16" ht="27" customHeight="1">
      <c r="A35" s="248"/>
      <c r="B35" s="244"/>
      <c r="C35" s="244"/>
      <c r="D35" s="244"/>
      <c r="E35" s="244"/>
      <c r="F35" s="244"/>
      <c r="G35" s="1119" t="s">
        <v>492</v>
      </c>
      <c r="H35" s="1120"/>
      <c r="I35" s="1120"/>
      <c r="J35" s="1121"/>
      <c r="K35" s="294">
        <v>432835</v>
      </c>
      <c r="L35" s="294">
        <v>14520</v>
      </c>
      <c r="M35" s="295">
        <v>17560</v>
      </c>
      <c r="N35" s="296">
        <v>-17.3</v>
      </c>
    </row>
    <row r="36" spans="1:16" ht="27" customHeight="1">
      <c r="A36" s="248"/>
      <c r="B36" s="244"/>
      <c r="C36" s="244"/>
      <c r="D36" s="244"/>
      <c r="E36" s="244"/>
      <c r="F36" s="244"/>
      <c r="G36" s="1119" t="s">
        <v>493</v>
      </c>
      <c r="H36" s="1120"/>
      <c r="I36" s="1120"/>
      <c r="J36" s="1121"/>
      <c r="K36" s="294">
        <v>2259</v>
      </c>
      <c r="L36" s="294">
        <v>76</v>
      </c>
      <c r="M36" s="295">
        <v>3274</v>
      </c>
      <c r="N36" s="296">
        <v>-97.7</v>
      </c>
    </row>
    <row r="37" spans="1:16" ht="13.5" customHeight="1">
      <c r="A37" s="248"/>
      <c r="B37" s="244"/>
      <c r="C37" s="244"/>
      <c r="D37" s="244"/>
      <c r="E37" s="244"/>
      <c r="F37" s="244"/>
      <c r="G37" s="1119" t="s">
        <v>494</v>
      </c>
      <c r="H37" s="1120"/>
      <c r="I37" s="1120"/>
      <c r="J37" s="1121"/>
      <c r="K37" s="294" t="s">
        <v>475</v>
      </c>
      <c r="L37" s="294" t="s">
        <v>475</v>
      </c>
      <c r="M37" s="295">
        <v>1387</v>
      </c>
      <c r="N37" s="296" t="s">
        <v>475</v>
      </c>
    </row>
    <row r="38" spans="1:16" ht="27" customHeight="1">
      <c r="A38" s="248"/>
      <c r="B38" s="244"/>
      <c r="C38" s="244"/>
      <c r="D38" s="244"/>
      <c r="E38" s="244"/>
      <c r="F38" s="244"/>
      <c r="G38" s="1122" t="s">
        <v>495</v>
      </c>
      <c r="H38" s="1123"/>
      <c r="I38" s="1123"/>
      <c r="J38" s="1124"/>
      <c r="K38" s="297" t="s">
        <v>475</v>
      </c>
      <c r="L38" s="297" t="s">
        <v>475</v>
      </c>
      <c r="M38" s="298">
        <v>7</v>
      </c>
      <c r="N38" s="299" t="s">
        <v>475</v>
      </c>
      <c r="O38" s="293"/>
    </row>
    <row r="39" spans="1:16">
      <c r="A39" s="248"/>
      <c r="B39" s="244"/>
      <c r="C39" s="244"/>
      <c r="D39" s="244"/>
      <c r="E39" s="244"/>
      <c r="F39" s="244"/>
      <c r="G39" s="1122" t="s">
        <v>496</v>
      </c>
      <c r="H39" s="1123"/>
      <c r="I39" s="1123"/>
      <c r="J39" s="1124"/>
      <c r="K39" s="300">
        <v>-182894</v>
      </c>
      <c r="L39" s="300">
        <v>-6135</v>
      </c>
      <c r="M39" s="301">
        <v>-4282</v>
      </c>
      <c r="N39" s="302">
        <v>43.3</v>
      </c>
      <c r="O39" s="293"/>
    </row>
    <row r="40" spans="1:16" ht="27" customHeight="1">
      <c r="A40" s="248"/>
      <c r="B40" s="244"/>
      <c r="C40" s="244"/>
      <c r="D40" s="244"/>
      <c r="E40" s="244"/>
      <c r="F40" s="244"/>
      <c r="G40" s="1119" t="s">
        <v>497</v>
      </c>
      <c r="H40" s="1120"/>
      <c r="I40" s="1120"/>
      <c r="J40" s="1121"/>
      <c r="K40" s="300">
        <v>-1188483</v>
      </c>
      <c r="L40" s="300">
        <v>-39869</v>
      </c>
      <c r="M40" s="301">
        <v>-54179</v>
      </c>
      <c r="N40" s="302">
        <v>-26.4</v>
      </c>
      <c r="O40" s="293"/>
    </row>
    <row r="41" spans="1:16">
      <c r="A41" s="248"/>
      <c r="B41" s="244"/>
      <c r="C41" s="244"/>
      <c r="D41" s="244"/>
      <c r="E41" s="244"/>
      <c r="F41" s="244"/>
      <c r="G41" s="1125" t="s">
        <v>279</v>
      </c>
      <c r="H41" s="1126"/>
      <c r="I41" s="1126"/>
      <c r="J41" s="1127"/>
      <c r="K41" s="294">
        <v>345870</v>
      </c>
      <c r="L41" s="300">
        <v>11602</v>
      </c>
      <c r="M41" s="301">
        <v>28861</v>
      </c>
      <c r="N41" s="302">
        <v>-59.8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1181264</v>
      </c>
      <c r="J51" s="320">
        <v>38611</v>
      </c>
      <c r="K51" s="321">
        <v>12.7</v>
      </c>
      <c r="L51" s="322">
        <v>76282</v>
      </c>
      <c r="M51" s="323">
        <v>25</v>
      </c>
      <c r="N51" s="324">
        <v>-12.3</v>
      </c>
    </row>
    <row r="52" spans="1:14">
      <c r="A52" s="248"/>
      <c r="B52" s="244"/>
      <c r="C52" s="244"/>
      <c r="D52" s="244"/>
      <c r="E52" s="244"/>
      <c r="F52" s="244"/>
      <c r="G52" s="325"/>
      <c r="H52" s="326" t="s">
        <v>508</v>
      </c>
      <c r="I52" s="327">
        <v>669366</v>
      </c>
      <c r="J52" s="328">
        <v>21879</v>
      </c>
      <c r="K52" s="329">
        <v>9.6</v>
      </c>
      <c r="L52" s="330">
        <v>41092</v>
      </c>
      <c r="M52" s="331">
        <v>31.8</v>
      </c>
      <c r="N52" s="332">
        <v>-22.2</v>
      </c>
    </row>
    <row r="53" spans="1:14">
      <c r="A53" s="248"/>
      <c r="B53" s="244"/>
      <c r="C53" s="244"/>
      <c r="D53" s="244"/>
      <c r="E53" s="244"/>
      <c r="F53" s="244"/>
      <c r="G53" s="310" t="s">
        <v>509</v>
      </c>
      <c r="H53" s="311"/>
      <c r="I53" s="319">
        <v>1605181</v>
      </c>
      <c r="J53" s="320">
        <v>53092</v>
      </c>
      <c r="K53" s="321">
        <v>37.5</v>
      </c>
      <c r="L53" s="322">
        <v>78670</v>
      </c>
      <c r="M53" s="323">
        <v>3.1</v>
      </c>
      <c r="N53" s="324">
        <v>34.4</v>
      </c>
    </row>
    <row r="54" spans="1:14">
      <c r="A54" s="248"/>
      <c r="B54" s="244"/>
      <c r="C54" s="244"/>
      <c r="D54" s="244"/>
      <c r="E54" s="244"/>
      <c r="F54" s="244"/>
      <c r="G54" s="325"/>
      <c r="H54" s="326" t="s">
        <v>508</v>
      </c>
      <c r="I54" s="327">
        <v>593872</v>
      </c>
      <c r="J54" s="328">
        <v>19643</v>
      </c>
      <c r="K54" s="329">
        <v>-10.199999999999999</v>
      </c>
      <c r="L54" s="330">
        <v>38094</v>
      </c>
      <c r="M54" s="331">
        <v>-7.3</v>
      </c>
      <c r="N54" s="332">
        <v>-2.9</v>
      </c>
    </row>
    <row r="55" spans="1:14">
      <c r="A55" s="248"/>
      <c r="B55" s="244"/>
      <c r="C55" s="244"/>
      <c r="D55" s="244"/>
      <c r="E55" s="244"/>
      <c r="F55" s="244"/>
      <c r="G55" s="310" t="s">
        <v>510</v>
      </c>
      <c r="H55" s="311"/>
      <c r="I55" s="319">
        <v>1387341</v>
      </c>
      <c r="J55" s="320">
        <v>46471</v>
      </c>
      <c r="K55" s="321">
        <v>-12.5</v>
      </c>
      <c r="L55" s="322">
        <v>67201</v>
      </c>
      <c r="M55" s="323">
        <v>-14.6</v>
      </c>
      <c r="N55" s="324">
        <v>2.1</v>
      </c>
    </row>
    <row r="56" spans="1:14">
      <c r="A56" s="248"/>
      <c r="B56" s="244"/>
      <c r="C56" s="244"/>
      <c r="D56" s="244"/>
      <c r="E56" s="244"/>
      <c r="F56" s="244"/>
      <c r="G56" s="325"/>
      <c r="H56" s="326" t="s">
        <v>508</v>
      </c>
      <c r="I56" s="327">
        <v>420766</v>
      </c>
      <c r="J56" s="328">
        <v>14094</v>
      </c>
      <c r="K56" s="329">
        <v>-28.2</v>
      </c>
      <c r="L56" s="330">
        <v>35210</v>
      </c>
      <c r="M56" s="331">
        <v>-7.6</v>
      </c>
      <c r="N56" s="332">
        <v>-20.6</v>
      </c>
    </row>
    <row r="57" spans="1:14">
      <c r="A57" s="248"/>
      <c r="B57" s="244"/>
      <c r="C57" s="244"/>
      <c r="D57" s="244"/>
      <c r="E57" s="244"/>
      <c r="F57" s="244"/>
      <c r="G57" s="310" t="s">
        <v>511</v>
      </c>
      <c r="H57" s="311"/>
      <c r="I57" s="319">
        <v>1748420</v>
      </c>
      <c r="J57" s="320">
        <v>58351</v>
      </c>
      <c r="K57" s="321">
        <v>25.6</v>
      </c>
      <c r="L57" s="322">
        <v>75709</v>
      </c>
      <c r="M57" s="323">
        <v>12.7</v>
      </c>
      <c r="N57" s="324">
        <v>12.9</v>
      </c>
    </row>
    <row r="58" spans="1:14">
      <c r="A58" s="248"/>
      <c r="B58" s="244"/>
      <c r="C58" s="244"/>
      <c r="D58" s="244"/>
      <c r="E58" s="244"/>
      <c r="F58" s="244"/>
      <c r="G58" s="325"/>
      <c r="H58" s="326" t="s">
        <v>508</v>
      </c>
      <c r="I58" s="327">
        <v>344058</v>
      </c>
      <c r="J58" s="328">
        <v>11482</v>
      </c>
      <c r="K58" s="329">
        <v>-18.5</v>
      </c>
      <c r="L58" s="330">
        <v>35212</v>
      </c>
      <c r="M58" s="331">
        <v>0</v>
      </c>
      <c r="N58" s="332">
        <v>-18.5</v>
      </c>
    </row>
    <row r="59" spans="1:14">
      <c r="A59" s="248"/>
      <c r="B59" s="244"/>
      <c r="C59" s="244"/>
      <c r="D59" s="244"/>
      <c r="E59" s="244"/>
      <c r="F59" s="244"/>
      <c r="G59" s="310" t="s">
        <v>512</v>
      </c>
      <c r="H59" s="311"/>
      <c r="I59" s="319">
        <v>3748618</v>
      </c>
      <c r="J59" s="320">
        <v>125750</v>
      </c>
      <c r="K59" s="321">
        <v>115.5</v>
      </c>
      <c r="L59" s="322">
        <v>90961</v>
      </c>
      <c r="M59" s="323">
        <v>20.100000000000001</v>
      </c>
      <c r="N59" s="324">
        <v>95.4</v>
      </c>
    </row>
    <row r="60" spans="1:14">
      <c r="A60" s="248"/>
      <c r="B60" s="244"/>
      <c r="C60" s="244"/>
      <c r="D60" s="244"/>
      <c r="E60" s="244"/>
      <c r="F60" s="244"/>
      <c r="G60" s="325"/>
      <c r="H60" s="326" t="s">
        <v>508</v>
      </c>
      <c r="I60" s="333">
        <v>685801</v>
      </c>
      <c r="J60" s="328">
        <v>23006</v>
      </c>
      <c r="K60" s="329">
        <v>100.4</v>
      </c>
      <c r="L60" s="330">
        <v>37720</v>
      </c>
      <c r="M60" s="331">
        <v>7.1</v>
      </c>
      <c r="N60" s="332">
        <v>93.3</v>
      </c>
    </row>
    <row r="61" spans="1:14">
      <c r="A61" s="248"/>
      <c r="B61" s="244"/>
      <c r="C61" s="244"/>
      <c r="D61" s="244"/>
      <c r="E61" s="244"/>
      <c r="F61" s="244"/>
      <c r="G61" s="310" t="s">
        <v>513</v>
      </c>
      <c r="H61" s="334"/>
      <c r="I61" s="335">
        <v>1934165</v>
      </c>
      <c r="J61" s="336">
        <v>64455</v>
      </c>
      <c r="K61" s="337">
        <v>35.799999999999997</v>
      </c>
      <c r="L61" s="338">
        <v>77765</v>
      </c>
      <c r="M61" s="339">
        <v>9.3000000000000007</v>
      </c>
      <c r="N61" s="324">
        <v>26.5</v>
      </c>
    </row>
    <row r="62" spans="1:14">
      <c r="A62" s="248"/>
      <c r="B62" s="244"/>
      <c r="C62" s="244"/>
      <c r="D62" s="244"/>
      <c r="E62" s="244"/>
      <c r="F62" s="244"/>
      <c r="G62" s="325"/>
      <c r="H62" s="326" t="s">
        <v>508</v>
      </c>
      <c r="I62" s="327">
        <v>542773</v>
      </c>
      <c r="J62" s="328">
        <v>18021</v>
      </c>
      <c r="K62" s="329">
        <v>10.6</v>
      </c>
      <c r="L62" s="330">
        <v>37466</v>
      </c>
      <c r="M62" s="331">
        <v>4.8</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85" zoomScaleNormal="85"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4.76</v>
      </c>
      <c r="G47" s="12">
        <v>9.99</v>
      </c>
      <c r="H47" s="12">
        <v>15.57</v>
      </c>
      <c r="I47" s="12">
        <v>25.66</v>
      </c>
      <c r="J47" s="13">
        <v>32.47</v>
      </c>
    </row>
    <row r="48" spans="2:10" ht="57.75" customHeight="1">
      <c r="B48" s="14"/>
      <c r="C48" s="1139" t="s">
        <v>4</v>
      </c>
      <c r="D48" s="1139"/>
      <c r="E48" s="1140"/>
      <c r="F48" s="15">
        <v>4.72</v>
      </c>
      <c r="G48" s="16">
        <v>4.13</v>
      </c>
      <c r="H48" s="16">
        <v>15.22</v>
      </c>
      <c r="I48" s="16">
        <v>15.2</v>
      </c>
      <c r="J48" s="17">
        <v>13.81</v>
      </c>
    </row>
    <row r="49" spans="2:10" ht="57.75" customHeight="1" thickBot="1">
      <c r="B49" s="18"/>
      <c r="C49" s="1141" t="s">
        <v>5</v>
      </c>
      <c r="D49" s="1141"/>
      <c r="E49" s="1142"/>
      <c r="F49" s="19">
        <v>3.68</v>
      </c>
      <c r="G49" s="20">
        <v>4.97</v>
      </c>
      <c r="H49" s="20">
        <v>16.71</v>
      </c>
      <c r="I49" s="20">
        <v>9.76</v>
      </c>
      <c r="J49" s="21">
        <v>4.95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4.74</v>
      </c>
      <c r="G34" s="33">
        <v>4.13</v>
      </c>
      <c r="H34" s="33">
        <v>15.22</v>
      </c>
      <c r="I34" s="33">
        <v>15.2</v>
      </c>
      <c r="J34" s="34">
        <v>13.81</v>
      </c>
      <c r="K34" s="22"/>
      <c r="L34" s="22"/>
      <c r="M34" s="22"/>
      <c r="N34" s="22"/>
      <c r="O34" s="22"/>
      <c r="P34" s="22"/>
    </row>
    <row r="35" spans="1:16" ht="39" customHeight="1">
      <c r="A35" s="22"/>
      <c r="B35" s="35"/>
      <c r="C35" s="1143" t="s">
        <v>521</v>
      </c>
      <c r="D35" s="1144"/>
      <c r="E35" s="1145"/>
      <c r="F35" s="36">
        <v>1.49</v>
      </c>
      <c r="G35" s="37">
        <v>2.02</v>
      </c>
      <c r="H35" s="37">
        <v>1.63</v>
      </c>
      <c r="I35" s="37">
        <v>3.08</v>
      </c>
      <c r="J35" s="38">
        <v>4.37</v>
      </c>
      <c r="K35" s="22"/>
      <c r="L35" s="22"/>
      <c r="M35" s="22"/>
      <c r="N35" s="22"/>
      <c r="O35" s="22"/>
      <c r="P35" s="22"/>
    </row>
    <row r="36" spans="1:16" ht="39" customHeight="1">
      <c r="A36" s="22"/>
      <c r="B36" s="35"/>
      <c r="C36" s="1143" t="s">
        <v>522</v>
      </c>
      <c r="D36" s="1144"/>
      <c r="E36" s="1145"/>
      <c r="F36" s="36">
        <v>0.57999999999999996</v>
      </c>
      <c r="G36" s="37">
        <v>0.17</v>
      </c>
      <c r="H36" s="37" t="s">
        <v>523</v>
      </c>
      <c r="I36" s="37" t="s">
        <v>524</v>
      </c>
      <c r="J36" s="38">
        <v>2.96</v>
      </c>
      <c r="K36" s="22"/>
      <c r="L36" s="22"/>
      <c r="M36" s="22"/>
      <c r="N36" s="22"/>
      <c r="O36" s="22"/>
      <c r="P36" s="22"/>
    </row>
    <row r="37" spans="1:16" ht="39" customHeight="1">
      <c r="A37" s="22"/>
      <c r="B37" s="35"/>
      <c r="C37" s="1143" t="s">
        <v>525</v>
      </c>
      <c r="D37" s="1144"/>
      <c r="E37" s="1145"/>
      <c r="F37" s="36">
        <v>1.1599999999999999</v>
      </c>
      <c r="G37" s="37">
        <v>1.23</v>
      </c>
      <c r="H37" s="37">
        <v>1.31</v>
      </c>
      <c r="I37" s="37">
        <v>1.39</v>
      </c>
      <c r="J37" s="38">
        <v>1.46</v>
      </c>
      <c r="K37" s="22"/>
      <c r="L37" s="22"/>
      <c r="M37" s="22"/>
      <c r="N37" s="22"/>
      <c r="O37" s="22"/>
      <c r="P37" s="22"/>
    </row>
    <row r="38" spans="1:16" ht="39" customHeight="1">
      <c r="A38" s="22"/>
      <c r="B38" s="35"/>
      <c r="C38" s="1143" t="s">
        <v>526</v>
      </c>
      <c r="D38" s="1144"/>
      <c r="E38" s="1145"/>
      <c r="F38" s="36">
        <v>0.44</v>
      </c>
      <c r="G38" s="37">
        <v>0.55000000000000004</v>
      </c>
      <c r="H38" s="37">
        <v>0.56000000000000005</v>
      </c>
      <c r="I38" s="37">
        <v>0.02</v>
      </c>
      <c r="J38" s="38">
        <v>0.78</v>
      </c>
      <c r="K38" s="22"/>
      <c r="L38" s="22"/>
      <c r="M38" s="22"/>
      <c r="N38" s="22"/>
      <c r="O38" s="22"/>
      <c r="P38" s="22"/>
    </row>
    <row r="39" spans="1:16" ht="39" customHeight="1">
      <c r="A39" s="22"/>
      <c r="B39" s="35"/>
      <c r="C39" s="1143" t="s">
        <v>527</v>
      </c>
      <c r="D39" s="1144"/>
      <c r="E39" s="1145"/>
      <c r="F39" s="36">
        <v>0.26</v>
      </c>
      <c r="G39" s="37">
        <v>0.31</v>
      </c>
      <c r="H39" s="37">
        <v>0.35</v>
      </c>
      <c r="I39" s="37">
        <v>1.17</v>
      </c>
      <c r="J39" s="38">
        <v>0.32</v>
      </c>
      <c r="K39" s="22"/>
      <c r="L39" s="22"/>
      <c r="M39" s="22"/>
      <c r="N39" s="22"/>
      <c r="O39" s="22"/>
      <c r="P39" s="22"/>
    </row>
    <row r="40" spans="1:16" ht="39" customHeight="1">
      <c r="A40" s="22"/>
      <c r="B40" s="35"/>
      <c r="C40" s="1143" t="s">
        <v>528</v>
      </c>
      <c r="D40" s="1144"/>
      <c r="E40" s="1145"/>
      <c r="F40" s="36">
        <v>0</v>
      </c>
      <c r="G40" s="37">
        <v>0.02</v>
      </c>
      <c r="H40" s="37">
        <v>0.02</v>
      </c>
      <c r="I40" s="37">
        <v>0.04</v>
      </c>
      <c r="J40" s="38">
        <v>0.05</v>
      </c>
      <c r="K40" s="22"/>
      <c r="L40" s="22"/>
      <c r="M40" s="22"/>
      <c r="N40" s="22"/>
      <c r="O40" s="22"/>
      <c r="P40" s="22"/>
    </row>
    <row r="41" spans="1:16" ht="39" customHeight="1">
      <c r="A41" s="22"/>
      <c r="B41" s="35"/>
      <c r="C41" s="1143" t="s">
        <v>529</v>
      </c>
      <c r="D41" s="1144"/>
      <c r="E41" s="1145"/>
      <c r="F41" s="36">
        <v>0.04</v>
      </c>
      <c r="G41" s="37">
        <v>0.04</v>
      </c>
      <c r="H41" s="37">
        <v>0.03</v>
      </c>
      <c r="I41" s="37">
        <v>0.03</v>
      </c>
      <c r="J41" s="38">
        <v>0.01</v>
      </c>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1540</v>
      </c>
      <c r="L45" s="60">
        <v>1528</v>
      </c>
      <c r="M45" s="60">
        <v>1397</v>
      </c>
      <c r="N45" s="60">
        <v>1311</v>
      </c>
      <c r="O45" s="61">
        <v>1282</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384</v>
      </c>
      <c r="L48" s="64">
        <v>389</v>
      </c>
      <c r="M48" s="64">
        <v>401</v>
      </c>
      <c r="N48" s="64">
        <v>416</v>
      </c>
      <c r="O48" s="65">
        <v>433</v>
      </c>
      <c r="P48" s="48"/>
      <c r="Q48" s="48"/>
      <c r="R48" s="48"/>
      <c r="S48" s="48"/>
      <c r="T48" s="48"/>
      <c r="U48" s="48"/>
    </row>
    <row r="49" spans="1:21" ht="30.75" customHeight="1">
      <c r="A49" s="48"/>
      <c r="B49" s="1161"/>
      <c r="C49" s="1162"/>
      <c r="D49" s="62"/>
      <c r="E49" s="1153" t="s">
        <v>16</v>
      </c>
      <c r="F49" s="1153"/>
      <c r="G49" s="1153"/>
      <c r="H49" s="1153"/>
      <c r="I49" s="1153"/>
      <c r="J49" s="1154"/>
      <c r="K49" s="63">
        <v>9</v>
      </c>
      <c r="L49" s="64">
        <v>5</v>
      </c>
      <c r="M49" s="64">
        <v>5</v>
      </c>
      <c r="N49" s="64">
        <v>2</v>
      </c>
      <c r="O49" s="65">
        <v>2</v>
      </c>
      <c r="P49" s="48"/>
      <c r="Q49" s="48"/>
      <c r="R49" s="48"/>
      <c r="S49" s="48"/>
      <c r="T49" s="48"/>
      <c r="U49" s="48"/>
    </row>
    <row r="50" spans="1:21" ht="30.75" customHeight="1">
      <c r="A50" s="48"/>
      <c r="B50" s="1161"/>
      <c r="C50" s="1162"/>
      <c r="D50" s="62"/>
      <c r="E50" s="1153" t="s">
        <v>17</v>
      </c>
      <c r="F50" s="1153"/>
      <c r="G50" s="1153"/>
      <c r="H50" s="1153"/>
      <c r="I50" s="1153"/>
      <c r="J50" s="1154"/>
      <c r="K50" s="63">
        <v>0</v>
      </c>
      <c r="L50" s="64" t="s">
        <v>475</v>
      </c>
      <c r="M50" s="64" t="s">
        <v>475</v>
      </c>
      <c r="N50" s="64" t="s">
        <v>475</v>
      </c>
      <c r="O50" s="65" t="s">
        <v>475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1177</v>
      </c>
      <c r="L52" s="64">
        <v>1214</v>
      </c>
      <c r="M52" s="64">
        <v>1287</v>
      </c>
      <c r="N52" s="64">
        <v>1329</v>
      </c>
      <c r="O52" s="65">
        <v>1372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756</v>
      </c>
      <c r="L53" s="69">
        <v>708</v>
      </c>
      <c r="M53" s="69">
        <v>516</v>
      </c>
      <c r="N53" s="69">
        <v>400</v>
      </c>
      <c r="O53" s="70">
        <v>345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2015-05-08T09:54:09Z</cp:lastPrinted>
  <dcterms:created xsi:type="dcterms:W3CDTF">2015-02-17T06:15:10Z</dcterms:created>
  <dcterms:modified xsi:type="dcterms:W3CDTF">2015-05-11T03:32:22Z</dcterms:modified>
  <cp:category/>
</cp:coreProperties>
</file>