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2025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DG43" i="9"/>
  <c r="CQ43" i="9"/>
  <c r="CO43" i="9"/>
  <c r="BY43" i="9"/>
  <c r="BW43" i="9"/>
  <c r="BE43" i="9"/>
  <c r="AM43" i="9"/>
  <c r="U43" i="9"/>
  <c r="E43" i="9"/>
  <c r="C43" i="9"/>
  <c r="DG42" i="9"/>
  <c r="CQ42" i="9"/>
  <c r="CO42" i="9"/>
  <c r="BY42" i="9"/>
  <c r="BW42" i="9"/>
  <c r="BE42" i="9"/>
  <c r="AM42" i="9"/>
  <c r="U42" i="9"/>
  <c r="E42" i="9"/>
  <c r="C42" i="9"/>
  <c r="DG41" i="9"/>
  <c r="CQ41" i="9"/>
  <c r="CO41" i="9"/>
  <c r="BY41" i="9"/>
  <c r="BW41" i="9"/>
  <c r="BE41" i="9"/>
  <c r="AM41" i="9"/>
  <c r="U41" i="9"/>
  <c r="E41" i="9"/>
  <c r="C41" i="9"/>
  <c r="DG40" i="9"/>
  <c r="CQ40" i="9"/>
  <c r="CO40" i="9"/>
  <c r="BY40" i="9"/>
  <c r="BW40" i="9"/>
  <c r="BE40" i="9"/>
  <c r="AM40" i="9"/>
  <c r="U40" i="9"/>
  <c r="E40" i="9"/>
  <c r="C40" i="9"/>
  <c r="DG39" i="9"/>
  <c r="CQ39" i="9"/>
  <c r="CO39" i="9"/>
  <c r="BY39" i="9"/>
  <c r="BW39" i="9"/>
  <c r="BE39" i="9"/>
  <c r="AM39" i="9"/>
  <c r="U39" i="9"/>
  <c r="E39" i="9"/>
  <c r="C39" i="9"/>
  <c r="DG38" i="9"/>
  <c r="CQ38" i="9"/>
  <c r="CO38" i="9"/>
  <c r="BY38" i="9"/>
  <c r="BW38" i="9"/>
  <c r="BG38" i="9"/>
  <c r="BE38" i="9"/>
  <c r="AM38" i="9"/>
  <c r="U38" i="9"/>
  <c r="E38" i="9"/>
  <c r="C38" i="9"/>
  <c r="DG37" i="9"/>
  <c r="CQ37" i="9"/>
  <c r="CO37" i="9"/>
  <c r="BY37" i="9"/>
  <c r="BW37" i="9"/>
  <c r="BG37" i="9"/>
  <c r="BE37" i="9"/>
  <c r="AM37" i="9"/>
  <c r="W37" i="9"/>
  <c r="U37" i="9"/>
  <c r="E37" i="9"/>
  <c r="C37" i="9"/>
  <c r="DG36" i="9"/>
  <c r="CQ36" i="9"/>
  <c r="CO36" i="9"/>
  <c r="BY36" i="9"/>
  <c r="BW36" i="9"/>
  <c r="BG36" i="9"/>
  <c r="BE36" i="9"/>
  <c r="AM36" i="9"/>
  <c r="W36" i="9"/>
  <c r="U36" i="9"/>
  <c r="E36" i="9"/>
  <c r="C36" i="9"/>
  <c r="DG35" i="9"/>
  <c r="CQ35" i="9"/>
  <c r="CO35" i="9"/>
  <c r="BY35" i="9"/>
  <c r="BW35" i="9"/>
  <c r="BG35" i="9"/>
  <c r="BE35" i="9"/>
  <c r="AM35" i="9"/>
  <c r="W35" i="9"/>
  <c r="U35" i="9"/>
  <c r="E35" i="9"/>
  <c r="C35" i="9"/>
  <c r="DG34" i="9"/>
  <c r="CQ34" i="9"/>
  <c r="CO34" i="9"/>
  <c r="BY34" i="9"/>
  <c r="BW34" i="9"/>
  <c r="BG34" i="9"/>
  <c r="BE34" i="9"/>
  <c r="AO34" i="9"/>
  <c r="AM34" i="9"/>
  <c r="W34" i="9"/>
  <c r="U34" i="9"/>
  <c r="E34" i="9"/>
  <c r="C34" i="9"/>
</calcChain>
</file>

<file path=xl/sharedStrings.xml><?xml version="1.0" encoding="utf-8"?>
<sst xmlns="http://schemas.openxmlformats.org/spreadsheetml/2006/main" count="1041" uniqueCount="557">
  <si>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</si>
  <si>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</si>
  <si>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</si>
  <si>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</si>
  <si>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</si>
  <si>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</si>
  <si>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</si>
  <si>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</si>
  <si>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</si>
  <si>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</si>
  <si>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</si>
  <si>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</si>
  <si>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</si>
  <si>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</si>
  <si>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</si>
  <si>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</si>
  <si>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</si>
  <si>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</si>
  <si>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</si>
  <si>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</si>
  <si>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</si>
  <si>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</si>
  <si>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</si>
  <si>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</si>
  <si>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</si>
  <si>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</si>
  <si>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</si>
  <si>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</si>
  <si>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</si>
  <si>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</si>
  <si>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</si>
  <si>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</si>
  <si>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</si>
  <si>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</si>
  <si>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</si>
  <si>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</si>
  <si>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</si>
  <si>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</si>
  <si>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</si>
  <si>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</si>
  <si>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</si>
  <si>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</si>
  <si>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</si>
  <si>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</si>
  <si>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</si>
  <si>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</si>
  <si>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</si>
  <si>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</si>
  <si>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</si>
  <si>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</si>
  <si>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</si>
  <si>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</si>
  <si>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</si>
  <si>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</si>
  <si>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</si>
  <si>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</si>
  <si>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</si>
  <si>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</si>
  <si>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</si>
  <si>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</si>
  <si>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</si>
  <si>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</si>
  <si>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</si>
  <si>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</si>
  <si>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</si>
  <si>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</si>
  <si>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</si>
  <si>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</si>
  <si>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</si>
  <si>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</si>
  <si>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</si>
  <si>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</si>
  <si>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</si>
  <si>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</si>
  <si>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</si>
  <si>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</si>
  <si>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</si>
  <si>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</si>
  <si>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</si>
  <si>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</si>
  <si>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</si>
  <si>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</si>
  <si>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常陸大宮市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</si>
  <si>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</si>
  <si>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</si>
  <si>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</si>
  <si>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</si>
  <si>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</si>
  <si>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</si>
  <si>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</si>
  <si>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</si>
  <si>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</si>
  <si>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</si>
  <si>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</si>
  <si>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</si>
  <si>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</si>
  <si>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</si>
  <si>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</si>
  <si>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</si>
  <si>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</si>
  <si>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</si>
  <si>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</si>
  <si>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</si>
  <si>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</si>
  <si>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</si>
  <si>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</si>
  <si>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</si>
  <si>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</si>
  <si>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</si>
  <si>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</si>
  <si>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</si>
  <si>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</si>
  <si>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</si>
  <si>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</si>
  <si>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</si>
  <si>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</si>
  <si>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</si>
  <si>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</si>
  <si>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</si>
  <si>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</si>
  <si>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</si>
  <si>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</si>
  <si>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</si>
  <si>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</si>
  <si>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</si>
  <si>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</si>
  <si>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</si>
  <si>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</si>
  <si>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</si>
  <si>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</si>
  <si>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</si>
  <si>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</si>
  <si>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</si>
  <si>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</si>
  <si>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</si>
  <si>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</si>
  <si>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</si>
  <si>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</si>
  <si>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</si>
  <si>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</si>
  <si>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</si>
  <si>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</si>
  <si>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</si>
  <si>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</si>
  <si>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</si>
  <si>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</si>
  <si>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</si>
  <si>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</si>
  <si>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</si>
  <si>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</si>
  <si>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</si>
  <si>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</si>
  <si>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</si>
  <si>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</si>
  <si>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</si>
  <si>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</si>
  <si>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</si>
  <si>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</si>
  <si>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</si>
  <si>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</si>
  <si>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</si>
  <si>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</si>
  <si>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</si>
  <si>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</si>
  <si>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</si>
  <si>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</si>
  <si>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</si>
  <si>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</si>
  <si>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</si>
  <si>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</si>
  <si>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</si>
  <si>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</si>
  <si>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</si>
  <si>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</si>
  <si>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</si>
  <si>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</si>
  <si>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</si>
  <si>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</si>
  <si>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</si>
  <si>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</si>
  <si>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</si>
  <si>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</si>
  <si>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</si>
  <si>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</si>
  <si>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</si>
  <si>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</si>
  <si>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</si>
  <si>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</si>
  <si>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</si>
  <si>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</si>
  <si>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</si>
  <si>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</si>
  <si>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</si>
  <si>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</si>
  <si>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</si>
  <si>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茨城県常陸大宮市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</si>
  <si>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</si>
  <si>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</si>
  <si>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</si>
  <si>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</si>
  <si>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</si>
  <si>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</si>
  <si>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</si>
  <si>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</si>
  <si>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</si>
  <si>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</si>
  <si>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</si>
  <si>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</si>
  <si>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</si>
  <si>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</si>
  <si>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</si>
  <si>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</si>
  <si>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</si>
  <si>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</si>
  <si>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</si>
  <si>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</si>
  <si>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</si>
  <si>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</si>
  <si>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</si>
  <si>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</si>
  <si>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</si>
  <si>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</si>
  <si>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</si>
  <si>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</si>
  <si>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</si>
  <si>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</si>
  <si>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</si>
  <si>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</si>
  <si>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</si>
  <si>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</si>
  <si>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</si>
  <si>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</si>
  <si>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</si>
  <si>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</si>
  <si>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</si>
  <si>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</si>
  <si>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</si>
  <si>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</si>
  <si>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</si>
  <si>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</si>
  <si>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</si>
  <si>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</si>
  <si>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</si>
  <si>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</si>
  <si>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</si>
  <si>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</si>
  <si>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</si>
  <si>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</si>
  <si>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</si>
  <si>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</si>
  <si>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</si>
  <si>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</si>
  <si>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</si>
  <si>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</si>
  <si>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</si>
  <si>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</si>
  <si>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</si>
  <si>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</si>
  <si>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</si>
  <si>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</si>
  <si>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</si>
  <si>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</si>
  <si>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</si>
  <si>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</si>
  <si>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</si>
  <si>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</si>
  <si>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</si>
  <si>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</si>
  <si>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</si>
  <si>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</si>
  <si>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</si>
  <si>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</si>
  <si>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</si>
  <si>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</si>
  <si>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</si>
  <si>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</si>
  <si>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</si>
  <si>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</si>
  <si>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</si>
  <si>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</si>
  <si>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</si>
  <si>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</si>
  <si>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</si>
  <si>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</si>
  <si>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</si>
  <si>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</si>
  <si>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</si>
  <si>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</si>
  <si>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</si>
  <si>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</si>
  <si>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</si>
  <si>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</si>
  <si>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</si>
  <si>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</si>
  <si>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</si>
  <si>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</si>
  <si>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</si>
  <si>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</si>
  <si>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</si>
  <si>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</si>
  <si>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</si>
  <si>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</si>
  <si>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</si>
  <si>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</si>
  <si>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</si>
  <si>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</si>
  <si>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</si>
  <si>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</si>
  <si>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</si>
  <si>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</si>
  <si>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</si>
  <si>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</si>
  <si>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</si>
  <si>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</si>
  <si>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</si>
  <si>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</si>
  <si>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宅地造成</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</si>
  <si>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</si>
  <si>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</si>
  <si>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</si>
  <si>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</si>
  <si>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</si>
  <si>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</si>
  <si>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</si>
  <si>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</si>
  <si>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</si>
  <si>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</si>
  <si>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</si>
  <si>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</si>
  <si>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</si>
  <si>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</si>
  <si>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</si>
  <si>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</si>
  <si>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</si>
  <si>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</si>
  <si>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</si>
  <si>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</si>
  <si>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</si>
  <si>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</si>
  <si>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</si>
  <si>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</si>
  <si>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</si>
  <si>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</si>
  <si>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</si>
  <si>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茨城県常陸大宮市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</si>
  <si>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</si>
  <si>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</si>
  <si>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</si>
  <si>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</si>
  <si>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</si>
  <si>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</si>
  <si>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</si>
  <si>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</si>
  <si>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</si>
  <si>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</si>
  <si>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</si>
  <si>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</si>
  <si>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</si>
  <si>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</si>
  <si>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</si>
  <si>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</si>
  <si>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</si>
  <si>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</si>
  <si>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</si>
  <si>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</si>
  <si>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公営墓地特別会計</t>
    <phoneticPr fontId="5"/>
  </si>
  <si>
    <t>温泉事業特別会計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</si>
  <si>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</si>
  <si>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</si>
  <si>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</si>
  <si>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</si>
  <si>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</si>
  <si>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</si>
  <si>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</si>
  <si>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</si>
  <si>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</si>
  <si>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</si>
  <si>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</si>
  <si>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</si>
  <si>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</si>
  <si>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</si>
  <si>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国民健康保険特別会計（診療施設勘定）</t>
    <phoneticPr fontId="5"/>
  </si>
  <si>
    <t>介護保険特別会計</t>
    <phoneticPr fontId="5"/>
  </si>
  <si>
    <t>後期高齢者医療特別会計</t>
    <phoneticPr fontId="5"/>
  </si>
  <si>
    <t>上水道事業会計</t>
    <phoneticPr fontId="5"/>
  </si>
  <si>
    <t>法適用企業</t>
    <phoneticPr fontId="5"/>
  </si>
  <si>
    <t>公共下水道事業特別会計</t>
    <phoneticPr fontId="5"/>
  </si>
  <si>
    <t>法非適用企業</t>
    <phoneticPr fontId="5"/>
  </si>
  <si>
    <t>農業集落排水事業特別会計</t>
    <phoneticPr fontId="5"/>
  </si>
  <si>
    <t>簡易水道事業特別会計</t>
    <phoneticPr fontId="5"/>
  </si>
  <si>
    <t>戸別浄化槽整備事業特別会計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</si>
  <si>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</si>
  <si>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</si>
  <si>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</si>
  <si>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</si>
  <si>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</si>
  <si>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</si>
  <si>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</si>
  <si>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</si>
  <si>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</si>
  <si>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</si>
  <si>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</si>
  <si>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</si>
  <si>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</si>
  <si>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</si>
  <si>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</si>
  <si>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</si>
  <si>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</si>
  <si>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</si>
  <si>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</si>
  <si>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</si>
  <si>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</si>
  <si>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</si>
  <si>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</si>
  <si>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</si>
  <si>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</si>
  <si>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</si>
  <si>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</si>
  <si>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</si>
  <si>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</si>
  <si>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</si>
  <si>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</si>
  <si>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</si>
  <si>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</si>
  <si>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</si>
  <si>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</si>
  <si>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</si>
  <si>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</si>
  <si>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</si>
  <si>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</si>
  <si>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</si>
  <si>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</si>
  <si>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</si>
  <si>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</si>
  <si>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</si>
  <si>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</si>
  <si>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</si>
  <si>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</si>
  <si>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</si>
  <si>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</si>
  <si>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</si>
  <si>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</si>
  <si>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</si>
  <si>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</si>
  <si>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</si>
  <si>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</si>
  <si>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</si>
  <si>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</si>
  <si>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</si>
  <si>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</si>
  <si>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</si>
  <si>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</si>
  <si>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</si>
  <si>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</si>
  <si>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</si>
  <si>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</si>
  <si>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</si>
  <si>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</si>
  <si>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</si>
  <si>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</si>
  <si>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</si>
  <si>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</si>
  <si>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</si>
  <si>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</si>
  <si>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</si>
  <si>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</si>
  <si>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</si>
  <si>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</si>
  <si>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</si>
  <si>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</si>
  <si>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</si>
  <si>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</si>
  <si>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</si>
  <si>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</si>
  <si>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</si>
  <si>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</si>
  <si>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</si>
  <si>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</si>
  <si>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</si>
  <si>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</si>
  <si>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</si>
  <si>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</si>
  <si>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</si>
  <si>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</si>
  <si>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</si>
  <si>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</si>
  <si>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</si>
  <si>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</si>
  <si>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</si>
  <si>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</si>
  <si>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</si>
  <si>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</si>
  <si>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</si>
  <si>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</si>
  <si>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</si>
  <si>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</si>
  <si>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</si>
  <si>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</si>
  <si>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</si>
  <si>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</si>
  <si>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</si>
  <si>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</si>
  <si>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</si>
  <si>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</si>
  <si>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</si>
  <si>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</si>
  <si>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</si>
  <si>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</si>
  <si>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</si>
  <si>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</si>
  <si>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</si>
  <si>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</si>
  <si>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</si>
  <si>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</si>
  <si>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</si>
  <si>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</si>
  <si>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</si>
  <si>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</si>
  <si>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</si>
  <si>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</si>
  <si>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</si>
  <si>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</si>
  <si>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</si>
  <si>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</si>
  <si>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</si>
  <si>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0.16</t>
  </si>
  <si>
    <t>一般会計</t>
  </si>
  <si>
    <t>上水道事業会計</t>
  </si>
  <si>
    <t>国民健康保険特別会計（事業勘定）</t>
  </si>
  <si>
    <t>介護保険特別会計</t>
  </si>
  <si>
    <t>公共下水道事業特別会計</t>
  </si>
  <si>
    <t>簡易水道事業特別会計</t>
  </si>
  <si>
    <t>国民健康保険特別会計（診療施設勘定）</t>
  </si>
  <si>
    <t>農業集落排水事業特別会計</t>
  </si>
  <si>
    <t>その他会計（赤字）</t>
  </si>
  <si>
    <t>その他会計（黒字）</t>
  </si>
  <si>
    <t>-</t>
    <phoneticPr fontId="2"/>
  </si>
  <si>
    <t>-</t>
    <phoneticPr fontId="2"/>
  </si>
  <si>
    <t>-</t>
    <phoneticPr fontId="2"/>
  </si>
  <si>
    <t>-</t>
    <phoneticPr fontId="2"/>
  </si>
  <si>
    <t>大宮地方環境整備組合</t>
    <rPh sb="0" eb="2">
      <t>オオミヤ</t>
    </rPh>
    <rPh sb="2" eb="4">
      <t>チホウ</t>
    </rPh>
    <rPh sb="4" eb="6">
      <t>カンキョウ</t>
    </rPh>
    <rPh sb="6" eb="8">
      <t>セイビ</t>
    </rPh>
    <rPh sb="8" eb="10">
      <t>クミアイ</t>
    </rPh>
    <phoneticPr fontId="2"/>
  </si>
  <si>
    <t>茨城北農業共済事務組合（農業共済事務会計）</t>
    <rPh sb="0" eb="2">
      <t>イバラキ</t>
    </rPh>
    <rPh sb="2" eb="3">
      <t>キタ</t>
    </rPh>
    <rPh sb="3" eb="5">
      <t>ノウギョウ</t>
    </rPh>
    <rPh sb="5" eb="7">
      <t>キョウサイ</t>
    </rPh>
    <rPh sb="7" eb="9">
      <t>ジム</t>
    </rPh>
    <rPh sb="9" eb="11">
      <t>クミアイ</t>
    </rPh>
    <rPh sb="12" eb="14">
      <t>ノウギョウ</t>
    </rPh>
    <rPh sb="14" eb="16">
      <t>キョウサイ</t>
    </rPh>
    <rPh sb="16" eb="18">
      <t>ジム</t>
    </rPh>
    <rPh sb="18" eb="20">
      <t>カイケイ</t>
    </rPh>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</si>
  <si>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</si>
  <si>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</si>
  <si>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t>
    <rPh sb="0" eb="2">
      <t>イバラキ</t>
    </rPh>
    <rPh sb="2" eb="4">
      <t>ソゼイ</t>
    </rPh>
    <rPh sb="4" eb="6">
      <t>サイケン</t>
    </rPh>
    <rPh sb="6" eb="8">
      <t>カンリ</t>
    </rPh>
    <rPh sb="8" eb="10">
      <t>キコウ</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</si>
  <si>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</si>
  <si>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茨城県後期高齢者医療広域連合（後期高齢者医療特別会計）</t>
    <rPh sb="0" eb="3">
      <t>イバラキケン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</si>
  <si>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</si>
  <si>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常陸大宮市農業公社</t>
    <rPh sb="0" eb="5">
      <t>ヒタチオオミヤシ</t>
    </rPh>
    <rPh sb="5" eb="7">
      <t>ノウギョウ</t>
    </rPh>
    <rPh sb="7" eb="9">
      <t>コウシャ</t>
    </rPh>
    <phoneticPr fontId="2"/>
  </si>
  <si>
    <t>常陸大宮街づくり</t>
    <rPh sb="0" eb="4">
      <t>ヒタチオオミヤ</t>
    </rPh>
    <rPh sb="4" eb="5">
      <t>マチ</t>
    </rPh>
    <phoneticPr fontId="2"/>
  </si>
  <si>
    <t>常陸大宮市振興財団</t>
    <rPh sb="0" eb="5">
      <t>ヒタチオオミヤシ</t>
    </rPh>
    <rPh sb="5" eb="7">
      <t>シンコウ</t>
    </rPh>
    <rPh sb="7" eb="9">
      <t>ザイダン</t>
    </rPh>
    <phoneticPr fontId="2"/>
  </si>
  <si>
    <t>ふるさと活性化センターみわ</t>
    <rPh sb="4" eb="7">
      <t>カッセイカ</t>
    </rPh>
    <phoneticPr fontId="2"/>
  </si>
  <si>
    <t>おがわ地域振興</t>
    <rPh sb="3" eb="5">
      <t>チイキ</t>
    </rPh>
    <rPh sb="5" eb="7">
      <t>シンコウ</t>
    </rPh>
    <phoneticPr fontId="2"/>
  </si>
  <si>
    <t>常陸大宮市体育協会</t>
    <rPh sb="0" eb="5">
      <t>ヒタチオオミヤシ</t>
    </rPh>
    <rPh sb="5" eb="7">
      <t>タイイク</t>
    </rPh>
    <rPh sb="7" eb="9">
      <t>キョウカイ</t>
    </rPh>
    <phoneticPr fontId="2"/>
  </si>
  <si>
    <t>常陸大宮市温泉事業</t>
    <rPh sb="0" eb="5">
      <t>ヒタチオオミヤシ</t>
    </rPh>
    <rPh sb="5" eb="7">
      <t>オンセン</t>
    </rPh>
    <rPh sb="7" eb="9">
      <t>ジギョウ</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</si>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</sst>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79008</c:v>
                </c:pt>
                <c:pt idx="1">
                  <c:v>86381</c:v>
                </c:pt>
                <c:pt idx="2">
                  <c:v>67201</c:v>
                </c:pt>
                <c:pt idx="3">
                  <c:v>75709</c:v>
                </c:pt>
                <c:pt idx="4">
                  <c:v>90961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55276</c:v>
                </c:pt>
                <c:pt idx="1">
                  <c:v>58139</c:v>
                </c:pt>
                <c:pt idx="2">
                  <c:v>34134</c:v>
                </c:pt>
                <c:pt idx="3">
                  <c:v>56897</c:v>
                </c:pt>
                <c:pt idx="4">
                  <c:v>38859</c:v>
                </c:pt>
              </c:numCache>
            </c:numRef>
          </c:val>
          <c:smooth val="0"/>
        </c:ser>
        <c:dLbls>
          <c:showLegendKey val="0"/>
          <c:showVal val="0"/>
          <c:showCatName val="0"/>
          <c:showSerName val="0"/>
          <c:showPercent val="0"/>
          <c:showBubbleSize val="0"/>
        </c:dLbls>
        <c:marker val="1"/>
        <c:smooth val="0"/>
        <c:axId val="179892608"/>
        <c:axId val="179894528"/>
      </c:lineChart>
      <c:catAx>
        <c:axId val="17989260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894528"/>
        <c:crosses val="autoZero"/>
        <c:auto val="1"/>
        <c:lblAlgn val="ctr"/>
        <c:lblOffset val="100"/>
        <c:tickLblSkip val="1"/>
        <c:tickMarkSkip val="1"/>
        <c:noMultiLvlLbl val="0"/>
      </c:catAx>
      <c:valAx>
        <c:axId val="17989452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8926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3.29</c:v>
                </c:pt>
                <c:pt idx="1">
                  <c:v>5.38</c:v>
                </c:pt>
                <c:pt idx="2">
                  <c:v>7.15</c:v>
                </c:pt>
                <c:pt idx="3">
                  <c:v>6.87</c:v>
                </c:pt>
                <c:pt idx="4">
                  <c:v>7.59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14.85</c:v>
                </c:pt>
                <c:pt idx="1">
                  <c:v>15.93</c:v>
                </c:pt>
                <c:pt idx="2">
                  <c:v>18.64</c:v>
                </c:pt>
                <c:pt idx="3">
                  <c:v>26.17</c:v>
                </c:pt>
                <c:pt idx="4">
                  <c:v>29.5</c:v>
                </c:pt>
              </c:numCache>
            </c:numRef>
          </c:val>
        </c:ser>
        <c:dLbls>
          <c:showLegendKey val="0"/>
          <c:showVal val="0"/>
          <c:showCatName val="0"/>
          <c:showSerName val="0"/>
          <c:showPercent val="0"/>
          <c:showBubbleSize val="0"/>
        </c:dLbls>
        <c:gapWidth val="250"/>
        <c:overlap val="100"/>
        <c:axId val="192880640"/>
        <c:axId val="1928825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-0.16</c:v>
                </c:pt>
                <c:pt idx="1">
                  <c:v>3.67</c:v>
                </c:pt>
                <c:pt idx="2">
                  <c:v>4.29</c:v>
                </c:pt>
                <c:pt idx="3">
                  <c:v>6.9</c:v>
                </c:pt>
                <c:pt idx="4">
                  <c:v>4.13</c:v>
                </c:pt>
              </c:numCache>
            </c:numRef>
          </c:val>
          <c:smooth val="0"/>
        </c:ser>
        <c:dLbls>
          <c:showLegendKey val="0"/>
          <c:showVal val="0"/>
          <c:showCatName val="0"/>
          <c:showSerName val="0"/>
          <c:showPercent val="0"/>
          <c:showBubbleSize val="0"/>
        </c:dLbls>
        <c:marker val="1"/>
        <c:smooth val="0"/>
        <c:axId val="192880640"/>
        <c:axId val="192882560"/>
      </c:lineChart>
      <c:catAx>
        <c:axId val="192880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2882560"/>
        <c:crosses val="autoZero"/>
        <c:auto val="1"/>
        <c:lblAlgn val="ctr"/>
        <c:lblOffset val="100"/>
        <c:tickLblSkip val="1"/>
        <c:tickMarkSkip val="1"/>
        <c:noMultiLvlLbl val="0"/>
      </c:catAx>
      <c:valAx>
        <c:axId val="192882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2880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0.39</c:v>
                </c:pt>
                <c:pt idx="2">
                  <c:v>#N/A</c:v>
                </c:pt>
                <c:pt idx="3">
                  <c:v>0.38</c:v>
                </c:pt>
                <c:pt idx="4">
                  <c:v>#N/A</c:v>
                </c:pt>
                <c:pt idx="5">
                  <c:v>0.43</c:v>
                </c:pt>
                <c:pt idx="6">
                  <c:v>#N/A</c:v>
                </c:pt>
                <c:pt idx="7">
                  <c:v>0.12</c:v>
                </c:pt>
                <c:pt idx="8">
                  <c:v>#N/A</c:v>
                </c:pt>
                <c:pt idx="9">
                  <c:v>0.15</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0.17</c:v>
                </c:pt>
                <c:pt idx="2">
                  <c:v>#N/A</c:v>
                </c:pt>
                <c:pt idx="3">
                  <c:v>0.08</c:v>
                </c:pt>
                <c:pt idx="4">
                  <c:v>#N/A</c:v>
                </c:pt>
                <c:pt idx="5">
                  <c:v>0.4</c:v>
                </c:pt>
                <c:pt idx="6">
                  <c:v>#N/A</c:v>
                </c:pt>
                <c:pt idx="7">
                  <c:v>0.14000000000000001</c:v>
                </c:pt>
                <c:pt idx="8">
                  <c:v>#N/A</c:v>
                </c:pt>
                <c:pt idx="9">
                  <c:v>0.08</c:v>
                </c:pt>
              </c:numCache>
            </c:numRef>
          </c:val>
        </c:ser>
        <c:ser>
          <c:idx val="3"/>
          <c:order val="3"/>
          <c:tx>
            <c:strRef>
              <c:f>データシート!$A$30</c:f>
              <c:strCache>
                <c:ptCount val="1"/>
                <c:pt idx="0">
                  <c:v>国民健康保険特別会計（診療施設勘定）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7.0000000000000007E-2</c:v>
                </c:pt>
                <c:pt idx="2">
                  <c:v>#N/A</c:v>
                </c:pt>
                <c:pt idx="3">
                  <c:v>0.05</c:v>
                </c:pt>
                <c:pt idx="4">
                  <c:v>#N/A</c:v>
                </c:pt>
                <c:pt idx="5">
                  <c:v>0.09</c:v>
                </c:pt>
                <c:pt idx="6">
                  <c:v>#N/A</c:v>
                </c:pt>
                <c:pt idx="7">
                  <c:v>0.12</c:v>
                </c:pt>
                <c:pt idx="8">
                  <c:v>#N/A</c:v>
                </c:pt>
                <c:pt idx="9">
                  <c:v>0.1</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0.2</c:v>
                </c:pt>
                <c:pt idx="2">
                  <c:v>#N/A</c:v>
                </c:pt>
                <c:pt idx="3">
                  <c:v>0.23</c:v>
                </c:pt>
                <c:pt idx="4">
                  <c:v>#N/A</c:v>
                </c:pt>
                <c:pt idx="5">
                  <c:v>0.16</c:v>
                </c:pt>
                <c:pt idx="6">
                  <c:v>#N/A</c:v>
                </c:pt>
                <c:pt idx="7">
                  <c:v>0.11</c:v>
                </c:pt>
                <c:pt idx="8">
                  <c:v>#N/A</c:v>
                </c:pt>
                <c:pt idx="9">
                  <c:v>0.1</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0.11</c:v>
                </c:pt>
                <c:pt idx="2">
                  <c:v>#N/A</c:v>
                </c:pt>
                <c:pt idx="3">
                  <c:v>0.09</c:v>
                </c:pt>
                <c:pt idx="4">
                  <c:v>#N/A</c:v>
                </c:pt>
                <c:pt idx="5">
                  <c:v>0.04</c:v>
                </c:pt>
                <c:pt idx="6">
                  <c:v>#N/A</c:v>
                </c:pt>
                <c:pt idx="7">
                  <c:v>0.12</c:v>
                </c:pt>
                <c:pt idx="8">
                  <c:v>#N/A</c:v>
                </c:pt>
                <c:pt idx="9">
                  <c:v>0.14000000000000001</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0.16</c:v>
                </c:pt>
                <c:pt idx="2">
                  <c:v>#N/A</c:v>
                </c:pt>
                <c:pt idx="3">
                  <c:v>0.06</c:v>
                </c:pt>
                <c:pt idx="4">
                  <c:v>#N/A</c:v>
                </c:pt>
                <c:pt idx="5">
                  <c:v>0.28999999999999998</c:v>
                </c:pt>
                <c:pt idx="6">
                  <c:v>#N/A</c:v>
                </c:pt>
                <c:pt idx="7">
                  <c:v>0.48</c:v>
                </c:pt>
                <c:pt idx="8">
                  <c:v>#N/A</c:v>
                </c:pt>
                <c:pt idx="9">
                  <c:v>0.4</c:v>
                </c:pt>
              </c:numCache>
            </c:numRef>
          </c:val>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0.5</c:v>
                </c:pt>
                <c:pt idx="2">
                  <c:v>#N/A</c:v>
                </c:pt>
                <c:pt idx="3">
                  <c:v>1.51</c:v>
                </c:pt>
                <c:pt idx="4">
                  <c:v>#N/A</c:v>
                </c:pt>
                <c:pt idx="5">
                  <c:v>1.32</c:v>
                </c:pt>
                <c:pt idx="6">
                  <c:v>#N/A</c:v>
                </c:pt>
                <c:pt idx="7">
                  <c:v>1.59</c:v>
                </c:pt>
                <c:pt idx="8">
                  <c:v>#N/A</c:v>
                </c:pt>
                <c:pt idx="9">
                  <c:v>1.43</c:v>
                </c:pt>
              </c:numCache>
            </c:numRef>
          </c:val>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2.04</c:v>
                </c:pt>
                <c:pt idx="2">
                  <c:v>#N/A</c:v>
                </c:pt>
                <c:pt idx="3">
                  <c:v>2.93</c:v>
                </c:pt>
                <c:pt idx="4">
                  <c:v>#N/A</c:v>
                </c:pt>
                <c:pt idx="5">
                  <c:v>3.68</c:v>
                </c:pt>
                <c:pt idx="6">
                  <c:v>#N/A</c:v>
                </c:pt>
                <c:pt idx="7">
                  <c:v>4.83</c:v>
                </c:pt>
                <c:pt idx="8">
                  <c:v>#N/A</c:v>
                </c:pt>
                <c:pt idx="9">
                  <c:v>6.21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2.95</c:v>
                </c:pt>
                <c:pt idx="2">
                  <c:v>#N/A</c:v>
                </c:pt>
                <c:pt idx="3">
                  <c:v>5.01</c:v>
                </c:pt>
                <c:pt idx="4">
                  <c:v>#N/A</c:v>
                </c:pt>
                <c:pt idx="5">
                  <c:v>6.74</c:v>
                </c:pt>
                <c:pt idx="6">
                  <c:v>#N/A</c:v>
                </c:pt>
                <c:pt idx="7">
                  <c:v>6.77</c:v>
                </c:pt>
                <c:pt idx="8">
                  <c:v>#N/A</c:v>
                </c:pt>
                <c:pt idx="9">
                  <c:v>7.48</c:v>
                </c:pt>
              </c:numCache>
            </c:numRef>
          </c:val>
        </c:ser>
        <c:dLbls>
          <c:showLegendKey val="0"/>
          <c:showVal val="0"/>
          <c:showCatName val="0"/>
          <c:showSerName val="0"/>
          <c:showPercent val="0"/>
          <c:showBubbleSize val="0"/>
        </c:dLbls>
        <c:gapWidth val="150"/>
        <c:overlap val="100"/>
        <c:axId val="193189760"/>
        <c:axId val="193191296"/>
      </c:barChart>
      <c:catAx>
        <c:axId val="193189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3191296"/>
        <c:crosses val="autoZero"/>
        <c:auto val="1"/>
        <c:lblAlgn val="ctr"/>
        <c:lblOffset val="100"/>
        <c:tickLblSkip val="1"/>
        <c:tickMarkSkip val="1"/>
        <c:noMultiLvlLbl val="0"/>
      </c:catAx>
      <c:valAx>
        <c:axId val="193191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31897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2398</c:v>
                </c:pt>
                <c:pt idx="5">
                  <c:v>2444</c:v>
                </c:pt>
                <c:pt idx="8">
                  <c:v>2502</c:v>
                </c:pt>
                <c:pt idx="11">
                  <c:v>2517</c:v>
                </c:pt>
                <c:pt idx="14">
                  <c:v>2548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7</c:v>
                </c:pt>
                <c:pt idx="3">
                  <c:v>5</c:v>
                </c:pt>
                <c:pt idx="6">
                  <c:v>3</c:v>
                </c:pt>
                <c:pt idx="9">
                  <c:v>2</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68</c:v>
                </c:pt>
                <c:pt idx="3">
                  <c:v>53</c:v>
                </c:pt>
                <c:pt idx="6">
                  <c:v>80</c:v>
                </c:pt>
                <c:pt idx="9">
                  <c:v>46</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673</c:v>
                </c:pt>
                <c:pt idx="3">
                  <c:v>677</c:v>
                </c:pt>
                <c:pt idx="6">
                  <c:v>708</c:v>
                </c:pt>
                <c:pt idx="9">
                  <c:v>684</c:v>
                </c:pt>
                <c:pt idx="12">
                  <c:v>711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3500</c:v>
                </c:pt>
                <c:pt idx="3">
                  <c:v>3385</c:v>
                </c:pt>
                <c:pt idx="6">
                  <c:v>3352</c:v>
                </c:pt>
                <c:pt idx="9">
                  <c:v>3269</c:v>
                </c:pt>
                <c:pt idx="12">
                  <c:v>3090</c:v>
                </c:pt>
              </c:numCache>
            </c:numRef>
          </c:val>
        </c:ser>
        <c:dLbls>
          <c:showLegendKey val="0"/>
          <c:showVal val="0"/>
          <c:showCatName val="0"/>
          <c:showSerName val="0"/>
          <c:showPercent val="0"/>
          <c:showBubbleSize val="0"/>
        </c:dLbls>
        <c:gapWidth val="100"/>
        <c:overlap val="100"/>
        <c:axId val="191997440"/>
        <c:axId val="1919993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1850</c:v>
                </c:pt>
                <c:pt idx="2">
                  <c:v>#N/A</c:v>
                </c:pt>
                <c:pt idx="3">
                  <c:v>#N/A</c:v>
                </c:pt>
                <c:pt idx="4">
                  <c:v>1676</c:v>
                </c:pt>
                <c:pt idx="5">
                  <c:v>#N/A</c:v>
                </c:pt>
                <c:pt idx="6">
                  <c:v>#N/A</c:v>
                </c:pt>
                <c:pt idx="7">
                  <c:v>1641</c:v>
                </c:pt>
                <c:pt idx="8">
                  <c:v>#N/A</c:v>
                </c:pt>
                <c:pt idx="9">
                  <c:v>#N/A</c:v>
                </c:pt>
                <c:pt idx="10">
                  <c:v>1484</c:v>
                </c:pt>
                <c:pt idx="11">
                  <c:v>#N/A</c:v>
                </c:pt>
                <c:pt idx="12">
                  <c:v>#N/A</c:v>
                </c:pt>
                <c:pt idx="13">
                  <c:v>1253</c:v>
                </c:pt>
                <c:pt idx="14">
                  <c:v>#N/A</c:v>
                </c:pt>
              </c:numCache>
            </c:numRef>
          </c:val>
          <c:smooth val="0"/>
        </c:ser>
        <c:dLbls>
          <c:showLegendKey val="0"/>
          <c:showVal val="0"/>
          <c:showCatName val="0"/>
          <c:showSerName val="0"/>
          <c:showPercent val="0"/>
          <c:showBubbleSize val="0"/>
        </c:dLbls>
        <c:marker val="1"/>
        <c:smooth val="0"/>
        <c:axId val="191997440"/>
        <c:axId val="191999360"/>
      </c:lineChart>
      <c:catAx>
        <c:axId val="191997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1999360"/>
        <c:crosses val="autoZero"/>
        <c:auto val="1"/>
        <c:lblAlgn val="ctr"/>
        <c:lblOffset val="100"/>
        <c:tickLblSkip val="1"/>
        <c:tickMarkSkip val="1"/>
        <c:noMultiLvlLbl val="0"/>
      </c:catAx>
      <c:valAx>
        <c:axId val="191999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1997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22181</c:v>
                </c:pt>
                <c:pt idx="5">
                  <c:v>22886</c:v>
                </c:pt>
                <c:pt idx="8">
                  <c:v>22953</c:v>
                </c:pt>
                <c:pt idx="11">
                  <c:v>23258</c:v>
                </c:pt>
                <c:pt idx="14">
                  <c:v>24439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1809</c:v>
                </c:pt>
                <c:pt idx="5">
                  <c:v>1782</c:v>
                </c:pt>
                <c:pt idx="8">
                  <c:v>1717</c:v>
                </c:pt>
                <c:pt idx="11">
                  <c:v>1478</c:v>
                </c:pt>
                <c:pt idx="14">
                  <c:v>1259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4443</c:v>
                </c:pt>
                <c:pt idx="5">
                  <c:v>5672</c:v>
                </c:pt>
                <c:pt idx="8">
                  <c:v>6234</c:v>
                </c:pt>
                <c:pt idx="11">
                  <c:v>7405</c:v>
                </c:pt>
                <c:pt idx="14">
                  <c:v>9275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4</c:v>
                </c:pt>
                <c:pt idx="3">
                  <c:v>2</c:v>
                </c:pt>
                <c:pt idx="6">
                  <c:v>0</c:v>
                </c:pt>
                <c:pt idx="9">
                  <c:v>0</c:v>
                </c:pt>
                <c:pt idx="12">
                  <c:v>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6256</c:v>
                </c:pt>
                <c:pt idx="3">
                  <c:v>6121</c:v>
                </c:pt>
                <c:pt idx="6">
                  <c:v>5902</c:v>
                </c:pt>
                <c:pt idx="9">
                  <c:v>5680</c:v>
                </c:pt>
                <c:pt idx="12">
                  <c:v>5403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140</c:v>
                </c:pt>
                <c:pt idx="3">
                  <c:v>61</c:v>
                </c:pt>
                <c:pt idx="6">
                  <c:v>31</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9814</c:v>
                </c:pt>
                <c:pt idx="3">
                  <c:v>9846</c:v>
                </c:pt>
                <c:pt idx="6">
                  <c:v>9983</c:v>
                </c:pt>
                <c:pt idx="9">
                  <c:v>9636</c:v>
                </c:pt>
                <c:pt idx="12">
                  <c:v>9387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11</c:v>
                </c:pt>
                <c:pt idx="3">
                  <c:v>6</c:v>
                </c:pt>
                <c:pt idx="6">
                  <c:v>2</c:v>
                </c:pt>
                <c:pt idx="9">
                  <c:v>1</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27047</c:v>
                </c:pt>
                <c:pt idx="3">
                  <c:v>26339</c:v>
                </c:pt>
                <c:pt idx="6">
                  <c:v>25183</c:v>
                </c:pt>
                <c:pt idx="9">
                  <c:v>24879</c:v>
                </c:pt>
                <c:pt idx="12">
                  <c:v>24611</c:v>
                </c:pt>
              </c:numCache>
            </c:numRef>
          </c:val>
        </c:ser>
        <c:dLbls>
          <c:showLegendKey val="0"/>
          <c:showVal val="0"/>
          <c:showCatName val="0"/>
          <c:showSerName val="0"/>
          <c:showPercent val="0"/>
          <c:showBubbleSize val="0"/>
        </c:dLbls>
        <c:gapWidth val="100"/>
        <c:overlap val="100"/>
        <c:axId val="175936640"/>
        <c:axId val="1759385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14838</c:v>
                </c:pt>
                <c:pt idx="2">
                  <c:v>#N/A</c:v>
                </c:pt>
                <c:pt idx="3">
                  <c:v>#N/A</c:v>
                </c:pt>
                <c:pt idx="4">
                  <c:v>12035</c:v>
                </c:pt>
                <c:pt idx="5">
                  <c:v>#N/A</c:v>
                </c:pt>
                <c:pt idx="6">
                  <c:v>#N/A</c:v>
                </c:pt>
                <c:pt idx="7">
                  <c:v>10197</c:v>
                </c:pt>
                <c:pt idx="8">
                  <c:v>#N/A</c:v>
                </c:pt>
                <c:pt idx="9">
                  <c:v>#N/A</c:v>
                </c:pt>
                <c:pt idx="10">
                  <c:v>8055</c:v>
                </c:pt>
                <c:pt idx="11">
                  <c:v>#N/A</c:v>
                </c:pt>
                <c:pt idx="12">
                  <c:v>#N/A</c:v>
                </c:pt>
                <c:pt idx="13">
                  <c:v>4436</c:v>
                </c:pt>
                <c:pt idx="14">
                  <c:v>#N/A</c:v>
                </c:pt>
              </c:numCache>
            </c:numRef>
          </c:val>
          <c:smooth val="0"/>
        </c:ser>
        <c:dLbls>
          <c:showLegendKey val="0"/>
          <c:showVal val="0"/>
          <c:showCatName val="0"/>
          <c:showSerName val="0"/>
          <c:showPercent val="0"/>
          <c:showBubbleSize val="0"/>
        </c:dLbls>
        <c:marker val="1"/>
        <c:smooth val="0"/>
        <c:axId val="175936640"/>
        <c:axId val="175938560"/>
      </c:lineChart>
      <c:catAx>
        <c:axId val="175936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5938560"/>
        <c:crosses val="autoZero"/>
        <c:auto val="1"/>
        <c:lblAlgn val="ctr"/>
        <c:lblOffset val="100"/>
        <c:tickLblSkip val="1"/>
        <c:tickMarkSkip val="1"/>
        <c:noMultiLvlLbl val="0"/>
      </c:catAx>
      <c:valAx>
        <c:axId val="175938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5936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茨城県常陸大宮市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45,218
44,989
348.38
23,032,501
21,735,069
1,143,961
15,068,675
24,611,121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35.0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20</a:t>
          </a:r>
          <a:r>
            <a:rPr kumimoji="1" lang="ja-JP" altLang="en-US" sz="1300">
              <a:latin typeface="ＭＳ Ｐゴシック"/>
            </a:rPr>
            <a:t>年度以降の経済危機の影響による法人税の減収に伴い，平成</a:t>
          </a:r>
          <a:r>
            <a:rPr kumimoji="1" lang="en-US" altLang="ja-JP" sz="1300">
              <a:latin typeface="ＭＳ Ｐゴシック"/>
            </a:rPr>
            <a:t>21</a:t>
          </a:r>
          <a:r>
            <a:rPr kumimoji="1" lang="ja-JP" altLang="en-US" sz="1300">
              <a:latin typeface="ＭＳ Ｐゴシック"/>
            </a:rPr>
            <a:t>年度以降低下しているが，個人市民税や固定資産税の増により昨年度と同ポイントとなった。引き続き平成</a:t>
          </a:r>
          <a:r>
            <a:rPr kumimoji="1" lang="en-US" altLang="ja-JP" sz="1300">
              <a:latin typeface="ＭＳ Ｐゴシック"/>
            </a:rPr>
            <a:t>22</a:t>
          </a:r>
          <a:r>
            <a:rPr kumimoji="1" lang="ja-JP" altLang="en-US" sz="1300">
              <a:latin typeface="ＭＳ Ｐゴシック"/>
            </a:rPr>
            <a:t>年度より導入した税等のコンビニ収納による納税の利便性向上や徴収強化（</a:t>
          </a:r>
          <a:r>
            <a:rPr kumimoji="1" lang="en-US" altLang="ja-JP" sz="1300">
              <a:latin typeface="ＭＳ Ｐゴシック"/>
            </a:rPr>
            <a:t>4</a:t>
          </a:r>
          <a:r>
            <a:rPr kumimoji="1" lang="ja-JP" altLang="en-US" sz="1300">
              <a:latin typeface="ＭＳ Ｐゴシック"/>
            </a:rPr>
            <a:t>年間で</a:t>
          </a:r>
          <a:r>
            <a:rPr kumimoji="1" lang="en-US" altLang="ja-JP" sz="1300">
              <a:latin typeface="ＭＳ Ｐゴシック"/>
            </a:rPr>
            <a:t>1</a:t>
          </a:r>
          <a:r>
            <a:rPr kumimoji="1" lang="ja-JP" altLang="en-US" sz="1300">
              <a:latin typeface="ＭＳ Ｐゴシック"/>
            </a:rPr>
            <a:t>％増目標），職員数削減（平成</a:t>
          </a:r>
          <a:r>
            <a:rPr kumimoji="1" lang="en-US" altLang="ja-JP" sz="1300">
              <a:latin typeface="ＭＳ Ｐゴシック"/>
            </a:rPr>
            <a:t>22</a:t>
          </a:r>
          <a:r>
            <a:rPr kumimoji="1" lang="ja-JP" altLang="en-US" sz="1300">
              <a:latin typeface="ＭＳ Ｐゴシック"/>
            </a:rPr>
            <a:t>年</a:t>
          </a:r>
          <a:r>
            <a:rPr kumimoji="1" lang="en-US" altLang="ja-JP" sz="1300">
              <a:latin typeface="ＭＳ Ｐゴシック"/>
            </a:rPr>
            <a:t>7</a:t>
          </a:r>
          <a:r>
            <a:rPr kumimoji="1" lang="ja-JP" altLang="en-US" sz="1300">
              <a:latin typeface="ＭＳ Ｐゴシック"/>
            </a:rPr>
            <a:t>月策定定員適正化計画：平成</a:t>
          </a:r>
          <a:r>
            <a:rPr kumimoji="1" lang="en-US" altLang="ja-JP" sz="1300">
              <a:latin typeface="ＭＳ Ｐゴシック"/>
            </a:rPr>
            <a:t>22</a:t>
          </a:r>
          <a:r>
            <a:rPr kumimoji="1" lang="ja-JP" altLang="en-US" sz="1300">
              <a:latin typeface="ＭＳ Ｐゴシック"/>
            </a:rPr>
            <a:t>～</a:t>
          </a:r>
          <a:r>
            <a:rPr kumimoji="1" lang="en-US" altLang="ja-JP" sz="1300">
              <a:latin typeface="ＭＳ Ｐゴシック"/>
            </a:rPr>
            <a:t>26</a:t>
          </a:r>
          <a:r>
            <a:rPr kumimoji="1" lang="ja-JP" altLang="en-US" sz="1300">
              <a:latin typeface="ＭＳ Ｐゴシック"/>
            </a:rPr>
            <a:t>年度の</a:t>
          </a:r>
          <a:r>
            <a:rPr kumimoji="1" lang="en-US" altLang="ja-JP" sz="1300">
              <a:latin typeface="ＭＳ Ｐゴシック"/>
            </a:rPr>
            <a:t>5</a:t>
          </a:r>
          <a:r>
            <a:rPr kumimoji="1" lang="ja-JP" altLang="en-US" sz="1300">
              <a:latin typeface="ＭＳ Ｐゴシック"/>
            </a:rPr>
            <a:t>年間で目標</a:t>
          </a:r>
          <a:r>
            <a:rPr kumimoji="1" lang="en-US" altLang="ja-JP" sz="1300">
              <a:latin typeface="ＭＳ Ｐゴシック"/>
            </a:rPr>
            <a:t>56</a:t>
          </a:r>
          <a:r>
            <a:rPr kumimoji="1" lang="ja-JP" altLang="en-US" sz="1300">
              <a:latin typeface="ＭＳ Ｐゴシック"/>
            </a:rPr>
            <a:t>人削減）などにより，財政健全化を図る。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105833</xdr:rowOff>
    </xdr:from>
    <xdr:to>
      <xdr:col>7</xdr:col>
      <xdr:colOff>152400</xdr:colOff>
      <xdr:row>42</xdr:row>
      <xdr:rowOff>105833</xdr:rowOff>
    </xdr:to>
    <xdr:cxnSp macro="">
      <xdr:nvCxnSpPr>
        <xdr:cNvPr id="68" name="直線コネクタ 67"/>
        <xdr:cNvCxnSpPr/>
      </xdr:nvCxnSpPr>
      <xdr:spPr>
        <a:xfrm>
          <a:off x="4114800" y="73067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87435</xdr:rowOff>
    </xdr:from>
    <xdr:ext cx="762000" cy="259045"/>
    <xdr:sp macro="" textlink="">
      <xdr:nvSpPr>
        <xdr:cNvPr id="69"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70" name="フローチャート : 判断 69"/>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65617</xdr:rowOff>
    </xdr:from>
    <xdr:to>
      <xdr:col>6</xdr:col>
      <xdr:colOff>0</xdr:colOff>
      <xdr:row>42</xdr:row>
      <xdr:rowOff>105833</xdr:rowOff>
    </xdr:to>
    <xdr:cxnSp macro="">
      <xdr:nvCxnSpPr>
        <xdr:cNvPr id="71" name="直線コネクタ 70"/>
        <xdr:cNvCxnSpPr/>
      </xdr:nvCxnSpPr>
      <xdr:spPr>
        <a:xfrm>
          <a:off x="3225800" y="72665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25400</xdr:rowOff>
    </xdr:from>
    <xdr:to>
      <xdr:col>4</xdr:col>
      <xdr:colOff>482600</xdr:colOff>
      <xdr:row>42</xdr:row>
      <xdr:rowOff>65617</xdr:rowOff>
    </xdr:to>
    <xdr:cxnSp macro="">
      <xdr:nvCxnSpPr>
        <xdr:cNvPr id="74" name="直線コネクタ 73"/>
        <xdr:cNvCxnSpPr/>
      </xdr:nvCxnSpPr>
      <xdr:spPr>
        <a:xfrm>
          <a:off x="2336800" y="72263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156633</xdr:rowOff>
    </xdr:from>
    <xdr:to>
      <xdr:col>3</xdr:col>
      <xdr:colOff>279400</xdr:colOff>
      <xdr:row>42</xdr:row>
      <xdr:rowOff>25400</xdr:rowOff>
    </xdr:to>
    <xdr:cxnSp macro="">
      <xdr:nvCxnSpPr>
        <xdr:cNvPr id="77" name="直線コネクタ 76"/>
        <xdr:cNvCxnSpPr/>
      </xdr:nvCxnSpPr>
      <xdr:spPr>
        <a:xfrm>
          <a:off x="1447800" y="71860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121302</xdr:rowOff>
    </xdr:from>
    <xdr:ext cx="762000" cy="259045"/>
    <xdr:sp macro="" textlink="">
      <xdr:nvSpPr>
        <xdr:cNvPr id="79" name="テキスト ボックス 78"/>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80" name="フローチャート : 判断 79"/>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60977</xdr:rowOff>
    </xdr:from>
    <xdr:ext cx="762000" cy="259045"/>
    <xdr:sp macro="" textlink="">
      <xdr:nvSpPr>
        <xdr:cNvPr id="81" name="テキスト ボックス 80"/>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87" name="円/楕円 86"/>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71560</xdr:rowOff>
    </xdr:from>
    <xdr:ext cx="762000" cy="259045"/>
    <xdr:sp macro="" textlink="">
      <xdr:nvSpPr>
        <xdr:cNvPr id="88" name="財政力該当値テキスト"/>
        <xdr:cNvSpPr txBox="1"/>
      </xdr:nvSpPr>
      <xdr:spPr>
        <a:xfrm>
          <a:off x="50419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55033</xdr:rowOff>
    </xdr:from>
    <xdr:to>
      <xdr:col>6</xdr:col>
      <xdr:colOff>50800</xdr:colOff>
      <xdr:row>42</xdr:row>
      <xdr:rowOff>156633</xdr:rowOff>
    </xdr:to>
    <xdr:sp macro="" textlink="">
      <xdr:nvSpPr>
        <xdr:cNvPr id="89" name="円/楕円 88"/>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90" name="テキスト ボックス 89"/>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14817</xdr:rowOff>
    </xdr:from>
    <xdr:to>
      <xdr:col>4</xdr:col>
      <xdr:colOff>533400</xdr:colOff>
      <xdr:row>42</xdr:row>
      <xdr:rowOff>116417</xdr:rowOff>
    </xdr:to>
    <xdr:sp macro="" textlink="">
      <xdr:nvSpPr>
        <xdr:cNvPr id="91" name="円/楕円 90"/>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126594</xdr:rowOff>
    </xdr:from>
    <xdr:ext cx="762000" cy="259045"/>
    <xdr:sp macro="" textlink="">
      <xdr:nvSpPr>
        <xdr:cNvPr id="92" name="テキスト ボックス 91"/>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146050</xdr:rowOff>
    </xdr:from>
    <xdr:to>
      <xdr:col>3</xdr:col>
      <xdr:colOff>330200</xdr:colOff>
      <xdr:row>42</xdr:row>
      <xdr:rowOff>76200</xdr:rowOff>
    </xdr:to>
    <xdr:sp macro="" textlink="">
      <xdr:nvSpPr>
        <xdr:cNvPr id="93" name="円/楕円 92"/>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94" name="テキスト ボックス 93"/>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105833</xdr:rowOff>
    </xdr:from>
    <xdr:to>
      <xdr:col>2</xdr:col>
      <xdr:colOff>127000</xdr:colOff>
      <xdr:row>42</xdr:row>
      <xdr:rowOff>35983</xdr:rowOff>
    </xdr:to>
    <xdr:sp macro="" textlink="">
      <xdr:nvSpPr>
        <xdr:cNvPr id="95" name="円/楕円 94"/>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46160</xdr:rowOff>
    </xdr:from>
    <xdr:ext cx="762000" cy="259045"/>
    <xdr:sp macro="" textlink="">
      <xdr:nvSpPr>
        <xdr:cNvPr id="96" name="テキスト ボックス 95"/>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職員数削減による人件費の減や平成</a:t>
          </a:r>
          <a:r>
            <a:rPr kumimoji="1" lang="en-US" altLang="ja-JP" sz="1300">
              <a:latin typeface="ＭＳ Ｐゴシック"/>
            </a:rPr>
            <a:t>19</a:t>
          </a:r>
          <a:r>
            <a:rPr kumimoji="1" lang="ja-JP" altLang="en-US" sz="1300">
              <a:latin typeface="ＭＳ Ｐゴシック"/>
            </a:rPr>
            <a:t>年度から新規市債発行額を償還元金以下として公債費の削減を図ったことにより，前年度より</a:t>
          </a:r>
          <a:r>
            <a:rPr kumimoji="1" lang="en-US" altLang="ja-JP" sz="1300">
              <a:latin typeface="ＭＳ Ｐゴシック"/>
            </a:rPr>
            <a:t>3.3</a:t>
          </a:r>
          <a:r>
            <a:rPr kumimoji="1" lang="ja-JP" altLang="en-US" sz="1300">
              <a:latin typeface="ＭＳ Ｐゴシック"/>
            </a:rPr>
            <a:t>ポイント減少し類似団体平均を下回っている。今後は，歳入では</a:t>
          </a:r>
          <a:r>
            <a:rPr kumimoji="1" lang="ja-JP" altLang="ja-JP" sz="1300">
              <a:solidFill>
                <a:schemeClr val="dk1"/>
              </a:solidFill>
              <a:effectLst/>
              <a:latin typeface="+mn-lt"/>
              <a:ea typeface="+mn-ea"/>
              <a:cs typeface="+mn-cs"/>
            </a:rPr>
            <a:t>普通交付税の合併算定替特例措置の逓減</a:t>
          </a:r>
          <a:r>
            <a:rPr kumimoji="1" lang="ja-JP" altLang="en-US" sz="1300">
              <a:solidFill>
                <a:schemeClr val="dk1"/>
              </a:solidFill>
              <a:effectLst/>
              <a:latin typeface="+mn-lt"/>
              <a:ea typeface="+mn-ea"/>
              <a:cs typeface="+mn-cs"/>
            </a:rPr>
            <a:t>による減や，歳出での</a:t>
          </a:r>
          <a:r>
            <a:rPr kumimoji="1" lang="ja-JP" altLang="en-US" sz="1300">
              <a:latin typeface="ＭＳ Ｐゴシック"/>
            </a:rPr>
            <a:t>扶助費等の義務的経費の増加が予想されるため，引き続き新規市債発行額の抑制に努め，また平成</a:t>
          </a:r>
          <a:r>
            <a:rPr kumimoji="1" lang="en-US" altLang="ja-JP" sz="1300">
              <a:latin typeface="ＭＳ Ｐゴシック"/>
            </a:rPr>
            <a:t>22</a:t>
          </a:r>
          <a:r>
            <a:rPr kumimoji="1" lang="ja-JP" altLang="en-US" sz="1300">
              <a:latin typeface="ＭＳ Ｐゴシック"/>
            </a:rPr>
            <a:t>年</a:t>
          </a:r>
          <a:r>
            <a:rPr kumimoji="1" lang="en-US" altLang="ja-JP" sz="1300">
              <a:latin typeface="ＭＳ Ｐゴシック"/>
            </a:rPr>
            <a:t>7</a:t>
          </a:r>
          <a:r>
            <a:rPr kumimoji="1" lang="ja-JP" altLang="en-US" sz="1300">
              <a:latin typeface="ＭＳ Ｐゴシック"/>
            </a:rPr>
            <a:t>月に策定した定員適正化計画（平成</a:t>
          </a:r>
          <a:r>
            <a:rPr kumimoji="1" lang="en-US" altLang="ja-JP" sz="1300">
              <a:latin typeface="ＭＳ Ｐゴシック"/>
            </a:rPr>
            <a:t>22</a:t>
          </a:r>
          <a:r>
            <a:rPr kumimoji="1" lang="ja-JP" altLang="en-US" sz="1300">
              <a:latin typeface="ＭＳ Ｐゴシック"/>
            </a:rPr>
            <a:t>～</a:t>
          </a:r>
          <a:r>
            <a:rPr kumimoji="1" lang="en-US" altLang="ja-JP" sz="1300">
              <a:latin typeface="ＭＳ Ｐゴシック"/>
            </a:rPr>
            <a:t>26</a:t>
          </a:r>
          <a:r>
            <a:rPr kumimoji="1" lang="ja-JP" altLang="en-US" sz="1300">
              <a:latin typeface="ＭＳ Ｐゴシック"/>
            </a:rPr>
            <a:t>年度の</a:t>
          </a:r>
          <a:r>
            <a:rPr kumimoji="1" lang="en-US" altLang="ja-JP" sz="1300">
              <a:latin typeface="ＭＳ Ｐゴシック"/>
            </a:rPr>
            <a:t>5</a:t>
          </a:r>
          <a:r>
            <a:rPr kumimoji="1" lang="ja-JP" altLang="en-US" sz="1300">
              <a:latin typeface="ＭＳ Ｐゴシック"/>
            </a:rPr>
            <a:t>年間で目標</a:t>
          </a:r>
          <a:r>
            <a:rPr kumimoji="1" lang="en-US" altLang="ja-JP" sz="1300">
              <a:latin typeface="ＭＳ Ｐゴシック"/>
            </a:rPr>
            <a:t>56</a:t>
          </a:r>
          <a:r>
            <a:rPr kumimoji="1" lang="ja-JP" altLang="en-US" sz="1300">
              <a:latin typeface="ＭＳ Ｐゴシック"/>
            </a:rPr>
            <a:t>人削減）に基づき職員数の適正化を図り，経常経費の削減に努める。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133894</xdr:rowOff>
    </xdr:from>
    <xdr:to>
      <xdr:col>7</xdr:col>
      <xdr:colOff>152400</xdr:colOff>
      <xdr:row>68</xdr:row>
      <xdr:rowOff>29210</xdr:rowOff>
    </xdr:to>
    <xdr:cxnSp macro="">
      <xdr:nvCxnSpPr>
        <xdr:cNvPr id="128" name="直線コネクタ 127"/>
        <xdr:cNvCxnSpPr/>
      </xdr:nvCxnSpPr>
      <xdr:spPr>
        <a:xfrm flipV="1">
          <a:off x="4953000" y="1007799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a:t>
          </a:r>
          <a:endParaRPr kumimoji="1" lang="ja-JP" altLang="en-US" sz="1000" b="1">
            <a:latin typeface="ＭＳ Ｐゴシック"/>
          </a:endParaRPr>
        </a:p>
      </xdr:txBody>
    </xdr:sp>
    <xdr:clientData/>
  </xdr:oneCellAnchor>
  <xdr:twoCellAnchor>
    <xdr:from>
      <xdr:col>7</xdr:col>
      <xdr:colOff>63500</xdr:colOff>
      <xdr:row>68</xdr:row>
      <xdr:rowOff>29210</xdr:rowOff>
    </xdr:from>
    <xdr:to>
      <xdr:col>7</xdr:col>
      <xdr:colOff>241300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48821</xdr:rowOff>
    </xdr:from>
    <xdr:ext cx="762000" cy="259045"/>
    <xdr:sp macro="" textlink="">
      <xdr:nvSpPr>
        <xdr:cNvPr id="131"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58</xdr:row>
      <xdr:rowOff>133894</xdr:rowOff>
    </xdr:from>
    <xdr:to>
      <xdr:col>7</xdr:col>
      <xdr:colOff>241300</xdr:colOff>
      <xdr:row>58</xdr:row>
      <xdr:rowOff>133894</xdr:rowOff>
    </xdr:to>
    <xdr:cxnSp macro="">
      <xdr:nvCxnSpPr>
        <xdr:cNvPr id="132" name="直線コネクタ 131"/>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132262</xdr:rowOff>
    </xdr:from>
    <xdr:to>
      <xdr:col>7</xdr:col>
      <xdr:colOff>152400</xdr:colOff>
      <xdr:row>61</xdr:row>
      <xdr:rowOff>74567</xdr:rowOff>
    </xdr:to>
    <xdr:cxnSp macro="">
      <xdr:nvCxnSpPr>
        <xdr:cNvPr id="133" name="直線コネクタ 132"/>
        <xdr:cNvCxnSpPr/>
      </xdr:nvCxnSpPr>
      <xdr:spPr>
        <a:xfrm flipV="1">
          <a:off x="4114800" y="10419262"/>
          <a:ext cx="838200" cy="11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4"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5" name="フローチャート : 判断 134"/>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33201</xdr:rowOff>
    </xdr:from>
    <xdr:to>
      <xdr:col>6</xdr:col>
      <xdr:colOff>0</xdr:colOff>
      <xdr:row>61</xdr:row>
      <xdr:rowOff>74567</xdr:rowOff>
    </xdr:to>
    <xdr:cxnSp macro="">
      <xdr:nvCxnSpPr>
        <xdr:cNvPr id="136" name="直線コネクタ 135"/>
        <xdr:cNvCxnSpPr/>
      </xdr:nvCxnSpPr>
      <xdr:spPr>
        <a:xfrm>
          <a:off x="3225800" y="10491651"/>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99604</xdr:rowOff>
    </xdr:from>
    <xdr:to>
      <xdr:col>6</xdr:col>
      <xdr:colOff>50800</xdr:colOff>
      <xdr:row>62</xdr:row>
      <xdr:rowOff>29754</xdr:rowOff>
    </xdr:to>
    <xdr:sp macro="" textlink="">
      <xdr:nvSpPr>
        <xdr:cNvPr id="137" name="フローチャート : 判断 136"/>
        <xdr:cNvSpPr/>
      </xdr:nvSpPr>
      <xdr:spPr>
        <a:xfrm>
          <a:off x="4064000" y="105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14531</xdr:rowOff>
    </xdr:from>
    <xdr:ext cx="736600" cy="259045"/>
    <xdr:sp macro="" textlink="">
      <xdr:nvSpPr>
        <xdr:cNvPr id="138" name="テキスト ボックス 137"/>
        <xdr:cNvSpPr txBox="1"/>
      </xdr:nvSpPr>
      <xdr:spPr>
        <a:xfrm>
          <a:off x="3733800" y="10644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149497</xdr:rowOff>
    </xdr:from>
    <xdr:to>
      <xdr:col>4</xdr:col>
      <xdr:colOff>482600</xdr:colOff>
      <xdr:row>61</xdr:row>
      <xdr:rowOff>33201</xdr:rowOff>
    </xdr:to>
    <xdr:cxnSp macro="">
      <xdr:nvCxnSpPr>
        <xdr:cNvPr id="139" name="直線コネクタ 138"/>
        <xdr:cNvCxnSpPr/>
      </xdr:nvCxnSpPr>
      <xdr:spPr>
        <a:xfrm>
          <a:off x="2336800" y="10436497"/>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78922</xdr:rowOff>
    </xdr:from>
    <xdr:to>
      <xdr:col>4</xdr:col>
      <xdr:colOff>533400</xdr:colOff>
      <xdr:row>62</xdr:row>
      <xdr:rowOff>9072</xdr:rowOff>
    </xdr:to>
    <xdr:sp macro="" textlink="">
      <xdr:nvSpPr>
        <xdr:cNvPr id="140" name="フローチャート : 判断 139"/>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165299</xdr:rowOff>
    </xdr:from>
    <xdr:ext cx="762000" cy="259045"/>
    <xdr:sp macro="" textlink="">
      <xdr:nvSpPr>
        <xdr:cNvPr id="141" name="テキスト ボックス 140"/>
        <xdr:cNvSpPr txBox="1"/>
      </xdr:nvSpPr>
      <xdr:spPr>
        <a:xfrm>
          <a:off x="2844800" y="106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149497</xdr:rowOff>
    </xdr:from>
    <xdr:to>
      <xdr:col>3</xdr:col>
      <xdr:colOff>279400</xdr:colOff>
      <xdr:row>62</xdr:row>
      <xdr:rowOff>23767</xdr:rowOff>
    </xdr:to>
    <xdr:cxnSp macro="">
      <xdr:nvCxnSpPr>
        <xdr:cNvPr id="142" name="直線コネクタ 141"/>
        <xdr:cNvCxnSpPr/>
      </xdr:nvCxnSpPr>
      <xdr:spPr>
        <a:xfrm flipV="1">
          <a:off x="1447800" y="10436497"/>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150404</xdr:rowOff>
    </xdr:from>
    <xdr:to>
      <xdr:col>3</xdr:col>
      <xdr:colOff>330200</xdr:colOff>
      <xdr:row>61</xdr:row>
      <xdr:rowOff>80554</xdr:rowOff>
    </xdr:to>
    <xdr:sp macro="" textlink="">
      <xdr:nvSpPr>
        <xdr:cNvPr id="143" name="フローチャート : 判断 142"/>
        <xdr:cNvSpPr/>
      </xdr:nvSpPr>
      <xdr:spPr>
        <a:xfrm>
          <a:off x="2286000" y="1043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65331</xdr:rowOff>
    </xdr:from>
    <xdr:ext cx="762000" cy="259045"/>
    <xdr:sp macro="" textlink="">
      <xdr:nvSpPr>
        <xdr:cNvPr id="144" name="テキスト ボックス 143"/>
        <xdr:cNvSpPr txBox="1"/>
      </xdr:nvSpPr>
      <xdr:spPr>
        <a:xfrm>
          <a:off x="1955800" y="1052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96157</xdr:rowOff>
    </xdr:from>
    <xdr:to>
      <xdr:col>2</xdr:col>
      <xdr:colOff>127000</xdr:colOff>
      <xdr:row>62</xdr:row>
      <xdr:rowOff>26307</xdr:rowOff>
    </xdr:to>
    <xdr:sp macro="" textlink="">
      <xdr:nvSpPr>
        <xdr:cNvPr id="145" name="フローチャート : 判断 144"/>
        <xdr:cNvSpPr/>
      </xdr:nvSpPr>
      <xdr:spPr>
        <a:xfrm>
          <a:off x="1397000" y="1055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36484</xdr:rowOff>
    </xdr:from>
    <xdr:ext cx="762000" cy="259045"/>
    <xdr:sp macro="" textlink="">
      <xdr:nvSpPr>
        <xdr:cNvPr id="146" name="テキスト ボックス 145"/>
        <xdr:cNvSpPr txBox="1"/>
      </xdr:nvSpPr>
      <xdr:spPr>
        <a:xfrm>
          <a:off x="1066800" y="1032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81462</xdr:rowOff>
    </xdr:from>
    <xdr:to>
      <xdr:col>7</xdr:col>
      <xdr:colOff>203200</xdr:colOff>
      <xdr:row>61</xdr:row>
      <xdr:rowOff>11612</xdr:rowOff>
    </xdr:to>
    <xdr:sp macro="" textlink="">
      <xdr:nvSpPr>
        <xdr:cNvPr id="152" name="円/楕円 151"/>
        <xdr:cNvSpPr/>
      </xdr:nvSpPr>
      <xdr:spPr>
        <a:xfrm>
          <a:off x="49022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97989</xdr:rowOff>
    </xdr:from>
    <xdr:ext cx="762000" cy="259045"/>
    <xdr:sp macro="" textlink="">
      <xdr:nvSpPr>
        <xdr:cNvPr id="153" name="財政構造の弾力性該当値テキスト"/>
        <xdr:cNvSpPr txBox="1"/>
      </xdr:nvSpPr>
      <xdr:spPr>
        <a:xfrm>
          <a:off x="5041900" y="1021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23767</xdr:rowOff>
    </xdr:from>
    <xdr:to>
      <xdr:col>6</xdr:col>
      <xdr:colOff>50800</xdr:colOff>
      <xdr:row>61</xdr:row>
      <xdr:rowOff>125367</xdr:rowOff>
    </xdr:to>
    <xdr:sp macro="" textlink="">
      <xdr:nvSpPr>
        <xdr:cNvPr id="154" name="円/楕円 153"/>
        <xdr:cNvSpPr/>
      </xdr:nvSpPr>
      <xdr:spPr>
        <a:xfrm>
          <a:off x="4064000" y="104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135544</xdr:rowOff>
    </xdr:from>
    <xdr:ext cx="736600" cy="259045"/>
    <xdr:sp macro="" textlink="">
      <xdr:nvSpPr>
        <xdr:cNvPr id="155" name="テキスト ボックス 154"/>
        <xdr:cNvSpPr txBox="1"/>
      </xdr:nvSpPr>
      <xdr:spPr>
        <a:xfrm>
          <a:off x="3733800" y="10251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153851</xdr:rowOff>
    </xdr:from>
    <xdr:to>
      <xdr:col>4</xdr:col>
      <xdr:colOff>533400</xdr:colOff>
      <xdr:row>61</xdr:row>
      <xdr:rowOff>84001</xdr:rowOff>
    </xdr:to>
    <xdr:sp macro="" textlink="">
      <xdr:nvSpPr>
        <xdr:cNvPr id="156" name="円/楕円 155"/>
        <xdr:cNvSpPr/>
      </xdr:nvSpPr>
      <xdr:spPr>
        <a:xfrm>
          <a:off x="31750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94178</xdr:rowOff>
    </xdr:from>
    <xdr:ext cx="762000" cy="259045"/>
    <xdr:sp macro="" textlink="">
      <xdr:nvSpPr>
        <xdr:cNvPr id="157" name="テキスト ボックス 156"/>
        <xdr:cNvSpPr txBox="1"/>
      </xdr:nvSpPr>
      <xdr:spPr>
        <a:xfrm>
          <a:off x="2844800" y="10209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98697</xdr:rowOff>
    </xdr:from>
    <xdr:to>
      <xdr:col>3</xdr:col>
      <xdr:colOff>330200</xdr:colOff>
      <xdr:row>61</xdr:row>
      <xdr:rowOff>28847</xdr:rowOff>
    </xdr:to>
    <xdr:sp macro="" textlink="">
      <xdr:nvSpPr>
        <xdr:cNvPr id="158" name="円/楕円 157"/>
        <xdr:cNvSpPr/>
      </xdr:nvSpPr>
      <xdr:spPr>
        <a:xfrm>
          <a:off x="2286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39024</xdr:rowOff>
    </xdr:from>
    <xdr:ext cx="762000" cy="259045"/>
    <xdr:sp macro="" textlink="">
      <xdr:nvSpPr>
        <xdr:cNvPr id="159" name="テキスト ボックス 158"/>
        <xdr:cNvSpPr txBox="1"/>
      </xdr:nvSpPr>
      <xdr:spPr>
        <a:xfrm>
          <a:off x="1955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144417</xdr:rowOff>
    </xdr:from>
    <xdr:to>
      <xdr:col>2</xdr:col>
      <xdr:colOff>127000</xdr:colOff>
      <xdr:row>62</xdr:row>
      <xdr:rowOff>74567</xdr:rowOff>
    </xdr:to>
    <xdr:sp macro="" textlink="">
      <xdr:nvSpPr>
        <xdr:cNvPr id="160" name="円/楕円 159"/>
        <xdr:cNvSpPr/>
      </xdr:nvSpPr>
      <xdr:spPr>
        <a:xfrm>
          <a:off x="1397000" y="1060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59344</xdr:rowOff>
    </xdr:from>
    <xdr:ext cx="762000" cy="259045"/>
    <xdr:sp macro="" textlink="">
      <xdr:nvSpPr>
        <xdr:cNvPr id="161" name="テキスト ボックス 160"/>
        <xdr:cNvSpPr txBox="1"/>
      </xdr:nvSpPr>
      <xdr:spPr>
        <a:xfrm>
          <a:off x="1066800" y="1068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[148,014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106,249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人口１人当たり人件費・物件費等決算額が類似団体平均を上回っているのは，主に人件費が要因となっている。これは</a:t>
          </a:r>
          <a:r>
            <a:rPr kumimoji="1" lang="en-US" altLang="ja-JP" sz="1300">
              <a:latin typeface="ＭＳ Ｐゴシック"/>
            </a:rPr>
            <a:t>5</a:t>
          </a:r>
          <a:r>
            <a:rPr kumimoji="1" lang="ja-JP" altLang="en-US" sz="1300">
              <a:latin typeface="ＭＳ Ｐゴシック"/>
            </a:rPr>
            <a:t>町村合併後の行政運営を総合支所方式として旧町村毎に支所を配置しているため，費目別比較でも半数の部門で類似団体平均を上回っている。また，面積についても合併により県内</a:t>
          </a:r>
          <a:r>
            <a:rPr kumimoji="1" lang="en-US" altLang="ja-JP" sz="1300">
              <a:latin typeface="ＭＳ Ｐゴシック"/>
            </a:rPr>
            <a:t>2</a:t>
          </a:r>
          <a:r>
            <a:rPr kumimoji="1" lang="ja-JP" altLang="en-US" sz="1300">
              <a:latin typeface="ＭＳ Ｐゴシック"/>
            </a:rPr>
            <a:t>番目の面積となり，消防署を</a:t>
          </a:r>
          <a:r>
            <a:rPr kumimoji="1" lang="en-US" altLang="ja-JP" sz="1300">
              <a:latin typeface="ＭＳ Ｐゴシック"/>
            </a:rPr>
            <a:t>2</a:t>
          </a:r>
          <a:r>
            <a:rPr kumimoji="1" lang="ja-JP" altLang="en-US" sz="1300">
              <a:latin typeface="ＭＳ Ｐゴシック"/>
            </a:rPr>
            <a:t>箇所配置し，常備消防職員数を合併前の広域消防組合時の職員数（定員</a:t>
          </a:r>
          <a:r>
            <a:rPr kumimoji="1" lang="en-US" altLang="ja-JP" sz="1300">
              <a:latin typeface="ＭＳ Ｐゴシック"/>
            </a:rPr>
            <a:t>80</a:t>
          </a:r>
          <a:r>
            <a:rPr kumimoji="1" lang="ja-JP" altLang="en-US" sz="1300">
              <a:latin typeface="ＭＳ Ｐゴシック"/>
            </a:rPr>
            <a:t>人，実数</a:t>
          </a:r>
          <a:r>
            <a:rPr kumimoji="1" lang="en-US" altLang="ja-JP" sz="1300">
              <a:latin typeface="ＭＳ Ｐゴシック"/>
            </a:rPr>
            <a:t>77</a:t>
          </a:r>
          <a:r>
            <a:rPr kumimoji="1" lang="ja-JP" altLang="en-US" sz="1300">
              <a:latin typeface="ＭＳ Ｐゴシック"/>
            </a:rPr>
            <a:t>人）としているため，人件費が類似団体平均に比べ上回る要因となっている。今後は，機構改革等で新規採用を抑制し職員数を削減し，コストの削減を図っていく。</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154136</xdr:rowOff>
    </xdr:from>
    <xdr:to>
      <xdr:col>7</xdr:col>
      <xdr:colOff>152400</xdr:colOff>
      <xdr:row>89</xdr:row>
      <xdr:rowOff>57829</xdr:rowOff>
    </xdr:to>
    <xdr:cxnSp macro="">
      <xdr:nvCxnSpPr>
        <xdr:cNvPr id="190" name="直線コネクタ 189"/>
        <xdr:cNvCxnSpPr/>
      </xdr:nvCxnSpPr>
      <xdr:spPr>
        <a:xfrm flipV="1">
          <a:off x="4953000" y="13870136"/>
          <a:ext cx="0" cy="144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29906</xdr:rowOff>
    </xdr:from>
    <xdr:ext cx="762000" cy="259045"/>
    <xdr:sp macro="" textlink="">
      <xdr:nvSpPr>
        <xdr:cNvPr id="191" name="人件費・物件費等の状況最小値テキスト"/>
        <xdr:cNvSpPr txBox="1"/>
      </xdr:nvSpPr>
      <xdr:spPr>
        <a:xfrm>
          <a:off x="5041900" y="1528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1,885,055</a:t>
          </a:r>
          <a:endParaRPr kumimoji="1" lang="ja-JP" altLang="en-US" sz="1000" b="1">
            <a:latin typeface="ＭＳ Ｐゴシック"/>
          </a:endParaRPr>
        </a:p>
      </xdr:txBody>
    </xdr:sp>
    <xdr:clientData/>
  </xdr:oneCellAnchor>
  <xdr:twoCellAnchor>
    <xdr:from>
      <xdr:col>7</xdr:col>
      <xdr:colOff>63500</xdr:colOff>
      <xdr:row>89</xdr:row>
      <xdr:rowOff>57829</xdr:rowOff>
    </xdr:from>
    <xdr:to>
      <xdr:col>7</xdr:col>
      <xdr:colOff>241300</xdr:colOff>
      <xdr:row>89</xdr:row>
      <xdr:rowOff>57829</xdr:rowOff>
    </xdr:to>
    <xdr:cxnSp macro="">
      <xdr:nvCxnSpPr>
        <xdr:cNvPr id="192" name="直線コネクタ 191"/>
        <xdr:cNvCxnSpPr/>
      </xdr:nvCxnSpPr>
      <xdr:spPr>
        <a:xfrm>
          <a:off x="4864100" y="153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69063</xdr:rowOff>
    </xdr:from>
    <xdr:ext cx="762000" cy="259045"/>
    <xdr:sp macro="" textlink="">
      <xdr:nvSpPr>
        <xdr:cNvPr id="193" name="人件費・物件費等の状況最大値テキスト"/>
        <xdr:cNvSpPr txBox="1"/>
      </xdr:nvSpPr>
      <xdr:spPr>
        <a:xfrm>
          <a:off x="5041900" y="1361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86,369</a:t>
          </a:r>
          <a:endParaRPr kumimoji="1" lang="ja-JP" altLang="en-US" sz="1000" b="1">
            <a:latin typeface="ＭＳ Ｐゴシック"/>
          </a:endParaRPr>
        </a:p>
      </xdr:txBody>
    </xdr:sp>
    <xdr:clientData/>
  </xdr:oneCellAnchor>
  <xdr:twoCellAnchor>
    <xdr:from>
      <xdr:col>7</xdr:col>
      <xdr:colOff>63500</xdr:colOff>
      <xdr:row>80</xdr:row>
      <xdr:rowOff>154136</xdr:rowOff>
    </xdr:from>
    <xdr:to>
      <xdr:col>7</xdr:col>
      <xdr:colOff>241300</xdr:colOff>
      <xdr:row>80</xdr:row>
      <xdr:rowOff>154136</xdr:rowOff>
    </xdr:to>
    <xdr:cxnSp macro="">
      <xdr:nvCxnSpPr>
        <xdr:cNvPr id="194" name="直線コネクタ 193"/>
        <xdr:cNvCxnSpPr/>
      </xdr:nvCxnSpPr>
      <xdr:spPr>
        <a:xfrm>
          <a:off x="4864100" y="138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32269</xdr:rowOff>
    </xdr:from>
    <xdr:to>
      <xdr:col>7</xdr:col>
      <xdr:colOff>152400</xdr:colOff>
      <xdr:row>81</xdr:row>
      <xdr:rowOff>33359</xdr:rowOff>
    </xdr:to>
    <xdr:cxnSp macro="">
      <xdr:nvCxnSpPr>
        <xdr:cNvPr id="195" name="直線コネクタ 194"/>
        <xdr:cNvCxnSpPr/>
      </xdr:nvCxnSpPr>
      <xdr:spPr>
        <a:xfrm flipV="1">
          <a:off x="4114800" y="13919719"/>
          <a:ext cx="8382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11914</xdr:rowOff>
    </xdr:from>
    <xdr:ext cx="762000" cy="259045"/>
    <xdr:sp macro="" textlink="">
      <xdr:nvSpPr>
        <xdr:cNvPr id="196" name="人件費・物件費等の状況平均値テキスト"/>
        <xdr:cNvSpPr txBox="1"/>
      </xdr:nvSpPr>
      <xdr:spPr>
        <a:xfrm>
          <a:off x="5041900" y="13727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152464</xdr:rowOff>
    </xdr:from>
    <xdr:to>
      <xdr:col>7</xdr:col>
      <xdr:colOff>203200</xdr:colOff>
      <xdr:row>81</xdr:row>
      <xdr:rowOff>82614</xdr:rowOff>
    </xdr:to>
    <xdr:sp macro="" textlink="">
      <xdr:nvSpPr>
        <xdr:cNvPr id="197" name="フローチャート : 判断 196"/>
        <xdr:cNvSpPr/>
      </xdr:nvSpPr>
      <xdr:spPr>
        <a:xfrm>
          <a:off x="4902200" y="1386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33359</xdr:rowOff>
    </xdr:from>
    <xdr:to>
      <xdr:col>6</xdr:col>
      <xdr:colOff>0</xdr:colOff>
      <xdr:row>81</xdr:row>
      <xdr:rowOff>36570</xdr:rowOff>
    </xdr:to>
    <xdr:cxnSp macro="">
      <xdr:nvCxnSpPr>
        <xdr:cNvPr id="198" name="直線コネクタ 197"/>
        <xdr:cNvCxnSpPr/>
      </xdr:nvCxnSpPr>
      <xdr:spPr>
        <a:xfrm flipV="1">
          <a:off x="3225800" y="13920809"/>
          <a:ext cx="889000" cy="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153960</xdr:rowOff>
    </xdr:from>
    <xdr:to>
      <xdr:col>6</xdr:col>
      <xdr:colOff>50800</xdr:colOff>
      <xdr:row>81</xdr:row>
      <xdr:rowOff>84110</xdr:rowOff>
    </xdr:to>
    <xdr:sp macro="" textlink="">
      <xdr:nvSpPr>
        <xdr:cNvPr id="199" name="フローチャート : 判断 198"/>
        <xdr:cNvSpPr/>
      </xdr:nvSpPr>
      <xdr:spPr>
        <a:xfrm>
          <a:off x="4064000" y="138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94287</xdr:rowOff>
    </xdr:from>
    <xdr:ext cx="736600" cy="259045"/>
    <xdr:sp macro="" textlink="">
      <xdr:nvSpPr>
        <xdr:cNvPr id="200" name="テキスト ボックス 199"/>
        <xdr:cNvSpPr txBox="1"/>
      </xdr:nvSpPr>
      <xdr:spPr>
        <a:xfrm>
          <a:off x="3733800" y="1363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34193</xdr:rowOff>
    </xdr:from>
    <xdr:to>
      <xdr:col>4</xdr:col>
      <xdr:colOff>482600</xdr:colOff>
      <xdr:row>81</xdr:row>
      <xdr:rowOff>36570</xdr:rowOff>
    </xdr:to>
    <xdr:cxnSp macro="">
      <xdr:nvCxnSpPr>
        <xdr:cNvPr id="201" name="直線コネクタ 200"/>
        <xdr:cNvCxnSpPr/>
      </xdr:nvCxnSpPr>
      <xdr:spPr>
        <a:xfrm>
          <a:off x="2336800" y="13921643"/>
          <a:ext cx="8890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160145</xdr:rowOff>
    </xdr:from>
    <xdr:to>
      <xdr:col>4</xdr:col>
      <xdr:colOff>533400</xdr:colOff>
      <xdr:row>81</xdr:row>
      <xdr:rowOff>90295</xdr:rowOff>
    </xdr:to>
    <xdr:sp macro="" textlink="">
      <xdr:nvSpPr>
        <xdr:cNvPr id="202" name="フローチャート : 判断 201"/>
        <xdr:cNvSpPr/>
      </xdr:nvSpPr>
      <xdr:spPr>
        <a:xfrm>
          <a:off x="3175000" y="1387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75072</xdr:rowOff>
    </xdr:from>
    <xdr:ext cx="762000" cy="259045"/>
    <xdr:sp macro="" textlink="">
      <xdr:nvSpPr>
        <xdr:cNvPr id="203" name="テキスト ボックス 202"/>
        <xdr:cNvSpPr txBox="1"/>
      </xdr:nvSpPr>
      <xdr:spPr>
        <a:xfrm>
          <a:off x="2844800" y="13962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34193</xdr:rowOff>
    </xdr:from>
    <xdr:to>
      <xdr:col>3</xdr:col>
      <xdr:colOff>279400</xdr:colOff>
      <xdr:row>81</xdr:row>
      <xdr:rowOff>38822</xdr:rowOff>
    </xdr:to>
    <xdr:cxnSp macro="">
      <xdr:nvCxnSpPr>
        <xdr:cNvPr id="204" name="直線コネクタ 203"/>
        <xdr:cNvCxnSpPr/>
      </xdr:nvCxnSpPr>
      <xdr:spPr>
        <a:xfrm flipV="1">
          <a:off x="1447800" y="13921643"/>
          <a:ext cx="889000"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150504</xdr:rowOff>
    </xdr:from>
    <xdr:to>
      <xdr:col>3</xdr:col>
      <xdr:colOff>330200</xdr:colOff>
      <xdr:row>81</xdr:row>
      <xdr:rowOff>80654</xdr:rowOff>
    </xdr:to>
    <xdr:sp macro="" textlink="">
      <xdr:nvSpPr>
        <xdr:cNvPr id="205" name="フローチャート : 判断 204"/>
        <xdr:cNvSpPr/>
      </xdr:nvSpPr>
      <xdr:spPr>
        <a:xfrm>
          <a:off x="2286000" y="1386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90831</xdr:rowOff>
    </xdr:from>
    <xdr:ext cx="762000" cy="259045"/>
    <xdr:sp macro="" textlink="">
      <xdr:nvSpPr>
        <xdr:cNvPr id="206" name="テキスト ボックス 205"/>
        <xdr:cNvSpPr txBox="1"/>
      </xdr:nvSpPr>
      <xdr:spPr>
        <a:xfrm>
          <a:off x="1955800" y="1363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149737</xdr:rowOff>
    </xdr:from>
    <xdr:to>
      <xdr:col>2</xdr:col>
      <xdr:colOff>127000</xdr:colOff>
      <xdr:row>81</xdr:row>
      <xdr:rowOff>79887</xdr:rowOff>
    </xdr:to>
    <xdr:sp macro="" textlink="">
      <xdr:nvSpPr>
        <xdr:cNvPr id="207" name="フローチャート : 判断 206"/>
        <xdr:cNvSpPr/>
      </xdr:nvSpPr>
      <xdr:spPr>
        <a:xfrm>
          <a:off x="1397000" y="1386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90064</xdr:rowOff>
    </xdr:from>
    <xdr:ext cx="762000" cy="259045"/>
    <xdr:sp macro="" textlink="">
      <xdr:nvSpPr>
        <xdr:cNvPr id="208" name="テキスト ボックス 207"/>
        <xdr:cNvSpPr txBox="1"/>
      </xdr:nvSpPr>
      <xdr:spPr>
        <a:xfrm>
          <a:off x="1066800" y="13634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144,058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152919</xdr:rowOff>
    </xdr:from>
    <xdr:to>
      <xdr:col>7</xdr:col>
      <xdr:colOff>203200</xdr:colOff>
      <xdr:row>81</xdr:row>
      <xdr:rowOff>83069</xdr:rowOff>
    </xdr:to>
    <xdr:sp macro="" textlink="">
      <xdr:nvSpPr>
        <xdr:cNvPr id="214" name="円/楕円 213"/>
        <xdr:cNvSpPr/>
      </xdr:nvSpPr>
      <xdr:spPr>
        <a:xfrm>
          <a:off x="4902200" y="1386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29746</xdr:rowOff>
    </xdr:from>
    <xdr:ext cx="762000" cy="259045"/>
    <xdr:sp macro="" textlink="">
      <xdr:nvSpPr>
        <xdr:cNvPr id="215" name="人件費・物件費等の状況該当値テキスト"/>
        <xdr:cNvSpPr txBox="1"/>
      </xdr:nvSpPr>
      <xdr:spPr>
        <a:xfrm>
          <a:off x="5041900" y="1391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148,014</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154009</xdr:rowOff>
    </xdr:from>
    <xdr:to>
      <xdr:col>6</xdr:col>
      <xdr:colOff>50800</xdr:colOff>
      <xdr:row>81</xdr:row>
      <xdr:rowOff>84159</xdr:rowOff>
    </xdr:to>
    <xdr:sp macro="" textlink="">
      <xdr:nvSpPr>
        <xdr:cNvPr id="216" name="円/楕円 215"/>
        <xdr:cNvSpPr/>
      </xdr:nvSpPr>
      <xdr:spPr>
        <a:xfrm>
          <a:off x="4064000" y="1387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68936</xdr:rowOff>
    </xdr:from>
    <xdr:ext cx="736600" cy="259045"/>
    <xdr:sp macro="" textlink="">
      <xdr:nvSpPr>
        <xdr:cNvPr id="217" name="テキスト ボックス 216"/>
        <xdr:cNvSpPr txBox="1"/>
      </xdr:nvSpPr>
      <xdr:spPr>
        <a:xfrm>
          <a:off x="3733800" y="13956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149,369</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157220</xdr:rowOff>
    </xdr:from>
    <xdr:to>
      <xdr:col>4</xdr:col>
      <xdr:colOff>533400</xdr:colOff>
      <xdr:row>81</xdr:row>
      <xdr:rowOff>87370</xdr:rowOff>
    </xdr:to>
    <xdr:sp macro="" textlink="">
      <xdr:nvSpPr>
        <xdr:cNvPr id="218" name="円/楕円 217"/>
        <xdr:cNvSpPr/>
      </xdr:nvSpPr>
      <xdr:spPr>
        <a:xfrm>
          <a:off x="3175000" y="1387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97547</xdr:rowOff>
    </xdr:from>
    <xdr:ext cx="762000" cy="259045"/>
    <xdr:sp macro="" textlink="">
      <xdr:nvSpPr>
        <xdr:cNvPr id="219" name="テキスト ボックス 218"/>
        <xdr:cNvSpPr txBox="1"/>
      </xdr:nvSpPr>
      <xdr:spPr>
        <a:xfrm>
          <a:off x="2844800" y="1364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153,360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154843</xdr:rowOff>
    </xdr:from>
    <xdr:to>
      <xdr:col>3</xdr:col>
      <xdr:colOff>330200</xdr:colOff>
      <xdr:row>81</xdr:row>
      <xdr:rowOff>84993</xdr:rowOff>
    </xdr:to>
    <xdr:sp macro="" textlink="">
      <xdr:nvSpPr>
        <xdr:cNvPr id="220" name="円/楕円 219"/>
        <xdr:cNvSpPr/>
      </xdr:nvSpPr>
      <xdr:spPr>
        <a:xfrm>
          <a:off x="2286000" y="1387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69770</xdr:rowOff>
    </xdr:from>
    <xdr:ext cx="762000" cy="259045"/>
    <xdr:sp macro="" textlink="">
      <xdr:nvSpPr>
        <xdr:cNvPr id="221" name="テキスト ボックス 220"/>
        <xdr:cNvSpPr txBox="1"/>
      </xdr:nvSpPr>
      <xdr:spPr>
        <a:xfrm>
          <a:off x="1955800" y="13957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150,407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159472</xdr:rowOff>
    </xdr:from>
    <xdr:to>
      <xdr:col>2</xdr:col>
      <xdr:colOff>127000</xdr:colOff>
      <xdr:row>81</xdr:row>
      <xdr:rowOff>89622</xdr:rowOff>
    </xdr:to>
    <xdr:sp macro="" textlink="">
      <xdr:nvSpPr>
        <xdr:cNvPr id="222" name="円/楕円 221"/>
        <xdr:cNvSpPr/>
      </xdr:nvSpPr>
      <xdr:spPr>
        <a:xfrm>
          <a:off x="1397000" y="1387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74399</xdr:rowOff>
    </xdr:from>
    <xdr:ext cx="762000" cy="259045"/>
    <xdr:sp macro="" textlink="">
      <xdr:nvSpPr>
        <xdr:cNvPr id="223" name="テキスト ボックス 222"/>
        <xdr:cNvSpPr txBox="1"/>
      </xdr:nvSpPr>
      <xdr:spPr>
        <a:xfrm>
          <a:off x="1066800" y="1396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156,162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昨年度の</a:t>
          </a:r>
          <a:r>
            <a:rPr kumimoji="1" lang="en-US" altLang="ja-JP" sz="1300">
              <a:latin typeface="ＭＳ Ｐゴシック"/>
            </a:rPr>
            <a:t>104.1</a:t>
          </a:r>
          <a:r>
            <a:rPr kumimoji="1" lang="ja-JP" altLang="en-US" sz="1300">
              <a:latin typeface="ＭＳ Ｐゴシック"/>
            </a:rPr>
            <a:t>から</a:t>
          </a:r>
          <a:r>
            <a:rPr kumimoji="1" lang="en-US" altLang="ja-JP" sz="1300">
              <a:latin typeface="ＭＳ Ｐゴシック"/>
            </a:rPr>
            <a:t>8.5</a:t>
          </a:r>
          <a:r>
            <a:rPr kumimoji="1" lang="ja-JP" altLang="en-US" sz="1300">
              <a:latin typeface="ＭＳ Ｐゴシック"/>
            </a:rPr>
            <a:t>ポイント下がり，類似団体平均及び全国市平均を下回っている。今後も週休日の振替制度の活用及びその他の諸手当の見直し等により，給与の適正化に努める。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7196</xdr:rowOff>
    </xdr:from>
    <xdr:to>
      <xdr:col>24</xdr:col>
      <xdr:colOff>558800</xdr:colOff>
      <xdr:row>88</xdr:row>
      <xdr:rowOff>68368</xdr:rowOff>
    </xdr:to>
    <xdr:cxnSp macro="">
      <xdr:nvCxnSpPr>
        <xdr:cNvPr id="252" name="直線コネクタ 251"/>
        <xdr:cNvCxnSpPr/>
      </xdr:nvCxnSpPr>
      <xdr:spPr>
        <a:xfrm flipV="1">
          <a:off x="17018000" y="14066096"/>
          <a:ext cx="0" cy="1089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40445</xdr:rowOff>
    </xdr:from>
    <xdr:ext cx="762000" cy="259045"/>
    <xdr:sp macro="" textlink="">
      <xdr:nvSpPr>
        <xdr:cNvPr id="253" name="給与水準   （国との比較）最小値テキスト"/>
        <xdr:cNvSpPr txBox="1"/>
      </xdr:nvSpPr>
      <xdr:spPr>
        <a:xfrm>
          <a:off x="17106900" y="1512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88</xdr:row>
      <xdr:rowOff>68368</xdr:rowOff>
    </xdr:from>
    <xdr:to>
      <xdr:col>24</xdr:col>
      <xdr:colOff>647700</xdr:colOff>
      <xdr:row>88</xdr:row>
      <xdr:rowOff>68368</xdr:rowOff>
    </xdr:to>
    <xdr:cxnSp macro="">
      <xdr:nvCxnSpPr>
        <xdr:cNvPr id="254" name="直線コネクタ 253"/>
        <xdr:cNvCxnSpPr/>
      </xdr:nvCxnSpPr>
      <xdr:spPr>
        <a:xfrm>
          <a:off x="16929100" y="15155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93573</xdr:rowOff>
    </xdr:from>
    <xdr:ext cx="762000" cy="259045"/>
    <xdr:sp macro="" textlink="">
      <xdr:nvSpPr>
        <xdr:cNvPr id="255" name="給与水準   （国との比較）最大値テキスト"/>
        <xdr:cNvSpPr txBox="1"/>
      </xdr:nvSpPr>
      <xdr:spPr>
        <a:xfrm>
          <a:off x="17106900" y="138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24</xdr:col>
      <xdr:colOff>469900</xdr:colOff>
      <xdr:row>82</xdr:row>
      <xdr:rowOff>7196</xdr:rowOff>
    </xdr:from>
    <xdr:to>
      <xdr:col>24</xdr:col>
      <xdr:colOff>647700</xdr:colOff>
      <xdr:row>82</xdr:row>
      <xdr:rowOff>7196</xdr:rowOff>
    </xdr:to>
    <xdr:cxnSp macro="">
      <xdr:nvCxnSpPr>
        <xdr:cNvPr id="256" name="直線コネクタ 255"/>
        <xdr:cNvCxnSpPr/>
      </xdr:nvCxnSpPr>
      <xdr:spPr>
        <a:xfrm>
          <a:off x="16929100" y="1406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85513</xdr:rowOff>
    </xdr:from>
    <xdr:to>
      <xdr:col>24</xdr:col>
      <xdr:colOff>558800</xdr:colOff>
      <xdr:row>88</xdr:row>
      <xdr:rowOff>84455</xdr:rowOff>
    </xdr:to>
    <xdr:cxnSp macro="">
      <xdr:nvCxnSpPr>
        <xdr:cNvPr id="257" name="直線コネクタ 256"/>
        <xdr:cNvCxnSpPr/>
      </xdr:nvCxnSpPr>
      <xdr:spPr>
        <a:xfrm flipV="1">
          <a:off x="16179800" y="14830213"/>
          <a:ext cx="838200" cy="34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55050</xdr:rowOff>
    </xdr:from>
    <xdr:ext cx="762000" cy="259045"/>
    <xdr:sp macro="" textlink="">
      <xdr:nvSpPr>
        <xdr:cNvPr id="258" name="給与水準   （国との比較）平均値テキスト"/>
        <xdr:cNvSpPr txBox="1"/>
      </xdr:nvSpPr>
      <xdr:spPr>
        <a:xfrm>
          <a:off x="17106900" y="147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59" name="フローチャート : 判断 258"/>
        <xdr:cNvSpPr/>
      </xdr:nvSpPr>
      <xdr:spPr>
        <a:xfrm>
          <a:off x="169672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84455</xdr:rowOff>
    </xdr:from>
    <xdr:to>
      <xdr:col>23</xdr:col>
      <xdr:colOff>406400</xdr:colOff>
      <xdr:row>88</xdr:row>
      <xdr:rowOff>96520</xdr:rowOff>
    </xdr:to>
    <xdr:cxnSp macro="">
      <xdr:nvCxnSpPr>
        <xdr:cNvPr id="260" name="直線コネクタ 259"/>
        <xdr:cNvCxnSpPr/>
      </xdr:nvCxnSpPr>
      <xdr:spPr>
        <a:xfrm flipV="1">
          <a:off x="15290800" y="1517205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53763</xdr:rowOff>
    </xdr:from>
    <xdr:to>
      <xdr:col>23</xdr:col>
      <xdr:colOff>457200</xdr:colOff>
      <xdr:row>88</xdr:row>
      <xdr:rowOff>155363</xdr:rowOff>
    </xdr:to>
    <xdr:sp macro="" textlink="">
      <xdr:nvSpPr>
        <xdr:cNvPr id="261" name="フローチャート : 判断 260"/>
        <xdr:cNvSpPr/>
      </xdr:nvSpPr>
      <xdr:spPr>
        <a:xfrm>
          <a:off x="16129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140140</xdr:rowOff>
    </xdr:from>
    <xdr:ext cx="736600" cy="259045"/>
    <xdr:sp macro="" textlink="">
      <xdr:nvSpPr>
        <xdr:cNvPr id="262" name="テキスト ボックス 261"/>
        <xdr:cNvSpPr txBox="1"/>
      </xdr:nvSpPr>
      <xdr:spPr>
        <a:xfrm>
          <a:off x="15798800" y="15227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113664</xdr:rowOff>
    </xdr:from>
    <xdr:to>
      <xdr:col>22</xdr:col>
      <xdr:colOff>203200</xdr:colOff>
      <xdr:row>88</xdr:row>
      <xdr:rowOff>96520</xdr:rowOff>
    </xdr:to>
    <xdr:cxnSp macro="">
      <xdr:nvCxnSpPr>
        <xdr:cNvPr id="263" name="直線コネクタ 262"/>
        <xdr:cNvCxnSpPr/>
      </xdr:nvCxnSpPr>
      <xdr:spPr>
        <a:xfrm>
          <a:off x="14401800" y="14858364"/>
          <a:ext cx="889000" cy="32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57786</xdr:rowOff>
    </xdr:from>
    <xdr:to>
      <xdr:col>22</xdr:col>
      <xdr:colOff>254000</xdr:colOff>
      <xdr:row>88</xdr:row>
      <xdr:rowOff>159386</xdr:rowOff>
    </xdr:to>
    <xdr:sp macro="" textlink="">
      <xdr:nvSpPr>
        <xdr:cNvPr id="264" name="フローチャート : 判断 263"/>
        <xdr:cNvSpPr/>
      </xdr:nvSpPr>
      <xdr:spPr>
        <a:xfrm>
          <a:off x="15240000" y="1514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144163</xdr:rowOff>
    </xdr:from>
    <xdr:ext cx="762000" cy="259045"/>
    <xdr:sp macro="" textlink="">
      <xdr:nvSpPr>
        <xdr:cNvPr id="265" name="テキスト ボックス 264"/>
        <xdr:cNvSpPr txBox="1"/>
      </xdr:nvSpPr>
      <xdr:spPr>
        <a:xfrm>
          <a:off x="14909800" y="1523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113664</xdr:rowOff>
    </xdr:from>
    <xdr:to>
      <xdr:col>21</xdr:col>
      <xdr:colOff>0</xdr:colOff>
      <xdr:row>86</xdr:row>
      <xdr:rowOff>125730</xdr:rowOff>
    </xdr:to>
    <xdr:cxnSp macro="">
      <xdr:nvCxnSpPr>
        <xdr:cNvPr id="266" name="直線コネクタ 265"/>
        <xdr:cNvCxnSpPr/>
      </xdr:nvCxnSpPr>
      <xdr:spPr>
        <a:xfrm flipV="1">
          <a:off x="13512800" y="14858364"/>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54821</xdr:rowOff>
    </xdr:from>
    <xdr:to>
      <xdr:col>21</xdr:col>
      <xdr:colOff>50800</xdr:colOff>
      <xdr:row>86</xdr:row>
      <xdr:rowOff>156421</xdr:rowOff>
    </xdr:to>
    <xdr:sp macro="" textlink="">
      <xdr:nvSpPr>
        <xdr:cNvPr id="267" name="フローチャート : 判断 266"/>
        <xdr:cNvSpPr/>
      </xdr:nvSpPr>
      <xdr:spPr>
        <a:xfrm>
          <a:off x="14351000" y="1479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166598</xdr:rowOff>
    </xdr:from>
    <xdr:ext cx="762000" cy="259045"/>
    <xdr:sp macro="" textlink="">
      <xdr:nvSpPr>
        <xdr:cNvPr id="268" name="テキスト ボックス 267"/>
        <xdr:cNvSpPr txBox="1"/>
      </xdr:nvSpPr>
      <xdr:spPr>
        <a:xfrm>
          <a:off x="14020800" y="1456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50800</xdr:rowOff>
    </xdr:from>
    <xdr:to>
      <xdr:col>19</xdr:col>
      <xdr:colOff>533400</xdr:colOff>
      <xdr:row>86</xdr:row>
      <xdr:rowOff>152400</xdr:rowOff>
    </xdr:to>
    <xdr:sp macro="" textlink="">
      <xdr:nvSpPr>
        <xdr:cNvPr id="269" name="フローチャート : 判断 268"/>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162577</xdr:rowOff>
    </xdr:from>
    <xdr:ext cx="762000" cy="259045"/>
    <xdr:sp macro="" textlink="">
      <xdr:nvSpPr>
        <xdr:cNvPr id="270" name="テキスト ボックス 269"/>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76" name="円/楕円 275"/>
        <xdr:cNvSpPr/>
      </xdr:nvSpPr>
      <xdr:spPr>
        <a:xfrm>
          <a:off x="169672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51240</xdr:rowOff>
    </xdr:from>
    <xdr:ext cx="762000" cy="259045"/>
    <xdr:sp macro="" textlink="">
      <xdr:nvSpPr>
        <xdr:cNvPr id="277" name="給与水準   （国との比較）該当値テキスト"/>
        <xdr:cNvSpPr txBox="1"/>
      </xdr:nvSpPr>
      <xdr:spPr>
        <a:xfrm>
          <a:off x="17106900" y="1462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33655</xdr:rowOff>
    </xdr:from>
    <xdr:to>
      <xdr:col>23</xdr:col>
      <xdr:colOff>457200</xdr:colOff>
      <xdr:row>88</xdr:row>
      <xdr:rowOff>135255</xdr:rowOff>
    </xdr:to>
    <xdr:sp macro="" textlink="">
      <xdr:nvSpPr>
        <xdr:cNvPr id="278" name="円/楕円 277"/>
        <xdr:cNvSpPr/>
      </xdr:nvSpPr>
      <xdr:spPr>
        <a:xfrm>
          <a:off x="16129000" y="1512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145432</xdr:rowOff>
    </xdr:from>
    <xdr:ext cx="736600" cy="259045"/>
    <xdr:sp macro="" textlink="">
      <xdr:nvSpPr>
        <xdr:cNvPr id="279" name="テキスト ボックス 278"/>
        <xdr:cNvSpPr txBox="1"/>
      </xdr:nvSpPr>
      <xdr:spPr>
        <a:xfrm>
          <a:off x="15798800" y="14890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45720</xdr:rowOff>
    </xdr:from>
    <xdr:to>
      <xdr:col>22</xdr:col>
      <xdr:colOff>254000</xdr:colOff>
      <xdr:row>88</xdr:row>
      <xdr:rowOff>147320</xdr:rowOff>
    </xdr:to>
    <xdr:sp macro="" textlink="">
      <xdr:nvSpPr>
        <xdr:cNvPr id="280" name="円/楕円 279"/>
        <xdr:cNvSpPr/>
      </xdr:nvSpPr>
      <xdr:spPr>
        <a:xfrm>
          <a:off x="15240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157497</xdr:rowOff>
    </xdr:from>
    <xdr:ext cx="762000" cy="259045"/>
    <xdr:sp macro="" textlink="">
      <xdr:nvSpPr>
        <xdr:cNvPr id="281" name="テキスト ボックス 280"/>
        <xdr:cNvSpPr txBox="1"/>
      </xdr:nvSpPr>
      <xdr:spPr>
        <a:xfrm>
          <a:off x="149098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62864</xdr:rowOff>
    </xdr:from>
    <xdr:to>
      <xdr:col>21</xdr:col>
      <xdr:colOff>50800</xdr:colOff>
      <xdr:row>86</xdr:row>
      <xdr:rowOff>164464</xdr:rowOff>
    </xdr:to>
    <xdr:sp macro="" textlink="">
      <xdr:nvSpPr>
        <xdr:cNvPr id="282" name="円/楕円 281"/>
        <xdr:cNvSpPr/>
      </xdr:nvSpPr>
      <xdr:spPr>
        <a:xfrm>
          <a:off x="14351000" y="1480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149241</xdr:rowOff>
    </xdr:from>
    <xdr:ext cx="762000" cy="259045"/>
    <xdr:sp macro="" textlink="">
      <xdr:nvSpPr>
        <xdr:cNvPr id="283" name="テキスト ボックス 282"/>
        <xdr:cNvSpPr txBox="1"/>
      </xdr:nvSpPr>
      <xdr:spPr>
        <a:xfrm>
          <a:off x="14020800" y="1489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74930</xdr:rowOff>
    </xdr:from>
    <xdr:to>
      <xdr:col>19</xdr:col>
      <xdr:colOff>533400</xdr:colOff>
      <xdr:row>87</xdr:row>
      <xdr:rowOff>5080</xdr:rowOff>
    </xdr:to>
    <xdr:sp macro="" textlink="">
      <xdr:nvSpPr>
        <xdr:cNvPr id="284" name="円/楕円 283"/>
        <xdr:cNvSpPr/>
      </xdr:nvSpPr>
      <xdr:spPr>
        <a:xfrm>
          <a:off x="13462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161307</xdr:rowOff>
    </xdr:from>
    <xdr:ext cx="762000" cy="259045"/>
    <xdr:sp macro="" textlink="">
      <xdr:nvSpPr>
        <xdr:cNvPr id="285" name="テキスト ボックス 284"/>
        <xdr:cNvSpPr txBox="1"/>
      </xdr:nvSpPr>
      <xdr:spPr>
        <a:xfrm>
          <a:off x="13131800" y="1490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22</a:t>
          </a:r>
          <a:r>
            <a:rPr kumimoji="1" lang="ja-JP" altLang="en-US" sz="1300">
              <a:latin typeface="ＭＳ Ｐゴシック"/>
            </a:rPr>
            <a:t>年</a:t>
          </a:r>
          <a:r>
            <a:rPr kumimoji="1" lang="en-US" altLang="ja-JP" sz="1300">
              <a:latin typeface="ＭＳ Ｐゴシック"/>
            </a:rPr>
            <a:t>7</a:t>
          </a:r>
          <a:r>
            <a:rPr kumimoji="1" lang="ja-JP" altLang="en-US" sz="1300">
              <a:latin typeface="ＭＳ Ｐゴシック"/>
            </a:rPr>
            <a:t>月に策定した定員適正化計画（平成</a:t>
          </a:r>
          <a:r>
            <a:rPr kumimoji="1" lang="en-US" altLang="ja-JP" sz="1300">
              <a:latin typeface="ＭＳ Ｐゴシック"/>
            </a:rPr>
            <a:t>22</a:t>
          </a:r>
          <a:r>
            <a:rPr kumimoji="1" lang="ja-JP" altLang="en-US" sz="1300">
              <a:latin typeface="ＭＳ Ｐゴシック"/>
            </a:rPr>
            <a:t>年～</a:t>
          </a:r>
          <a:r>
            <a:rPr kumimoji="1" lang="en-US" altLang="ja-JP" sz="1300">
              <a:latin typeface="ＭＳ Ｐゴシック"/>
            </a:rPr>
            <a:t>26</a:t>
          </a:r>
          <a:r>
            <a:rPr kumimoji="1" lang="ja-JP" altLang="en-US" sz="1300">
              <a:latin typeface="ＭＳ Ｐゴシック"/>
            </a:rPr>
            <a:t>年度の</a:t>
          </a:r>
          <a:r>
            <a:rPr kumimoji="1" lang="en-US" altLang="ja-JP" sz="1300">
              <a:latin typeface="ＭＳ Ｐゴシック"/>
            </a:rPr>
            <a:t>5</a:t>
          </a:r>
          <a:r>
            <a:rPr kumimoji="1" lang="ja-JP" altLang="en-US" sz="1300">
              <a:latin typeface="ＭＳ Ｐゴシック"/>
            </a:rPr>
            <a:t>年間で目標</a:t>
          </a:r>
          <a:r>
            <a:rPr kumimoji="1" lang="en-US" altLang="ja-JP" sz="1300">
              <a:latin typeface="ＭＳ Ｐゴシック"/>
            </a:rPr>
            <a:t>56</a:t>
          </a:r>
          <a:r>
            <a:rPr kumimoji="1" lang="ja-JP" altLang="en-US" sz="1300">
              <a:latin typeface="ＭＳ Ｐゴシック"/>
            </a:rPr>
            <a:t>人削減）に基づき職員数の適正化に努めた結果，昨年度から</a:t>
          </a:r>
          <a:r>
            <a:rPr kumimoji="1" lang="en-US" altLang="ja-JP" sz="1300">
              <a:latin typeface="ＭＳ Ｐゴシック"/>
            </a:rPr>
            <a:t>0.11</a:t>
          </a:r>
          <a:r>
            <a:rPr kumimoji="1" lang="ja-JP" altLang="en-US" sz="1300">
              <a:latin typeface="ＭＳ Ｐゴシック"/>
            </a:rPr>
            <a:t>ポイント減少したが，類似団体平均を上回っている</a:t>
          </a:r>
          <a:r>
            <a:rPr kumimoji="1" lang="ja-JP" altLang="en-US" sz="1300">
              <a:latin typeface="+mn-ea"/>
              <a:ea typeface="+mn-ea"/>
            </a:rPr>
            <a:t>。これは，</a:t>
          </a:r>
          <a:r>
            <a:rPr kumimoji="1" lang="en-US" altLang="ja-JP" sz="1300">
              <a:solidFill>
                <a:schemeClr val="dk1"/>
              </a:solidFill>
              <a:effectLst/>
              <a:latin typeface="+mn-ea"/>
              <a:ea typeface="+mn-ea"/>
              <a:cs typeface="+mn-cs"/>
            </a:rPr>
            <a:t>5</a:t>
          </a:r>
          <a:r>
            <a:rPr kumimoji="1" lang="ja-JP" altLang="ja-JP" sz="1300">
              <a:solidFill>
                <a:schemeClr val="dk1"/>
              </a:solidFill>
              <a:effectLst/>
              <a:latin typeface="+mn-ea"/>
              <a:ea typeface="+mn-ea"/>
              <a:cs typeface="+mn-cs"/>
            </a:rPr>
            <a:t>町村合併後の行政運営を総合支所方式として旧町村毎に支所を配置しているため，類似団体平均を上回っている。</a:t>
          </a:r>
          <a:r>
            <a:rPr kumimoji="1" lang="ja-JP" altLang="en-US" sz="1300">
              <a:solidFill>
                <a:schemeClr val="dk1"/>
              </a:solidFill>
              <a:effectLst/>
              <a:latin typeface="+mn-ea"/>
              <a:ea typeface="+mn-ea"/>
              <a:cs typeface="+mn-cs"/>
            </a:rPr>
            <a:t>今後は，機構改革等や外部委託等の推進により</a:t>
          </a:r>
          <a:r>
            <a:rPr kumimoji="1" lang="ja-JP" altLang="en-US" sz="1300">
              <a:latin typeface="+mn-ea"/>
              <a:ea typeface="+mn-ea"/>
            </a:rPr>
            <a:t>適正な定員管理に努める。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155726</xdr:rowOff>
    </xdr:from>
    <xdr:to>
      <xdr:col>24</xdr:col>
      <xdr:colOff>558800</xdr:colOff>
      <xdr:row>67</xdr:row>
      <xdr:rowOff>55880</xdr:rowOff>
    </xdr:to>
    <xdr:cxnSp macro="">
      <xdr:nvCxnSpPr>
        <xdr:cNvPr id="317" name="直線コネクタ 316"/>
        <xdr:cNvCxnSpPr/>
      </xdr:nvCxnSpPr>
      <xdr:spPr>
        <a:xfrm flipV="1">
          <a:off x="17018000" y="10099826"/>
          <a:ext cx="0" cy="1443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17.01</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70653</xdr:rowOff>
    </xdr:from>
    <xdr:ext cx="762000" cy="259045"/>
    <xdr:sp macro="" textlink="">
      <xdr:nvSpPr>
        <xdr:cNvPr id="320" name="定員管理の状況最大値テキスト"/>
        <xdr:cNvSpPr txBox="1"/>
      </xdr:nvSpPr>
      <xdr:spPr>
        <a:xfrm>
          <a:off x="17106900" y="984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24</xdr:col>
      <xdr:colOff>469900</xdr:colOff>
      <xdr:row>58</xdr:row>
      <xdr:rowOff>155726</xdr:rowOff>
    </xdr:from>
    <xdr:to>
      <xdr:col>24</xdr:col>
      <xdr:colOff>647700</xdr:colOff>
      <xdr:row>58</xdr:row>
      <xdr:rowOff>155726</xdr:rowOff>
    </xdr:to>
    <xdr:cxnSp macro="">
      <xdr:nvCxnSpPr>
        <xdr:cNvPr id="321" name="直線コネクタ 320"/>
        <xdr:cNvCxnSpPr/>
      </xdr:nvCxnSpPr>
      <xdr:spPr>
        <a:xfrm>
          <a:off x="16929100" y="1009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127181</xdr:rowOff>
    </xdr:from>
    <xdr:to>
      <xdr:col>24</xdr:col>
      <xdr:colOff>558800</xdr:colOff>
      <xdr:row>62</xdr:row>
      <xdr:rowOff>139821</xdr:rowOff>
    </xdr:to>
    <xdr:cxnSp macro="">
      <xdr:nvCxnSpPr>
        <xdr:cNvPr id="322" name="直線コネクタ 321"/>
        <xdr:cNvCxnSpPr/>
      </xdr:nvCxnSpPr>
      <xdr:spPr>
        <a:xfrm flipV="1">
          <a:off x="16179800" y="10757081"/>
          <a:ext cx="8382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171286</xdr:rowOff>
    </xdr:from>
    <xdr:ext cx="762000" cy="259045"/>
    <xdr:sp macro="" textlink="">
      <xdr:nvSpPr>
        <xdr:cNvPr id="323" name="定員管理の状況平均値テキスト"/>
        <xdr:cNvSpPr txBox="1"/>
      </xdr:nvSpPr>
      <xdr:spPr>
        <a:xfrm>
          <a:off x="17106900" y="10458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154759</xdr:rowOff>
    </xdr:from>
    <xdr:to>
      <xdr:col>24</xdr:col>
      <xdr:colOff>609600</xdr:colOff>
      <xdr:row>62</xdr:row>
      <xdr:rowOff>84909</xdr:rowOff>
    </xdr:to>
    <xdr:sp macro="" textlink="">
      <xdr:nvSpPr>
        <xdr:cNvPr id="324" name="フローチャート : 判断 323"/>
        <xdr:cNvSpPr/>
      </xdr:nvSpPr>
      <xdr:spPr>
        <a:xfrm>
          <a:off x="169672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139821</xdr:rowOff>
    </xdr:from>
    <xdr:to>
      <xdr:col>23</xdr:col>
      <xdr:colOff>406400</xdr:colOff>
      <xdr:row>62</xdr:row>
      <xdr:rowOff>143268</xdr:rowOff>
    </xdr:to>
    <xdr:cxnSp macro="">
      <xdr:nvCxnSpPr>
        <xdr:cNvPr id="325" name="直線コネクタ 324"/>
        <xdr:cNvCxnSpPr/>
      </xdr:nvCxnSpPr>
      <xdr:spPr>
        <a:xfrm flipV="1">
          <a:off x="15290800" y="10769721"/>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159355</xdr:rowOff>
    </xdr:from>
    <xdr:to>
      <xdr:col>23</xdr:col>
      <xdr:colOff>457200</xdr:colOff>
      <xdr:row>62</xdr:row>
      <xdr:rowOff>89505</xdr:rowOff>
    </xdr:to>
    <xdr:sp macro="" textlink="">
      <xdr:nvSpPr>
        <xdr:cNvPr id="326" name="フローチャート : 判断 325"/>
        <xdr:cNvSpPr/>
      </xdr:nvSpPr>
      <xdr:spPr>
        <a:xfrm>
          <a:off x="16129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99682</xdr:rowOff>
    </xdr:from>
    <xdr:ext cx="736600" cy="259045"/>
    <xdr:sp macro="" textlink="">
      <xdr:nvSpPr>
        <xdr:cNvPr id="327" name="テキスト ボックス 326"/>
        <xdr:cNvSpPr txBox="1"/>
      </xdr:nvSpPr>
      <xdr:spPr>
        <a:xfrm>
          <a:off x="15798800" y="1038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143268</xdr:rowOff>
    </xdr:from>
    <xdr:to>
      <xdr:col>22</xdr:col>
      <xdr:colOff>203200</xdr:colOff>
      <xdr:row>63</xdr:row>
      <xdr:rowOff>2842</xdr:rowOff>
    </xdr:to>
    <xdr:cxnSp macro="">
      <xdr:nvCxnSpPr>
        <xdr:cNvPr id="328" name="直線コネクタ 327"/>
        <xdr:cNvCxnSpPr/>
      </xdr:nvCxnSpPr>
      <xdr:spPr>
        <a:xfrm flipV="1">
          <a:off x="14401800" y="10773168"/>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9" name="フローチャート : 判断 328"/>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108874</xdr:rowOff>
    </xdr:from>
    <xdr:ext cx="762000" cy="259045"/>
    <xdr:sp macro="" textlink="">
      <xdr:nvSpPr>
        <xdr:cNvPr id="330" name="テキスト ボックス 329"/>
        <xdr:cNvSpPr txBox="1"/>
      </xdr:nvSpPr>
      <xdr:spPr>
        <a:xfrm>
          <a:off x="14909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2842</xdr:rowOff>
    </xdr:from>
    <xdr:to>
      <xdr:col>21</xdr:col>
      <xdr:colOff>0</xdr:colOff>
      <xdr:row>63</xdr:row>
      <xdr:rowOff>9737</xdr:rowOff>
    </xdr:to>
    <xdr:cxnSp macro="">
      <xdr:nvCxnSpPr>
        <xdr:cNvPr id="331" name="直線コネクタ 330"/>
        <xdr:cNvCxnSpPr/>
      </xdr:nvCxnSpPr>
      <xdr:spPr>
        <a:xfrm flipV="1">
          <a:off x="13512800" y="10804192"/>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28122</xdr:rowOff>
    </xdr:from>
    <xdr:to>
      <xdr:col>21</xdr:col>
      <xdr:colOff>50800</xdr:colOff>
      <xdr:row>62</xdr:row>
      <xdr:rowOff>129722</xdr:rowOff>
    </xdr:to>
    <xdr:sp macro="" textlink="">
      <xdr:nvSpPr>
        <xdr:cNvPr id="332" name="フローチャート : 判断 331"/>
        <xdr:cNvSpPr/>
      </xdr:nvSpPr>
      <xdr:spPr>
        <a:xfrm>
          <a:off x="14351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139899</xdr:rowOff>
    </xdr:from>
    <xdr:ext cx="762000" cy="259045"/>
    <xdr:sp macro="" textlink="">
      <xdr:nvSpPr>
        <xdr:cNvPr id="333" name="テキスト ボックス 332"/>
        <xdr:cNvSpPr txBox="1"/>
      </xdr:nvSpPr>
      <xdr:spPr>
        <a:xfrm>
          <a:off x="14020800" y="1042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38463</xdr:rowOff>
    </xdr:from>
    <xdr:to>
      <xdr:col>19</xdr:col>
      <xdr:colOff>533400</xdr:colOff>
      <xdr:row>62</xdr:row>
      <xdr:rowOff>140063</xdr:rowOff>
    </xdr:to>
    <xdr:sp macro="" textlink="">
      <xdr:nvSpPr>
        <xdr:cNvPr id="334" name="フローチャート : 判断 333"/>
        <xdr:cNvSpPr/>
      </xdr:nvSpPr>
      <xdr:spPr>
        <a:xfrm>
          <a:off x="13462000" y="1066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150240</xdr:rowOff>
    </xdr:from>
    <xdr:ext cx="762000" cy="259045"/>
    <xdr:sp macro="" textlink="">
      <xdr:nvSpPr>
        <xdr:cNvPr id="335" name="テキスト ボックス 334"/>
        <xdr:cNvSpPr txBox="1"/>
      </xdr:nvSpPr>
      <xdr:spPr>
        <a:xfrm>
          <a:off x="13131800" y="1043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76381</xdr:rowOff>
    </xdr:from>
    <xdr:to>
      <xdr:col>24</xdr:col>
      <xdr:colOff>609600</xdr:colOff>
      <xdr:row>63</xdr:row>
      <xdr:rowOff>6531</xdr:rowOff>
    </xdr:to>
    <xdr:sp macro="" textlink="">
      <xdr:nvSpPr>
        <xdr:cNvPr id="341" name="円/楕円 340"/>
        <xdr:cNvSpPr/>
      </xdr:nvSpPr>
      <xdr:spPr>
        <a:xfrm>
          <a:off x="16967200" y="1070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48458</xdr:rowOff>
    </xdr:from>
    <xdr:ext cx="762000" cy="259045"/>
    <xdr:sp macro="" textlink="">
      <xdr:nvSpPr>
        <xdr:cNvPr id="342" name="定員管理の状況該当値テキスト"/>
        <xdr:cNvSpPr txBox="1"/>
      </xdr:nvSpPr>
      <xdr:spPr>
        <a:xfrm>
          <a:off x="17106900" y="10678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89021</xdr:rowOff>
    </xdr:from>
    <xdr:to>
      <xdr:col>23</xdr:col>
      <xdr:colOff>457200</xdr:colOff>
      <xdr:row>63</xdr:row>
      <xdr:rowOff>19171</xdr:rowOff>
    </xdr:to>
    <xdr:sp macro="" textlink="">
      <xdr:nvSpPr>
        <xdr:cNvPr id="343" name="円/楕円 342"/>
        <xdr:cNvSpPr/>
      </xdr:nvSpPr>
      <xdr:spPr>
        <a:xfrm>
          <a:off x="16129000" y="1071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3948</xdr:rowOff>
    </xdr:from>
    <xdr:ext cx="736600" cy="259045"/>
    <xdr:sp macro="" textlink="">
      <xdr:nvSpPr>
        <xdr:cNvPr id="344" name="テキスト ボックス 343"/>
        <xdr:cNvSpPr txBox="1"/>
      </xdr:nvSpPr>
      <xdr:spPr>
        <a:xfrm>
          <a:off x="15798800" y="10805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92468</xdr:rowOff>
    </xdr:from>
    <xdr:to>
      <xdr:col>22</xdr:col>
      <xdr:colOff>254000</xdr:colOff>
      <xdr:row>63</xdr:row>
      <xdr:rowOff>22618</xdr:rowOff>
    </xdr:to>
    <xdr:sp macro="" textlink="">
      <xdr:nvSpPr>
        <xdr:cNvPr id="345" name="円/楕円 344"/>
        <xdr:cNvSpPr/>
      </xdr:nvSpPr>
      <xdr:spPr>
        <a:xfrm>
          <a:off x="15240000" y="1072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7395</xdr:rowOff>
    </xdr:from>
    <xdr:ext cx="762000" cy="259045"/>
    <xdr:sp macro="" textlink="">
      <xdr:nvSpPr>
        <xdr:cNvPr id="346" name="テキスト ボックス 345"/>
        <xdr:cNvSpPr txBox="1"/>
      </xdr:nvSpPr>
      <xdr:spPr>
        <a:xfrm>
          <a:off x="14909800" y="1080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123492</xdr:rowOff>
    </xdr:from>
    <xdr:to>
      <xdr:col>21</xdr:col>
      <xdr:colOff>50800</xdr:colOff>
      <xdr:row>63</xdr:row>
      <xdr:rowOff>53642</xdr:rowOff>
    </xdr:to>
    <xdr:sp macro="" textlink="">
      <xdr:nvSpPr>
        <xdr:cNvPr id="347" name="円/楕円 346"/>
        <xdr:cNvSpPr/>
      </xdr:nvSpPr>
      <xdr:spPr>
        <a:xfrm>
          <a:off x="14351000" y="1075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38419</xdr:rowOff>
    </xdr:from>
    <xdr:ext cx="762000" cy="259045"/>
    <xdr:sp macro="" textlink="">
      <xdr:nvSpPr>
        <xdr:cNvPr id="348" name="テキスト ボックス 347"/>
        <xdr:cNvSpPr txBox="1"/>
      </xdr:nvSpPr>
      <xdr:spPr>
        <a:xfrm>
          <a:off x="14020800" y="1083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130387</xdr:rowOff>
    </xdr:from>
    <xdr:to>
      <xdr:col>19</xdr:col>
      <xdr:colOff>533400</xdr:colOff>
      <xdr:row>63</xdr:row>
      <xdr:rowOff>60537</xdr:rowOff>
    </xdr:to>
    <xdr:sp macro="" textlink="">
      <xdr:nvSpPr>
        <xdr:cNvPr id="349" name="円/楕円 348"/>
        <xdr:cNvSpPr/>
      </xdr:nvSpPr>
      <xdr:spPr>
        <a:xfrm>
          <a:off x="13462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45314</xdr:rowOff>
    </xdr:from>
    <xdr:ext cx="762000" cy="259045"/>
    <xdr:sp macro="" textlink="">
      <xdr:nvSpPr>
        <xdr:cNvPr id="350" name="テキスト ボックス 349"/>
        <xdr:cNvSpPr txBox="1"/>
      </xdr:nvSpPr>
      <xdr:spPr>
        <a:xfrm>
          <a:off x="13131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19</a:t>
          </a:r>
          <a:r>
            <a:rPr kumimoji="1" lang="ja-JP" altLang="en-US" sz="1300">
              <a:latin typeface="ＭＳ Ｐゴシック"/>
            </a:rPr>
            <a:t>年度から新規市債発行額を償還元金以下として公債費の削減に取組んできたことにより元利償還金が縮減し類似団体平均を下回っているが，依然として常陸大宮済生会病院建設事業に係る合併特例債等の元利償還金の影響により，全国平均，茨城県平均を上回っている。今後も適正な市債管理を行い，財政の健全化を図っていく。</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92347</xdr:rowOff>
    </xdr:from>
    <xdr:to>
      <xdr:col>24</xdr:col>
      <xdr:colOff>558800</xdr:colOff>
      <xdr:row>45</xdr:row>
      <xdr:rowOff>35016</xdr:rowOff>
    </xdr:to>
    <xdr:cxnSp macro="">
      <xdr:nvCxnSpPr>
        <xdr:cNvPr id="381" name="直線コネクタ 380"/>
        <xdr:cNvCxnSpPr/>
      </xdr:nvCxnSpPr>
      <xdr:spPr>
        <a:xfrm flipV="1">
          <a:off x="17018000" y="6264547"/>
          <a:ext cx="0" cy="14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7093</xdr:rowOff>
    </xdr:from>
    <xdr:ext cx="762000" cy="259045"/>
    <xdr:sp macro="" textlink="">
      <xdr:nvSpPr>
        <xdr:cNvPr id="382" name="公債費負担の状況最小値テキスト"/>
        <xdr:cNvSpPr txBox="1"/>
      </xdr:nvSpPr>
      <xdr:spPr>
        <a:xfrm>
          <a:off x="17106900" y="772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45</xdr:row>
      <xdr:rowOff>35016</xdr:rowOff>
    </xdr:from>
    <xdr:to>
      <xdr:col>24</xdr:col>
      <xdr:colOff>647700</xdr:colOff>
      <xdr:row>45</xdr:row>
      <xdr:rowOff>35016</xdr:rowOff>
    </xdr:to>
    <xdr:cxnSp macro="">
      <xdr:nvCxnSpPr>
        <xdr:cNvPr id="383" name="直線コネクタ 382"/>
        <xdr:cNvCxnSpPr/>
      </xdr:nvCxnSpPr>
      <xdr:spPr>
        <a:xfrm>
          <a:off x="16929100" y="77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7274</xdr:rowOff>
    </xdr:from>
    <xdr:ext cx="762000" cy="259045"/>
    <xdr:sp macro="" textlink="">
      <xdr:nvSpPr>
        <xdr:cNvPr id="384" name="公債費負担の状況最大値テキスト"/>
        <xdr:cNvSpPr txBox="1"/>
      </xdr:nvSpPr>
      <xdr:spPr>
        <a:xfrm>
          <a:off x="17106900" y="600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92347</xdr:rowOff>
    </xdr:from>
    <xdr:to>
      <xdr:col>24</xdr:col>
      <xdr:colOff>647700</xdr:colOff>
      <xdr:row>36</xdr:row>
      <xdr:rowOff>92347</xdr:rowOff>
    </xdr:to>
    <xdr:cxnSp macro="">
      <xdr:nvCxnSpPr>
        <xdr:cNvPr id="385" name="直線コネクタ 384"/>
        <xdr:cNvCxnSpPr/>
      </xdr:nvCxnSpPr>
      <xdr:spPr>
        <a:xfrm>
          <a:off x="16929100" y="6264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1088</xdr:rowOff>
    </xdr:from>
    <xdr:to>
      <xdr:col>24</xdr:col>
      <xdr:colOff>558800</xdr:colOff>
      <xdr:row>38</xdr:row>
      <xdr:rowOff>35560</xdr:rowOff>
    </xdr:to>
    <xdr:cxnSp macro="">
      <xdr:nvCxnSpPr>
        <xdr:cNvPr id="386" name="直線コネクタ 385"/>
        <xdr:cNvCxnSpPr/>
      </xdr:nvCxnSpPr>
      <xdr:spPr>
        <a:xfrm flipV="1">
          <a:off x="16179800" y="651618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114499</xdr:rowOff>
    </xdr:from>
    <xdr:ext cx="762000" cy="259045"/>
    <xdr:sp macro="" textlink="">
      <xdr:nvSpPr>
        <xdr:cNvPr id="387" name="公債費負担の状況平均値テキスト"/>
        <xdr:cNvSpPr txBox="1"/>
      </xdr:nvSpPr>
      <xdr:spPr>
        <a:xfrm>
          <a:off x="17106900" y="6458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142422</xdr:rowOff>
    </xdr:from>
    <xdr:to>
      <xdr:col>24</xdr:col>
      <xdr:colOff>609600</xdr:colOff>
      <xdr:row>38</xdr:row>
      <xdr:rowOff>72572</xdr:rowOff>
    </xdr:to>
    <xdr:sp macro="" textlink="">
      <xdr:nvSpPr>
        <xdr:cNvPr id="388" name="フローチャート : 判断 387"/>
        <xdr:cNvSpPr/>
      </xdr:nvSpPr>
      <xdr:spPr>
        <a:xfrm>
          <a:off x="16967200" y="648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35560</xdr:rowOff>
    </xdr:from>
    <xdr:to>
      <xdr:col>23</xdr:col>
      <xdr:colOff>406400</xdr:colOff>
      <xdr:row>38</xdr:row>
      <xdr:rowOff>66584</xdr:rowOff>
    </xdr:to>
    <xdr:cxnSp macro="">
      <xdr:nvCxnSpPr>
        <xdr:cNvPr id="389" name="直線コネクタ 388"/>
        <xdr:cNvCxnSpPr/>
      </xdr:nvCxnSpPr>
      <xdr:spPr>
        <a:xfrm flipV="1">
          <a:off x="15290800" y="655066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169999</xdr:rowOff>
    </xdr:from>
    <xdr:to>
      <xdr:col>23</xdr:col>
      <xdr:colOff>457200</xdr:colOff>
      <xdr:row>38</xdr:row>
      <xdr:rowOff>100149</xdr:rowOff>
    </xdr:to>
    <xdr:sp macro="" textlink="">
      <xdr:nvSpPr>
        <xdr:cNvPr id="390" name="フローチャート : 判断 389"/>
        <xdr:cNvSpPr/>
      </xdr:nvSpPr>
      <xdr:spPr>
        <a:xfrm>
          <a:off x="16129000" y="651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84926</xdr:rowOff>
    </xdr:from>
    <xdr:ext cx="736600" cy="259045"/>
    <xdr:sp macro="" textlink="">
      <xdr:nvSpPr>
        <xdr:cNvPr id="391" name="テキスト ボックス 390"/>
        <xdr:cNvSpPr txBox="1"/>
      </xdr:nvSpPr>
      <xdr:spPr>
        <a:xfrm>
          <a:off x="15798800" y="660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66584</xdr:rowOff>
    </xdr:from>
    <xdr:to>
      <xdr:col>22</xdr:col>
      <xdr:colOff>203200</xdr:colOff>
      <xdr:row>38</xdr:row>
      <xdr:rowOff>87267</xdr:rowOff>
    </xdr:to>
    <xdr:cxnSp macro="">
      <xdr:nvCxnSpPr>
        <xdr:cNvPr id="392" name="直線コネクタ 391"/>
        <xdr:cNvCxnSpPr/>
      </xdr:nvCxnSpPr>
      <xdr:spPr>
        <a:xfrm flipV="1">
          <a:off x="14401800" y="658168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93" name="フローチャート : 判断 392"/>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119397</xdr:rowOff>
    </xdr:from>
    <xdr:ext cx="762000" cy="259045"/>
    <xdr:sp macro="" textlink="">
      <xdr:nvSpPr>
        <xdr:cNvPr id="394" name="テキスト ボックス 393"/>
        <xdr:cNvSpPr txBox="1"/>
      </xdr:nvSpPr>
      <xdr:spPr>
        <a:xfrm>
          <a:off x="149098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87267</xdr:rowOff>
    </xdr:from>
    <xdr:to>
      <xdr:col>21</xdr:col>
      <xdr:colOff>0</xdr:colOff>
      <xdr:row>38</xdr:row>
      <xdr:rowOff>121738</xdr:rowOff>
    </xdr:to>
    <xdr:cxnSp macro="">
      <xdr:nvCxnSpPr>
        <xdr:cNvPr id="395" name="直線コネクタ 394"/>
        <xdr:cNvCxnSpPr/>
      </xdr:nvCxnSpPr>
      <xdr:spPr>
        <a:xfrm flipV="1">
          <a:off x="13512800" y="660236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64044</xdr:rowOff>
    </xdr:from>
    <xdr:to>
      <xdr:col>21</xdr:col>
      <xdr:colOff>50800</xdr:colOff>
      <xdr:row>38</xdr:row>
      <xdr:rowOff>165644</xdr:rowOff>
    </xdr:to>
    <xdr:sp macro="" textlink="">
      <xdr:nvSpPr>
        <xdr:cNvPr id="396" name="フローチャート : 判断 395"/>
        <xdr:cNvSpPr/>
      </xdr:nvSpPr>
      <xdr:spPr>
        <a:xfrm>
          <a:off x="14351000" y="657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150421</xdr:rowOff>
    </xdr:from>
    <xdr:ext cx="762000" cy="259045"/>
    <xdr:sp macro="" textlink="">
      <xdr:nvSpPr>
        <xdr:cNvPr id="397" name="テキスト ボックス 396"/>
        <xdr:cNvSpPr txBox="1"/>
      </xdr:nvSpPr>
      <xdr:spPr>
        <a:xfrm>
          <a:off x="14020800" y="666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108857</xdr:rowOff>
    </xdr:from>
    <xdr:to>
      <xdr:col>19</xdr:col>
      <xdr:colOff>533400</xdr:colOff>
      <xdr:row>39</xdr:row>
      <xdr:rowOff>39007</xdr:rowOff>
    </xdr:to>
    <xdr:sp macro="" textlink="">
      <xdr:nvSpPr>
        <xdr:cNvPr id="398" name="フローチャート : 判断 397"/>
        <xdr:cNvSpPr/>
      </xdr:nvSpPr>
      <xdr:spPr>
        <a:xfrm>
          <a:off x="13462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23784</xdr:rowOff>
    </xdr:from>
    <xdr:ext cx="762000" cy="259045"/>
    <xdr:sp macro="" textlink="">
      <xdr:nvSpPr>
        <xdr:cNvPr id="399" name="テキスト ボックス 398"/>
        <xdr:cNvSpPr txBox="1"/>
      </xdr:nvSpPr>
      <xdr:spPr>
        <a:xfrm>
          <a:off x="13131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121739</xdr:rowOff>
    </xdr:from>
    <xdr:to>
      <xdr:col>24</xdr:col>
      <xdr:colOff>609600</xdr:colOff>
      <xdr:row>38</xdr:row>
      <xdr:rowOff>51888</xdr:rowOff>
    </xdr:to>
    <xdr:sp macro="" textlink="">
      <xdr:nvSpPr>
        <xdr:cNvPr id="405" name="円/楕円 404"/>
        <xdr:cNvSpPr/>
      </xdr:nvSpPr>
      <xdr:spPr>
        <a:xfrm>
          <a:off x="169672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138266</xdr:rowOff>
    </xdr:from>
    <xdr:ext cx="762000" cy="259045"/>
    <xdr:sp macro="" textlink="">
      <xdr:nvSpPr>
        <xdr:cNvPr id="406" name="公債費負担の状況該当値テキスト"/>
        <xdr:cNvSpPr txBox="1"/>
      </xdr:nvSpPr>
      <xdr:spPr>
        <a:xfrm>
          <a:off x="17106900" y="6310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156210</xdr:rowOff>
    </xdr:from>
    <xdr:to>
      <xdr:col>23</xdr:col>
      <xdr:colOff>457200</xdr:colOff>
      <xdr:row>38</xdr:row>
      <xdr:rowOff>86360</xdr:rowOff>
    </xdr:to>
    <xdr:sp macro="" textlink="">
      <xdr:nvSpPr>
        <xdr:cNvPr id="407" name="円/楕円 406"/>
        <xdr:cNvSpPr/>
      </xdr:nvSpPr>
      <xdr:spPr>
        <a:xfrm>
          <a:off x="1612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96537</xdr:rowOff>
    </xdr:from>
    <xdr:ext cx="736600" cy="259045"/>
    <xdr:sp macro="" textlink="">
      <xdr:nvSpPr>
        <xdr:cNvPr id="408" name="テキスト ボックス 407"/>
        <xdr:cNvSpPr txBox="1"/>
      </xdr:nvSpPr>
      <xdr:spPr>
        <a:xfrm>
          <a:off x="15798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15784</xdr:rowOff>
    </xdr:from>
    <xdr:to>
      <xdr:col>22</xdr:col>
      <xdr:colOff>254000</xdr:colOff>
      <xdr:row>38</xdr:row>
      <xdr:rowOff>117384</xdr:rowOff>
    </xdr:to>
    <xdr:sp macro="" textlink="">
      <xdr:nvSpPr>
        <xdr:cNvPr id="409" name="円/楕円 408"/>
        <xdr:cNvSpPr/>
      </xdr:nvSpPr>
      <xdr:spPr>
        <a:xfrm>
          <a:off x="15240000" y="653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127561</xdr:rowOff>
    </xdr:from>
    <xdr:ext cx="762000" cy="259045"/>
    <xdr:sp macro="" textlink="">
      <xdr:nvSpPr>
        <xdr:cNvPr id="410" name="テキスト ボックス 409"/>
        <xdr:cNvSpPr txBox="1"/>
      </xdr:nvSpPr>
      <xdr:spPr>
        <a:xfrm>
          <a:off x="14909800" y="629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36467</xdr:rowOff>
    </xdr:from>
    <xdr:to>
      <xdr:col>21</xdr:col>
      <xdr:colOff>50800</xdr:colOff>
      <xdr:row>38</xdr:row>
      <xdr:rowOff>138067</xdr:rowOff>
    </xdr:to>
    <xdr:sp macro="" textlink="">
      <xdr:nvSpPr>
        <xdr:cNvPr id="411" name="円/楕円 410"/>
        <xdr:cNvSpPr/>
      </xdr:nvSpPr>
      <xdr:spPr>
        <a:xfrm>
          <a:off x="14351000" y="655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148244</xdr:rowOff>
    </xdr:from>
    <xdr:ext cx="762000" cy="259045"/>
    <xdr:sp macro="" textlink="">
      <xdr:nvSpPr>
        <xdr:cNvPr id="412" name="テキスト ボックス 411"/>
        <xdr:cNvSpPr txBox="1"/>
      </xdr:nvSpPr>
      <xdr:spPr>
        <a:xfrm>
          <a:off x="14020800" y="632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70938</xdr:rowOff>
    </xdr:from>
    <xdr:to>
      <xdr:col>19</xdr:col>
      <xdr:colOff>533400</xdr:colOff>
      <xdr:row>39</xdr:row>
      <xdr:rowOff>1088</xdr:rowOff>
    </xdr:to>
    <xdr:sp macro="" textlink="">
      <xdr:nvSpPr>
        <xdr:cNvPr id="413" name="円/楕円 412"/>
        <xdr:cNvSpPr/>
      </xdr:nvSpPr>
      <xdr:spPr>
        <a:xfrm>
          <a:off x="13462000" y="658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11266</xdr:rowOff>
    </xdr:from>
    <xdr:ext cx="762000" cy="259045"/>
    <xdr:sp macro="" textlink="">
      <xdr:nvSpPr>
        <xdr:cNvPr id="414" name="テキスト ボックス 413"/>
        <xdr:cNvSpPr txBox="1"/>
      </xdr:nvSpPr>
      <xdr:spPr>
        <a:xfrm>
          <a:off x="13131800" y="635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19</a:t>
          </a:r>
          <a:r>
            <a:rPr kumimoji="1" lang="ja-JP" altLang="en-US" sz="1300">
              <a:solidFill>
                <a:schemeClr val="dk1"/>
              </a:solidFill>
              <a:effectLst/>
              <a:latin typeface="+mn-ea"/>
              <a:ea typeface="+mn-ea"/>
              <a:cs typeface="+mn-cs"/>
            </a:rPr>
            <a:t>年度から</a:t>
          </a:r>
          <a:r>
            <a:rPr kumimoji="1" lang="ja-JP" altLang="ja-JP" sz="1300">
              <a:solidFill>
                <a:schemeClr val="dk1"/>
              </a:solidFill>
              <a:effectLst/>
              <a:latin typeface="+mn-ea"/>
              <a:ea typeface="+mn-ea"/>
              <a:cs typeface="+mn-cs"/>
            </a:rPr>
            <a:t>新規市債発行額を償還元金以下として公債費の削減</a:t>
          </a:r>
          <a:r>
            <a:rPr kumimoji="1" lang="ja-JP" altLang="en-US" sz="1300">
              <a:solidFill>
                <a:schemeClr val="dk1"/>
              </a:solidFill>
              <a:effectLst/>
              <a:latin typeface="+mn-ea"/>
              <a:ea typeface="+mn-ea"/>
              <a:cs typeface="+mn-cs"/>
            </a:rPr>
            <a:t>に取組んできたことにより普通会計の前年度残高比較で，平成</a:t>
          </a:r>
          <a:r>
            <a:rPr kumimoji="1" lang="en-US" altLang="ja-JP" sz="1300">
              <a:solidFill>
                <a:schemeClr val="dk1"/>
              </a:solidFill>
              <a:effectLst/>
              <a:latin typeface="+mn-ea"/>
              <a:ea typeface="+mn-ea"/>
              <a:cs typeface="+mn-cs"/>
            </a:rPr>
            <a:t>25</a:t>
          </a:r>
          <a:r>
            <a:rPr kumimoji="1" lang="ja-JP" altLang="en-US" sz="1300">
              <a:solidFill>
                <a:schemeClr val="dk1"/>
              </a:solidFill>
              <a:effectLst/>
              <a:latin typeface="+mn-ea"/>
              <a:ea typeface="+mn-ea"/>
              <a:cs typeface="+mn-cs"/>
            </a:rPr>
            <a:t>年度が△</a:t>
          </a:r>
          <a:r>
            <a:rPr kumimoji="1" lang="en-US" altLang="ja-JP" sz="1300">
              <a:solidFill>
                <a:schemeClr val="dk1"/>
              </a:solidFill>
              <a:effectLst/>
              <a:latin typeface="+mn-ea"/>
              <a:ea typeface="+mn-ea"/>
              <a:cs typeface="+mn-cs"/>
            </a:rPr>
            <a:t>2.7</a:t>
          </a:r>
          <a:r>
            <a:rPr kumimoji="1" lang="ja-JP" altLang="en-US" sz="1300">
              <a:solidFill>
                <a:schemeClr val="dk1"/>
              </a:solidFill>
              <a:effectLst/>
              <a:latin typeface="+mn-ea"/>
              <a:ea typeface="+mn-ea"/>
              <a:cs typeface="+mn-cs"/>
            </a:rPr>
            <a:t>億円（平成</a:t>
          </a:r>
          <a:r>
            <a:rPr kumimoji="1" lang="en-US" altLang="ja-JP" sz="1300">
              <a:solidFill>
                <a:schemeClr val="dk1"/>
              </a:solidFill>
              <a:effectLst/>
              <a:latin typeface="+mn-ea"/>
              <a:ea typeface="+mn-ea"/>
              <a:cs typeface="+mn-cs"/>
            </a:rPr>
            <a:t>23</a:t>
          </a:r>
          <a:r>
            <a:rPr kumimoji="1" lang="ja-JP" altLang="en-US" sz="1300">
              <a:solidFill>
                <a:schemeClr val="dk1"/>
              </a:solidFill>
              <a:effectLst/>
              <a:latin typeface="+mn-ea"/>
              <a:ea typeface="+mn-ea"/>
              <a:cs typeface="+mn-cs"/>
            </a:rPr>
            <a:t>年度が△</a:t>
          </a:r>
          <a:r>
            <a:rPr kumimoji="1" lang="en-US" altLang="ja-JP" sz="1300">
              <a:solidFill>
                <a:schemeClr val="dk1"/>
              </a:solidFill>
              <a:effectLst/>
              <a:latin typeface="+mn-ea"/>
              <a:ea typeface="+mn-ea"/>
              <a:cs typeface="+mn-cs"/>
            </a:rPr>
            <a:t>11.6</a:t>
          </a:r>
          <a:r>
            <a:rPr kumimoji="1" lang="ja-JP" altLang="en-US" sz="1300">
              <a:solidFill>
                <a:schemeClr val="dk1"/>
              </a:solidFill>
              <a:effectLst/>
              <a:latin typeface="+mn-ea"/>
              <a:ea typeface="+mn-ea"/>
              <a:cs typeface="+mn-cs"/>
            </a:rPr>
            <a:t>億円，平成</a:t>
          </a:r>
          <a:r>
            <a:rPr kumimoji="1" lang="en-US" altLang="ja-JP" sz="1300">
              <a:solidFill>
                <a:schemeClr val="dk1"/>
              </a:solidFill>
              <a:effectLst/>
              <a:latin typeface="+mn-ea"/>
              <a:ea typeface="+mn-ea"/>
              <a:cs typeface="+mn-cs"/>
            </a:rPr>
            <a:t>24</a:t>
          </a:r>
          <a:r>
            <a:rPr kumimoji="1" lang="ja-JP" altLang="en-US" sz="1300">
              <a:solidFill>
                <a:schemeClr val="dk1"/>
              </a:solidFill>
              <a:effectLst/>
              <a:latin typeface="+mn-ea"/>
              <a:ea typeface="+mn-ea"/>
              <a:cs typeface="+mn-cs"/>
            </a:rPr>
            <a:t>年度が△</a:t>
          </a:r>
          <a:r>
            <a:rPr kumimoji="1" lang="en-US" altLang="ja-JP" sz="1300">
              <a:solidFill>
                <a:schemeClr val="dk1"/>
              </a:solidFill>
              <a:effectLst/>
              <a:latin typeface="+mn-ea"/>
              <a:ea typeface="+mn-ea"/>
              <a:cs typeface="+mn-cs"/>
            </a:rPr>
            <a:t>3.0</a:t>
          </a:r>
          <a:r>
            <a:rPr kumimoji="1" lang="ja-JP" altLang="en-US" sz="1300">
              <a:solidFill>
                <a:schemeClr val="dk1"/>
              </a:solidFill>
              <a:effectLst/>
              <a:latin typeface="+mn-ea"/>
              <a:ea typeface="+mn-ea"/>
              <a:cs typeface="+mn-cs"/>
            </a:rPr>
            <a:t>億円）の減及び，財政調整基金，市債管理基金の積立による充当可能基金の増額により類似団体平均を下回っているが，今後も適正な市債管理を行い，財政の健全化を図っていく。</a:t>
          </a:r>
          <a:endParaRPr kumimoji="1" lang="ja-JP" altLang="en-US" sz="1300">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142219</xdr:rowOff>
    </xdr:from>
    <xdr:to>
      <xdr:col>24</xdr:col>
      <xdr:colOff>558800</xdr:colOff>
      <xdr:row>22</xdr:row>
      <xdr:rowOff>104278</xdr:rowOff>
    </xdr:to>
    <xdr:cxnSp macro="">
      <xdr:nvCxnSpPr>
        <xdr:cNvPr id="443" name="直線コネクタ 442"/>
        <xdr:cNvCxnSpPr/>
      </xdr:nvCxnSpPr>
      <xdr:spPr>
        <a:xfrm flipV="1">
          <a:off x="17018000" y="2371069"/>
          <a:ext cx="0" cy="1505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76355</xdr:rowOff>
    </xdr:from>
    <xdr:ext cx="762000" cy="259045"/>
    <xdr:sp macro="" textlink="">
      <xdr:nvSpPr>
        <xdr:cNvPr id="444" name="将来負担の状況最小値テキスト"/>
        <xdr:cNvSpPr txBox="1"/>
      </xdr:nvSpPr>
      <xdr:spPr>
        <a:xfrm>
          <a:off x="17106900" y="384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24</xdr:col>
      <xdr:colOff>469900</xdr:colOff>
      <xdr:row>22</xdr:row>
      <xdr:rowOff>104278</xdr:rowOff>
    </xdr:from>
    <xdr:to>
      <xdr:col>24</xdr:col>
      <xdr:colOff>647700</xdr:colOff>
      <xdr:row>22</xdr:row>
      <xdr:rowOff>104278</xdr:rowOff>
    </xdr:to>
    <xdr:cxnSp macro="">
      <xdr:nvCxnSpPr>
        <xdr:cNvPr id="445" name="直線コネクタ 444"/>
        <xdr:cNvCxnSpPr/>
      </xdr:nvCxnSpPr>
      <xdr:spPr>
        <a:xfrm>
          <a:off x="16929100" y="387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57146</xdr:rowOff>
    </xdr:from>
    <xdr:ext cx="762000" cy="259045"/>
    <xdr:sp macro="" textlink="">
      <xdr:nvSpPr>
        <xdr:cNvPr id="446" name="将来負担の状況最大値テキスト"/>
        <xdr:cNvSpPr txBox="1"/>
      </xdr:nvSpPr>
      <xdr:spPr>
        <a:xfrm>
          <a:off x="17106900" y="211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13</xdr:row>
      <xdr:rowOff>142219</xdr:rowOff>
    </xdr:from>
    <xdr:to>
      <xdr:col>24</xdr:col>
      <xdr:colOff>647700</xdr:colOff>
      <xdr:row>13</xdr:row>
      <xdr:rowOff>142219</xdr:rowOff>
    </xdr:to>
    <xdr:cxnSp macro="">
      <xdr:nvCxnSpPr>
        <xdr:cNvPr id="447" name="直線コネクタ 446"/>
        <xdr:cNvCxnSpPr/>
      </xdr:nvCxnSpPr>
      <xdr:spPr>
        <a:xfrm>
          <a:off x="16929100" y="237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40746</xdr:rowOff>
    </xdr:from>
    <xdr:to>
      <xdr:col>24</xdr:col>
      <xdr:colOff>558800</xdr:colOff>
      <xdr:row>14</xdr:row>
      <xdr:rowOff>98055</xdr:rowOff>
    </xdr:to>
    <xdr:cxnSp macro="">
      <xdr:nvCxnSpPr>
        <xdr:cNvPr id="448" name="直線コネクタ 447"/>
        <xdr:cNvCxnSpPr/>
      </xdr:nvCxnSpPr>
      <xdr:spPr>
        <a:xfrm flipV="1">
          <a:off x="16179800" y="2441046"/>
          <a:ext cx="838200" cy="5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25523</xdr:rowOff>
    </xdr:from>
    <xdr:ext cx="762000" cy="259045"/>
    <xdr:sp macro="" textlink="">
      <xdr:nvSpPr>
        <xdr:cNvPr id="449" name="将来負担の状況平均値テキスト"/>
        <xdr:cNvSpPr txBox="1"/>
      </xdr:nvSpPr>
      <xdr:spPr>
        <a:xfrm>
          <a:off x="17106900" y="2425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50874</xdr:rowOff>
    </xdr:from>
    <xdr:to>
      <xdr:col>24</xdr:col>
      <xdr:colOff>609600</xdr:colOff>
      <xdr:row>14</xdr:row>
      <xdr:rowOff>152474</xdr:rowOff>
    </xdr:to>
    <xdr:sp macro="" textlink="">
      <xdr:nvSpPr>
        <xdr:cNvPr id="450" name="フローチャート : 判断 449"/>
        <xdr:cNvSpPr/>
      </xdr:nvSpPr>
      <xdr:spPr>
        <a:xfrm>
          <a:off x="169672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98055</xdr:rowOff>
    </xdr:from>
    <xdr:to>
      <xdr:col>23</xdr:col>
      <xdr:colOff>406400</xdr:colOff>
      <xdr:row>14</xdr:row>
      <xdr:rowOff>129423</xdr:rowOff>
    </xdr:to>
    <xdr:cxnSp macro="">
      <xdr:nvCxnSpPr>
        <xdr:cNvPr id="451" name="直線コネクタ 450"/>
        <xdr:cNvCxnSpPr/>
      </xdr:nvCxnSpPr>
      <xdr:spPr>
        <a:xfrm flipV="1">
          <a:off x="15290800" y="2498355"/>
          <a:ext cx="889000" cy="3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72792</xdr:rowOff>
    </xdr:from>
    <xdr:to>
      <xdr:col>23</xdr:col>
      <xdr:colOff>457200</xdr:colOff>
      <xdr:row>15</xdr:row>
      <xdr:rowOff>2942</xdr:rowOff>
    </xdr:to>
    <xdr:sp macro="" textlink="">
      <xdr:nvSpPr>
        <xdr:cNvPr id="452" name="フローチャート : 判断 451"/>
        <xdr:cNvSpPr/>
      </xdr:nvSpPr>
      <xdr:spPr>
        <a:xfrm>
          <a:off x="16129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159169</xdr:rowOff>
    </xdr:from>
    <xdr:ext cx="736600" cy="259045"/>
    <xdr:sp macro="" textlink="">
      <xdr:nvSpPr>
        <xdr:cNvPr id="453" name="テキスト ボックス 452"/>
        <xdr:cNvSpPr txBox="1"/>
      </xdr:nvSpPr>
      <xdr:spPr>
        <a:xfrm>
          <a:off x="15798800" y="2559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129423</xdr:rowOff>
    </xdr:from>
    <xdr:to>
      <xdr:col>22</xdr:col>
      <xdr:colOff>203200</xdr:colOff>
      <xdr:row>14</xdr:row>
      <xdr:rowOff>154961</xdr:rowOff>
    </xdr:to>
    <xdr:cxnSp macro="">
      <xdr:nvCxnSpPr>
        <xdr:cNvPr id="454" name="直線コネクタ 453"/>
        <xdr:cNvCxnSpPr/>
      </xdr:nvCxnSpPr>
      <xdr:spPr>
        <a:xfrm flipV="1">
          <a:off x="14401800" y="2529723"/>
          <a:ext cx="889000" cy="2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97123</xdr:rowOff>
    </xdr:from>
    <xdr:to>
      <xdr:col>22</xdr:col>
      <xdr:colOff>254000</xdr:colOff>
      <xdr:row>15</xdr:row>
      <xdr:rowOff>27273</xdr:rowOff>
    </xdr:to>
    <xdr:sp macro="" textlink="">
      <xdr:nvSpPr>
        <xdr:cNvPr id="455" name="フローチャート : 判断 454"/>
        <xdr:cNvSpPr/>
      </xdr:nvSpPr>
      <xdr:spPr>
        <a:xfrm>
          <a:off x="15240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12050</xdr:rowOff>
    </xdr:from>
    <xdr:ext cx="762000" cy="259045"/>
    <xdr:sp macro="" textlink="">
      <xdr:nvSpPr>
        <xdr:cNvPr id="456" name="テキスト ボックス 455"/>
        <xdr:cNvSpPr txBox="1"/>
      </xdr:nvSpPr>
      <xdr:spPr>
        <a:xfrm>
          <a:off x="14909800" y="25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154961</xdr:rowOff>
    </xdr:from>
    <xdr:to>
      <xdr:col>21</xdr:col>
      <xdr:colOff>0</xdr:colOff>
      <xdr:row>15</xdr:row>
      <xdr:rowOff>33581</xdr:rowOff>
    </xdr:to>
    <xdr:cxnSp macro="">
      <xdr:nvCxnSpPr>
        <xdr:cNvPr id="457" name="直線コネクタ 456"/>
        <xdr:cNvCxnSpPr/>
      </xdr:nvCxnSpPr>
      <xdr:spPr>
        <a:xfrm flipV="1">
          <a:off x="13512800" y="2555261"/>
          <a:ext cx="889000" cy="5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107982</xdr:rowOff>
    </xdr:from>
    <xdr:to>
      <xdr:col>21</xdr:col>
      <xdr:colOff>50800</xdr:colOff>
      <xdr:row>15</xdr:row>
      <xdr:rowOff>38132</xdr:rowOff>
    </xdr:to>
    <xdr:sp macro="" textlink="">
      <xdr:nvSpPr>
        <xdr:cNvPr id="458" name="フローチャート : 判断 457"/>
        <xdr:cNvSpPr/>
      </xdr:nvSpPr>
      <xdr:spPr>
        <a:xfrm>
          <a:off x="14351000" y="250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22909</xdr:rowOff>
    </xdr:from>
    <xdr:ext cx="762000" cy="259045"/>
    <xdr:sp macro="" textlink="">
      <xdr:nvSpPr>
        <xdr:cNvPr id="459" name="テキスト ボックス 458"/>
        <xdr:cNvSpPr txBox="1"/>
      </xdr:nvSpPr>
      <xdr:spPr>
        <a:xfrm>
          <a:off x="14020800" y="259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153024</xdr:rowOff>
    </xdr:from>
    <xdr:to>
      <xdr:col>19</xdr:col>
      <xdr:colOff>533400</xdr:colOff>
      <xdr:row>15</xdr:row>
      <xdr:rowOff>83174</xdr:rowOff>
    </xdr:to>
    <xdr:sp macro="" textlink="">
      <xdr:nvSpPr>
        <xdr:cNvPr id="460" name="フローチャート : 判断 459"/>
        <xdr:cNvSpPr/>
      </xdr:nvSpPr>
      <xdr:spPr>
        <a:xfrm>
          <a:off x="13462000" y="255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93351</xdr:rowOff>
    </xdr:from>
    <xdr:ext cx="762000" cy="259045"/>
    <xdr:sp macro="" textlink="">
      <xdr:nvSpPr>
        <xdr:cNvPr id="461" name="テキスト ボックス 460"/>
        <xdr:cNvSpPr txBox="1"/>
      </xdr:nvSpPr>
      <xdr:spPr>
        <a:xfrm>
          <a:off x="13131800" y="2322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13</xdr:row>
      <xdr:rowOff>161396</xdr:rowOff>
    </xdr:from>
    <xdr:to>
      <xdr:col>24</xdr:col>
      <xdr:colOff>609600</xdr:colOff>
      <xdr:row>14</xdr:row>
      <xdr:rowOff>91546</xdr:rowOff>
    </xdr:to>
    <xdr:sp macro="" textlink="">
      <xdr:nvSpPr>
        <xdr:cNvPr id="467" name="円/楕円 466"/>
        <xdr:cNvSpPr/>
      </xdr:nvSpPr>
      <xdr:spPr>
        <a:xfrm>
          <a:off x="16967200" y="239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82673</xdr:rowOff>
    </xdr:from>
    <xdr:ext cx="762000" cy="259045"/>
    <xdr:sp macro="" textlink="">
      <xdr:nvSpPr>
        <xdr:cNvPr id="468" name="将来負担の状況該当値テキスト"/>
        <xdr:cNvSpPr txBox="1"/>
      </xdr:nvSpPr>
      <xdr:spPr>
        <a:xfrm>
          <a:off x="17106900" y="2311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35.0</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47255</xdr:rowOff>
    </xdr:from>
    <xdr:to>
      <xdr:col>23</xdr:col>
      <xdr:colOff>457200</xdr:colOff>
      <xdr:row>14</xdr:row>
      <xdr:rowOff>148855</xdr:rowOff>
    </xdr:to>
    <xdr:sp macro="" textlink="">
      <xdr:nvSpPr>
        <xdr:cNvPr id="469" name="円/楕円 468"/>
        <xdr:cNvSpPr/>
      </xdr:nvSpPr>
      <xdr:spPr>
        <a:xfrm>
          <a:off x="16129000" y="244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159032</xdr:rowOff>
    </xdr:from>
    <xdr:ext cx="736600" cy="259045"/>
    <xdr:sp macro="" textlink="">
      <xdr:nvSpPr>
        <xdr:cNvPr id="470" name="テキスト ボックス 469"/>
        <xdr:cNvSpPr txBox="1"/>
      </xdr:nvSpPr>
      <xdr:spPr>
        <a:xfrm>
          <a:off x="15798800" y="2216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78623</xdr:rowOff>
    </xdr:from>
    <xdr:to>
      <xdr:col>22</xdr:col>
      <xdr:colOff>254000</xdr:colOff>
      <xdr:row>15</xdr:row>
      <xdr:rowOff>8773</xdr:rowOff>
    </xdr:to>
    <xdr:sp macro="" textlink="">
      <xdr:nvSpPr>
        <xdr:cNvPr id="471" name="円/楕円 470"/>
        <xdr:cNvSpPr/>
      </xdr:nvSpPr>
      <xdr:spPr>
        <a:xfrm>
          <a:off x="15240000" y="247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18950</xdr:rowOff>
    </xdr:from>
    <xdr:ext cx="762000" cy="259045"/>
    <xdr:sp macro="" textlink="">
      <xdr:nvSpPr>
        <xdr:cNvPr id="472" name="テキスト ボックス 471"/>
        <xdr:cNvSpPr txBox="1"/>
      </xdr:nvSpPr>
      <xdr:spPr>
        <a:xfrm>
          <a:off x="14909800" y="2247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104161</xdr:rowOff>
    </xdr:from>
    <xdr:to>
      <xdr:col>21</xdr:col>
      <xdr:colOff>50800</xdr:colOff>
      <xdr:row>15</xdr:row>
      <xdr:rowOff>34311</xdr:rowOff>
    </xdr:to>
    <xdr:sp macro="" textlink="">
      <xdr:nvSpPr>
        <xdr:cNvPr id="473" name="円/楕円 472"/>
        <xdr:cNvSpPr/>
      </xdr:nvSpPr>
      <xdr:spPr>
        <a:xfrm>
          <a:off x="14351000" y="250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44488</xdr:rowOff>
    </xdr:from>
    <xdr:ext cx="762000" cy="259045"/>
    <xdr:sp macro="" textlink="">
      <xdr:nvSpPr>
        <xdr:cNvPr id="474" name="テキスト ボックス 473"/>
        <xdr:cNvSpPr txBox="1"/>
      </xdr:nvSpPr>
      <xdr:spPr>
        <a:xfrm>
          <a:off x="14020800" y="227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154231</xdr:rowOff>
    </xdr:from>
    <xdr:to>
      <xdr:col>19</xdr:col>
      <xdr:colOff>533400</xdr:colOff>
      <xdr:row>15</xdr:row>
      <xdr:rowOff>84381</xdr:rowOff>
    </xdr:to>
    <xdr:sp macro="" textlink="">
      <xdr:nvSpPr>
        <xdr:cNvPr id="475" name="円/楕円 474"/>
        <xdr:cNvSpPr/>
      </xdr:nvSpPr>
      <xdr:spPr>
        <a:xfrm>
          <a:off x="13462000" y="255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69158</xdr:rowOff>
    </xdr:from>
    <xdr:ext cx="762000" cy="259045"/>
    <xdr:sp macro="" textlink="">
      <xdr:nvSpPr>
        <xdr:cNvPr id="476" name="テキスト ボックス 475"/>
        <xdr:cNvSpPr txBox="1"/>
      </xdr:nvSpPr>
      <xdr:spPr>
        <a:xfrm>
          <a:off x="13131800" y="2640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茨城県常陸大宮市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45,218
44,989
348.38
23,032,501
21,735,069
1,143,961
15,068,675
24,611,121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35.0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昨年度</a:t>
          </a:r>
          <a:r>
            <a:rPr kumimoji="1" lang="ja-JP" altLang="en-US" sz="1300">
              <a:solidFill>
                <a:schemeClr val="dk1"/>
              </a:solidFill>
              <a:effectLst/>
              <a:latin typeface="+mn-ea"/>
              <a:ea typeface="+mn-ea"/>
              <a:cs typeface="+mn-cs"/>
            </a:rPr>
            <a:t>より</a:t>
          </a:r>
          <a:r>
            <a:rPr kumimoji="1" lang="en-US" altLang="ja-JP" sz="1300">
              <a:solidFill>
                <a:schemeClr val="dk1"/>
              </a:solidFill>
              <a:effectLst/>
              <a:latin typeface="+mn-ea"/>
              <a:ea typeface="+mn-ea"/>
              <a:cs typeface="+mn-cs"/>
            </a:rPr>
            <a:t>0.9</a:t>
          </a:r>
          <a:r>
            <a:rPr kumimoji="1" lang="ja-JP" altLang="en-US" sz="1300">
              <a:solidFill>
                <a:schemeClr val="dk1"/>
              </a:solidFill>
              <a:effectLst/>
              <a:latin typeface="+mn-ea"/>
              <a:ea typeface="+mn-ea"/>
              <a:cs typeface="+mn-cs"/>
            </a:rPr>
            <a:t>ポイント改善したが，類似団体平均及び全国平均を上回っている。高い要因は，</a:t>
          </a:r>
          <a:r>
            <a:rPr kumimoji="1" lang="ja-JP" altLang="ja-JP" sz="1300">
              <a:solidFill>
                <a:schemeClr val="dk1"/>
              </a:solidFill>
              <a:effectLst/>
              <a:latin typeface="+mn-lt"/>
              <a:ea typeface="+mn-ea"/>
              <a:cs typeface="+mn-cs"/>
            </a:rPr>
            <a:t>５町村合併後の行政運営を総合支所方式として旧町村毎に支所を配置しているため，費目別比較でも半数の部門で類似団体平均を上回っている。今後は，</a:t>
          </a:r>
          <a:r>
            <a:rPr kumimoji="1" lang="ja-JP" altLang="en-US"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22</a:t>
          </a:r>
          <a:r>
            <a:rPr kumimoji="1" lang="ja-JP" altLang="en-US" sz="1300">
              <a:solidFill>
                <a:schemeClr val="dk1"/>
              </a:solidFill>
              <a:effectLst/>
              <a:latin typeface="+mn-ea"/>
              <a:ea typeface="+mn-ea"/>
              <a:cs typeface="+mn-cs"/>
            </a:rPr>
            <a:t>年</a:t>
          </a:r>
          <a:r>
            <a:rPr kumimoji="1" lang="en-US" altLang="ja-JP" sz="1300">
              <a:solidFill>
                <a:schemeClr val="dk1"/>
              </a:solidFill>
              <a:effectLst/>
              <a:latin typeface="+mn-ea"/>
              <a:ea typeface="+mn-ea"/>
              <a:cs typeface="+mn-cs"/>
            </a:rPr>
            <a:t>7</a:t>
          </a:r>
          <a:r>
            <a:rPr kumimoji="1" lang="ja-JP" altLang="en-US" sz="1300">
              <a:solidFill>
                <a:schemeClr val="dk1"/>
              </a:solidFill>
              <a:effectLst/>
              <a:latin typeface="+mn-ea"/>
              <a:ea typeface="+mn-ea"/>
              <a:cs typeface="+mn-cs"/>
            </a:rPr>
            <a:t>月に策定した定員適正化計画に基づき，</a:t>
          </a:r>
          <a:r>
            <a:rPr kumimoji="1" lang="ja-JP" altLang="ja-JP" sz="1300">
              <a:solidFill>
                <a:schemeClr val="dk1"/>
              </a:solidFill>
              <a:effectLst/>
              <a:latin typeface="+mn-lt"/>
              <a:ea typeface="+mn-ea"/>
              <a:cs typeface="+mn-cs"/>
            </a:rPr>
            <a:t>機構改革等で新規採用を抑制し職員数を削減し，コストの削減を図っていく。</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170434</xdr:rowOff>
    </xdr:to>
    <xdr:cxnSp macro="">
      <xdr:nvCxnSpPr>
        <xdr:cNvPr id="58" name="直線コネクタ 57"/>
        <xdr:cNvCxnSpPr/>
      </xdr:nvCxnSpPr>
      <xdr:spPr>
        <a:xfrm flipV="1">
          <a:off x="4826000" y="591972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142511</xdr:rowOff>
    </xdr:from>
    <xdr:ext cx="762000" cy="259045"/>
    <xdr:sp macro="" textlink="">
      <xdr:nvSpPr>
        <xdr:cNvPr id="59" name="人件費最小値テキスト"/>
        <xdr:cNvSpPr txBox="1"/>
      </xdr:nvSpPr>
      <xdr:spPr>
        <a:xfrm>
          <a:off x="4914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39</xdr:row>
      <xdr:rowOff>170434</xdr:rowOff>
    </xdr:from>
    <xdr:to>
      <xdr:col>7</xdr:col>
      <xdr:colOff>104775</xdr:colOff>
      <xdr:row>39</xdr:row>
      <xdr:rowOff>170434</xdr:rowOff>
    </xdr:to>
    <xdr:cxnSp macro="">
      <xdr:nvCxnSpPr>
        <xdr:cNvPr id="60" name="直線コネクタ 59"/>
        <xdr:cNvCxnSpPr/>
      </xdr:nvCxnSpPr>
      <xdr:spPr>
        <a:xfrm>
          <a:off x="4737100" y="685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1"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2" name="直線コネクタ 61"/>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74422</xdr:rowOff>
    </xdr:from>
    <xdr:to>
      <xdr:col>7</xdr:col>
      <xdr:colOff>15875</xdr:colOff>
      <xdr:row>37</xdr:row>
      <xdr:rowOff>115570</xdr:rowOff>
    </xdr:to>
    <xdr:cxnSp macro="">
      <xdr:nvCxnSpPr>
        <xdr:cNvPr id="63" name="直線コネクタ 62"/>
        <xdr:cNvCxnSpPr/>
      </xdr:nvCxnSpPr>
      <xdr:spPr>
        <a:xfrm flipV="1">
          <a:off x="3987800" y="641807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4"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115570</xdr:rowOff>
    </xdr:from>
    <xdr:to>
      <xdr:col>5</xdr:col>
      <xdr:colOff>549275</xdr:colOff>
      <xdr:row>37</xdr:row>
      <xdr:rowOff>161290</xdr:rowOff>
    </xdr:to>
    <xdr:cxnSp macro="">
      <xdr:nvCxnSpPr>
        <xdr:cNvPr id="66" name="直線コネクタ 65"/>
        <xdr:cNvCxnSpPr/>
      </xdr:nvCxnSpPr>
      <xdr:spPr>
        <a:xfrm flipV="1">
          <a:off x="3098800" y="6459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167640</xdr:rowOff>
    </xdr:from>
    <xdr:to>
      <xdr:col>5</xdr:col>
      <xdr:colOff>600075</xdr:colOff>
      <xdr:row>37</xdr:row>
      <xdr:rowOff>97790</xdr:rowOff>
    </xdr:to>
    <xdr:sp macro="" textlink="">
      <xdr:nvSpPr>
        <xdr:cNvPr id="67" name="フローチャート : 判断 66"/>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107967</xdr:rowOff>
    </xdr:from>
    <xdr:ext cx="736600" cy="259045"/>
    <xdr:sp macro="" textlink="">
      <xdr:nvSpPr>
        <xdr:cNvPr id="68" name="テキスト ボックス 67"/>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161290</xdr:rowOff>
    </xdr:from>
    <xdr:to>
      <xdr:col>4</xdr:col>
      <xdr:colOff>346075</xdr:colOff>
      <xdr:row>37</xdr:row>
      <xdr:rowOff>161290</xdr:rowOff>
    </xdr:to>
    <xdr:cxnSp macro="">
      <xdr:nvCxnSpPr>
        <xdr:cNvPr id="69" name="直線コネクタ 68"/>
        <xdr:cNvCxnSpPr/>
      </xdr:nvCxnSpPr>
      <xdr:spPr>
        <a:xfrm>
          <a:off x="2209800" y="6504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126255</xdr:rowOff>
    </xdr:from>
    <xdr:ext cx="762000" cy="259045"/>
    <xdr:sp macro="" textlink="">
      <xdr:nvSpPr>
        <xdr:cNvPr id="71" name="テキスト ボックス 70"/>
        <xdr:cNvSpPr txBox="1"/>
      </xdr:nvSpPr>
      <xdr:spPr>
        <a:xfrm>
          <a:off x="2717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161290</xdr:rowOff>
    </xdr:from>
    <xdr:to>
      <xdr:col>3</xdr:col>
      <xdr:colOff>142875</xdr:colOff>
      <xdr:row>38</xdr:row>
      <xdr:rowOff>131572</xdr:rowOff>
    </xdr:to>
    <xdr:cxnSp macro="">
      <xdr:nvCxnSpPr>
        <xdr:cNvPr id="72" name="直線コネクタ 71"/>
        <xdr:cNvCxnSpPr/>
      </xdr:nvCxnSpPr>
      <xdr:spPr>
        <a:xfrm flipV="1">
          <a:off x="1320800" y="6504940"/>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3" name="フローチャート : 判断 72"/>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74" name="テキスト ボックス 73"/>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46482</xdr:rowOff>
    </xdr:from>
    <xdr:to>
      <xdr:col>1</xdr:col>
      <xdr:colOff>676275</xdr:colOff>
      <xdr:row>37</xdr:row>
      <xdr:rowOff>148082</xdr:rowOff>
    </xdr:to>
    <xdr:sp macro="" textlink="">
      <xdr:nvSpPr>
        <xdr:cNvPr id="75" name="フローチャート : 判断 74"/>
        <xdr:cNvSpPr/>
      </xdr:nvSpPr>
      <xdr:spPr>
        <a:xfrm>
          <a:off x="1270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158259</xdr:rowOff>
    </xdr:from>
    <xdr:ext cx="762000" cy="259045"/>
    <xdr:sp macro="" textlink="">
      <xdr:nvSpPr>
        <xdr:cNvPr id="76" name="テキスト ボックス 75"/>
        <xdr:cNvSpPr txBox="1"/>
      </xdr:nvSpPr>
      <xdr:spPr>
        <a:xfrm>
          <a:off x="939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23622</xdr:rowOff>
    </xdr:from>
    <xdr:to>
      <xdr:col>7</xdr:col>
      <xdr:colOff>66675</xdr:colOff>
      <xdr:row>37</xdr:row>
      <xdr:rowOff>125222</xdr:rowOff>
    </xdr:to>
    <xdr:sp macro="" textlink="">
      <xdr:nvSpPr>
        <xdr:cNvPr id="82" name="円/楕円 81"/>
        <xdr:cNvSpPr/>
      </xdr:nvSpPr>
      <xdr:spPr>
        <a:xfrm>
          <a:off x="4775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167149</xdr:rowOff>
    </xdr:from>
    <xdr:ext cx="762000" cy="259045"/>
    <xdr:sp macro="" textlink="">
      <xdr:nvSpPr>
        <xdr:cNvPr id="83" name="人件費該当値テキスト"/>
        <xdr:cNvSpPr txBox="1"/>
      </xdr:nvSpPr>
      <xdr:spPr>
        <a:xfrm>
          <a:off x="4914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64770</xdr:rowOff>
    </xdr:from>
    <xdr:to>
      <xdr:col>5</xdr:col>
      <xdr:colOff>600075</xdr:colOff>
      <xdr:row>37</xdr:row>
      <xdr:rowOff>166370</xdr:rowOff>
    </xdr:to>
    <xdr:sp macro="" textlink="">
      <xdr:nvSpPr>
        <xdr:cNvPr id="84" name="円/楕円 83"/>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151147</xdr:rowOff>
    </xdr:from>
    <xdr:ext cx="736600" cy="259045"/>
    <xdr:sp macro="" textlink="">
      <xdr:nvSpPr>
        <xdr:cNvPr id="85" name="テキスト ボックス 84"/>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110490</xdr:rowOff>
    </xdr:from>
    <xdr:to>
      <xdr:col>4</xdr:col>
      <xdr:colOff>396875</xdr:colOff>
      <xdr:row>38</xdr:row>
      <xdr:rowOff>40640</xdr:rowOff>
    </xdr:to>
    <xdr:sp macro="" textlink="">
      <xdr:nvSpPr>
        <xdr:cNvPr id="86" name="円/楕円 85"/>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25417</xdr:rowOff>
    </xdr:from>
    <xdr:ext cx="762000" cy="259045"/>
    <xdr:sp macro="" textlink="">
      <xdr:nvSpPr>
        <xdr:cNvPr id="87" name="テキスト ボックス 86"/>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110490</xdr:rowOff>
    </xdr:from>
    <xdr:to>
      <xdr:col>3</xdr:col>
      <xdr:colOff>193675</xdr:colOff>
      <xdr:row>38</xdr:row>
      <xdr:rowOff>40640</xdr:rowOff>
    </xdr:to>
    <xdr:sp macro="" textlink="">
      <xdr:nvSpPr>
        <xdr:cNvPr id="88" name="円/楕円 87"/>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25417</xdr:rowOff>
    </xdr:from>
    <xdr:ext cx="762000" cy="259045"/>
    <xdr:sp macro="" textlink="">
      <xdr:nvSpPr>
        <xdr:cNvPr id="89" name="テキスト ボックス 88"/>
        <xdr:cNvSpPr txBox="1"/>
      </xdr:nvSpPr>
      <xdr:spPr>
        <a:xfrm>
          <a:off x="1828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80772</xdr:rowOff>
    </xdr:from>
    <xdr:to>
      <xdr:col>1</xdr:col>
      <xdr:colOff>676275</xdr:colOff>
      <xdr:row>39</xdr:row>
      <xdr:rowOff>10922</xdr:rowOff>
    </xdr:to>
    <xdr:sp macro="" textlink="">
      <xdr:nvSpPr>
        <xdr:cNvPr id="90" name="円/楕円 89"/>
        <xdr:cNvSpPr/>
      </xdr:nvSpPr>
      <xdr:spPr>
        <a:xfrm>
          <a:off x="1270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167149</xdr:rowOff>
    </xdr:from>
    <xdr:ext cx="762000" cy="259045"/>
    <xdr:sp macro="" textlink="">
      <xdr:nvSpPr>
        <xdr:cNvPr id="91" name="テキスト ボックス 90"/>
        <xdr:cNvSpPr txBox="1"/>
      </xdr:nvSpPr>
      <xdr:spPr>
        <a:xfrm>
          <a:off x="939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と同ポイントであり，類似団体平均及び全国平均とも上回っている。上回っている要因は，施設の指定管理委託料や学校統廃合によるスクールバス運行業務委託料等が挙げられる。今後は，事務事業の見直し，機構改革及び公共施設の統廃合により，コスト削減を図っていく。</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6" name="直線コネクタ 105"/>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7" name="テキスト ボックス 106"/>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8" name="直線コネクタ 107"/>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9" name="テキスト ボックス 108"/>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0" name="直線コネクタ 109"/>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1" name="テキスト ボックス 110"/>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2" name="直線コネクタ 111"/>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3" name="テキスト ボックス 112"/>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4" name="直線コネクタ 113"/>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5" name="テキスト ボックス 114"/>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6" name="直線コネクタ 115"/>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7" name="テキスト ボックス 116"/>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154214</xdr:rowOff>
    </xdr:from>
    <xdr:to>
      <xdr:col>24</xdr:col>
      <xdr:colOff>31750</xdr:colOff>
      <xdr:row>21</xdr:row>
      <xdr:rowOff>15422</xdr:rowOff>
    </xdr:to>
    <xdr:cxnSp macro="">
      <xdr:nvCxnSpPr>
        <xdr:cNvPr id="121" name="直線コネクタ 120"/>
        <xdr:cNvCxnSpPr/>
      </xdr:nvCxnSpPr>
      <xdr:spPr>
        <a:xfrm flipV="1">
          <a:off x="16510000" y="22116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158949</xdr:rowOff>
    </xdr:from>
    <xdr:ext cx="762000" cy="259045"/>
    <xdr:sp macro="" textlink="">
      <xdr:nvSpPr>
        <xdr:cNvPr id="122" name="物件費最小値テキスト"/>
        <xdr:cNvSpPr txBox="1"/>
      </xdr:nvSpPr>
      <xdr:spPr>
        <a:xfrm>
          <a:off x="16598900" y="35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21</xdr:row>
      <xdr:rowOff>15422</xdr:rowOff>
    </xdr:from>
    <xdr:to>
      <xdr:col>24</xdr:col>
      <xdr:colOff>120650</xdr:colOff>
      <xdr:row>21</xdr:row>
      <xdr:rowOff>15422</xdr:rowOff>
    </xdr:to>
    <xdr:cxnSp macro="">
      <xdr:nvCxnSpPr>
        <xdr:cNvPr id="123" name="直線コネクタ 122"/>
        <xdr:cNvCxnSpPr/>
      </xdr:nvCxnSpPr>
      <xdr:spPr>
        <a:xfrm>
          <a:off x="16421100" y="361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69141</xdr:rowOff>
    </xdr:from>
    <xdr:ext cx="762000" cy="259045"/>
    <xdr:sp macro="" textlink="">
      <xdr:nvSpPr>
        <xdr:cNvPr id="124"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12</xdr:row>
      <xdr:rowOff>154214</xdr:rowOff>
    </xdr:from>
    <xdr:to>
      <xdr:col>24</xdr:col>
      <xdr:colOff>120650</xdr:colOff>
      <xdr:row>12</xdr:row>
      <xdr:rowOff>154214</xdr:rowOff>
    </xdr:to>
    <xdr:cxnSp macro="">
      <xdr:nvCxnSpPr>
        <xdr:cNvPr id="125" name="直線コネクタ 124"/>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91621</xdr:rowOff>
    </xdr:from>
    <xdr:to>
      <xdr:col>24</xdr:col>
      <xdr:colOff>31750</xdr:colOff>
      <xdr:row>17</xdr:row>
      <xdr:rowOff>91621</xdr:rowOff>
    </xdr:to>
    <xdr:cxnSp macro="">
      <xdr:nvCxnSpPr>
        <xdr:cNvPr id="126" name="直線コネクタ 125"/>
        <xdr:cNvCxnSpPr/>
      </xdr:nvCxnSpPr>
      <xdr:spPr>
        <a:xfrm>
          <a:off x="15671800" y="30062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65513</xdr:rowOff>
    </xdr:from>
    <xdr:ext cx="762000" cy="259045"/>
    <xdr:sp macro="" textlink="">
      <xdr:nvSpPr>
        <xdr:cNvPr id="127" name="物件費平均値テキスト"/>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28" name="フローチャート : 判断 127"/>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4536</xdr:rowOff>
    </xdr:from>
    <xdr:to>
      <xdr:col>22</xdr:col>
      <xdr:colOff>565150</xdr:colOff>
      <xdr:row>17</xdr:row>
      <xdr:rowOff>91621</xdr:rowOff>
    </xdr:to>
    <xdr:cxnSp macro="">
      <xdr:nvCxnSpPr>
        <xdr:cNvPr id="129" name="直線コネクタ 128"/>
        <xdr:cNvCxnSpPr/>
      </xdr:nvCxnSpPr>
      <xdr:spPr>
        <a:xfrm>
          <a:off x="14782800" y="2919186"/>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5443</xdr:rowOff>
    </xdr:from>
    <xdr:to>
      <xdr:col>22</xdr:col>
      <xdr:colOff>615950</xdr:colOff>
      <xdr:row>16</xdr:row>
      <xdr:rowOff>107043</xdr:rowOff>
    </xdr:to>
    <xdr:sp macro="" textlink="">
      <xdr:nvSpPr>
        <xdr:cNvPr id="130" name="フローチャート : 判断 129"/>
        <xdr:cNvSpPr/>
      </xdr:nvSpPr>
      <xdr:spPr>
        <a:xfrm>
          <a:off x="15621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117220</xdr:rowOff>
    </xdr:from>
    <xdr:ext cx="736600" cy="259045"/>
    <xdr:sp macro="" textlink="">
      <xdr:nvSpPr>
        <xdr:cNvPr id="131" name="テキスト ボックス 130"/>
        <xdr:cNvSpPr txBox="1"/>
      </xdr:nvSpPr>
      <xdr:spPr>
        <a:xfrm>
          <a:off x="15290800" y="251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88900</xdr:rowOff>
    </xdr:from>
    <xdr:to>
      <xdr:col>21</xdr:col>
      <xdr:colOff>361950</xdr:colOff>
      <xdr:row>17</xdr:row>
      <xdr:rowOff>4536</xdr:rowOff>
    </xdr:to>
    <xdr:cxnSp macro="">
      <xdr:nvCxnSpPr>
        <xdr:cNvPr id="132" name="直線コネクタ 131"/>
        <xdr:cNvCxnSpPr/>
      </xdr:nvCxnSpPr>
      <xdr:spPr>
        <a:xfrm>
          <a:off x="13893800" y="28321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3" name="フローチャート : 判断 132"/>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84563</xdr:rowOff>
    </xdr:from>
    <xdr:ext cx="762000" cy="259045"/>
    <xdr:sp macro="" textlink="">
      <xdr:nvSpPr>
        <xdr:cNvPr id="134" name="テキスト ボックス 133"/>
        <xdr:cNvSpPr txBox="1"/>
      </xdr:nvSpPr>
      <xdr:spPr>
        <a:xfrm>
          <a:off x="14401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88900</xdr:rowOff>
    </xdr:from>
    <xdr:to>
      <xdr:col>20</xdr:col>
      <xdr:colOff>158750</xdr:colOff>
      <xdr:row>16</xdr:row>
      <xdr:rowOff>143329</xdr:rowOff>
    </xdr:to>
    <xdr:cxnSp macro="">
      <xdr:nvCxnSpPr>
        <xdr:cNvPr id="135" name="直線コネクタ 134"/>
        <xdr:cNvCxnSpPr/>
      </xdr:nvCxnSpPr>
      <xdr:spPr>
        <a:xfrm flipV="1">
          <a:off x="13004800" y="28321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36" name="フローチャート : 判断 135"/>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62791</xdr:rowOff>
    </xdr:from>
    <xdr:ext cx="762000" cy="259045"/>
    <xdr:sp macro="" textlink="">
      <xdr:nvSpPr>
        <xdr:cNvPr id="137" name="テキスト ボックス 136"/>
        <xdr:cNvSpPr txBox="1"/>
      </xdr:nvSpPr>
      <xdr:spPr>
        <a:xfrm>
          <a:off x="13512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38" name="フローチャート : 判断 137"/>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39" name="テキスト ボックス 138"/>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40821</xdr:rowOff>
    </xdr:from>
    <xdr:to>
      <xdr:col>24</xdr:col>
      <xdr:colOff>82550</xdr:colOff>
      <xdr:row>17</xdr:row>
      <xdr:rowOff>142421</xdr:rowOff>
    </xdr:to>
    <xdr:sp macro="" textlink="">
      <xdr:nvSpPr>
        <xdr:cNvPr id="145" name="円/楕円 144"/>
        <xdr:cNvSpPr/>
      </xdr:nvSpPr>
      <xdr:spPr>
        <a:xfrm>
          <a:off x="164592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12898</xdr:rowOff>
    </xdr:from>
    <xdr:ext cx="762000" cy="259045"/>
    <xdr:sp macro="" textlink="">
      <xdr:nvSpPr>
        <xdr:cNvPr id="146" name="物件費該当値テキスト"/>
        <xdr:cNvSpPr txBox="1"/>
      </xdr:nvSpPr>
      <xdr:spPr>
        <a:xfrm>
          <a:off x="16598900" y="292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40821</xdr:rowOff>
    </xdr:from>
    <xdr:to>
      <xdr:col>22</xdr:col>
      <xdr:colOff>615950</xdr:colOff>
      <xdr:row>17</xdr:row>
      <xdr:rowOff>142421</xdr:rowOff>
    </xdr:to>
    <xdr:sp macro="" textlink="">
      <xdr:nvSpPr>
        <xdr:cNvPr id="147" name="円/楕円 146"/>
        <xdr:cNvSpPr/>
      </xdr:nvSpPr>
      <xdr:spPr>
        <a:xfrm>
          <a:off x="15621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127198</xdr:rowOff>
    </xdr:from>
    <xdr:ext cx="736600" cy="259045"/>
    <xdr:sp macro="" textlink="">
      <xdr:nvSpPr>
        <xdr:cNvPr id="148" name="テキスト ボックス 147"/>
        <xdr:cNvSpPr txBox="1"/>
      </xdr:nvSpPr>
      <xdr:spPr>
        <a:xfrm>
          <a:off x="15290800" y="3041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125186</xdr:rowOff>
    </xdr:from>
    <xdr:to>
      <xdr:col>21</xdr:col>
      <xdr:colOff>412750</xdr:colOff>
      <xdr:row>17</xdr:row>
      <xdr:rowOff>55336</xdr:rowOff>
    </xdr:to>
    <xdr:sp macro="" textlink="">
      <xdr:nvSpPr>
        <xdr:cNvPr id="149" name="円/楕円 148"/>
        <xdr:cNvSpPr/>
      </xdr:nvSpPr>
      <xdr:spPr>
        <a:xfrm>
          <a:off x="14732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40113</xdr:rowOff>
    </xdr:from>
    <xdr:ext cx="762000" cy="259045"/>
    <xdr:sp macro="" textlink="">
      <xdr:nvSpPr>
        <xdr:cNvPr id="150" name="テキスト ボックス 149"/>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38100</xdr:rowOff>
    </xdr:from>
    <xdr:to>
      <xdr:col>20</xdr:col>
      <xdr:colOff>209550</xdr:colOff>
      <xdr:row>16</xdr:row>
      <xdr:rowOff>139700</xdr:rowOff>
    </xdr:to>
    <xdr:sp macro="" textlink="">
      <xdr:nvSpPr>
        <xdr:cNvPr id="151" name="円/楕円 150"/>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124477</xdr:rowOff>
    </xdr:from>
    <xdr:ext cx="762000" cy="259045"/>
    <xdr:sp macro="" textlink="">
      <xdr:nvSpPr>
        <xdr:cNvPr id="152" name="テキスト ボックス 151"/>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92529</xdr:rowOff>
    </xdr:from>
    <xdr:to>
      <xdr:col>19</xdr:col>
      <xdr:colOff>6350</xdr:colOff>
      <xdr:row>17</xdr:row>
      <xdr:rowOff>22679</xdr:rowOff>
    </xdr:to>
    <xdr:sp macro="" textlink="">
      <xdr:nvSpPr>
        <xdr:cNvPr id="153" name="円/楕円 152"/>
        <xdr:cNvSpPr/>
      </xdr:nvSpPr>
      <xdr:spPr>
        <a:xfrm>
          <a:off x="12954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7456</xdr:rowOff>
    </xdr:from>
    <xdr:ext cx="762000" cy="259045"/>
    <xdr:sp macro="" textlink="">
      <xdr:nvSpPr>
        <xdr:cNvPr id="154" name="テキスト ボックス 153"/>
        <xdr:cNvSpPr txBox="1"/>
      </xdr:nvSpPr>
      <xdr:spPr>
        <a:xfrm>
          <a:off x="12623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類似団体平均及び全国平均を下回っており，昨年度より</a:t>
          </a:r>
          <a:r>
            <a:rPr kumimoji="1" lang="en-US" altLang="ja-JP" sz="1300">
              <a:latin typeface="ＭＳ Ｐゴシック"/>
            </a:rPr>
            <a:t>0.5</a:t>
          </a:r>
          <a:r>
            <a:rPr kumimoji="1" lang="ja-JP" altLang="en-US" sz="1300">
              <a:latin typeface="ＭＳ Ｐゴシック"/>
            </a:rPr>
            <a:t>ポイント改善している。この要因は，生活保護費負担金の増（</a:t>
          </a:r>
          <a:r>
            <a:rPr kumimoji="1" lang="en-US" altLang="ja-JP" sz="1300">
              <a:latin typeface="ＭＳ Ｐゴシック"/>
            </a:rPr>
            <a:t>124</a:t>
          </a:r>
          <a:r>
            <a:rPr kumimoji="1" lang="ja-JP" altLang="en-US" sz="1300">
              <a:latin typeface="ＭＳ Ｐゴシック"/>
            </a:rPr>
            <a:t>百万円）等により一時的に経常経費充当一般財源が減となったことによる。今後の見込みとしては社会福祉費及び生活保護費とも年々増加しており，再び増加が予想される。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61</xdr:row>
      <xdr:rowOff>158750</xdr:rowOff>
    </xdr:to>
    <xdr:cxnSp macro="">
      <xdr:nvCxnSpPr>
        <xdr:cNvPr id="182" name="直線コネクタ 181"/>
        <xdr:cNvCxnSpPr/>
      </xdr:nvCxnSpPr>
      <xdr:spPr>
        <a:xfrm flipV="1">
          <a:off x="4826000" y="90805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61</xdr:row>
      <xdr:rowOff>158750</xdr:rowOff>
    </xdr:from>
    <xdr:to>
      <xdr:col>7</xdr:col>
      <xdr:colOff>104775</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95250</xdr:rowOff>
    </xdr:from>
    <xdr:to>
      <xdr:col>7</xdr:col>
      <xdr:colOff>15875</xdr:colOff>
      <xdr:row>55</xdr:row>
      <xdr:rowOff>158750</xdr:rowOff>
    </xdr:to>
    <xdr:cxnSp macro="">
      <xdr:nvCxnSpPr>
        <xdr:cNvPr id="187" name="直線コネクタ 186"/>
        <xdr:cNvCxnSpPr/>
      </xdr:nvCxnSpPr>
      <xdr:spPr>
        <a:xfrm flipV="1">
          <a:off x="3987800" y="95250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8"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9" name="フローチャート : 判断 188"/>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55</xdr:row>
      <xdr:rowOff>158750</xdr:rowOff>
    </xdr:to>
    <xdr:cxnSp macro="">
      <xdr:nvCxnSpPr>
        <xdr:cNvPr id="190" name="直線コネクタ 189"/>
        <xdr:cNvCxnSpPr/>
      </xdr:nvCxnSpPr>
      <xdr:spPr>
        <a:xfrm>
          <a:off x="3098800" y="9499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1" name="フローチャート : 判断 190"/>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192" name="テキスト ボックス 191"/>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31750</xdr:rowOff>
    </xdr:from>
    <xdr:to>
      <xdr:col>4</xdr:col>
      <xdr:colOff>346075</xdr:colOff>
      <xdr:row>55</xdr:row>
      <xdr:rowOff>69850</xdr:rowOff>
    </xdr:to>
    <xdr:cxnSp macro="">
      <xdr:nvCxnSpPr>
        <xdr:cNvPr id="193" name="直線コネクタ 192"/>
        <xdr:cNvCxnSpPr/>
      </xdr:nvCxnSpPr>
      <xdr:spPr>
        <a:xfrm>
          <a:off x="2209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4" name="フローチャート : 判断 193"/>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5" name="テキスト ボックス 194"/>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6350</xdr:rowOff>
    </xdr:from>
    <xdr:to>
      <xdr:col>3</xdr:col>
      <xdr:colOff>142875</xdr:colOff>
      <xdr:row>55</xdr:row>
      <xdr:rowOff>31750</xdr:rowOff>
    </xdr:to>
    <xdr:cxnSp macro="">
      <xdr:nvCxnSpPr>
        <xdr:cNvPr id="196" name="直線コネクタ 195"/>
        <xdr:cNvCxnSpPr/>
      </xdr:nvCxnSpPr>
      <xdr:spPr>
        <a:xfrm>
          <a:off x="1320800" y="9436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6350</xdr:rowOff>
    </xdr:from>
    <xdr:to>
      <xdr:col>3</xdr:col>
      <xdr:colOff>193675</xdr:colOff>
      <xdr:row>55</xdr:row>
      <xdr:rowOff>107950</xdr:rowOff>
    </xdr:to>
    <xdr:sp macro="" textlink="">
      <xdr:nvSpPr>
        <xdr:cNvPr id="197" name="フローチャート : 判断 196"/>
        <xdr:cNvSpPr/>
      </xdr:nvSpPr>
      <xdr:spPr>
        <a:xfrm>
          <a:off x="21590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92727</xdr:rowOff>
    </xdr:from>
    <xdr:ext cx="762000" cy="259045"/>
    <xdr:sp macro="" textlink="">
      <xdr:nvSpPr>
        <xdr:cNvPr id="198" name="テキスト ボックス 197"/>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9" name="フローチャート : 判断 198"/>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200" name="テキスト ボックス 199"/>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44450</xdr:rowOff>
    </xdr:from>
    <xdr:to>
      <xdr:col>7</xdr:col>
      <xdr:colOff>66675</xdr:colOff>
      <xdr:row>55</xdr:row>
      <xdr:rowOff>146050</xdr:rowOff>
    </xdr:to>
    <xdr:sp macro="" textlink="">
      <xdr:nvSpPr>
        <xdr:cNvPr id="206" name="円/楕円 205"/>
        <xdr:cNvSpPr/>
      </xdr:nvSpPr>
      <xdr:spPr>
        <a:xfrm>
          <a:off x="47752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60977</xdr:rowOff>
    </xdr:from>
    <xdr:ext cx="762000" cy="259045"/>
    <xdr:sp macro="" textlink="">
      <xdr:nvSpPr>
        <xdr:cNvPr id="207" name="扶助費該当値テキスト"/>
        <xdr:cNvSpPr txBox="1"/>
      </xdr:nvSpPr>
      <xdr:spPr>
        <a:xfrm>
          <a:off x="49149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107950</xdr:rowOff>
    </xdr:from>
    <xdr:to>
      <xdr:col>5</xdr:col>
      <xdr:colOff>600075</xdr:colOff>
      <xdr:row>56</xdr:row>
      <xdr:rowOff>38100</xdr:rowOff>
    </xdr:to>
    <xdr:sp macro="" textlink="">
      <xdr:nvSpPr>
        <xdr:cNvPr id="208" name="円/楕円 207"/>
        <xdr:cNvSpPr/>
      </xdr:nvSpPr>
      <xdr:spPr>
        <a:xfrm>
          <a:off x="3937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48277</xdr:rowOff>
    </xdr:from>
    <xdr:ext cx="736600" cy="259045"/>
    <xdr:sp macro="" textlink="">
      <xdr:nvSpPr>
        <xdr:cNvPr id="209" name="テキスト ボックス 208"/>
        <xdr:cNvSpPr txBox="1"/>
      </xdr:nvSpPr>
      <xdr:spPr>
        <a:xfrm>
          <a:off x="3606800" y="930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19050</xdr:rowOff>
    </xdr:from>
    <xdr:to>
      <xdr:col>4</xdr:col>
      <xdr:colOff>396875</xdr:colOff>
      <xdr:row>55</xdr:row>
      <xdr:rowOff>120650</xdr:rowOff>
    </xdr:to>
    <xdr:sp macro="" textlink="">
      <xdr:nvSpPr>
        <xdr:cNvPr id="210" name="円/楕円 209"/>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130827</xdr:rowOff>
    </xdr:from>
    <xdr:ext cx="762000" cy="259045"/>
    <xdr:sp macro="" textlink="">
      <xdr:nvSpPr>
        <xdr:cNvPr id="211" name="テキスト ボックス 210"/>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152400</xdr:rowOff>
    </xdr:from>
    <xdr:to>
      <xdr:col>3</xdr:col>
      <xdr:colOff>193675</xdr:colOff>
      <xdr:row>55</xdr:row>
      <xdr:rowOff>82550</xdr:rowOff>
    </xdr:to>
    <xdr:sp macro="" textlink="">
      <xdr:nvSpPr>
        <xdr:cNvPr id="212" name="円/楕円 211"/>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213" name="テキスト ボックス 212"/>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127000</xdr:rowOff>
    </xdr:from>
    <xdr:to>
      <xdr:col>1</xdr:col>
      <xdr:colOff>676275</xdr:colOff>
      <xdr:row>55</xdr:row>
      <xdr:rowOff>57150</xdr:rowOff>
    </xdr:to>
    <xdr:sp macro="" textlink="">
      <xdr:nvSpPr>
        <xdr:cNvPr id="214" name="円/楕円 213"/>
        <xdr:cNvSpPr/>
      </xdr:nvSpPr>
      <xdr:spPr>
        <a:xfrm>
          <a:off x="1270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41927</xdr:rowOff>
    </xdr:from>
    <xdr:ext cx="762000" cy="259045"/>
    <xdr:sp macro="" textlink="">
      <xdr:nvSpPr>
        <xdr:cNvPr id="215" name="テキスト ボックス 214"/>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昨年度より</a:t>
          </a:r>
          <a:r>
            <a:rPr kumimoji="1" lang="en-US" altLang="ja-JP" sz="1200">
              <a:latin typeface="ＭＳ Ｐゴシック"/>
            </a:rPr>
            <a:t>0.4</a:t>
          </a:r>
          <a:r>
            <a:rPr kumimoji="1" lang="ja-JP" altLang="en-US" sz="1200">
              <a:latin typeface="ＭＳ Ｐゴシック"/>
            </a:rPr>
            <a:t>ポイント改善している。主な要因は維持補修費では昨年度から横ばいながら，繰出金で公共下水道事業特別会計繰出金や農業集落排水事業特別会計繰出金で増となるも，介護保険特別会計繰出金や後期高齢者医療特別会計繰出金が減となったことによる。今後は，水道事業等の公営企業については経費を節減し，独立採算の原則のもと料金の見直しなど，国民健康保険事業会計においても保険料の適正化を図るなど，健全化を図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62</xdr:row>
      <xdr:rowOff>20320</xdr:rowOff>
    </xdr:to>
    <xdr:cxnSp macro="">
      <xdr:nvCxnSpPr>
        <xdr:cNvPr id="243" name="直線コネクタ 242"/>
        <xdr:cNvCxnSpPr/>
      </xdr:nvCxnSpPr>
      <xdr:spPr>
        <a:xfrm flipV="1">
          <a:off x="16510000" y="92633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4"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5" name="直線コネクタ 244"/>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6"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47" name="直線コネクタ 246"/>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35560</xdr:rowOff>
    </xdr:from>
    <xdr:to>
      <xdr:col>24</xdr:col>
      <xdr:colOff>31750</xdr:colOff>
      <xdr:row>56</xdr:row>
      <xdr:rowOff>66040</xdr:rowOff>
    </xdr:to>
    <xdr:cxnSp macro="">
      <xdr:nvCxnSpPr>
        <xdr:cNvPr id="248" name="直線コネクタ 247"/>
        <xdr:cNvCxnSpPr/>
      </xdr:nvCxnSpPr>
      <xdr:spPr>
        <a:xfrm flipV="1">
          <a:off x="15671800" y="96367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124477</xdr:rowOff>
    </xdr:from>
    <xdr:ext cx="762000" cy="259045"/>
    <xdr:sp macro="" textlink="">
      <xdr:nvSpPr>
        <xdr:cNvPr id="249"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0" name="フローチャート : 判断 249"/>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5080</xdr:rowOff>
    </xdr:from>
    <xdr:to>
      <xdr:col>22</xdr:col>
      <xdr:colOff>565150</xdr:colOff>
      <xdr:row>56</xdr:row>
      <xdr:rowOff>66040</xdr:rowOff>
    </xdr:to>
    <xdr:cxnSp macro="">
      <xdr:nvCxnSpPr>
        <xdr:cNvPr id="251" name="直線コネクタ 250"/>
        <xdr:cNvCxnSpPr/>
      </xdr:nvCxnSpPr>
      <xdr:spPr>
        <a:xfrm>
          <a:off x="14782800" y="96062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2" name="フローチャート : 判断 251"/>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3" name="テキスト ボックス 252"/>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123190</xdr:rowOff>
    </xdr:from>
    <xdr:to>
      <xdr:col>21</xdr:col>
      <xdr:colOff>361950</xdr:colOff>
      <xdr:row>56</xdr:row>
      <xdr:rowOff>5080</xdr:rowOff>
    </xdr:to>
    <xdr:cxnSp macro="">
      <xdr:nvCxnSpPr>
        <xdr:cNvPr id="254" name="直線コネクタ 253"/>
        <xdr:cNvCxnSpPr/>
      </xdr:nvCxnSpPr>
      <xdr:spPr>
        <a:xfrm>
          <a:off x="13893800" y="95529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5" name="フローチャート : 判断 254"/>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21607</xdr:rowOff>
    </xdr:from>
    <xdr:ext cx="762000" cy="259045"/>
    <xdr:sp macro="" textlink="">
      <xdr:nvSpPr>
        <xdr:cNvPr id="256" name="テキスト ボックス 255"/>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123190</xdr:rowOff>
    </xdr:from>
    <xdr:to>
      <xdr:col>20</xdr:col>
      <xdr:colOff>158750</xdr:colOff>
      <xdr:row>55</xdr:row>
      <xdr:rowOff>153670</xdr:rowOff>
    </xdr:to>
    <xdr:cxnSp macro="">
      <xdr:nvCxnSpPr>
        <xdr:cNvPr id="257" name="直線コネクタ 256"/>
        <xdr:cNvCxnSpPr/>
      </xdr:nvCxnSpPr>
      <xdr:spPr>
        <a:xfrm flipV="1">
          <a:off x="13004800" y="9552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8" name="フローチャート : 判断 257"/>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59" name="テキスト ボックス 258"/>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60" name="フローチャート : 判断 259"/>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44467</xdr:rowOff>
    </xdr:from>
    <xdr:ext cx="762000" cy="259045"/>
    <xdr:sp macro="" textlink="">
      <xdr:nvSpPr>
        <xdr:cNvPr id="261" name="テキスト ボックス 260"/>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67" name="円/楕円 266"/>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1287</xdr:rowOff>
    </xdr:from>
    <xdr:ext cx="762000" cy="259045"/>
    <xdr:sp macro="" textlink="">
      <xdr:nvSpPr>
        <xdr:cNvPr id="268" name="その他該当値テキスト"/>
        <xdr:cNvSpPr txBox="1"/>
      </xdr:nvSpPr>
      <xdr:spPr>
        <a:xfrm>
          <a:off x="16598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15240</xdr:rowOff>
    </xdr:from>
    <xdr:to>
      <xdr:col>22</xdr:col>
      <xdr:colOff>615950</xdr:colOff>
      <xdr:row>56</xdr:row>
      <xdr:rowOff>116840</xdr:rowOff>
    </xdr:to>
    <xdr:sp macro="" textlink="">
      <xdr:nvSpPr>
        <xdr:cNvPr id="269" name="円/楕円 268"/>
        <xdr:cNvSpPr/>
      </xdr:nvSpPr>
      <xdr:spPr>
        <a:xfrm>
          <a:off x="15621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127017</xdr:rowOff>
    </xdr:from>
    <xdr:ext cx="736600" cy="259045"/>
    <xdr:sp macro="" textlink="">
      <xdr:nvSpPr>
        <xdr:cNvPr id="270" name="テキスト ボックス 269"/>
        <xdr:cNvSpPr txBox="1"/>
      </xdr:nvSpPr>
      <xdr:spPr>
        <a:xfrm>
          <a:off x="15290800" y="938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125730</xdr:rowOff>
    </xdr:from>
    <xdr:to>
      <xdr:col>21</xdr:col>
      <xdr:colOff>412750</xdr:colOff>
      <xdr:row>56</xdr:row>
      <xdr:rowOff>55880</xdr:rowOff>
    </xdr:to>
    <xdr:sp macro="" textlink="">
      <xdr:nvSpPr>
        <xdr:cNvPr id="271" name="円/楕円 270"/>
        <xdr:cNvSpPr/>
      </xdr:nvSpPr>
      <xdr:spPr>
        <a:xfrm>
          <a:off x="14732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66057</xdr:rowOff>
    </xdr:from>
    <xdr:ext cx="762000" cy="259045"/>
    <xdr:sp macro="" textlink="">
      <xdr:nvSpPr>
        <xdr:cNvPr id="272" name="テキスト ボックス 271"/>
        <xdr:cNvSpPr txBox="1"/>
      </xdr:nvSpPr>
      <xdr:spPr>
        <a:xfrm>
          <a:off x="14401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72390</xdr:rowOff>
    </xdr:from>
    <xdr:to>
      <xdr:col>20</xdr:col>
      <xdr:colOff>209550</xdr:colOff>
      <xdr:row>56</xdr:row>
      <xdr:rowOff>2540</xdr:rowOff>
    </xdr:to>
    <xdr:sp macro="" textlink="">
      <xdr:nvSpPr>
        <xdr:cNvPr id="273" name="円/楕円 272"/>
        <xdr:cNvSpPr/>
      </xdr:nvSpPr>
      <xdr:spPr>
        <a:xfrm>
          <a:off x="13843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12717</xdr:rowOff>
    </xdr:from>
    <xdr:ext cx="762000" cy="259045"/>
    <xdr:sp macro="" textlink="">
      <xdr:nvSpPr>
        <xdr:cNvPr id="274" name="テキスト ボックス 273"/>
        <xdr:cNvSpPr txBox="1"/>
      </xdr:nvSpPr>
      <xdr:spPr>
        <a:xfrm>
          <a:off x="13512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102870</xdr:rowOff>
    </xdr:from>
    <xdr:to>
      <xdr:col>19</xdr:col>
      <xdr:colOff>6350</xdr:colOff>
      <xdr:row>56</xdr:row>
      <xdr:rowOff>33020</xdr:rowOff>
    </xdr:to>
    <xdr:sp macro="" textlink="">
      <xdr:nvSpPr>
        <xdr:cNvPr id="275" name="円/楕円 274"/>
        <xdr:cNvSpPr/>
      </xdr:nvSpPr>
      <xdr:spPr>
        <a:xfrm>
          <a:off x="12954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43197</xdr:rowOff>
    </xdr:from>
    <xdr:ext cx="762000" cy="259045"/>
    <xdr:sp macro="" textlink="">
      <xdr:nvSpPr>
        <xdr:cNvPr id="276" name="テキスト ボックス 275"/>
        <xdr:cNvSpPr txBox="1"/>
      </xdr:nvSpPr>
      <xdr:spPr>
        <a:xfrm>
          <a:off x="12623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昨年度より</a:t>
          </a:r>
          <a:r>
            <a:rPr kumimoji="1" lang="en-US" altLang="ja-JP" sz="1300">
              <a:latin typeface="ＭＳ Ｐゴシック"/>
            </a:rPr>
            <a:t>0.2</a:t>
          </a:r>
          <a:r>
            <a:rPr kumimoji="1" lang="ja-JP" altLang="en-US" sz="1300">
              <a:latin typeface="ＭＳ Ｐゴシック"/>
            </a:rPr>
            <a:t>ポイント改善し，類似団体平均，全国平均及び茨城県平均を下回っている。主な要因は城北地方広域事務組合負担金の</a:t>
          </a:r>
          <a:r>
            <a:rPr kumimoji="1" lang="en-US" altLang="ja-JP" sz="1300">
              <a:latin typeface="ＭＳ Ｐゴシック"/>
            </a:rPr>
            <a:t>71</a:t>
          </a:r>
          <a:r>
            <a:rPr kumimoji="1" lang="ja-JP" altLang="en-US" sz="1300">
              <a:latin typeface="ＭＳ Ｐゴシック"/>
            </a:rPr>
            <a:t>百万円の減によるものである。その他，市単独補助金についても，平成</a:t>
          </a:r>
          <a:r>
            <a:rPr kumimoji="1" lang="en-US" altLang="ja-JP" sz="1300">
              <a:latin typeface="ＭＳ Ｐゴシック"/>
            </a:rPr>
            <a:t>17</a:t>
          </a:r>
          <a:r>
            <a:rPr kumimoji="1" lang="ja-JP" altLang="en-US" sz="1300">
              <a:latin typeface="ＭＳ Ｐゴシック"/>
            </a:rPr>
            <a:t>年度に補助金等見直し要領を策定し，毎年度予算編成時に見直しを行い抑制に努めているが，今後も同様に取り組み，削減に努める。</a:t>
          </a: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129286</xdr:rowOff>
    </xdr:from>
    <xdr:to>
      <xdr:col>24</xdr:col>
      <xdr:colOff>31750</xdr:colOff>
      <xdr:row>42</xdr:row>
      <xdr:rowOff>12700</xdr:rowOff>
    </xdr:to>
    <xdr:cxnSp macro="">
      <xdr:nvCxnSpPr>
        <xdr:cNvPr id="301" name="直線コネクタ 300"/>
        <xdr:cNvCxnSpPr/>
      </xdr:nvCxnSpPr>
      <xdr:spPr>
        <a:xfrm flipV="1">
          <a:off x="16510000" y="578713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2"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3" name="直線コネクタ 302"/>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44213</xdr:rowOff>
    </xdr:from>
    <xdr:ext cx="762000" cy="259045"/>
    <xdr:sp macro="" textlink="">
      <xdr:nvSpPr>
        <xdr:cNvPr id="304"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628650</xdr:colOff>
      <xdr:row>33</xdr:row>
      <xdr:rowOff>129286</xdr:rowOff>
    </xdr:from>
    <xdr:to>
      <xdr:col>24</xdr:col>
      <xdr:colOff>120650</xdr:colOff>
      <xdr:row>33</xdr:row>
      <xdr:rowOff>129286</xdr:rowOff>
    </xdr:to>
    <xdr:cxnSp macro="">
      <xdr:nvCxnSpPr>
        <xdr:cNvPr id="305" name="直線コネクタ 304"/>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46990</xdr:rowOff>
    </xdr:from>
    <xdr:to>
      <xdr:col>24</xdr:col>
      <xdr:colOff>31750</xdr:colOff>
      <xdr:row>35</xdr:row>
      <xdr:rowOff>56134</xdr:rowOff>
    </xdr:to>
    <xdr:cxnSp macro="">
      <xdr:nvCxnSpPr>
        <xdr:cNvPr id="306" name="直線コネクタ 305"/>
        <xdr:cNvCxnSpPr/>
      </xdr:nvCxnSpPr>
      <xdr:spPr>
        <a:xfrm flipV="1">
          <a:off x="15671800" y="60477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142003</xdr:rowOff>
    </xdr:from>
    <xdr:ext cx="762000" cy="259045"/>
    <xdr:sp macro="" textlink="">
      <xdr:nvSpPr>
        <xdr:cNvPr id="307" name="補助費等平均値テキスト"/>
        <xdr:cNvSpPr txBox="1"/>
      </xdr:nvSpPr>
      <xdr:spPr>
        <a:xfrm>
          <a:off x="16598900" y="6142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08" name="フローチャート : 判断 307"/>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56134</xdr:rowOff>
    </xdr:from>
    <xdr:to>
      <xdr:col>22</xdr:col>
      <xdr:colOff>565150</xdr:colOff>
      <xdr:row>35</xdr:row>
      <xdr:rowOff>60706</xdr:rowOff>
    </xdr:to>
    <xdr:cxnSp macro="">
      <xdr:nvCxnSpPr>
        <xdr:cNvPr id="309" name="直線コネクタ 308"/>
        <xdr:cNvCxnSpPr/>
      </xdr:nvCxnSpPr>
      <xdr:spPr>
        <a:xfrm flipV="1">
          <a:off x="14782800" y="60568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xdr:rowOff>
    </xdr:from>
    <xdr:to>
      <xdr:col>22</xdr:col>
      <xdr:colOff>615950</xdr:colOff>
      <xdr:row>36</xdr:row>
      <xdr:rowOff>104648</xdr:rowOff>
    </xdr:to>
    <xdr:sp macro="" textlink="">
      <xdr:nvSpPr>
        <xdr:cNvPr id="310" name="フローチャート : 判断 309"/>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89425</xdr:rowOff>
    </xdr:from>
    <xdr:ext cx="736600" cy="259045"/>
    <xdr:sp macro="" textlink="">
      <xdr:nvSpPr>
        <xdr:cNvPr id="311" name="テキスト ボックス 310"/>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60706</xdr:rowOff>
    </xdr:from>
    <xdr:to>
      <xdr:col>21</xdr:col>
      <xdr:colOff>361950</xdr:colOff>
      <xdr:row>35</xdr:row>
      <xdr:rowOff>78994</xdr:rowOff>
    </xdr:to>
    <xdr:cxnSp macro="">
      <xdr:nvCxnSpPr>
        <xdr:cNvPr id="312" name="直線コネクタ 311"/>
        <xdr:cNvCxnSpPr/>
      </xdr:nvCxnSpPr>
      <xdr:spPr>
        <a:xfrm flipV="1">
          <a:off x="13893800" y="60614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xdr:rowOff>
    </xdr:from>
    <xdr:to>
      <xdr:col>21</xdr:col>
      <xdr:colOff>412750</xdr:colOff>
      <xdr:row>36</xdr:row>
      <xdr:rowOff>104648</xdr:rowOff>
    </xdr:to>
    <xdr:sp macro="" textlink="">
      <xdr:nvSpPr>
        <xdr:cNvPr id="313" name="フローチャート : 判断 312"/>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89425</xdr:rowOff>
    </xdr:from>
    <xdr:ext cx="762000" cy="259045"/>
    <xdr:sp macro="" textlink="">
      <xdr:nvSpPr>
        <xdr:cNvPr id="314" name="テキスト ボックス 313"/>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78994</xdr:rowOff>
    </xdr:from>
    <xdr:to>
      <xdr:col>20</xdr:col>
      <xdr:colOff>158750</xdr:colOff>
      <xdr:row>35</xdr:row>
      <xdr:rowOff>106426</xdr:rowOff>
    </xdr:to>
    <xdr:cxnSp macro="">
      <xdr:nvCxnSpPr>
        <xdr:cNvPr id="315" name="直線コネクタ 314"/>
        <xdr:cNvCxnSpPr/>
      </xdr:nvCxnSpPr>
      <xdr:spPr>
        <a:xfrm flipV="1">
          <a:off x="13004800" y="60797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16" name="フローチャート : 判断 315"/>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75709</xdr:rowOff>
    </xdr:from>
    <xdr:ext cx="762000" cy="259045"/>
    <xdr:sp macro="" textlink="">
      <xdr:nvSpPr>
        <xdr:cNvPr id="317" name="テキスト ボックス 316"/>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169926</xdr:rowOff>
    </xdr:from>
    <xdr:to>
      <xdr:col>19</xdr:col>
      <xdr:colOff>6350</xdr:colOff>
      <xdr:row>36</xdr:row>
      <xdr:rowOff>100076</xdr:rowOff>
    </xdr:to>
    <xdr:sp macro="" textlink="">
      <xdr:nvSpPr>
        <xdr:cNvPr id="318" name="フローチャート : 判断 317"/>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84853</xdr:rowOff>
    </xdr:from>
    <xdr:ext cx="762000" cy="259045"/>
    <xdr:sp macro="" textlink="">
      <xdr:nvSpPr>
        <xdr:cNvPr id="319" name="テキスト ボックス 318"/>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167640</xdr:rowOff>
    </xdr:from>
    <xdr:to>
      <xdr:col>24</xdr:col>
      <xdr:colOff>82550</xdr:colOff>
      <xdr:row>35</xdr:row>
      <xdr:rowOff>97790</xdr:rowOff>
    </xdr:to>
    <xdr:sp macro="" textlink="">
      <xdr:nvSpPr>
        <xdr:cNvPr id="325" name="円/楕円 324"/>
        <xdr:cNvSpPr/>
      </xdr:nvSpPr>
      <xdr:spPr>
        <a:xfrm>
          <a:off x="16459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12717</xdr:rowOff>
    </xdr:from>
    <xdr:ext cx="762000" cy="259045"/>
    <xdr:sp macro="" textlink="">
      <xdr:nvSpPr>
        <xdr:cNvPr id="326" name="補助費等該当値テキスト"/>
        <xdr:cNvSpPr txBox="1"/>
      </xdr:nvSpPr>
      <xdr:spPr>
        <a:xfrm>
          <a:off x="16598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5334</xdr:rowOff>
    </xdr:from>
    <xdr:to>
      <xdr:col>22</xdr:col>
      <xdr:colOff>615950</xdr:colOff>
      <xdr:row>35</xdr:row>
      <xdr:rowOff>106934</xdr:rowOff>
    </xdr:to>
    <xdr:sp macro="" textlink="">
      <xdr:nvSpPr>
        <xdr:cNvPr id="327" name="円/楕円 326"/>
        <xdr:cNvSpPr/>
      </xdr:nvSpPr>
      <xdr:spPr>
        <a:xfrm>
          <a:off x="15621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117111</xdr:rowOff>
    </xdr:from>
    <xdr:ext cx="736600" cy="259045"/>
    <xdr:sp macro="" textlink="">
      <xdr:nvSpPr>
        <xdr:cNvPr id="328" name="テキスト ボックス 327"/>
        <xdr:cNvSpPr txBox="1"/>
      </xdr:nvSpPr>
      <xdr:spPr>
        <a:xfrm>
          <a:off x="15290800" y="5774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9906</xdr:rowOff>
    </xdr:from>
    <xdr:to>
      <xdr:col>21</xdr:col>
      <xdr:colOff>412750</xdr:colOff>
      <xdr:row>35</xdr:row>
      <xdr:rowOff>111506</xdr:rowOff>
    </xdr:to>
    <xdr:sp macro="" textlink="">
      <xdr:nvSpPr>
        <xdr:cNvPr id="329" name="円/楕円 328"/>
        <xdr:cNvSpPr/>
      </xdr:nvSpPr>
      <xdr:spPr>
        <a:xfrm>
          <a:off x="14732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121683</xdr:rowOff>
    </xdr:from>
    <xdr:ext cx="762000" cy="259045"/>
    <xdr:sp macro="" textlink="">
      <xdr:nvSpPr>
        <xdr:cNvPr id="330" name="テキスト ボックス 329"/>
        <xdr:cNvSpPr txBox="1"/>
      </xdr:nvSpPr>
      <xdr:spPr>
        <a:xfrm>
          <a:off x="14401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28194</xdr:rowOff>
    </xdr:from>
    <xdr:to>
      <xdr:col>20</xdr:col>
      <xdr:colOff>209550</xdr:colOff>
      <xdr:row>35</xdr:row>
      <xdr:rowOff>129794</xdr:rowOff>
    </xdr:to>
    <xdr:sp macro="" textlink="">
      <xdr:nvSpPr>
        <xdr:cNvPr id="331" name="円/楕円 330"/>
        <xdr:cNvSpPr/>
      </xdr:nvSpPr>
      <xdr:spPr>
        <a:xfrm>
          <a:off x="13843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139971</xdr:rowOff>
    </xdr:from>
    <xdr:ext cx="762000" cy="259045"/>
    <xdr:sp macro="" textlink="">
      <xdr:nvSpPr>
        <xdr:cNvPr id="332" name="テキスト ボックス 331"/>
        <xdr:cNvSpPr txBox="1"/>
      </xdr:nvSpPr>
      <xdr:spPr>
        <a:xfrm>
          <a:off x="13512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55626</xdr:rowOff>
    </xdr:from>
    <xdr:to>
      <xdr:col>19</xdr:col>
      <xdr:colOff>6350</xdr:colOff>
      <xdr:row>35</xdr:row>
      <xdr:rowOff>157226</xdr:rowOff>
    </xdr:to>
    <xdr:sp macro="" textlink="">
      <xdr:nvSpPr>
        <xdr:cNvPr id="333" name="円/楕円 332"/>
        <xdr:cNvSpPr/>
      </xdr:nvSpPr>
      <xdr:spPr>
        <a:xfrm>
          <a:off x="12954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167403</xdr:rowOff>
    </xdr:from>
    <xdr:ext cx="762000" cy="259045"/>
    <xdr:sp macro="" textlink="">
      <xdr:nvSpPr>
        <xdr:cNvPr id="334" name="テキスト ボックス 333"/>
        <xdr:cNvSpPr txBox="1"/>
      </xdr:nvSpPr>
      <xdr:spPr>
        <a:xfrm>
          <a:off x="12623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mn-ea"/>
              <a:ea typeface="+mn-ea"/>
            </a:rPr>
            <a:t>平成</a:t>
          </a:r>
          <a:r>
            <a:rPr kumimoji="1" lang="en-US" altLang="ja-JP" sz="1300">
              <a:latin typeface="+mn-ea"/>
              <a:ea typeface="+mn-ea"/>
            </a:rPr>
            <a:t>19</a:t>
          </a:r>
          <a:r>
            <a:rPr kumimoji="1" lang="ja-JP" altLang="en-US" sz="1300">
              <a:latin typeface="+mn-ea"/>
              <a:ea typeface="+mn-ea"/>
            </a:rPr>
            <a:t>年度から新規市債発行額を償還元金以下として公債費の削減に取組んできたことにより年々減少傾向にあり，本年度は類似団体平均を下回り，昨年度より</a:t>
          </a:r>
          <a:r>
            <a:rPr kumimoji="1" lang="en-US" altLang="ja-JP" sz="1300">
              <a:latin typeface="+mn-ea"/>
              <a:ea typeface="+mn-ea"/>
            </a:rPr>
            <a:t>1.3</a:t>
          </a:r>
          <a:r>
            <a:rPr kumimoji="1" lang="ja-JP" altLang="en-US" sz="1300">
              <a:latin typeface="+mn-ea"/>
              <a:ea typeface="+mn-ea"/>
            </a:rPr>
            <a:t>ポイント改善した。</a:t>
          </a:r>
          <a:r>
            <a:rPr kumimoji="1" lang="ja-JP" altLang="ja-JP" sz="1300">
              <a:solidFill>
                <a:schemeClr val="dk1"/>
              </a:solidFill>
              <a:effectLst/>
              <a:latin typeface="+mn-ea"/>
              <a:ea typeface="+mn-ea"/>
              <a:cs typeface="+mn-cs"/>
            </a:rPr>
            <a:t>今後も適正な市債管理を行い，財政の健全化を図っていく。</a:t>
          </a:r>
          <a:endParaRPr lang="ja-JP" altLang="ja-JP" sz="1300">
            <a:effectLst/>
            <a:latin typeface="+mn-ea"/>
            <a:ea typeface="+mn-ea"/>
          </a:endParaRPr>
        </a:p>
        <a:p>
          <a:endParaRPr kumimoji="1" lang="ja-JP" altLang="en-US" sz="1300">
            <a:latin typeface="+mn-ea"/>
            <a:ea typeface="+mn-ea"/>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167005</xdr:rowOff>
    </xdr:from>
    <xdr:to>
      <xdr:col>7</xdr:col>
      <xdr:colOff>15875</xdr:colOff>
      <xdr:row>80</xdr:row>
      <xdr:rowOff>132714</xdr:rowOff>
    </xdr:to>
    <xdr:cxnSp macro="">
      <xdr:nvCxnSpPr>
        <xdr:cNvPr id="361" name="直線コネクタ 360"/>
        <xdr:cNvCxnSpPr/>
      </xdr:nvCxnSpPr>
      <xdr:spPr>
        <a:xfrm flipV="1">
          <a:off x="4826000" y="1268285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104791</xdr:rowOff>
    </xdr:from>
    <xdr:ext cx="762000" cy="259045"/>
    <xdr:sp macro="" textlink="">
      <xdr:nvSpPr>
        <xdr:cNvPr id="362" name="公債費最小値テキスト"/>
        <xdr:cNvSpPr txBox="1"/>
      </xdr:nvSpPr>
      <xdr:spPr>
        <a:xfrm>
          <a:off x="4914900" y="1382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70.3</a:t>
          </a:r>
          <a:endParaRPr kumimoji="1" lang="ja-JP" altLang="en-US" sz="1000" b="1">
            <a:latin typeface="ＭＳ Ｐゴシック"/>
          </a:endParaRPr>
        </a:p>
      </xdr:txBody>
    </xdr:sp>
    <xdr:clientData/>
  </xdr:oneCellAnchor>
  <xdr:twoCellAnchor>
    <xdr:from>
      <xdr:col>6</xdr:col>
      <xdr:colOff>612775</xdr:colOff>
      <xdr:row>80</xdr:row>
      <xdr:rowOff>132714</xdr:rowOff>
    </xdr:from>
    <xdr:to>
      <xdr:col>7</xdr:col>
      <xdr:colOff>104775</xdr:colOff>
      <xdr:row>80</xdr:row>
      <xdr:rowOff>132714</xdr:rowOff>
    </xdr:to>
    <xdr:cxnSp macro="">
      <xdr:nvCxnSpPr>
        <xdr:cNvPr id="363" name="直線コネクタ 362"/>
        <xdr:cNvCxnSpPr/>
      </xdr:nvCxnSpPr>
      <xdr:spPr>
        <a:xfrm>
          <a:off x="4737100" y="1384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81932</xdr:rowOff>
    </xdr:from>
    <xdr:ext cx="762000" cy="259045"/>
    <xdr:sp macro="" textlink="">
      <xdr:nvSpPr>
        <xdr:cNvPr id="364" name="公債費最大値テキスト"/>
        <xdr:cNvSpPr txBox="1"/>
      </xdr:nvSpPr>
      <xdr:spPr>
        <a:xfrm>
          <a:off x="4914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73</xdr:row>
      <xdr:rowOff>167005</xdr:rowOff>
    </xdr:from>
    <xdr:to>
      <xdr:col>7</xdr:col>
      <xdr:colOff>104775</xdr:colOff>
      <xdr:row>73</xdr:row>
      <xdr:rowOff>167005</xdr:rowOff>
    </xdr:to>
    <xdr:cxnSp macro="">
      <xdr:nvCxnSpPr>
        <xdr:cNvPr id="365" name="直線コネクタ 364"/>
        <xdr:cNvCxnSpPr/>
      </xdr:nvCxnSpPr>
      <xdr:spPr>
        <a:xfrm>
          <a:off x="4737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22225</xdr:rowOff>
    </xdr:from>
    <xdr:to>
      <xdr:col>7</xdr:col>
      <xdr:colOff>15875</xdr:colOff>
      <xdr:row>75</xdr:row>
      <xdr:rowOff>46990</xdr:rowOff>
    </xdr:to>
    <xdr:cxnSp macro="">
      <xdr:nvCxnSpPr>
        <xdr:cNvPr id="366" name="直線コネクタ 365"/>
        <xdr:cNvCxnSpPr/>
      </xdr:nvCxnSpPr>
      <xdr:spPr>
        <a:xfrm flipV="1">
          <a:off x="3987800" y="1288097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120667</xdr:rowOff>
    </xdr:from>
    <xdr:ext cx="762000" cy="259045"/>
    <xdr:sp macro="" textlink="">
      <xdr:nvSpPr>
        <xdr:cNvPr id="367" name="公債費平均値テキスト"/>
        <xdr:cNvSpPr txBox="1"/>
      </xdr:nvSpPr>
      <xdr:spPr>
        <a:xfrm>
          <a:off x="4914900" y="12807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68" name="フローチャート : 判断 367"/>
        <xdr:cNvSpPr/>
      </xdr:nvSpPr>
      <xdr:spPr>
        <a:xfrm>
          <a:off x="47752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46990</xdr:rowOff>
    </xdr:from>
    <xdr:to>
      <xdr:col>5</xdr:col>
      <xdr:colOff>549275</xdr:colOff>
      <xdr:row>75</xdr:row>
      <xdr:rowOff>46990</xdr:rowOff>
    </xdr:to>
    <xdr:cxnSp macro="">
      <xdr:nvCxnSpPr>
        <xdr:cNvPr id="369" name="直線コネクタ 368"/>
        <xdr:cNvCxnSpPr/>
      </xdr:nvCxnSpPr>
      <xdr:spPr>
        <a:xfrm>
          <a:off x="3098800" y="12905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156210</xdr:rowOff>
    </xdr:from>
    <xdr:to>
      <xdr:col>5</xdr:col>
      <xdr:colOff>600075</xdr:colOff>
      <xdr:row>75</xdr:row>
      <xdr:rowOff>86360</xdr:rowOff>
    </xdr:to>
    <xdr:sp macro="" textlink="">
      <xdr:nvSpPr>
        <xdr:cNvPr id="370" name="フローチャート : 判断 369"/>
        <xdr:cNvSpPr/>
      </xdr:nvSpPr>
      <xdr:spPr>
        <a:xfrm>
          <a:off x="3937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96537</xdr:rowOff>
    </xdr:from>
    <xdr:ext cx="736600" cy="259045"/>
    <xdr:sp macro="" textlink="">
      <xdr:nvSpPr>
        <xdr:cNvPr id="371" name="テキスト ボックス 370"/>
        <xdr:cNvSpPr txBox="1"/>
      </xdr:nvSpPr>
      <xdr:spPr>
        <a:xfrm>
          <a:off x="3606800" y="126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43180</xdr:rowOff>
    </xdr:from>
    <xdr:to>
      <xdr:col>4</xdr:col>
      <xdr:colOff>346075</xdr:colOff>
      <xdr:row>75</xdr:row>
      <xdr:rowOff>46990</xdr:rowOff>
    </xdr:to>
    <xdr:cxnSp macro="">
      <xdr:nvCxnSpPr>
        <xdr:cNvPr id="372" name="直線コネクタ 371"/>
        <xdr:cNvCxnSpPr/>
      </xdr:nvCxnSpPr>
      <xdr:spPr>
        <a:xfrm>
          <a:off x="2209800" y="129019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161925</xdr:rowOff>
    </xdr:from>
    <xdr:to>
      <xdr:col>4</xdr:col>
      <xdr:colOff>396875</xdr:colOff>
      <xdr:row>75</xdr:row>
      <xdr:rowOff>92075</xdr:rowOff>
    </xdr:to>
    <xdr:sp macro="" textlink="">
      <xdr:nvSpPr>
        <xdr:cNvPr id="373" name="フローチャート : 判断 372"/>
        <xdr:cNvSpPr/>
      </xdr:nvSpPr>
      <xdr:spPr>
        <a:xfrm>
          <a:off x="3048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102252</xdr:rowOff>
    </xdr:from>
    <xdr:ext cx="762000" cy="259045"/>
    <xdr:sp macro="" textlink="">
      <xdr:nvSpPr>
        <xdr:cNvPr id="374" name="テキスト ボックス 373"/>
        <xdr:cNvSpPr txBox="1"/>
      </xdr:nvSpPr>
      <xdr:spPr>
        <a:xfrm>
          <a:off x="2717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43180</xdr:rowOff>
    </xdr:from>
    <xdr:to>
      <xdr:col>3</xdr:col>
      <xdr:colOff>142875</xdr:colOff>
      <xdr:row>75</xdr:row>
      <xdr:rowOff>79375</xdr:rowOff>
    </xdr:to>
    <xdr:cxnSp macro="">
      <xdr:nvCxnSpPr>
        <xdr:cNvPr id="375" name="直線コネクタ 374"/>
        <xdr:cNvCxnSpPr/>
      </xdr:nvCxnSpPr>
      <xdr:spPr>
        <a:xfrm flipV="1">
          <a:off x="1320800" y="129019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6" name="フローチャート : 判断 375"/>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96537</xdr:rowOff>
    </xdr:from>
    <xdr:ext cx="762000" cy="259045"/>
    <xdr:sp macro="" textlink="">
      <xdr:nvSpPr>
        <xdr:cNvPr id="377" name="テキスト ボックス 376"/>
        <xdr:cNvSpPr txBox="1"/>
      </xdr:nvSpPr>
      <xdr:spPr>
        <a:xfrm>
          <a:off x="1828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13335</xdr:rowOff>
    </xdr:from>
    <xdr:to>
      <xdr:col>1</xdr:col>
      <xdr:colOff>676275</xdr:colOff>
      <xdr:row>75</xdr:row>
      <xdr:rowOff>114935</xdr:rowOff>
    </xdr:to>
    <xdr:sp macro="" textlink="">
      <xdr:nvSpPr>
        <xdr:cNvPr id="378" name="フローチャート : 判断 377"/>
        <xdr:cNvSpPr/>
      </xdr:nvSpPr>
      <xdr:spPr>
        <a:xfrm>
          <a:off x="1270000" y="128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125112</xdr:rowOff>
    </xdr:from>
    <xdr:ext cx="762000" cy="259045"/>
    <xdr:sp macro="" textlink="">
      <xdr:nvSpPr>
        <xdr:cNvPr id="379" name="テキスト ボックス 378"/>
        <xdr:cNvSpPr txBox="1"/>
      </xdr:nvSpPr>
      <xdr:spPr>
        <a:xfrm>
          <a:off x="939800" y="126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85" name="円/楕円 384"/>
        <xdr:cNvSpPr/>
      </xdr:nvSpPr>
      <xdr:spPr>
        <a:xfrm>
          <a:off x="4775200" y="1283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159402</xdr:rowOff>
    </xdr:from>
    <xdr:ext cx="762000" cy="259045"/>
    <xdr:sp macro="" textlink="">
      <xdr:nvSpPr>
        <xdr:cNvPr id="386" name="公債費該当値テキスト"/>
        <xdr:cNvSpPr txBox="1"/>
      </xdr:nvSpPr>
      <xdr:spPr>
        <a:xfrm>
          <a:off x="4914900" y="1267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167640</xdr:rowOff>
    </xdr:from>
    <xdr:to>
      <xdr:col>5</xdr:col>
      <xdr:colOff>600075</xdr:colOff>
      <xdr:row>75</xdr:row>
      <xdr:rowOff>97790</xdr:rowOff>
    </xdr:to>
    <xdr:sp macro="" textlink="">
      <xdr:nvSpPr>
        <xdr:cNvPr id="387" name="円/楕円 386"/>
        <xdr:cNvSpPr/>
      </xdr:nvSpPr>
      <xdr:spPr>
        <a:xfrm>
          <a:off x="3937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82566</xdr:rowOff>
    </xdr:from>
    <xdr:ext cx="736600" cy="259045"/>
    <xdr:sp macro="" textlink="">
      <xdr:nvSpPr>
        <xdr:cNvPr id="388" name="テキスト ボックス 387"/>
        <xdr:cNvSpPr txBox="1"/>
      </xdr:nvSpPr>
      <xdr:spPr>
        <a:xfrm>
          <a:off x="3606800" y="12941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167640</xdr:rowOff>
    </xdr:from>
    <xdr:to>
      <xdr:col>4</xdr:col>
      <xdr:colOff>396875</xdr:colOff>
      <xdr:row>75</xdr:row>
      <xdr:rowOff>97790</xdr:rowOff>
    </xdr:to>
    <xdr:sp macro="" textlink="">
      <xdr:nvSpPr>
        <xdr:cNvPr id="389" name="円/楕円 388"/>
        <xdr:cNvSpPr/>
      </xdr:nvSpPr>
      <xdr:spPr>
        <a:xfrm>
          <a:off x="3048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82566</xdr:rowOff>
    </xdr:from>
    <xdr:ext cx="762000" cy="259045"/>
    <xdr:sp macro="" textlink="">
      <xdr:nvSpPr>
        <xdr:cNvPr id="390" name="テキスト ボックス 389"/>
        <xdr:cNvSpPr txBox="1"/>
      </xdr:nvSpPr>
      <xdr:spPr>
        <a:xfrm>
          <a:off x="2717800" y="1294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163830</xdr:rowOff>
    </xdr:from>
    <xdr:to>
      <xdr:col>3</xdr:col>
      <xdr:colOff>193675</xdr:colOff>
      <xdr:row>75</xdr:row>
      <xdr:rowOff>93980</xdr:rowOff>
    </xdr:to>
    <xdr:sp macro="" textlink="">
      <xdr:nvSpPr>
        <xdr:cNvPr id="391" name="円/楕円 390"/>
        <xdr:cNvSpPr/>
      </xdr:nvSpPr>
      <xdr:spPr>
        <a:xfrm>
          <a:off x="2159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78757</xdr:rowOff>
    </xdr:from>
    <xdr:ext cx="762000" cy="259045"/>
    <xdr:sp macro="" textlink="">
      <xdr:nvSpPr>
        <xdr:cNvPr id="392" name="テキスト ボックス 391"/>
        <xdr:cNvSpPr txBox="1"/>
      </xdr:nvSpPr>
      <xdr:spPr>
        <a:xfrm>
          <a:off x="1828800" y="129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28575</xdr:rowOff>
    </xdr:from>
    <xdr:to>
      <xdr:col>1</xdr:col>
      <xdr:colOff>676275</xdr:colOff>
      <xdr:row>75</xdr:row>
      <xdr:rowOff>130175</xdr:rowOff>
    </xdr:to>
    <xdr:sp macro="" textlink="">
      <xdr:nvSpPr>
        <xdr:cNvPr id="393" name="円/楕円 392"/>
        <xdr:cNvSpPr/>
      </xdr:nvSpPr>
      <xdr:spPr>
        <a:xfrm>
          <a:off x="1270000" y="1288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114952</xdr:rowOff>
    </xdr:from>
    <xdr:ext cx="762000" cy="259045"/>
    <xdr:sp macro="" textlink="">
      <xdr:nvSpPr>
        <xdr:cNvPr id="394" name="テキスト ボックス 393"/>
        <xdr:cNvSpPr txBox="1"/>
      </xdr:nvSpPr>
      <xdr:spPr>
        <a:xfrm>
          <a:off x="939800" y="1297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及び物件費は類似団体平均を上回っているが，扶助費，補助費等及び繰出金では類似団体平均を下回っており，中でも補助費等については，予算編成時に補助金見直要領に基づき見直しを行い抑制に努めているため，大きく下回っている。今後は，平成</a:t>
          </a:r>
          <a:r>
            <a:rPr kumimoji="1" lang="en-US" altLang="ja-JP" sz="1300">
              <a:latin typeface="ＭＳ Ｐゴシック"/>
            </a:rPr>
            <a:t>22</a:t>
          </a:r>
          <a:r>
            <a:rPr kumimoji="1" lang="ja-JP" altLang="en-US" sz="1300">
              <a:latin typeface="ＭＳ Ｐゴシック"/>
            </a:rPr>
            <a:t>年</a:t>
          </a:r>
          <a:r>
            <a:rPr kumimoji="1" lang="en-US" altLang="ja-JP" sz="1300">
              <a:latin typeface="ＭＳ Ｐゴシック"/>
            </a:rPr>
            <a:t>7</a:t>
          </a:r>
          <a:r>
            <a:rPr kumimoji="1" lang="ja-JP" altLang="en-US" sz="1300">
              <a:latin typeface="ＭＳ Ｐゴシック"/>
            </a:rPr>
            <a:t>月に策定した定員適正化計画に基づく職員数削減や，機構改革及び公共施設の統廃合により，人件費及び物件費でもコスト削減を図っていく。</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16510</xdr:rowOff>
    </xdr:from>
    <xdr:to>
      <xdr:col>24</xdr:col>
      <xdr:colOff>31750</xdr:colOff>
      <xdr:row>80</xdr:row>
      <xdr:rowOff>96520</xdr:rowOff>
    </xdr:to>
    <xdr:cxnSp macro="">
      <xdr:nvCxnSpPr>
        <xdr:cNvPr id="422" name="直線コネクタ 421"/>
        <xdr:cNvCxnSpPr/>
      </xdr:nvCxnSpPr>
      <xdr:spPr>
        <a:xfrm flipV="1">
          <a:off x="16510000" y="125323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23"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24" name="直線コネクタ 423"/>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102887</xdr:rowOff>
    </xdr:from>
    <xdr:ext cx="762000" cy="259045"/>
    <xdr:sp macro="" textlink="">
      <xdr:nvSpPr>
        <xdr:cNvPr id="425"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628650</xdr:colOff>
      <xdr:row>73</xdr:row>
      <xdr:rowOff>16510</xdr:rowOff>
    </xdr:from>
    <xdr:to>
      <xdr:col>24</xdr:col>
      <xdr:colOff>120650</xdr:colOff>
      <xdr:row>73</xdr:row>
      <xdr:rowOff>16510</xdr:rowOff>
    </xdr:to>
    <xdr:cxnSp macro="">
      <xdr:nvCxnSpPr>
        <xdr:cNvPr id="426" name="直線コネクタ 425"/>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35561</xdr:rowOff>
    </xdr:from>
    <xdr:to>
      <xdr:col>24</xdr:col>
      <xdr:colOff>31750</xdr:colOff>
      <xdr:row>76</xdr:row>
      <xdr:rowOff>111761</xdr:rowOff>
    </xdr:to>
    <xdr:cxnSp macro="">
      <xdr:nvCxnSpPr>
        <xdr:cNvPr id="427" name="直線コネクタ 426"/>
        <xdr:cNvCxnSpPr/>
      </xdr:nvCxnSpPr>
      <xdr:spPr>
        <a:xfrm flipV="1">
          <a:off x="15671800" y="1306576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120666</xdr:rowOff>
    </xdr:from>
    <xdr:ext cx="762000" cy="259045"/>
    <xdr:sp macro="" textlink="">
      <xdr:nvSpPr>
        <xdr:cNvPr id="428" name="公債費以外平均値テキスト"/>
        <xdr:cNvSpPr txBox="1"/>
      </xdr:nvSpPr>
      <xdr:spPr>
        <a:xfrm>
          <a:off x="16598900" y="13150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29" name="フローチャート : 判断 428"/>
        <xdr:cNvSpPr/>
      </xdr:nvSpPr>
      <xdr:spPr>
        <a:xfrm>
          <a:off x="164592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66039</xdr:rowOff>
    </xdr:from>
    <xdr:to>
      <xdr:col>22</xdr:col>
      <xdr:colOff>565150</xdr:colOff>
      <xdr:row>76</xdr:row>
      <xdr:rowOff>111761</xdr:rowOff>
    </xdr:to>
    <xdr:cxnSp macro="">
      <xdr:nvCxnSpPr>
        <xdr:cNvPr id="430" name="直線コネクタ 429"/>
        <xdr:cNvCxnSpPr/>
      </xdr:nvCxnSpPr>
      <xdr:spPr>
        <a:xfrm>
          <a:off x="14782800" y="130962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2" name="テキスト ボックス 431"/>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12700</xdr:rowOff>
    </xdr:from>
    <xdr:to>
      <xdr:col>21</xdr:col>
      <xdr:colOff>361950</xdr:colOff>
      <xdr:row>76</xdr:row>
      <xdr:rowOff>66039</xdr:rowOff>
    </xdr:to>
    <xdr:cxnSp macro="">
      <xdr:nvCxnSpPr>
        <xdr:cNvPr id="433" name="直線コネクタ 432"/>
        <xdr:cNvCxnSpPr/>
      </xdr:nvCxnSpPr>
      <xdr:spPr>
        <a:xfrm>
          <a:off x="13893800" y="130429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133350</xdr:rowOff>
    </xdr:from>
    <xdr:to>
      <xdr:col>21</xdr:col>
      <xdr:colOff>412750</xdr:colOff>
      <xdr:row>77</xdr:row>
      <xdr:rowOff>63500</xdr:rowOff>
    </xdr:to>
    <xdr:sp macro="" textlink="">
      <xdr:nvSpPr>
        <xdr:cNvPr id="434" name="フローチャート : 判断 433"/>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48277</xdr:rowOff>
    </xdr:from>
    <xdr:ext cx="762000" cy="259045"/>
    <xdr:sp macro="" textlink="">
      <xdr:nvSpPr>
        <xdr:cNvPr id="435" name="テキスト ボックス 434"/>
        <xdr:cNvSpPr txBox="1"/>
      </xdr:nvSpPr>
      <xdr:spPr>
        <a:xfrm>
          <a:off x="14401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12700</xdr:rowOff>
    </xdr:from>
    <xdr:to>
      <xdr:col>20</xdr:col>
      <xdr:colOff>158750</xdr:colOff>
      <xdr:row>77</xdr:row>
      <xdr:rowOff>8889</xdr:rowOff>
    </xdr:to>
    <xdr:cxnSp macro="">
      <xdr:nvCxnSpPr>
        <xdr:cNvPr id="436" name="直線コネクタ 435"/>
        <xdr:cNvCxnSpPr/>
      </xdr:nvCxnSpPr>
      <xdr:spPr>
        <a:xfrm flipV="1">
          <a:off x="13004800" y="13042900"/>
          <a:ext cx="8890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34289</xdr:rowOff>
    </xdr:from>
    <xdr:to>
      <xdr:col>20</xdr:col>
      <xdr:colOff>209550</xdr:colOff>
      <xdr:row>76</xdr:row>
      <xdr:rowOff>135889</xdr:rowOff>
    </xdr:to>
    <xdr:sp macro="" textlink="">
      <xdr:nvSpPr>
        <xdr:cNvPr id="437" name="フローチャート : 判断 436"/>
        <xdr:cNvSpPr/>
      </xdr:nvSpPr>
      <xdr:spPr>
        <a:xfrm>
          <a:off x="13843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120666</xdr:rowOff>
    </xdr:from>
    <xdr:ext cx="762000" cy="259045"/>
    <xdr:sp macro="" textlink="">
      <xdr:nvSpPr>
        <xdr:cNvPr id="438" name="テキスト ボックス 437"/>
        <xdr:cNvSpPr txBox="1"/>
      </xdr:nvSpPr>
      <xdr:spPr>
        <a:xfrm>
          <a:off x="13512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106680</xdr:rowOff>
    </xdr:from>
    <xdr:to>
      <xdr:col>19</xdr:col>
      <xdr:colOff>6350</xdr:colOff>
      <xdr:row>77</xdr:row>
      <xdr:rowOff>36830</xdr:rowOff>
    </xdr:to>
    <xdr:sp macro="" textlink="">
      <xdr:nvSpPr>
        <xdr:cNvPr id="439" name="フローチャート : 判断 438"/>
        <xdr:cNvSpPr/>
      </xdr:nvSpPr>
      <xdr:spPr>
        <a:xfrm>
          <a:off x="12954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47007</xdr:rowOff>
    </xdr:from>
    <xdr:ext cx="762000" cy="259045"/>
    <xdr:sp macro="" textlink="">
      <xdr:nvSpPr>
        <xdr:cNvPr id="440" name="テキスト ボックス 439"/>
        <xdr:cNvSpPr txBox="1"/>
      </xdr:nvSpPr>
      <xdr:spPr>
        <a:xfrm>
          <a:off x="12623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156211</xdr:rowOff>
    </xdr:from>
    <xdr:to>
      <xdr:col>24</xdr:col>
      <xdr:colOff>82550</xdr:colOff>
      <xdr:row>76</xdr:row>
      <xdr:rowOff>86361</xdr:rowOff>
    </xdr:to>
    <xdr:sp macro="" textlink="">
      <xdr:nvSpPr>
        <xdr:cNvPr id="446" name="円/楕円 445"/>
        <xdr:cNvSpPr/>
      </xdr:nvSpPr>
      <xdr:spPr>
        <a:xfrm>
          <a:off x="16459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1287</xdr:rowOff>
    </xdr:from>
    <xdr:ext cx="762000" cy="259045"/>
    <xdr:sp macro="" textlink="">
      <xdr:nvSpPr>
        <xdr:cNvPr id="447" name="公債費以外該当値テキスト"/>
        <xdr:cNvSpPr txBox="1"/>
      </xdr:nvSpPr>
      <xdr:spPr>
        <a:xfrm>
          <a:off x="16598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60961</xdr:rowOff>
    </xdr:from>
    <xdr:to>
      <xdr:col>22</xdr:col>
      <xdr:colOff>615950</xdr:colOff>
      <xdr:row>76</xdr:row>
      <xdr:rowOff>162561</xdr:rowOff>
    </xdr:to>
    <xdr:sp macro="" textlink="">
      <xdr:nvSpPr>
        <xdr:cNvPr id="448" name="円/楕円 447"/>
        <xdr:cNvSpPr/>
      </xdr:nvSpPr>
      <xdr:spPr>
        <a:xfrm>
          <a:off x="15621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1287</xdr:rowOff>
    </xdr:from>
    <xdr:ext cx="736600" cy="259045"/>
    <xdr:sp macro="" textlink="">
      <xdr:nvSpPr>
        <xdr:cNvPr id="449" name="テキスト ボックス 448"/>
        <xdr:cNvSpPr txBox="1"/>
      </xdr:nvSpPr>
      <xdr:spPr>
        <a:xfrm>
          <a:off x="15290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15239</xdr:rowOff>
    </xdr:from>
    <xdr:to>
      <xdr:col>21</xdr:col>
      <xdr:colOff>412750</xdr:colOff>
      <xdr:row>76</xdr:row>
      <xdr:rowOff>116839</xdr:rowOff>
    </xdr:to>
    <xdr:sp macro="" textlink="">
      <xdr:nvSpPr>
        <xdr:cNvPr id="450" name="円/楕円 449"/>
        <xdr:cNvSpPr/>
      </xdr:nvSpPr>
      <xdr:spPr>
        <a:xfrm>
          <a:off x="14732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127017</xdr:rowOff>
    </xdr:from>
    <xdr:ext cx="762000" cy="259045"/>
    <xdr:sp macro="" textlink="">
      <xdr:nvSpPr>
        <xdr:cNvPr id="451" name="テキスト ボックス 450"/>
        <xdr:cNvSpPr txBox="1"/>
      </xdr:nvSpPr>
      <xdr:spPr>
        <a:xfrm>
          <a:off x="14401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133350</xdr:rowOff>
    </xdr:from>
    <xdr:to>
      <xdr:col>20</xdr:col>
      <xdr:colOff>209550</xdr:colOff>
      <xdr:row>76</xdr:row>
      <xdr:rowOff>63500</xdr:rowOff>
    </xdr:to>
    <xdr:sp macro="" textlink="">
      <xdr:nvSpPr>
        <xdr:cNvPr id="452" name="円/楕円 451"/>
        <xdr:cNvSpPr/>
      </xdr:nvSpPr>
      <xdr:spPr>
        <a:xfrm>
          <a:off x="13843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73677</xdr:rowOff>
    </xdr:from>
    <xdr:ext cx="762000" cy="259045"/>
    <xdr:sp macro="" textlink="">
      <xdr:nvSpPr>
        <xdr:cNvPr id="453" name="テキスト ボックス 452"/>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129539</xdr:rowOff>
    </xdr:from>
    <xdr:to>
      <xdr:col>19</xdr:col>
      <xdr:colOff>6350</xdr:colOff>
      <xdr:row>77</xdr:row>
      <xdr:rowOff>59689</xdr:rowOff>
    </xdr:to>
    <xdr:sp macro="" textlink="">
      <xdr:nvSpPr>
        <xdr:cNvPr id="454" name="円/楕円 453"/>
        <xdr:cNvSpPr/>
      </xdr:nvSpPr>
      <xdr:spPr>
        <a:xfrm>
          <a:off x="12954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44466</xdr:rowOff>
    </xdr:from>
    <xdr:ext cx="762000" cy="259045"/>
    <xdr:sp macro="" textlink="">
      <xdr:nvSpPr>
        <xdr:cNvPr id="455" name="テキスト ボックス 454"/>
        <xdr:cNvSpPr txBox="1"/>
      </xdr:nvSpPr>
      <xdr:spPr>
        <a:xfrm>
          <a:off x="12623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茨城県常陸大宮市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4432</xdr:rowOff>
    </xdr:from>
    <xdr:to>
      <xdr:col>4</xdr:col>
      <xdr:colOff>1117600</xdr:colOff>
      <xdr:row>20</xdr:row>
      <xdr:rowOff>133223</xdr:rowOff>
    </xdr:to>
    <xdr:cxnSp macro="">
      <xdr:nvCxnSpPr>
        <xdr:cNvPr id="45" name="直線コネクタ 44"/>
        <xdr:cNvCxnSpPr/>
      </xdr:nvCxnSpPr>
      <xdr:spPr bwMode="auto">
        <a:xfrm flipV="1">
          <a:off x="5651500" y="2280907"/>
          <a:ext cx="0" cy="13289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105300</xdr:rowOff>
    </xdr:from>
    <xdr:ext cx="762000" cy="259045"/>
    <xdr:sp macro="" textlink="">
      <xdr:nvSpPr>
        <xdr:cNvPr id="46" name="人口1人当たり決算額の推移最小値テキスト130"/>
        <xdr:cNvSpPr txBox="1"/>
      </xdr:nvSpPr>
      <xdr:spPr>
        <a:xfrm>
          <a:off x="5740400" y="358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55,760</a:t>
          </a:r>
          <a:endParaRPr kumimoji="1" lang="ja-JP" altLang="en-US" sz="1000" b="1">
            <a:latin typeface="ＭＳ Ｐゴシック"/>
          </a:endParaRPr>
        </a:p>
      </xdr:txBody>
    </xdr:sp>
    <xdr:clientData/>
  </xdr:oneCellAnchor>
  <xdr:twoCellAnchor>
    <xdr:from>
      <xdr:col>4</xdr:col>
      <xdr:colOff>1028700</xdr:colOff>
      <xdr:row>20</xdr:row>
      <xdr:rowOff>133223</xdr:rowOff>
    </xdr:from>
    <xdr:to>
      <xdr:col>5</xdr:col>
      <xdr:colOff>73025</xdr:colOff>
      <xdr:row>20</xdr:row>
      <xdr:rowOff>133223</xdr:rowOff>
    </xdr:to>
    <xdr:cxnSp macro="">
      <xdr:nvCxnSpPr>
        <xdr:cNvPr id="47" name="直線コネクタ 46"/>
        <xdr:cNvCxnSpPr/>
      </xdr:nvCxnSpPr>
      <xdr:spPr bwMode="auto">
        <a:xfrm>
          <a:off x="5562600" y="3609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90809</xdr:rowOff>
    </xdr:from>
    <xdr:ext cx="762000" cy="259045"/>
    <xdr:sp macro="" textlink="">
      <xdr:nvSpPr>
        <xdr:cNvPr id="48" name="人口1人当たり決算額の推移最大値テキスト130"/>
        <xdr:cNvSpPr txBox="1"/>
      </xdr:nvSpPr>
      <xdr:spPr>
        <a:xfrm>
          <a:off x="5740400" y="202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160,401</a:t>
          </a:r>
          <a:endParaRPr kumimoji="1" lang="ja-JP" altLang="en-US" sz="1000" b="1">
            <a:latin typeface="ＭＳ Ｐゴシック"/>
          </a:endParaRPr>
        </a:p>
      </xdr:txBody>
    </xdr:sp>
    <xdr:clientData/>
  </xdr:oneCellAnchor>
  <xdr:twoCellAnchor>
    <xdr:from>
      <xdr:col>4</xdr:col>
      <xdr:colOff>1028700</xdr:colOff>
      <xdr:row>13</xdr:row>
      <xdr:rowOff>4432</xdr:rowOff>
    </xdr:from>
    <xdr:to>
      <xdr:col>5</xdr:col>
      <xdr:colOff>73025</xdr:colOff>
      <xdr:row>13</xdr:row>
      <xdr:rowOff>4432</xdr:rowOff>
    </xdr:to>
    <xdr:cxnSp macro="">
      <xdr:nvCxnSpPr>
        <xdr:cNvPr id="49" name="直線コネクタ 48"/>
        <xdr:cNvCxnSpPr/>
      </xdr:nvCxnSpPr>
      <xdr:spPr bwMode="auto">
        <a:xfrm>
          <a:off x="5562600" y="2280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24295</xdr:rowOff>
    </xdr:from>
    <xdr:to>
      <xdr:col>4</xdr:col>
      <xdr:colOff>1117600</xdr:colOff>
      <xdr:row>18</xdr:row>
      <xdr:rowOff>66751</xdr:rowOff>
    </xdr:to>
    <xdr:cxnSp macro="">
      <xdr:nvCxnSpPr>
        <xdr:cNvPr id="50" name="直線コネクタ 49"/>
        <xdr:cNvCxnSpPr/>
      </xdr:nvCxnSpPr>
      <xdr:spPr bwMode="auto">
        <a:xfrm>
          <a:off x="5003800" y="3158020"/>
          <a:ext cx="647700" cy="42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114596</xdr:rowOff>
    </xdr:from>
    <xdr:ext cx="762000" cy="259045"/>
    <xdr:sp macro="" textlink="">
      <xdr:nvSpPr>
        <xdr:cNvPr id="51" name="人口1人当たり決算額の推移平均値テキスト130"/>
        <xdr:cNvSpPr txBox="1"/>
      </xdr:nvSpPr>
      <xdr:spPr>
        <a:xfrm>
          <a:off x="5740400" y="29054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98069</xdr:rowOff>
    </xdr:from>
    <xdr:to>
      <xdr:col>5</xdr:col>
      <xdr:colOff>34925</xdr:colOff>
      <xdr:row>18</xdr:row>
      <xdr:rowOff>28219</xdr:rowOff>
    </xdr:to>
    <xdr:sp macro="" textlink="">
      <xdr:nvSpPr>
        <xdr:cNvPr id="52" name="フローチャート : 判断 51"/>
        <xdr:cNvSpPr/>
      </xdr:nvSpPr>
      <xdr:spPr bwMode="auto">
        <a:xfrm>
          <a:off x="56007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158305</xdr:rowOff>
    </xdr:from>
    <xdr:to>
      <xdr:col>4</xdr:col>
      <xdr:colOff>469900</xdr:colOff>
      <xdr:row>18</xdr:row>
      <xdr:rowOff>24295</xdr:rowOff>
    </xdr:to>
    <xdr:cxnSp macro="">
      <xdr:nvCxnSpPr>
        <xdr:cNvPr id="53" name="直線コネクタ 52"/>
        <xdr:cNvCxnSpPr/>
      </xdr:nvCxnSpPr>
      <xdr:spPr bwMode="auto">
        <a:xfrm>
          <a:off x="4305300" y="3120580"/>
          <a:ext cx="698500" cy="37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79121</xdr:rowOff>
    </xdr:from>
    <xdr:to>
      <xdr:col>4</xdr:col>
      <xdr:colOff>520700</xdr:colOff>
      <xdr:row>18</xdr:row>
      <xdr:rowOff>9271</xdr:rowOff>
    </xdr:to>
    <xdr:sp macro="" textlink="">
      <xdr:nvSpPr>
        <xdr:cNvPr id="54" name="フローチャート : 判断 53"/>
        <xdr:cNvSpPr/>
      </xdr:nvSpPr>
      <xdr:spPr bwMode="auto">
        <a:xfrm>
          <a:off x="49530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19448</xdr:rowOff>
    </xdr:from>
    <xdr:ext cx="736600" cy="259045"/>
    <xdr:sp macro="" textlink="">
      <xdr:nvSpPr>
        <xdr:cNvPr id="55" name="テキスト ボックス 54"/>
        <xdr:cNvSpPr txBox="1"/>
      </xdr:nvSpPr>
      <xdr:spPr>
        <a:xfrm>
          <a:off x="4622800" y="2810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155372</xdr:rowOff>
    </xdr:from>
    <xdr:to>
      <xdr:col>3</xdr:col>
      <xdr:colOff>904875</xdr:colOff>
      <xdr:row>17</xdr:row>
      <xdr:rowOff>158305</xdr:rowOff>
    </xdr:to>
    <xdr:cxnSp macro="">
      <xdr:nvCxnSpPr>
        <xdr:cNvPr id="56" name="直線コネクタ 55"/>
        <xdr:cNvCxnSpPr/>
      </xdr:nvCxnSpPr>
      <xdr:spPr bwMode="auto">
        <a:xfrm>
          <a:off x="3606800" y="3117647"/>
          <a:ext cx="698500" cy="2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49644</xdr:rowOff>
    </xdr:from>
    <xdr:to>
      <xdr:col>3</xdr:col>
      <xdr:colOff>955675</xdr:colOff>
      <xdr:row>17</xdr:row>
      <xdr:rowOff>151244</xdr:rowOff>
    </xdr:to>
    <xdr:sp macro="" textlink="">
      <xdr:nvSpPr>
        <xdr:cNvPr id="57" name="フローチャート : 判断 56"/>
        <xdr:cNvSpPr/>
      </xdr:nvSpPr>
      <xdr:spPr bwMode="auto">
        <a:xfrm>
          <a:off x="42545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161421</xdr:rowOff>
    </xdr:from>
    <xdr:ext cx="762000" cy="259045"/>
    <xdr:sp macro="" textlink="">
      <xdr:nvSpPr>
        <xdr:cNvPr id="58" name="テキスト ボックス 57"/>
        <xdr:cNvSpPr txBox="1"/>
      </xdr:nvSpPr>
      <xdr:spPr>
        <a:xfrm>
          <a:off x="3924300" y="278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103314</xdr:rowOff>
    </xdr:from>
    <xdr:to>
      <xdr:col>3</xdr:col>
      <xdr:colOff>206375</xdr:colOff>
      <xdr:row>17</xdr:row>
      <xdr:rowOff>155372</xdr:rowOff>
    </xdr:to>
    <xdr:cxnSp macro="">
      <xdr:nvCxnSpPr>
        <xdr:cNvPr id="59" name="直線コネクタ 58"/>
        <xdr:cNvCxnSpPr/>
      </xdr:nvCxnSpPr>
      <xdr:spPr bwMode="auto">
        <a:xfrm>
          <a:off x="2908300" y="3065589"/>
          <a:ext cx="698500" cy="52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82601</xdr:rowOff>
    </xdr:from>
    <xdr:to>
      <xdr:col>3</xdr:col>
      <xdr:colOff>257175</xdr:colOff>
      <xdr:row>18</xdr:row>
      <xdr:rowOff>12751</xdr:rowOff>
    </xdr:to>
    <xdr:sp macro="" textlink="">
      <xdr:nvSpPr>
        <xdr:cNvPr id="60" name="フローチャート : 判断 59"/>
        <xdr:cNvSpPr/>
      </xdr:nvSpPr>
      <xdr:spPr bwMode="auto">
        <a:xfrm>
          <a:off x="3556000" y="30448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22928</xdr:rowOff>
    </xdr:from>
    <xdr:ext cx="762000" cy="259045"/>
    <xdr:sp macro="" textlink="">
      <xdr:nvSpPr>
        <xdr:cNvPr id="61" name="テキスト ボックス 60"/>
        <xdr:cNvSpPr txBox="1"/>
      </xdr:nvSpPr>
      <xdr:spPr>
        <a:xfrm>
          <a:off x="3225800" y="281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82461</xdr:rowOff>
    </xdr:from>
    <xdr:to>
      <xdr:col>2</xdr:col>
      <xdr:colOff>692150</xdr:colOff>
      <xdr:row>18</xdr:row>
      <xdr:rowOff>12611</xdr:rowOff>
    </xdr:to>
    <xdr:sp macro="" textlink="">
      <xdr:nvSpPr>
        <xdr:cNvPr id="62" name="フローチャート : 判断 61"/>
        <xdr:cNvSpPr/>
      </xdr:nvSpPr>
      <xdr:spPr bwMode="auto">
        <a:xfrm>
          <a:off x="2857500" y="304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168838</xdr:rowOff>
    </xdr:from>
    <xdr:ext cx="762000" cy="259045"/>
    <xdr:sp macro="" textlink="">
      <xdr:nvSpPr>
        <xdr:cNvPr id="63" name="テキスト ボックス 62"/>
        <xdr:cNvSpPr txBox="1"/>
      </xdr:nvSpPr>
      <xdr:spPr>
        <a:xfrm>
          <a:off x="2527300" y="313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15951</xdr:rowOff>
    </xdr:from>
    <xdr:to>
      <xdr:col>5</xdr:col>
      <xdr:colOff>34925</xdr:colOff>
      <xdr:row>18</xdr:row>
      <xdr:rowOff>117551</xdr:rowOff>
    </xdr:to>
    <xdr:sp macro="" textlink="">
      <xdr:nvSpPr>
        <xdr:cNvPr id="69" name="円/楕円 68"/>
        <xdr:cNvSpPr/>
      </xdr:nvSpPr>
      <xdr:spPr bwMode="auto">
        <a:xfrm>
          <a:off x="5600700" y="3149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159478</xdr:rowOff>
    </xdr:from>
    <xdr:ext cx="762000" cy="259045"/>
    <xdr:sp macro="" textlink="">
      <xdr:nvSpPr>
        <xdr:cNvPr id="70" name="人口1人当たり決算額の推移該当値テキスト130"/>
        <xdr:cNvSpPr txBox="1"/>
      </xdr:nvSpPr>
      <xdr:spPr>
        <a:xfrm>
          <a:off x="5740400" y="312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87,994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144945</xdr:rowOff>
    </xdr:from>
    <xdr:to>
      <xdr:col>4</xdr:col>
      <xdr:colOff>520700</xdr:colOff>
      <xdr:row>18</xdr:row>
      <xdr:rowOff>75095</xdr:rowOff>
    </xdr:to>
    <xdr:sp macro="" textlink="">
      <xdr:nvSpPr>
        <xdr:cNvPr id="71" name="円/楕円 70"/>
        <xdr:cNvSpPr/>
      </xdr:nvSpPr>
      <xdr:spPr bwMode="auto">
        <a:xfrm>
          <a:off x="4953000" y="3107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59872</xdr:rowOff>
    </xdr:from>
    <xdr:ext cx="736600" cy="259045"/>
    <xdr:sp macro="" textlink="">
      <xdr:nvSpPr>
        <xdr:cNvPr id="72" name="テキスト ボックス 71"/>
        <xdr:cNvSpPr txBox="1"/>
      </xdr:nvSpPr>
      <xdr:spPr>
        <a:xfrm>
          <a:off x="4622800" y="3193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91,337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107505</xdr:rowOff>
    </xdr:from>
    <xdr:to>
      <xdr:col>3</xdr:col>
      <xdr:colOff>955675</xdr:colOff>
      <xdr:row>18</xdr:row>
      <xdr:rowOff>37655</xdr:rowOff>
    </xdr:to>
    <xdr:sp macro="" textlink="">
      <xdr:nvSpPr>
        <xdr:cNvPr id="73" name="円/楕円 72"/>
        <xdr:cNvSpPr/>
      </xdr:nvSpPr>
      <xdr:spPr bwMode="auto">
        <a:xfrm>
          <a:off x="4254500" y="3069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22432</xdr:rowOff>
    </xdr:from>
    <xdr:ext cx="762000" cy="259045"/>
    <xdr:sp macro="" textlink="">
      <xdr:nvSpPr>
        <xdr:cNvPr id="74" name="テキスト ボックス 73"/>
        <xdr:cNvSpPr txBox="1"/>
      </xdr:nvSpPr>
      <xdr:spPr>
        <a:xfrm>
          <a:off x="3924300" y="31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94,285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104572</xdr:rowOff>
    </xdr:from>
    <xdr:to>
      <xdr:col>3</xdr:col>
      <xdr:colOff>257175</xdr:colOff>
      <xdr:row>18</xdr:row>
      <xdr:rowOff>34722</xdr:rowOff>
    </xdr:to>
    <xdr:sp macro="" textlink="">
      <xdr:nvSpPr>
        <xdr:cNvPr id="75" name="円/楕円 74"/>
        <xdr:cNvSpPr/>
      </xdr:nvSpPr>
      <xdr:spPr bwMode="auto">
        <a:xfrm>
          <a:off x="3556000" y="3066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19499</xdr:rowOff>
    </xdr:from>
    <xdr:ext cx="762000" cy="259045"/>
    <xdr:sp macro="" textlink="">
      <xdr:nvSpPr>
        <xdr:cNvPr id="76" name="テキスト ボックス 75"/>
        <xdr:cNvSpPr txBox="1"/>
      </xdr:nvSpPr>
      <xdr:spPr>
        <a:xfrm>
          <a:off x="3225800" y="3153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94,516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52514</xdr:rowOff>
    </xdr:from>
    <xdr:to>
      <xdr:col>2</xdr:col>
      <xdr:colOff>692150</xdr:colOff>
      <xdr:row>17</xdr:row>
      <xdr:rowOff>154114</xdr:rowOff>
    </xdr:to>
    <xdr:sp macro="" textlink="">
      <xdr:nvSpPr>
        <xdr:cNvPr id="77" name="円/楕円 76"/>
        <xdr:cNvSpPr/>
      </xdr:nvSpPr>
      <xdr:spPr bwMode="auto">
        <a:xfrm>
          <a:off x="2857500" y="3014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164291</xdr:rowOff>
    </xdr:from>
    <xdr:ext cx="762000" cy="259045"/>
    <xdr:sp macro="" textlink="">
      <xdr:nvSpPr>
        <xdr:cNvPr id="78" name="テキスト ボックス 77"/>
        <xdr:cNvSpPr txBox="1"/>
      </xdr:nvSpPr>
      <xdr:spPr>
        <a:xfrm>
          <a:off x="2527300" y="278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98,615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4128</xdr:rowOff>
    </xdr:from>
    <xdr:to>
      <xdr:col>4</xdr:col>
      <xdr:colOff>1117600</xdr:colOff>
      <xdr:row>38</xdr:row>
      <xdr:rowOff>77181</xdr:rowOff>
    </xdr:to>
    <xdr:cxnSp macro="">
      <xdr:nvCxnSpPr>
        <xdr:cNvPr id="107" name="直線コネクタ 106"/>
        <xdr:cNvCxnSpPr/>
      </xdr:nvCxnSpPr>
      <xdr:spPr bwMode="auto">
        <a:xfrm flipV="1">
          <a:off x="5651500" y="6271578"/>
          <a:ext cx="0" cy="1273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49258</xdr:rowOff>
    </xdr:from>
    <xdr:ext cx="762000" cy="259045"/>
    <xdr:sp macro="" textlink="">
      <xdr:nvSpPr>
        <xdr:cNvPr id="108" name="人口1人当たり決算額の推移最小値テキスト445"/>
        <xdr:cNvSpPr txBox="1"/>
      </xdr:nvSpPr>
      <xdr:spPr>
        <a:xfrm>
          <a:off x="5740400" y="751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4</xdr:col>
      <xdr:colOff>1028700</xdr:colOff>
      <xdr:row>38</xdr:row>
      <xdr:rowOff>77181</xdr:rowOff>
    </xdr:from>
    <xdr:to>
      <xdr:col>5</xdr:col>
      <xdr:colOff>73025</xdr:colOff>
      <xdr:row>38</xdr:row>
      <xdr:rowOff>77181</xdr:rowOff>
    </xdr:to>
    <xdr:cxnSp macro="">
      <xdr:nvCxnSpPr>
        <xdr:cNvPr id="109" name="直線コネクタ 108"/>
        <xdr:cNvCxnSpPr/>
      </xdr:nvCxnSpPr>
      <xdr:spPr bwMode="auto">
        <a:xfrm>
          <a:off x="5562600" y="7544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90505</xdr:rowOff>
    </xdr:from>
    <xdr:ext cx="762000" cy="259045"/>
    <xdr:sp macro="" textlink="">
      <xdr:nvSpPr>
        <xdr:cNvPr id="110" name="人口1人当たり決算額の推移最大値テキスト445"/>
        <xdr:cNvSpPr txBox="1"/>
      </xdr:nvSpPr>
      <xdr:spPr>
        <a:xfrm>
          <a:off x="5740400" y="601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337,250</a:t>
          </a:r>
          <a:endParaRPr kumimoji="1" lang="ja-JP" altLang="en-US" sz="1000" b="1">
            <a:latin typeface="ＭＳ Ｐゴシック"/>
          </a:endParaRPr>
        </a:p>
      </xdr:txBody>
    </xdr:sp>
    <xdr:clientData/>
  </xdr:oneCellAnchor>
  <xdr:twoCellAnchor>
    <xdr:from>
      <xdr:col>4</xdr:col>
      <xdr:colOff>1028700</xdr:colOff>
      <xdr:row>34</xdr:row>
      <xdr:rowOff>4128</xdr:rowOff>
    </xdr:from>
    <xdr:to>
      <xdr:col>5</xdr:col>
      <xdr:colOff>73025</xdr:colOff>
      <xdr:row>34</xdr:row>
      <xdr:rowOff>4128</xdr:rowOff>
    </xdr:to>
    <xdr:cxnSp macro="">
      <xdr:nvCxnSpPr>
        <xdr:cNvPr id="111" name="直線コネクタ 110"/>
        <xdr:cNvCxnSpPr/>
      </xdr:nvCxnSpPr>
      <xdr:spPr bwMode="auto">
        <a:xfrm>
          <a:off x="5562600" y="6271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307643</xdr:rowOff>
    </xdr:from>
    <xdr:to>
      <xdr:col>4</xdr:col>
      <xdr:colOff>1117600</xdr:colOff>
      <xdr:row>37</xdr:row>
      <xdr:rowOff>326168</xdr:rowOff>
    </xdr:to>
    <xdr:cxnSp macro="">
      <xdr:nvCxnSpPr>
        <xdr:cNvPr id="112" name="直線コネクタ 111"/>
        <xdr:cNvCxnSpPr/>
      </xdr:nvCxnSpPr>
      <xdr:spPr bwMode="auto">
        <a:xfrm>
          <a:off x="5003800" y="7432343"/>
          <a:ext cx="647700" cy="18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116116</xdr:rowOff>
    </xdr:from>
    <xdr:ext cx="762000" cy="259045"/>
    <xdr:sp macro="" textlink="">
      <xdr:nvSpPr>
        <xdr:cNvPr id="113" name="人口1人当たり決算額の推移平均値テキスト445"/>
        <xdr:cNvSpPr txBox="1"/>
      </xdr:nvSpPr>
      <xdr:spPr>
        <a:xfrm>
          <a:off x="5740400" y="7240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271039</xdr:rowOff>
    </xdr:from>
    <xdr:to>
      <xdr:col>5</xdr:col>
      <xdr:colOff>34925</xdr:colOff>
      <xdr:row>38</xdr:row>
      <xdr:rowOff>29739</xdr:rowOff>
    </xdr:to>
    <xdr:sp macro="" textlink="">
      <xdr:nvSpPr>
        <xdr:cNvPr id="114" name="フローチャート : 判断 113"/>
        <xdr:cNvSpPr/>
      </xdr:nvSpPr>
      <xdr:spPr bwMode="auto">
        <a:xfrm>
          <a:off x="56007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295414</xdr:rowOff>
    </xdr:from>
    <xdr:to>
      <xdr:col>4</xdr:col>
      <xdr:colOff>469900</xdr:colOff>
      <xdr:row>37</xdr:row>
      <xdr:rowOff>307643</xdr:rowOff>
    </xdr:to>
    <xdr:cxnSp macro="">
      <xdr:nvCxnSpPr>
        <xdr:cNvPr id="115" name="直線コネクタ 114"/>
        <xdr:cNvCxnSpPr/>
      </xdr:nvCxnSpPr>
      <xdr:spPr bwMode="auto">
        <a:xfrm>
          <a:off x="4305300" y="7420114"/>
          <a:ext cx="698500" cy="12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263640</xdr:rowOff>
    </xdr:from>
    <xdr:to>
      <xdr:col>4</xdr:col>
      <xdr:colOff>520700</xdr:colOff>
      <xdr:row>38</xdr:row>
      <xdr:rowOff>22340</xdr:rowOff>
    </xdr:to>
    <xdr:sp macro="" textlink="">
      <xdr:nvSpPr>
        <xdr:cNvPr id="116" name="フローチャート : 判断 115"/>
        <xdr:cNvSpPr/>
      </xdr:nvSpPr>
      <xdr:spPr bwMode="auto">
        <a:xfrm>
          <a:off x="4953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7117</xdr:rowOff>
    </xdr:from>
    <xdr:ext cx="736600" cy="259045"/>
    <xdr:sp macro="" textlink="">
      <xdr:nvSpPr>
        <xdr:cNvPr id="117" name="テキスト ボックス 116"/>
        <xdr:cNvSpPr txBox="1"/>
      </xdr:nvSpPr>
      <xdr:spPr>
        <a:xfrm>
          <a:off x="4622800" y="747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293809</xdr:rowOff>
    </xdr:from>
    <xdr:to>
      <xdr:col>3</xdr:col>
      <xdr:colOff>904875</xdr:colOff>
      <xdr:row>37</xdr:row>
      <xdr:rowOff>295414</xdr:rowOff>
    </xdr:to>
    <xdr:cxnSp macro="">
      <xdr:nvCxnSpPr>
        <xdr:cNvPr id="118" name="直線コネクタ 117"/>
        <xdr:cNvCxnSpPr/>
      </xdr:nvCxnSpPr>
      <xdr:spPr bwMode="auto">
        <a:xfrm>
          <a:off x="3606800" y="7418509"/>
          <a:ext cx="698500" cy="1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253735</xdr:rowOff>
    </xdr:from>
    <xdr:to>
      <xdr:col>3</xdr:col>
      <xdr:colOff>955675</xdr:colOff>
      <xdr:row>38</xdr:row>
      <xdr:rowOff>12435</xdr:rowOff>
    </xdr:to>
    <xdr:sp macro="" textlink="">
      <xdr:nvSpPr>
        <xdr:cNvPr id="119" name="フローチャート : 判断 118"/>
        <xdr:cNvSpPr/>
      </xdr:nvSpPr>
      <xdr:spPr bwMode="auto">
        <a:xfrm>
          <a:off x="4254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340112</xdr:rowOff>
    </xdr:from>
    <xdr:ext cx="762000" cy="259045"/>
    <xdr:sp macro="" textlink="">
      <xdr:nvSpPr>
        <xdr:cNvPr id="120" name="テキスト ボックス 119"/>
        <xdr:cNvSpPr txBox="1"/>
      </xdr:nvSpPr>
      <xdr:spPr>
        <a:xfrm>
          <a:off x="39243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281674</xdr:rowOff>
    </xdr:from>
    <xdr:to>
      <xdr:col>3</xdr:col>
      <xdr:colOff>206375</xdr:colOff>
      <xdr:row>37</xdr:row>
      <xdr:rowOff>293809</xdr:rowOff>
    </xdr:to>
    <xdr:cxnSp macro="">
      <xdr:nvCxnSpPr>
        <xdr:cNvPr id="121" name="直線コネクタ 120"/>
        <xdr:cNvCxnSpPr/>
      </xdr:nvCxnSpPr>
      <xdr:spPr bwMode="auto">
        <a:xfrm>
          <a:off x="2908300" y="7406374"/>
          <a:ext cx="698500" cy="12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243367</xdr:rowOff>
    </xdr:from>
    <xdr:to>
      <xdr:col>3</xdr:col>
      <xdr:colOff>257175</xdr:colOff>
      <xdr:row>38</xdr:row>
      <xdr:rowOff>2067</xdr:rowOff>
    </xdr:to>
    <xdr:sp macro="" textlink="">
      <xdr:nvSpPr>
        <xdr:cNvPr id="122" name="フローチャート : 判断 121"/>
        <xdr:cNvSpPr/>
      </xdr:nvSpPr>
      <xdr:spPr bwMode="auto">
        <a:xfrm>
          <a:off x="3556000" y="73680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329744</xdr:rowOff>
    </xdr:from>
    <xdr:ext cx="762000" cy="259045"/>
    <xdr:sp macro="" textlink="">
      <xdr:nvSpPr>
        <xdr:cNvPr id="123" name="テキスト ボックス 122"/>
        <xdr:cNvSpPr txBox="1"/>
      </xdr:nvSpPr>
      <xdr:spPr>
        <a:xfrm>
          <a:off x="3225800" y="7454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236076</xdr:rowOff>
    </xdr:from>
    <xdr:to>
      <xdr:col>2</xdr:col>
      <xdr:colOff>692150</xdr:colOff>
      <xdr:row>37</xdr:row>
      <xdr:rowOff>337676</xdr:rowOff>
    </xdr:to>
    <xdr:sp macro="" textlink="">
      <xdr:nvSpPr>
        <xdr:cNvPr id="124" name="フローチャート : 判断 123"/>
        <xdr:cNvSpPr/>
      </xdr:nvSpPr>
      <xdr:spPr bwMode="auto">
        <a:xfrm>
          <a:off x="2857500" y="7360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322453</xdr:rowOff>
    </xdr:from>
    <xdr:ext cx="762000" cy="259045"/>
    <xdr:sp macro="" textlink="">
      <xdr:nvSpPr>
        <xdr:cNvPr id="125" name="テキスト ボックス 124"/>
        <xdr:cNvSpPr txBox="1"/>
      </xdr:nvSpPr>
      <xdr:spPr>
        <a:xfrm>
          <a:off x="2527300" y="744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38,038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275368</xdr:rowOff>
    </xdr:from>
    <xdr:to>
      <xdr:col>5</xdr:col>
      <xdr:colOff>34925</xdr:colOff>
      <xdr:row>38</xdr:row>
      <xdr:rowOff>34068</xdr:rowOff>
    </xdr:to>
    <xdr:sp macro="" textlink="">
      <xdr:nvSpPr>
        <xdr:cNvPr id="131" name="円/楕円 130"/>
        <xdr:cNvSpPr/>
      </xdr:nvSpPr>
      <xdr:spPr bwMode="auto">
        <a:xfrm>
          <a:off x="5600700" y="7400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230417</xdr:rowOff>
    </xdr:from>
    <xdr:ext cx="762000" cy="259045"/>
    <xdr:sp macro="" textlink="">
      <xdr:nvSpPr>
        <xdr:cNvPr id="132" name="人口1人当たり決算額の推移該当値テキスト445"/>
        <xdr:cNvSpPr txBox="1"/>
      </xdr:nvSpPr>
      <xdr:spPr>
        <a:xfrm>
          <a:off x="5740400" y="735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27,725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256843</xdr:rowOff>
    </xdr:from>
    <xdr:to>
      <xdr:col>4</xdr:col>
      <xdr:colOff>520700</xdr:colOff>
      <xdr:row>38</xdr:row>
      <xdr:rowOff>15543</xdr:rowOff>
    </xdr:to>
    <xdr:sp macro="" textlink="">
      <xdr:nvSpPr>
        <xdr:cNvPr id="133" name="円/楕円 132"/>
        <xdr:cNvSpPr/>
      </xdr:nvSpPr>
      <xdr:spPr bwMode="auto">
        <a:xfrm>
          <a:off x="4953000" y="7381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25720</xdr:rowOff>
    </xdr:from>
    <xdr:ext cx="736600" cy="259045"/>
    <xdr:sp macro="" textlink="">
      <xdr:nvSpPr>
        <xdr:cNvPr id="134" name="テキスト ボックス 133"/>
        <xdr:cNvSpPr txBox="1"/>
      </xdr:nvSpPr>
      <xdr:spPr>
        <a:xfrm>
          <a:off x="4622800" y="7150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32,587</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244614</xdr:rowOff>
    </xdr:from>
    <xdr:to>
      <xdr:col>3</xdr:col>
      <xdr:colOff>955675</xdr:colOff>
      <xdr:row>38</xdr:row>
      <xdr:rowOff>3314</xdr:rowOff>
    </xdr:to>
    <xdr:sp macro="" textlink="">
      <xdr:nvSpPr>
        <xdr:cNvPr id="135" name="円/楕円 134"/>
        <xdr:cNvSpPr/>
      </xdr:nvSpPr>
      <xdr:spPr bwMode="auto">
        <a:xfrm>
          <a:off x="4254500" y="7369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13491</xdr:rowOff>
    </xdr:from>
    <xdr:ext cx="762000" cy="259045"/>
    <xdr:sp macro="" textlink="">
      <xdr:nvSpPr>
        <xdr:cNvPr id="136" name="テキスト ボックス 135"/>
        <xdr:cNvSpPr txBox="1"/>
      </xdr:nvSpPr>
      <xdr:spPr>
        <a:xfrm>
          <a:off x="3924300" y="713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35,797</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243009</xdr:rowOff>
    </xdr:from>
    <xdr:to>
      <xdr:col>3</xdr:col>
      <xdr:colOff>257175</xdr:colOff>
      <xdr:row>38</xdr:row>
      <xdr:rowOff>1709</xdr:rowOff>
    </xdr:to>
    <xdr:sp macro="" textlink="">
      <xdr:nvSpPr>
        <xdr:cNvPr id="137" name="円/楕円 136"/>
        <xdr:cNvSpPr/>
      </xdr:nvSpPr>
      <xdr:spPr bwMode="auto">
        <a:xfrm>
          <a:off x="3556000" y="7367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11886</xdr:rowOff>
    </xdr:from>
    <xdr:ext cx="762000" cy="259045"/>
    <xdr:sp macro="" textlink="">
      <xdr:nvSpPr>
        <xdr:cNvPr id="138" name="テキスト ボックス 137"/>
        <xdr:cNvSpPr txBox="1"/>
      </xdr:nvSpPr>
      <xdr:spPr>
        <a:xfrm>
          <a:off x="3225800" y="7136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36,218</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230874</xdr:rowOff>
    </xdr:from>
    <xdr:to>
      <xdr:col>2</xdr:col>
      <xdr:colOff>692150</xdr:colOff>
      <xdr:row>37</xdr:row>
      <xdr:rowOff>332474</xdr:rowOff>
    </xdr:to>
    <xdr:sp macro="" textlink="">
      <xdr:nvSpPr>
        <xdr:cNvPr id="139" name="円/楕円 138"/>
        <xdr:cNvSpPr/>
      </xdr:nvSpPr>
      <xdr:spPr bwMode="auto">
        <a:xfrm>
          <a:off x="2857500" y="7355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171201</xdr:rowOff>
    </xdr:from>
    <xdr:ext cx="762000" cy="259045"/>
    <xdr:sp macro="" textlink="">
      <xdr:nvSpPr>
        <xdr:cNvPr id="140" name="テキスト ボックス 139"/>
        <xdr:cNvSpPr txBox="1"/>
      </xdr:nvSpPr>
      <xdr:spPr>
        <a:xfrm>
          <a:off x="2527300" y="712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39,403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茨城県常陸大宮市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歳入で市税収入が前年度比</a:t>
          </a:r>
          <a:r>
            <a:rPr kumimoji="1" lang="en-US" altLang="ja-JP" sz="1400">
              <a:latin typeface="ＭＳ ゴシック" pitchFamily="49" charset="-128"/>
              <a:ea typeface="ＭＳ ゴシック" pitchFamily="49" charset="-128"/>
            </a:rPr>
            <a:t>104</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増，歳出で職員数削減に伴い人件費で</a:t>
          </a:r>
          <a:r>
            <a:rPr kumimoji="1" lang="en-US" altLang="ja-JP" sz="1400">
              <a:latin typeface="ＭＳ ゴシック" pitchFamily="49" charset="-128"/>
              <a:ea typeface="ＭＳ ゴシック" pitchFamily="49" charset="-128"/>
            </a:rPr>
            <a:t>116</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減，公債費で</a:t>
          </a:r>
          <a:r>
            <a:rPr kumimoji="1" lang="en-US" altLang="ja-JP" sz="1400">
              <a:latin typeface="ＭＳ ゴシック" pitchFamily="49" charset="-128"/>
              <a:ea typeface="ＭＳ ゴシック" pitchFamily="49" charset="-128"/>
            </a:rPr>
            <a:t>179</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(5.5</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減，普通建設事業費で</a:t>
          </a:r>
          <a:r>
            <a:rPr kumimoji="1" lang="en-US" altLang="ja-JP" sz="1400">
              <a:latin typeface="ＭＳ ゴシック" pitchFamily="49" charset="-128"/>
              <a:ea typeface="ＭＳ ゴシック" pitchFamily="49" charset="-128"/>
            </a:rPr>
            <a:t>833</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(32.2</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減となったことから，実質収支比率は</a:t>
          </a:r>
          <a:r>
            <a:rPr kumimoji="1" lang="en-US" altLang="ja-JP" sz="1400">
              <a:latin typeface="ＭＳ ゴシック" pitchFamily="49" charset="-128"/>
              <a:ea typeface="ＭＳ ゴシック" pitchFamily="49" charset="-128"/>
            </a:rPr>
            <a:t>0.72</a:t>
          </a:r>
          <a:r>
            <a:rPr kumimoji="1" lang="ja-JP" altLang="en-US" sz="1400">
              <a:latin typeface="ＭＳ ゴシック" pitchFamily="49" charset="-128"/>
              <a:ea typeface="ＭＳ ゴシック" pitchFamily="49" charset="-128"/>
            </a:rPr>
            <a:t>ポイント増加し</a:t>
          </a:r>
          <a:r>
            <a:rPr kumimoji="1" lang="en-US" altLang="ja-JP" sz="1400">
              <a:latin typeface="ＭＳ ゴシック" pitchFamily="49" charset="-128"/>
              <a:ea typeface="ＭＳ ゴシック" pitchFamily="49" charset="-128"/>
            </a:rPr>
            <a:t>7.59</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財政調整基金残高については，人件費及び公債費等の縮減等により剰余金が見込めたことから財政調整基金へ積立てを行い，残高が増加した。</a:t>
          </a:r>
          <a:endParaRPr kumimoji="1" lang="en-US" altLang="ja-JP"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茨城県常陸大宮市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が黒字決算であり連結実質赤字比率は算定されていない。一般会計の黒字の要因としては，歳入で市税収入が法人市民税で減となるものの，個人市民税及び固定資産税で増となることから市税全体で前年度比</a:t>
          </a:r>
          <a:r>
            <a:rPr kumimoji="1" lang="en-US" altLang="ja-JP" sz="1400">
              <a:latin typeface="ＭＳ ゴシック" pitchFamily="49" charset="-128"/>
              <a:ea typeface="ＭＳ ゴシック" pitchFamily="49" charset="-128"/>
            </a:rPr>
            <a:t>104</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増，歳出で職員数削減に伴い人件費で</a:t>
          </a:r>
          <a:r>
            <a:rPr kumimoji="1" lang="en-US" altLang="ja-JP" sz="1400">
              <a:latin typeface="ＭＳ ゴシック" pitchFamily="49" charset="-128"/>
              <a:ea typeface="ＭＳ ゴシック" pitchFamily="49" charset="-128"/>
            </a:rPr>
            <a:t>116</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減，公債費で</a:t>
          </a:r>
          <a:r>
            <a:rPr kumimoji="1" lang="en-US" altLang="ja-JP" sz="1400">
              <a:latin typeface="ＭＳ ゴシック" pitchFamily="49" charset="-128"/>
              <a:ea typeface="ＭＳ ゴシック" pitchFamily="49" charset="-128"/>
            </a:rPr>
            <a:t>179</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(5.5</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減となったことによるもの。</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茨城県常陸大宮市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町村合併における重点施策である常陸大宮済生会病院建設事業に係る合併特例債発行の影響により，元利償還金は増加し平成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年度がピーク</a:t>
          </a:r>
          <a:r>
            <a:rPr kumimoji="1" lang="en-US" altLang="ja-JP" sz="1400">
              <a:latin typeface="ＭＳ ゴシック" pitchFamily="49" charset="-128"/>
              <a:ea typeface="ＭＳ ゴシック" pitchFamily="49" charset="-128"/>
            </a:rPr>
            <a:t>(3,500</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となったが，平成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年度から新規市債発行額を償還元金以下として市債発行額の縮減に取り組んだ結果，年々減少している。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また，市債発行では，交付税参入率の高い起債を優先的に借り入れることとしているため，実質公債費比率も下がってきている。今後も適正な市債管理に努めていく。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茨城県常陸大宮市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将来負担比率は</a:t>
          </a:r>
          <a:r>
            <a:rPr kumimoji="1" lang="en-US" altLang="ja-JP" sz="1400">
              <a:latin typeface="ＭＳ ゴシック" pitchFamily="49" charset="-128"/>
              <a:ea typeface="ＭＳ ゴシック" pitchFamily="49" charset="-128"/>
            </a:rPr>
            <a:t>35.0</a:t>
          </a:r>
          <a:r>
            <a:rPr kumimoji="1" lang="ja-JP" altLang="en-US" sz="1400">
              <a:latin typeface="ＭＳ ゴシック" pitchFamily="49" charset="-128"/>
              <a:ea typeface="ＭＳ ゴシック" pitchFamily="49" charset="-128"/>
            </a:rPr>
            <a:t>％となり，前年度から</a:t>
          </a:r>
          <a:r>
            <a:rPr kumimoji="1" lang="en-US" altLang="ja-JP" sz="1400">
              <a:latin typeface="ＭＳ ゴシック" pitchFamily="49" charset="-128"/>
              <a:ea typeface="ＭＳ ゴシック" pitchFamily="49" charset="-128"/>
            </a:rPr>
            <a:t>28.5</a:t>
          </a:r>
          <a:r>
            <a:rPr kumimoji="1" lang="ja-JP" altLang="en-US" sz="1400">
              <a:latin typeface="ＭＳ ゴシック" pitchFamily="49" charset="-128"/>
              <a:ea typeface="ＭＳ ゴシック" pitchFamily="49" charset="-128"/>
            </a:rPr>
            <a:t>ポイント減となった。主な要因としては，平成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年度からの新規市債発行額を償還元金以下として市債発行額の縮減に取り組んだ結果，地方債残高が減少したこと，平成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年度に策定した定員適正化計画の推進による職員数の削減に伴い，退職手当負担見込額が減少したことによるものである。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また，充当可能財源等については，人件費や公債費の縮減等により剰余金が見込め財政調整基金等へ積立てたことにより充当可能基金が増加したことなどから，前年度比</a:t>
          </a:r>
          <a:r>
            <a:rPr kumimoji="1" lang="en-US" altLang="ja-JP" sz="1400">
              <a:latin typeface="ＭＳ ゴシック" pitchFamily="49" charset="-128"/>
              <a:ea typeface="ＭＳ ゴシック" pitchFamily="49" charset="-128"/>
            </a:rPr>
            <a:t>8.8</a:t>
          </a:r>
          <a:r>
            <a:rPr kumimoji="1" lang="ja-JP" altLang="en-US" sz="1400">
              <a:latin typeface="ＭＳ ゴシック" pitchFamily="49" charset="-128"/>
              <a:ea typeface="ＭＳ ゴシック" pitchFamily="49" charset="-128"/>
            </a:rPr>
            <a:t>％増となった。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23032501</v>
      </c>
      <c r="BO4" s="349"/>
      <c r="BP4" s="349"/>
      <c r="BQ4" s="349"/>
      <c r="BR4" s="349"/>
      <c r="BS4" s="349"/>
      <c r="BT4" s="349"/>
      <c r="BU4" s="350"/>
      <c r="BV4" s="348">
        <v>24871225</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7.6</v>
      </c>
      <c r="CU4" s="355"/>
      <c r="CV4" s="355"/>
      <c r="CW4" s="355"/>
      <c r="CX4" s="355"/>
      <c r="CY4" s="355"/>
      <c r="CZ4" s="355"/>
      <c r="DA4" s="356"/>
      <c r="DB4" s="354">
        <v>6.9</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21735069</v>
      </c>
      <c r="BO5" s="386"/>
      <c r="BP5" s="386"/>
      <c r="BQ5" s="386"/>
      <c r="BR5" s="386"/>
      <c r="BS5" s="386"/>
      <c r="BT5" s="386"/>
      <c r="BU5" s="387"/>
      <c r="BV5" s="385">
        <v>23782084</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84.1</v>
      </c>
      <c r="CU5" s="383"/>
      <c r="CV5" s="383"/>
      <c r="CW5" s="383"/>
      <c r="CX5" s="383"/>
      <c r="CY5" s="383"/>
      <c r="CZ5" s="383"/>
      <c r="DA5" s="384"/>
      <c r="DB5" s="382">
        <v>87.4</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1297432</v>
      </c>
      <c r="BO6" s="386"/>
      <c r="BP6" s="386"/>
      <c r="BQ6" s="386"/>
      <c r="BR6" s="386"/>
      <c r="BS6" s="386"/>
      <c r="BT6" s="386"/>
      <c r="BU6" s="387"/>
      <c r="BV6" s="385">
        <v>1089141</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90.4</v>
      </c>
      <c r="CU6" s="423"/>
      <c r="CV6" s="423"/>
      <c r="CW6" s="423"/>
      <c r="CX6" s="423"/>
      <c r="CY6" s="423"/>
      <c r="CZ6" s="423"/>
      <c r="DA6" s="424"/>
      <c r="DB6" s="422">
        <v>93.9</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153471</v>
      </c>
      <c r="BO7" s="386"/>
      <c r="BP7" s="386"/>
      <c r="BQ7" s="386"/>
      <c r="BR7" s="386"/>
      <c r="BS7" s="386"/>
      <c r="BT7" s="386"/>
      <c r="BU7" s="387"/>
      <c r="BV7" s="385">
        <v>56490</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15068675</v>
      </c>
      <c r="CU7" s="386"/>
      <c r="CV7" s="386"/>
      <c r="CW7" s="386"/>
      <c r="CX7" s="386"/>
      <c r="CY7" s="386"/>
      <c r="CZ7" s="386"/>
      <c r="DA7" s="387"/>
      <c r="DB7" s="385">
        <v>15032001</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1143961</v>
      </c>
      <c r="BO8" s="386"/>
      <c r="BP8" s="386"/>
      <c r="BQ8" s="386"/>
      <c r="BR8" s="386"/>
      <c r="BS8" s="386"/>
      <c r="BT8" s="386"/>
      <c r="BU8" s="387"/>
      <c r="BV8" s="385">
        <v>1032651</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0.44</v>
      </c>
      <c r="CU8" s="426"/>
      <c r="CV8" s="426"/>
      <c r="CW8" s="426"/>
      <c r="CX8" s="426"/>
      <c r="CY8" s="426"/>
      <c r="CZ8" s="426"/>
      <c r="DA8" s="427"/>
      <c r="DB8" s="425">
        <v>0.44</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45178</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111310</v>
      </c>
      <c r="BO9" s="386"/>
      <c r="BP9" s="386"/>
      <c r="BQ9" s="386"/>
      <c r="BR9" s="386"/>
      <c r="BS9" s="386"/>
      <c r="BT9" s="386"/>
      <c r="BU9" s="387"/>
      <c r="BV9" s="385">
        <v>-57289</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16.7</v>
      </c>
      <c r="CU9" s="383"/>
      <c r="CV9" s="383"/>
      <c r="CW9" s="383"/>
      <c r="CX9" s="383"/>
      <c r="CY9" s="383"/>
      <c r="CZ9" s="383"/>
      <c r="DA9" s="384"/>
      <c r="DB9" s="382">
        <v>17.8</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47808</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511435</v>
      </c>
      <c r="BO10" s="386"/>
      <c r="BP10" s="386"/>
      <c r="BQ10" s="386"/>
      <c r="BR10" s="386"/>
      <c r="BS10" s="386"/>
      <c r="BT10" s="386"/>
      <c r="BU10" s="387"/>
      <c r="BV10" s="385">
        <v>1094322</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v>71</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45218</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44989</v>
      </c>
      <c r="S13" s="467"/>
      <c r="T13" s="467"/>
      <c r="U13" s="467"/>
      <c r="V13" s="468"/>
      <c r="W13" s="401" t="s">
        <v>124</v>
      </c>
      <c r="X13" s="402"/>
      <c r="Y13" s="402"/>
      <c r="Z13" s="402"/>
      <c r="AA13" s="402"/>
      <c r="AB13" s="392"/>
      <c r="AC13" s="436">
        <v>2399</v>
      </c>
      <c r="AD13" s="437"/>
      <c r="AE13" s="437"/>
      <c r="AF13" s="437"/>
      <c r="AG13" s="476"/>
      <c r="AH13" s="436">
        <v>3499</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622816</v>
      </c>
      <c r="BO13" s="386"/>
      <c r="BP13" s="386"/>
      <c r="BQ13" s="386"/>
      <c r="BR13" s="386"/>
      <c r="BS13" s="386"/>
      <c r="BT13" s="386"/>
      <c r="BU13" s="387"/>
      <c r="BV13" s="385">
        <v>1037033</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11.4</v>
      </c>
      <c r="CU13" s="383"/>
      <c r="CV13" s="383"/>
      <c r="CW13" s="383"/>
      <c r="CX13" s="383"/>
      <c r="CY13" s="383"/>
      <c r="CZ13" s="383"/>
      <c r="DA13" s="384"/>
      <c r="DB13" s="382">
        <v>12.4</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45519</v>
      </c>
      <c r="S14" s="467"/>
      <c r="T14" s="467"/>
      <c r="U14" s="467"/>
      <c r="V14" s="468"/>
      <c r="W14" s="375"/>
      <c r="X14" s="376"/>
      <c r="Y14" s="376"/>
      <c r="Z14" s="376"/>
      <c r="AA14" s="376"/>
      <c r="AB14" s="365"/>
      <c r="AC14" s="469">
        <v>11.2</v>
      </c>
      <c r="AD14" s="470"/>
      <c r="AE14" s="470"/>
      <c r="AF14" s="470"/>
      <c r="AG14" s="471"/>
      <c r="AH14" s="469">
        <v>14.3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35</v>
      </c>
      <c r="CU14" s="481"/>
      <c r="CV14" s="481"/>
      <c r="CW14" s="481"/>
      <c r="CX14" s="481"/>
      <c r="CY14" s="481"/>
      <c r="CZ14" s="481"/>
      <c r="DA14" s="482"/>
      <c r="DB14" s="480">
        <v>63.5</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45298</v>
      </c>
      <c r="S15" s="467"/>
      <c r="T15" s="467"/>
      <c r="U15" s="467"/>
      <c r="V15" s="468"/>
      <c r="W15" s="401" t="s">
        <v>131</v>
      </c>
      <c r="X15" s="402"/>
      <c r="Y15" s="402"/>
      <c r="Z15" s="402"/>
      <c r="AA15" s="402"/>
      <c r="AB15" s="392"/>
      <c r="AC15" s="436">
        <v>6639</v>
      </c>
      <c r="AD15" s="437"/>
      <c r="AE15" s="437"/>
      <c r="AF15" s="437"/>
      <c r="AG15" s="476"/>
      <c r="AH15" s="436">
        <v>7797</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4558208</v>
      </c>
      <c r="BO15" s="349"/>
      <c r="BP15" s="349"/>
      <c r="BQ15" s="349"/>
      <c r="BR15" s="349"/>
      <c r="BS15" s="349"/>
      <c r="BT15" s="349"/>
      <c r="BU15" s="350"/>
      <c r="BV15" s="348">
        <v>4525770</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31.1</v>
      </c>
      <c r="AD16" s="470"/>
      <c r="AE16" s="470"/>
      <c r="AF16" s="470"/>
      <c r="AG16" s="471"/>
      <c r="AH16" s="469">
        <v>31.9</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10239683</v>
      </c>
      <c r="BO16" s="386"/>
      <c r="BP16" s="386"/>
      <c r="BQ16" s="386"/>
      <c r="BR16" s="386"/>
      <c r="BS16" s="386"/>
      <c r="BT16" s="386"/>
      <c r="BU16" s="387"/>
      <c r="BV16" s="385">
        <v>10264206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12329</v>
      </c>
      <c r="AD17" s="437"/>
      <c r="AE17" s="437"/>
      <c r="AF17" s="437"/>
      <c r="AG17" s="476"/>
      <c r="AH17" s="436">
        <v>12843</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5834738</v>
      </c>
      <c r="BO17" s="386"/>
      <c r="BP17" s="386"/>
      <c r="BQ17" s="386"/>
      <c r="BR17" s="386"/>
      <c r="BS17" s="386"/>
      <c r="BT17" s="386"/>
      <c r="BU17" s="387"/>
      <c r="BV17" s="385">
        <v>5786509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348.38</v>
      </c>
      <c r="M18" s="498"/>
      <c r="N18" s="498"/>
      <c r="O18" s="498"/>
      <c r="P18" s="498"/>
      <c r="Q18" s="498"/>
      <c r="R18" s="499"/>
      <c r="S18" s="499"/>
      <c r="T18" s="499"/>
      <c r="U18" s="499"/>
      <c r="V18" s="500"/>
      <c r="W18" s="403"/>
      <c r="X18" s="404"/>
      <c r="Y18" s="404"/>
      <c r="Z18" s="404"/>
      <c r="AA18" s="404"/>
      <c r="AB18" s="395"/>
      <c r="AC18" s="501">
        <v>57.7</v>
      </c>
      <c r="AD18" s="502"/>
      <c r="AE18" s="502"/>
      <c r="AF18" s="502"/>
      <c r="AG18" s="503"/>
      <c r="AH18" s="501">
        <v>52.6</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12675756</v>
      </c>
      <c r="BO18" s="386"/>
      <c r="BP18" s="386"/>
      <c r="BQ18" s="386"/>
      <c r="BR18" s="386"/>
      <c r="BS18" s="386"/>
      <c r="BT18" s="386"/>
      <c r="BU18" s="387"/>
      <c r="BV18" s="385">
        <v>13107599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130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17606674</v>
      </c>
      <c r="BO19" s="386"/>
      <c r="BP19" s="386"/>
      <c r="BQ19" s="386"/>
      <c r="BR19" s="386"/>
      <c r="BS19" s="386"/>
      <c r="BT19" s="386"/>
      <c r="BU19" s="387"/>
      <c r="BV19" s="385">
        <v>17498947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16087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24611121</v>
      </c>
      <c r="BO23" s="386"/>
      <c r="BP23" s="386"/>
      <c r="BQ23" s="386"/>
      <c r="BR23" s="386"/>
      <c r="BS23" s="386"/>
      <c r="BT23" s="386"/>
      <c r="BU23" s="387"/>
      <c r="BV23" s="385">
        <v>24879093</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6560</v>
      </c>
      <c r="R24" s="437"/>
      <c r="S24" s="437"/>
      <c r="T24" s="437"/>
      <c r="U24" s="437"/>
      <c r="V24" s="476"/>
      <c r="W24" s="531"/>
      <c r="X24" s="519"/>
      <c r="Y24" s="520"/>
      <c r="Z24" s="435" t="s">
        <v>154</v>
      </c>
      <c r="AA24" s="415"/>
      <c r="AB24" s="415"/>
      <c r="AC24" s="415"/>
      <c r="AD24" s="415"/>
      <c r="AE24" s="415"/>
      <c r="AF24" s="415"/>
      <c r="AG24" s="416"/>
      <c r="AH24" s="436">
        <v>451</v>
      </c>
      <c r="AI24" s="437"/>
      <c r="AJ24" s="437"/>
      <c r="AK24" s="437"/>
      <c r="AL24" s="476"/>
      <c r="AM24" s="436">
        <v>1446808</v>
      </c>
      <c r="AN24" s="437"/>
      <c r="AO24" s="437"/>
      <c r="AP24" s="437"/>
      <c r="AQ24" s="437"/>
      <c r="AR24" s="476"/>
      <c r="AS24" s="436">
        <v>3208</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19303016</v>
      </c>
      <c r="BO24" s="386"/>
      <c r="BP24" s="386"/>
      <c r="BQ24" s="386"/>
      <c r="BR24" s="386"/>
      <c r="BS24" s="386"/>
      <c r="BT24" s="386"/>
      <c r="BU24" s="387"/>
      <c r="BV24" s="385">
        <v>19254112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6430</v>
      </c>
      <c r="R25" s="437"/>
      <c r="S25" s="437"/>
      <c r="T25" s="437"/>
      <c r="U25" s="437"/>
      <c r="V25" s="476"/>
      <c r="W25" s="531"/>
      <c r="X25" s="519"/>
      <c r="Y25" s="520"/>
      <c r="Z25" s="435" t="s">
        <v>157</v>
      </c>
      <c r="AA25" s="415"/>
      <c r="AB25" s="415"/>
      <c r="AC25" s="415"/>
      <c r="AD25" s="415"/>
      <c r="AE25" s="415"/>
      <c r="AF25" s="415"/>
      <c r="AG25" s="416"/>
      <c r="AH25" s="436">
        <v>77</v>
      </c>
      <c r="AI25" s="437"/>
      <c r="AJ25" s="437"/>
      <c r="AK25" s="437"/>
      <c r="AL25" s="476"/>
      <c r="AM25" s="436">
        <v>234234</v>
      </c>
      <c r="AN25" s="437"/>
      <c r="AO25" s="437"/>
      <c r="AP25" s="437"/>
      <c r="AQ25" s="437"/>
      <c r="AR25" s="476"/>
      <c r="AS25" s="436">
        <v>3042</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1789428</v>
      </c>
      <c r="BO25" s="349"/>
      <c r="BP25" s="349"/>
      <c r="BQ25" s="349"/>
      <c r="BR25" s="349"/>
      <c r="BS25" s="349"/>
      <c r="BT25" s="349"/>
      <c r="BU25" s="350"/>
      <c r="BV25" s="348">
        <v>2146712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6000</v>
      </c>
      <c r="R26" s="437"/>
      <c r="S26" s="437"/>
      <c r="T26" s="437"/>
      <c r="U26" s="437"/>
      <c r="V26" s="476"/>
      <c r="W26" s="531"/>
      <c r="X26" s="519"/>
      <c r="Y26" s="520"/>
      <c r="Z26" s="435" t="s">
        <v>160</v>
      </c>
      <c r="AA26" s="539"/>
      <c r="AB26" s="539"/>
      <c r="AC26" s="539"/>
      <c r="AD26" s="539"/>
      <c r="AE26" s="539"/>
      <c r="AF26" s="539"/>
      <c r="AG26" s="540"/>
      <c r="AH26" s="436">
        <v>23</v>
      </c>
      <c r="AI26" s="437"/>
      <c r="AJ26" s="437"/>
      <c r="AK26" s="437"/>
      <c r="AL26" s="476"/>
      <c r="AM26" s="436">
        <v>71415</v>
      </c>
      <c r="AN26" s="437"/>
      <c r="AO26" s="437"/>
      <c r="AP26" s="437"/>
      <c r="AQ26" s="437"/>
      <c r="AR26" s="476"/>
      <c r="AS26" s="436">
        <v>3105</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4100</v>
      </c>
      <c r="R27" s="437"/>
      <c r="S27" s="437"/>
      <c r="T27" s="437"/>
      <c r="U27" s="437"/>
      <c r="V27" s="476"/>
      <c r="W27" s="531"/>
      <c r="X27" s="519"/>
      <c r="Y27" s="520"/>
      <c r="Z27" s="435" t="s">
        <v>163</v>
      </c>
      <c r="AA27" s="415"/>
      <c r="AB27" s="415"/>
      <c r="AC27" s="415"/>
      <c r="AD27" s="415"/>
      <c r="AE27" s="415"/>
      <c r="AF27" s="415"/>
      <c r="AG27" s="416"/>
      <c r="AH27" s="436">
        <v>9</v>
      </c>
      <c r="AI27" s="437"/>
      <c r="AJ27" s="437"/>
      <c r="AK27" s="437"/>
      <c r="AL27" s="476"/>
      <c r="AM27" s="436">
        <v>32418</v>
      </c>
      <c r="AN27" s="437"/>
      <c r="AO27" s="437"/>
      <c r="AP27" s="437"/>
      <c r="AQ27" s="437"/>
      <c r="AR27" s="476"/>
      <c r="AS27" s="436">
        <v>3602</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600872</v>
      </c>
      <c r="BO27" s="553"/>
      <c r="BP27" s="553"/>
      <c r="BQ27" s="553"/>
      <c r="BR27" s="553"/>
      <c r="BS27" s="553"/>
      <c r="BT27" s="553"/>
      <c r="BU27" s="554"/>
      <c r="BV27" s="552">
        <v>600562</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3700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4445827</v>
      </c>
      <c r="BO28" s="349"/>
      <c r="BP28" s="349"/>
      <c r="BQ28" s="349"/>
      <c r="BR28" s="349"/>
      <c r="BS28" s="349"/>
      <c r="BT28" s="349"/>
      <c r="BU28" s="350"/>
      <c r="BV28" s="348">
        <v>3934392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20</v>
      </c>
      <c r="M29" s="437"/>
      <c r="N29" s="437"/>
      <c r="O29" s="437"/>
      <c r="P29" s="476"/>
      <c r="Q29" s="436">
        <v>3500</v>
      </c>
      <c r="R29" s="437"/>
      <c r="S29" s="437"/>
      <c r="T29" s="437"/>
      <c r="U29" s="437"/>
      <c r="V29" s="476"/>
      <c r="W29" s="531"/>
      <c r="X29" s="519"/>
      <c r="Y29" s="520"/>
      <c r="Z29" s="435" t="s">
        <v>170</v>
      </c>
      <c r="AA29" s="415"/>
      <c r="AB29" s="415"/>
      <c r="AC29" s="415"/>
      <c r="AD29" s="415"/>
      <c r="AE29" s="415"/>
      <c r="AF29" s="415"/>
      <c r="AG29" s="416"/>
      <c r="AH29" s="436">
        <v>460</v>
      </c>
      <c r="AI29" s="437"/>
      <c r="AJ29" s="437"/>
      <c r="AK29" s="437"/>
      <c r="AL29" s="476"/>
      <c r="AM29" s="436">
        <v>1479226</v>
      </c>
      <c r="AN29" s="437"/>
      <c r="AO29" s="437"/>
      <c r="AP29" s="437"/>
      <c r="AQ29" s="437"/>
      <c r="AR29" s="476"/>
      <c r="AS29" s="436">
        <v>3216</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1422344</v>
      </c>
      <c r="BO29" s="386"/>
      <c r="BP29" s="386"/>
      <c r="BQ29" s="386"/>
      <c r="BR29" s="386"/>
      <c r="BS29" s="386"/>
      <c r="BT29" s="386"/>
      <c r="BU29" s="387"/>
      <c r="BV29" s="385">
        <v>427277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95.6</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2494272</v>
      </c>
      <c r="BO30" s="553"/>
      <c r="BP30" s="553"/>
      <c r="BQ30" s="553"/>
      <c r="BR30" s="553"/>
      <c r="BS30" s="553"/>
      <c r="BT30" s="553"/>
      <c r="BU30" s="554"/>
      <c r="BV30" s="552">
        <v>2195274</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4</v>
      </c>
      <c r="V34" s="564"/>
      <c r="W34" s="565" t="str">
        <f>IF('各会計、関係団体の財政状況及び健全化判断比率'!B28="","",'各会計、関係団体の財政状況及び健全化判断比率'!B28)</f>
        <v>国民健康保険特別会計（事業勘定）</v>
      </c>
      <c r="X34" s="565"/>
      <c r="Y34" s="565"/>
      <c r="Z34" s="565"/>
      <c r="AA34" s="565"/>
      <c r="AB34" s="565"/>
      <c r="AC34" s="565"/>
      <c r="AD34" s="565"/>
      <c r="AE34" s="565"/>
      <c r="AF34" s="565"/>
      <c r="AG34" s="565"/>
      <c r="AH34" s="565"/>
      <c r="AI34" s="565"/>
      <c r="AJ34" s="565"/>
      <c r="AK34" s="565"/>
      <c r="AL34" s="165"/>
      <c r="AM34" s="564">
        <f>IF(AO34="","",MAX(C34:D43,U34:V43)+1)</f>
        <v>8</v>
      </c>
      <c r="AN34" s="564"/>
      <c r="AO34" s="565" t="str">
        <f>IF('各会計、関係団体の財政状況及び健全化判断比率'!B32="","",'各会計、関係団体の財政状況及び健全化判断比率'!B32)</f>
        <v>上水道事業会計</v>
      </c>
      <c r="AP34" s="565"/>
      <c r="AQ34" s="565"/>
      <c r="AR34" s="565"/>
      <c r="AS34" s="565"/>
      <c r="AT34" s="565"/>
      <c r="AU34" s="565"/>
      <c r="AV34" s="565"/>
      <c r="AW34" s="565"/>
      <c r="AX34" s="565"/>
      <c r="AY34" s="565"/>
      <c r="AZ34" s="565"/>
      <c r="BA34" s="565"/>
      <c r="BB34" s="565"/>
      <c r="BC34" s="565"/>
      <c r="BD34" s="165"/>
      <c r="BE34" s="564">
        <f>IF(BG34="","",MAX(C34:D43,U34:V43,AM34:AN43)+1)</f>
        <v>9</v>
      </c>
      <c r="BF34" s="564"/>
      <c r="BG34" s="565" t="str">
        <f>IF('各会計、関係団体の財政状況及び健全化判断比率'!B33="","",'各会計、関係団体の財政状況及び健全化判断比率'!B33)</f>
        <v>公共下水道事業特別会計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14</v>
      </c>
      <c r="BX34" s="564"/>
      <c r="BY34" s="565" t="str">
        <f>IF('各会計、関係団体の財政状況及び健全化判断比率'!B68="","",'各会計、関係団体の財政状況及び健全化判断比率'!B68)</f>
        <v>茨城県市町村総合事務組合（一般会計)</v>
      </c>
      <c r="BZ34" s="565"/>
      <c r="CA34" s="565"/>
      <c r="CB34" s="565"/>
      <c r="CC34" s="565"/>
      <c r="CD34" s="565"/>
      <c r="CE34" s="565"/>
      <c r="CF34" s="565"/>
      <c r="CG34" s="565"/>
      <c r="CH34" s="565"/>
      <c r="CI34" s="565"/>
      <c r="CJ34" s="565"/>
      <c r="CK34" s="565"/>
      <c r="CL34" s="565"/>
      <c r="CM34" s="565"/>
      <c r="CN34" s="165"/>
      <c r="CO34" s="564">
        <f>IF(CQ34="","",MAX(C34:D43,U34:V43,AM34:AN43,BE34:BF43,BW34:BX43)+1)</f>
        <v>21</v>
      </c>
      <c r="CP34" s="564"/>
      <c r="CQ34" s="565" t="str">
        <f>IF('各会計、関係団体の財政状況及び健全化判断比率'!BS7="","",'各会計、関係団体の財政状況及び健全化判断比率'!BS7)</f>
        <v>常陸大宮市農業公社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公営墓地特別会計</v>
      </c>
      <c r="F35" s="565"/>
      <c r="G35" s="565"/>
      <c r="H35" s="565"/>
      <c r="I35" s="565"/>
      <c r="J35" s="565"/>
      <c r="K35" s="565"/>
      <c r="L35" s="565"/>
      <c r="M35" s="565"/>
      <c r="N35" s="565"/>
      <c r="O35" s="565"/>
      <c r="P35" s="565"/>
      <c r="Q35" s="565"/>
      <c r="R35" s="565"/>
      <c r="S35" s="565"/>
      <c r="T35" s="165"/>
      <c r="U35" s="564">
        <f>IF(W35="","",U34+1)</f>
        <v>5</v>
      </c>
      <c r="V35" s="564"/>
      <c r="W35" s="565" t="str">
        <f>IF('各会計、関係団体の財政状況及び健全化判断比率'!B29="","",'各会計、関係団体の財政状況及び健全化判断比率'!B29)</f>
        <v>国民健康保険特別会計（診療施設勘定）</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10</v>
      </c>
      <c r="BF35" s="564"/>
      <c r="BG35" s="565" t="str">
        <f>IF('各会計、関係団体の財政状況及び健全化判断比率'!B34="","",'各会計、関係団体の財政状況及び健全化判断比率'!B34)</f>
        <v>農業集落排水事業特別会計</v>
      </c>
      <c r="BH35" s="565"/>
      <c r="BI35" s="565"/>
      <c r="BJ35" s="565"/>
      <c r="BK35" s="565"/>
      <c r="BL35" s="565"/>
      <c r="BM35" s="565"/>
      <c r="BN35" s="565"/>
      <c r="BO35" s="565"/>
      <c r="BP35" s="565"/>
      <c r="BQ35" s="565"/>
      <c r="BR35" s="565"/>
      <c r="BS35" s="565"/>
      <c r="BT35" s="565"/>
      <c r="BU35" s="565"/>
      <c r="BV35" s="165"/>
      <c r="BW35" s="564">
        <f t="shared" ref="BW35:BW43" si="2">IF(BY35="","",BW34+1)</f>
        <v>15</v>
      </c>
      <c r="BX35" s="564"/>
      <c r="BY35" s="565" t="str">
        <f>IF('各会計、関係団体の財政状況及び健全化判断比率'!B69="","",'各会計、関係団体の財政状況及び健全化判断比率'!B69)</f>
        <v>茨城県市町村総合事務組合（県民交通災害共済事業特別会計)</v>
      </c>
      <c r="BZ35" s="565"/>
      <c r="CA35" s="565"/>
      <c r="CB35" s="565"/>
      <c r="CC35" s="565"/>
      <c r="CD35" s="565"/>
      <c r="CE35" s="565"/>
      <c r="CF35" s="565"/>
      <c r="CG35" s="565"/>
      <c r="CH35" s="565"/>
      <c r="CI35" s="565"/>
      <c r="CJ35" s="565"/>
      <c r="CK35" s="565"/>
      <c r="CL35" s="565"/>
      <c r="CM35" s="565"/>
      <c r="CN35" s="165"/>
      <c r="CO35" s="564">
        <f t="shared" ref="CO35:CO43" si="3">IF(CQ35="","",CO34+1)</f>
        <v>22</v>
      </c>
      <c r="CP35" s="564"/>
      <c r="CQ35" s="565" t="str">
        <f>IF('各会計、関係団体の財政状況及び健全化判断比率'!BS8="","",'各会計、関係団体の財政状況及び健全化判断比率'!BS8)</f>
        <v>常陸大宮街づくり</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温泉事業特別会計</v>
      </c>
      <c r="F36" s="565"/>
      <c r="G36" s="565"/>
      <c r="H36" s="565"/>
      <c r="I36" s="565"/>
      <c r="J36" s="565"/>
      <c r="K36" s="565"/>
      <c r="L36" s="565"/>
      <c r="M36" s="565"/>
      <c r="N36" s="565"/>
      <c r="O36" s="565"/>
      <c r="P36" s="565"/>
      <c r="Q36" s="565"/>
      <c r="R36" s="565"/>
      <c r="S36" s="565"/>
      <c r="T36" s="165"/>
      <c r="U36" s="564">
        <f t="shared" ref="U36:U43" si="4">IF(W36="","",U35+1)</f>
        <v>6</v>
      </c>
      <c r="V36" s="564"/>
      <c r="W36" s="565" t="str">
        <f>IF('各会計、関係団体の財政状況及び健全化判断比率'!B30="","",'各会計、関係団体の財政状況及び健全化判断比率'!B30)</f>
        <v>介護保険特別会計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11</v>
      </c>
      <c r="BF36" s="564"/>
      <c r="BG36" s="565" t="str">
        <f>IF('各会計、関係団体の財政状況及び健全化判断比率'!B35="","",'各会計、関係団体の財政状況及び健全化判断比率'!B35)</f>
        <v>簡易水道事業特別会計</v>
      </c>
      <c r="BH36" s="565"/>
      <c r="BI36" s="565"/>
      <c r="BJ36" s="565"/>
      <c r="BK36" s="565"/>
      <c r="BL36" s="565"/>
      <c r="BM36" s="565"/>
      <c r="BN36" s="565"/>
      <c r="BO36" s="565"/>
      <c r="BP36" s="565"/>
      <c r="BQ36" s="565"/>
      <c r="BR36" s="565"/>
      <c r="BS36" s="565"/>
      <c r="BT36" s="565"/>
      <c r="BU36" s="565"/>
      <c r="BV36" s="165"/>
      <c r="BW36" s="564">
        <f t="shared" si="2"/>
        <v>16</v>
      </c>
      <c r="BX36" s="564"/>
      <c r="BY36" s="565" t="str">
        <f>IF('各会計、関係団体の財政状況及び健全化判断比率'!B70="","",'各会計、関係団体の財政状況及び健全化判断比率'!B70)</f>
        <v>茨城租税債権管理機構</v>
      </c>
      <c r="BZ36" s="565"/>
      <c r="CA36" s="565"/>
      <c r="CB36" s="565"/>
      <c r="CC36" s="565"/>
      <c r="CD36" s="565"/>
      <c r="CE36" s="565"/>
      <c r="CF36" s="565"/>
      <c r="CG36" s="565"/>
      <c r="CH36" s="565"/>
      <c r="CI36" s="565"/>
      <c r="CJ36" s="565"/>
      <c r="CK36" s="565"/>
      <c r="CL36" s="565"/>
      <c r="CM36" s="565"/>
      <c r="CN36" s="165"/>
      <c r="CO36" s="564">
        <f t="shared" si="3"/>
        <v>23</v>
      </c>
      <c r="CP36" s="564"/>
      <c r="CQ36" s="565" t="str">
        <f>IF('各会計、関係団体の財政状況及び健全化判断比率'!BS9="","",'各会計、関係団体の財政状況及び健全化判断比率'!BS9)</f>
        <v>常陸大宮市振興財団</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7</v>
      </c>
      <c r="V37" s="564"/>
      <c r="W37" s="565" t="str">
        <f>IF('各会計、関係団体の財政状況及び健全化判断比率'!B31="","",'各会計、関係団体の財政状況及び健全化判断比率'!B31)</f>
        <v>後期高齢者医療特別会計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f t="shared" si="1"/>
        <v>12</v>
      </c>
      <c r="BF37" s="564"/>
      <c r="BG37" s="565" t="str">
        <f>IF('各会計、関係団体の財政状況及び健全化判断比率'!B36="","",'各会計、関係団体の財政状況及び健全化判断比率'!B36)</f>
        <v>戸別浄化槽整備事業特別会計</v>
      </c>
      <c r="BH37" s="565"/>
      <c r="BI37" s="565"/>
      <c r="BJ37" s="565"/>
      <c r="BK37" s="565"/>
      <c r="BL37" s="565"/>
      <c r="BM37" s="565"/>
      <c r="BN37" s="565"/>
      <c r="BO37" s="565"/>
      <c r="BP37" s="565"/>
      <c r="BQ37" s="565"/>
      <c r="BR37" s="565"/>
      <c r="BS37" s="565"/>
      <c r="BT37" s="565"/>
      <c r="BU37" s="565"/>
      <c r="BV37" s="165"/>
      <c r="BW37" s="564">
        <f t="shared" si="2"/>
        <v>17</v>
      </c>
      <c r="BX37" s="564"/>
      <c r="BY37" s="565" t="str">
        <f>IF('各会計、関係団体の財政状況及び健全化判断比率'!B71="","",'各会計、関係団体の財政状況及び健全化判断比率'!B71)</f>
        <v>茨城県後期高齢者医療広域連合（一般会計)</v>
      </c>
      <c r="BZ37" s="565"/>
      <c r="CA37" s="565"/>
      <c r="CB37" s="565"/>
      <c r="CC37" s="565"/>
      <c r="CD37" s="565"/>
      <c r="CE37" s="565"/>
      <c r="CF37" s="565"/>
      <c r="CG37" s="565"/>
      <c r="CH37" s="565"/>
      <c r="CI37" s="565"/>
      <c r="CJ37" s="565"/>
      <c r="CK37" s="565"/>
      <c r="CL37" s="565"/>
      <c r="CM37" s="565"/>
      <c r="CN37" s="165"/>
      <c r="CO37" s="564">
        <f t="shared" si="3"/>
        <v>24</v>
      </c>
      <c r="CP37" s="564"/>
      <c r="CQ37" s="565" t="str">
        <f>IF('各会計、関係団体の財政状況及び健全化判断比率'!BS10="","",'各会計、関係団体の財政状況及び健全化判断比率'!BS10)</f>
        <v>ふるさと活性化センターみわ</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f t="shared" si="1"/>
        <v>13</v>
      </c>
      <c r="BF38" s="564"/>
      <c r="BG38" s="565" t="str">
        <f>IF('各会計、関係団体の財政状況及び健全化判断比率'!B37="","",'各会計、関係団体の財政状況及び健全化判断比率'!B37)</f>
        <v>宅地造成事業特別会計</v>
      </c>
      <c r="BH38" s="565"/>
      <c r="BI38" s="565"/>
      <c r="BJ38" s="565"/>
      <c r="BK38" s="565"/>
      <c r="BL38" s="565"/>
      <c r="BM38" s="565"/>
      <c r="BN38" s="565"/>
      <c r="BO38" s="565"/>
      <c r="BP38" s="565"/>
      <c r="BQ38" s="565"/>
      <c r="BR38" s="565"/>
      <c r="BS38" s="565"/>
      <c r="BT38" s="565"/>
      <c r="BU38" s="565"/>
      <c r="BV38" s="165"/>
      <c r="BW38" s="564">
        <f t="shared" si="2"/>
        <v>18</v>
      </c>
      <c r="BX38" s="564"/>
      <c r="BY38" s="565" t="str">
        <f>IF('各会計、関係団体の財政状況及び健全化判断比率'!B72="","",'各会計、関係団体の財政状況及び健全化判断比率'!B72)</f>
        <v>茨城県後期高齢者医療広域連合（後期高齢者医療特別会計）</v>
      </c>
      <c r="BZ38" s="565"/>
      <c r="CA38" s="565"/>
      <c r="CB38" s="565"/>
      <c r="CC38" s="565"/>
      <c r="CD38" s="565"/>
      <c r="CE38" s="565"/>
      <c r="CF38" s="565"/>
      <c r="CG38" s="565"/>
      <c r="CH38" s="565"/>
      <c r="CI38" s="565"/>
      <c r="CJ38" s="565"/>
      <c r="CK38" s="565"/>
      <c r="CL38" s="565"/>
      <c r="CM38" s="565"/>
      <c r="CN38" s="165"/>
      <c r="CO38" s="564">
        <f t="shared" si="3"/>
        <v>25</v>
      </c>
      <c r="CP38" s="564"/>
      <c r="CQ38" s="565" t="str">
        <f>IF('各会計、関係団体の財政状況及び健全化判断比率'!BS11="","",'各会計、関係団体の財政状況及び健全化判断比率'!BS11)</f>
        <v>おがわ地域振興</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19</v>
      </c>
      <c r="BX39" s="564"/>
      <c r="BY39" s="565" t="str">
        <f>IF('各会計、関係団体の財政状況及び健全化判断比率'!B73="","",'各会計、関係団体の財政状況及び健全化判断比率'!B73)</f>
        <v>茨城北農業共済事務組合（農業共済事務会計）</v>
      </c>
      <c r="BZ39" s="565"/>
      <c r="CA39" s="565"/>
      <c r="CB39" s="565"/>
      <c r="CC39" s="565"/>
      <c r="CD39" s="565"/>
      <c r="CE39" s="565"/>
      <c r="CF39" s="565"/>
      <c r="CG39" s="565"/>
      <c r="CH39" s="565"/>
      <c r="CI39" s="565"/>
      <c r="CJ39" s="565"/>
      <c r="CK39" s="565"/>
      <c r="CL39" s="565"/>
      <c r="CM39" s="565"/>
      <c r="CN39" s="165"/>
      <c r="CO39" s="564">
        <f t="shared" si="3"/>
        <v>26</v>
      </c>
      <c r="CP39" s="564"/>
      <c r="CQ39" s="565" t="str">
        <f>IF('各会計、関係団体の財政状況及び健全化判断比率'!BS12="","",'各会計、関係団体の財政状況及び健全化判断比率'!BS12)</f>
        <v>常陸大宮市体育協会</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20</v>
      </c>
      <c r="BX40" s="564"/>
      <c r="BY40" s="565" t="str">
        <f>IF('各会計、関係団体の財政状況及び健全化判断比率'!B74="","",'各会計、関係団体の財政状況及び健全化判断比率'!B74)</f>
        <v>大宮地方環境整備組合</v>
      </c>
      <c r="BZ40" s="565"/>
      <c r="CA40" s="565"/>
      <c r="CB40" s="565"/>
      <c r="CC40" s="565"/>
      <c r="CD40" s="565"/>
      <c r="CE40" s="565"/>
      <c r="CF40" s="565"/>
      <c r="CG40" s="565"/>
      <c r="CH40" s="565"/>
      <c r="CI40" s="565"/>
      <c r="CJ40" s="565"/>
      <c r="CK40" s="565"/>
      <c r="CL40" s="565"/>
      <c r="CM40" s="565"/>
      <c r="CN40" s="165"/>
      <c r="CO40" s="564">
        <f t="shared" si="3"/>
        <v>27</v>
      </c>
      <c r="CP40" s="564"/>
      <c r="CQ40" s="565" t="str">
        <f>IF('各会計、関係団体の財政状況及び健全化判断比率'!BS13="","",'各会計、関係団体の財政状況及び健全化判断比率'!BS13)</f>
        <v>常陸大宮市温泉事業</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37"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167" t="s">
        <v>24</v>
      </c>
      <c r="C41" s="1168"/>
      <c r="D41" s="81"/>
      <c r="E41" s="1173" t="s">
        <v>25</v>
      </c>
      <c r="F41" s="1173"/>
      <c r="G41" s="1173"/>
      <c r="H41" s="1174"/>
      <c r="I41" s="82">
        <v>27047</v>
      </c>
      <c r="J41" s="83">
        <v>26339</v>
      </c>
      <c r="K41" s="83">
        <v>25183</v>
      </c>
      <c r="L41" s="83">
        <v>24879</v>
      </c>
      <c r="M41" s="84">
        <v>24611</v>
      </c>
    </row>
    <row r="42" spans="2:13" ht="27.75" customHeight="1">
      <c r="B42" s="1169"/>
      <c r="C42" s="1170"/>
      <c r="D42" s="85"/>
      <c r="E42" s="1175" t="s">
        <v>26</v>
      </c>
      <c r="F42" s="1175"/>
      <c r="G42" s="1175"/>
      <c r="H42" s="1176"/>
      <c r="I42" s="86">
        <v>11</v>
      </c>
      <c r="J42" s="87">
        <v>6</v>
      </c>
      <c r="K42" s="87">
        <v>2</v>
      </c>
      <c r="L42" s="87">
        <v>1</v>
      </c>
      <c r="M42" s="88">
        <v>0</v>
      </c>
    </row>
    <row r="43" spans="2:13" ht="27.75" customHeight="1">
      <c r="B43" s="1169"/>
      <c r="C43" s="1170"/>
      <c r="D43" s="85"/>
      <c r="E43" s="1175" t="s">
        <v>27</v>
      </c>
      <c r="F43" s="1175"/>
      <c r="G43" s="1175"/>
      <c r="H43" s="1176"/>
      <c r="I43" s="86">
        <v>9814</v>
      </c>
      <c r="J43" s="87">
        <v>9846</v>
      </c>
      <c r="K43" s="87">
        <v>9983</v>
      </c>
      <c r="L43" s="87">
        <v>9636</v>
      </c>
      <c r="M43" s="88">
        <v>9387</v>
      </c>
    </row>
    <row r="44" spans="2:13" ht="27.75" customHeight="1">
      <c r="B44" s="1169"/>
      <c r="C44" s="1170"/>
      <c r="D44" s="85"/>
      <c r="E44" s="1175" t="s">
        <v>28</v>
      </c>
      <c r="F44" s="1175"/>
      <c r="G44" s="1175"/>
      <c r="H44" s="1176"/>
      <c r="I44" s="86">
        <v>140</v>
      </c>
      <c r="J44" s="87">
        <v>61</v>
      </c>
      <c r="K44" s="87">
        <v>31</v>
      </c>
      <c r="L44" s="87" t="s">
        <v>481</v>
      </c>
      <c r="M44" s="88" t="s">
        <v>481</v>
      </c>
    </row>
    <row r="45" spans="2:13" ht="27.75" customHeight="1">
      <c r="B45" s="1169"/>
      <c r="C45" s="1170"/>
      <c r="D45" s="85"/>
      <c r="E45" s="1175" t="s">
        <v>29</v>
      </c>
      <c r="F45" s="1175"/>
      <c r="G45" s="1175"/>
      <c r="H45" s="1176"/>
      <c r="I45" s="86">
        <v>6256</v>
      </c>
      <c r="J45" s="87">
        <v>6121</v>
      </c>
      <c r="K45" s="87">
        <v>5902</v>
      </c>
      <c r="L45" s="87">
        <v>5680</v>
      </c>
      <c r="M45" s="88">
        <v>5403</v>
      </c>
    </row>
    <row r="46" spans="2:13" ht="27.75" customHeight="1">
      <c r="B46" s="1169"/>
      <c r="C46" s="1170"/>
      <c r="D46" s="85"/>
      <c r="E46" s="1175" t="s">
        <v>30</v>
      </c>
      <c r="F46" s="1175"/>
      <c r="G46" s="1175"/>
      <c r="H46" s="1176"/>
      <c r="I46" s="86">
        <v>4</v>
      </c>
      <c r="J46" s="87">
        <v>2</v>
      </c>
      <c r="K46" s="87" t="s">
        <v>481</v>
      </c>
      <c r="L46" s="87" t="s">
        <v>481</v>
      </c>
      <c r="M46" s="88">
        <v>6</v>
      </c>
    </row>
    <row r="47" spans="2:13" ht="27.75" customHeight="1">
      <c r="B47" s="1169"/>
      <c r="C47" s="1170"/>
      <c r="D47" s="85"/>
      <c r="E47" s="1175" t="s">
        <v>31</v>
      </c>
      <c r="F47" s="1175"/>
      <c r="G47" s="1175"/>
      <c r="H47" s="1176"/>
      <c r="I47" s="86" t="s">
        <v>481</v>
      </c>
      <c r="J47" s="87" t="s">
        <v>481</v>
      </c>
      <c r="K47" s="87" t="s">
        <v>481</v>
      </c>
      <c r="L47" s="87" t="s">
        <v>481</v>
      </c>
      <c r="M47" s="88" t="s">
        <v>481</v>
      </c>
    </row>
    <row r="48" spans="2:13" ht="27.75" customHeight="1">
      <c r="B48" s="1171"/>
      <c r="C48" s="1172"/>
      <c r="D48" s="85"/>
      <c r="E48" s="1175" t="s">
        <v>32</v>
      </c>
      <c r="F48" s="1175"/>
      <c r="G48" s="1175"/>
      <c r="H48" s="1176"/>
      <c r="I48" s="86" t="s">
        <v>481</v>
      </c>
      <c r="J48" s="87" t="s">
        <v>481</v>
      </c>
      <c r="K48" s="87" t="s">
        <v>481</v>
      </c>
      <c r="L48" s="87" t="s">
        <v>481</v>
      </c>
      <c r="M48" s="88" t="s">
        <v>481</v>
      </c>
    </row>
    <row r="49" spans="2:13" ht="27.75" customHeight="1">
      <c r="B49" s="1177" t="s">
        <v>33</v>
      </c>
      <c r="C49" s="1178"/>
      <c r="D49" s="89"/>
      <c r="E49" s="1175" t="s">
        <v>34</v>
      </c>
      <c r="F49" s="1175"/>
      <c r="G49" s="1175"/>
      <c r="H49" s="1176"/>
      <c r="I49" s="86">
        <v>4443</v>
      </c>
      <c r="J49" s="87">
        <v>5672</v>
      </c>
      <c r="K49" s="87">
        <v>6234</v>
      </c>
      <c r="L49" s="87">
        <v>7405</v>
      </c>
      <c r="M49" s="88">
        <v>9275</v>
      </c>
    </row>
    <row r="50" spans="2:13" ht="27.75" customHeight="1">
      <c r="B50" s="1169"/>
      <c r="C50" s="1170"/>
      <c r="D50" s="85"/>
      <c r="E50" s="1175" t="s">
        <v>35</v>
      </c>
      <c r="F50" s="1175"/>
      <c r="G50" s="1175"/>
      <c r="H50" s="1176"/>
      <c r="I50" s="86">
        <v>1809</v>
      </c>
      <c r="J50" s="87">
        <v>1782</v>
      </c>
      <c r="K50" s="87">
        <v>1717</v>
      </c>
      <c r="L50" s="87">
        <v>1478</v>
      </c>
      <c r="M50" s="88">
        <v>1259</v>
      </c>
    </row>
    <row r="51" spans="2:13" ht="27.75" customHeight="1">
      <c r="B51" s="1171"/>
      <c r="C51" s="1172"/>
      <c r="D51" s="85"/>
      <c r="E51" s="1175" t="s">
        <v>36</v>
      </c>
      <c r="F51" s="1175"/>
      <c r="G51" s="1175"/>
      <c r="H51" s="1176"/>
      <c r="I51" s="86">
        <v>22181</v>
      </c>
      <c r="J51" s="87">
        <v>22886</v>
      </c>
      <c r="K51" s="87">
        <v>22953</v>
      </c>
      <c r="L51" s="87">
        <v>23258</v>
      </c>
      <c r="M51" s="88">
        <v>24439</v>
      </c>
    </row>
    <row r="52" spans="2:13" ht="27.75" customHeight="1" thickBot="1">
      <c r="B52" s="1179" t="s">
        <v>37</v>
      </c>
      <c r="C52" s="1180"/>
      <c r="D52" s="90"/>
      <c r="E52" s="1181" t="s">
        <v>38</v>
      </c>
      <c r="F52" s="1181"/>
      <c r="G52" s="1181"/>
      <c r="H52" s="1182"/>
      <c r="I52" s="91">
        <v>14838</v>
      </c>
      <c r="J52" s="92">
        <v>12035</v>
      </c>
      <c r="K52" s="92">
        <v>10197</v>
      </c>
      <c r="L52" s="92">
        <v>8055</v>
      </c>
      <c r="M52" s="93">
        <v>4436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519</v>
      </c>
      <c r="G2" s="111"/>
      <c r="H2" s="112"/>
    </row>
    <row r="3" spans="1:8">
      <c r="A3" s="108" t="s">
        <v>512</v>
      </c>
      <c r="B3" s="113"/>
      <c r="C3" s="114"/>
      <c r="D3" s="115">
        <v>55276</v>
      </c>
      <c r="E3" s="116"/>
      <c r="F3" s="117">
        <v>79008</v>
      </c>
      <c r="G3" s="118"/>
      <c r="H3" s="119"/>
    </row>
    <row r="4" spans="1:8">
      <c r="A4" s="120"/>
      <c r="B4" s="121"/>
      <c r="C4" s="122"/>
      <c r="D4" s="123">
        <v>42986</v>
      </c>
      <c r="E4" s="124"/>
      <c r="F4" s="125">
        <v>46014</v>
      </c>
      <c r="G4" s="126"/>
      <c r="H4" s="127"/>
    </row>
    <row r="5" spans="1:8">
      <c r="A5" s="108" t="s">
        <v>514</v>
      </c>
      <c r="B5" s="113"/>
      <c r="C5" s="114"/>
      <c r="D5" s="115">
        <v>58139</v>
      </c>
      <c r="E5" s="116"/>
      <c r="F5" s="117">
        <v>86381</v>
      </c>
      <c r="G5" s="118"/>
      <c r="H5" s="119"/>
    </row>
    <row r="6" spans="1:8">
      <c r="A6" s="120"/>
      <c r="B6" s="121"/>
      <c r="C6" s="122"/>
      <c r="D6" s="123">
        <v>27495</v>
      </c>
      <c r="E6" s="124"/>
      <c r="F6" s="125">
        <v>41242</v>
      </c>
      <c r="G6" s="126"/>
      <c r="H6" s="127"/>
    </row>
    <row r="7" spans="1:8">
      <c r="A7" s="108" t="s">
        <v>515</v>
      </c>
      <c r="B7" s="113"/>
      <c r="C7" s="114"/>
      <c r="D7" s="115">
        <v>34134</v>
      </c>
      <c r="E7" s="116"/>
      <c r="F7" s="117">
        <v>67201</v>
      </c>
      <c r="G7" s="118"/>
      <c r="H7" s="119"/>
    </row>
    <row r="8" spans="1:8">
      <c r="A8" s="120"/>
      <c r="B8" s="121"/>
      <c r="C8" s="122"/>
      <c r="D8" s="123">
        <v>23536</v>
      </c>
      <c r="E8" s="124"/>
      <c r="F8" s="125">
        <v>35210</v>
      </c>
      <c r="G8" s="126"/>
      <c r="H8" s="127"/>
    </row>
    <row r="9" spans="1:8">
      <c r="A9" s="108" t="s">
        <v>516</v>
      </c>
      <c r="B9" s="113"/>
      <c r="C9" s="114"/>
      <c r="D9" s="115">
        <v>56897</v>
      </c>
      <c r="E9" s="116"/>
      <c r="F9" s="117">
        <v>75709</v>
      </c>
      <c r="G9" s="118"/>
      <c r="H9" s="119"/>
    </row>
    <row r="10" spans="1:8">
      <c r="A10" s="120"/>
      <c r="B10" s="121"/>
      <c r="C10" s="122"/>
      <c r="D10" s="123">
        <v>27416</v>
      </c>
      <c r="E10" s="124"/>
      <c r="F10" s="125">
        <v>35212</v>
      </c>
      <c r="G10" s="126"/>
      <c r="H10" s="127"/>
    </row>
    <row r="11" spans="1:8">
      <c r="A11" s="108" t="s">
        <v>517</v>
      </c>
      <c r="B11" s="113"/>
      <c r="C11" s="114"/>
      <c r="D11" s="115">
        <v>38859</v>
      </c>
      <c r="E11" s="116"/>
      <c r="F11" s="117">
        <v>90961</v>
      </c>
      <c r="G11" s="118"/>
      <c r="H11" s="119"/>
    </row>
    <row r="12" spans="1:8">
      <c r="A12" s="120"/>
      <c r="B12" s="121"/>
      <c r="C12" s="128"/>
      <c r="D12" s="123">
        <v>31663</v>
      </c>
      <c r="E12" s="124"/>
      <c r="F12" s="125">
        <v>37720</v>
      </c>
      <c r="G12" s="126"/>
      <c r="H12" s="127"/>
    </row>
    <row r="13" spans="1:8">
      <c r="A13" s="108"/>
      <c r="B13" s="113"/>
      <c r="C13" s="129"/>
      <c r="D13" s="130">
        <v>48661</v>
      </c>
      <c r="E13" s="131"/>
      <c r="F13" s="132">
        <v>79852</v>
      </c>
      <c r="G13" s="133"/>
      <c r="H13" s="119"/>
    </row>
    <row r="14" spans="1:8">
      <c r="A14" s="120"/>
      <c r="B14" s="121"/>
      <c r="C14" s="122"/>
      <c r="D14" s="123">
        <v>30619</v>
      </c>
      <c r="E14" s="124"/>
      <c r="F14" s="125">
        <v>39080</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3.29</v>
      </c>
      <c r="C19" s="134">
        <f>ROUND(VALUE(SUBSTITUTE(実質収支比率等に係る経年分析!G$48,"▲","-")),2)</f>
        <v>5.38</v>
      </c>
      <c r="D19" s="134">
        <f>ROUND(VALUE(SUBSTITUTE(実質収支比率等に係る経年分析!H$48,"▲","-")),2)</f>
        <v>7.15</v>
      </c>
      <c r="E19" s="134">
        <f>ROUND(VALUE(SUBSTITUTE(実質収支比率等に係る経年分析!I$48,"▲","-")),2)</f>
        <v>6.87</v>
      </c>
      <c r="F19" s="134">
        <f>ROUND(VALUE(SUBSTITUTE(実質収支比率等に係る経年分析!J$48,"▲","-")),2)</f>
        <v>7.59</v>
      </c>
    </row>
    <row r="20" spans="1:11">
      <c r="A20" s="134" t="s">
        <v>43</v>
      </c>
      <c r="B20" s="134">
        <f>ROUND(VALUE(SUBSTITUTE(実質収支比率等に係る経年分析!F$47,"▲","-")),2)</f>
        <v>14.85</v>
      </c>
      <c r="C20" s="134">
        <f>ROUND(VALUE(SUBSTITUTE(実質収支比率等に係る経年分析!G$47,"▲","-")),2)</f>
        <v>15.93</v>
      </c>
      <c r="D20" s="134">
        <f>ROUND(VALUE(SUBSTITUTE(実質収支比率等に係る経年分析!H$47,"▲","-")),2)</f>
        <v>18.64</v>
      </c>
      <c r="E20" s="134">
        <f>ROUND(VALUE(SUBSTITUTE(実質収支比率等に係る経年分析!I$47,"▲","-")),2)</f>
        <v>26.17</v>
      </c>
      <c r="F20" s="134">
        <f>ROUND(VALUE(SUBSTITUTE(実質収支比率等に係る経年分析!J$47,"▲","-")),2)</f>
        <v>29.5</v>
      </c>
    </row>
    <row r="21" spans="1:11">
      <c r="A21" s="134" t="s">
        <v>44</v>
      </c>
      <c r="B21" s="134">
        <f>IF(ISNUMBER(VALUE(SUBSTITUTE(実質収支比率等に係る経年分析!F$49,"▲","-"))),ROUND(VALUE(SUBSTITUTE(実質収支比率等に係る経年分析!F$49,"▲","-")),2),NA())</f>
        <v>-0.16</v>
      </c>
      <c r="C21" s="134">
        <f>IF(ISNUMBER(VALUE(SUBSTITUTE(実質収支比率等に係る経年分析!G$49,"▲","-"))),ROUND(VALUE(SUBSTITUTE(実質収支比率等に係る経年分析!G$49,"▲","-")),2),NA())</f>
        <v>3.67</v>
      </c>
      <c r="D21" s="134">
        <f>IF(ISNUMBER(VALUE(SUBSTITUTE(実質収支比率等に係る経年分析!H$49,"▲","-"))),ROUND(VALUE(SUBSTITUTE(実質収支比率等に係る経年分析!H$49,"▲","-")),2),NA())</f>
        <v>4.29</v>
      </c>
      <c r="E21" s="134">
        <f>IF(ISNUMBER(VALUE(SUBSTITUTE(実質収支比率等に係る経年分析!I$49,"▲","-"))),ROUND(VALUE(SUBSTITUTE(実質収支比率等に係る経年分析!I$49,"▲","-")),2),NA())</f>
        <v>6.9</v>
      </c>
      <c r="F21" s="134">
        <f>IF(ISNUMBER(VALUE(SUBSTITUTE(実質収支比率等に係る経年分析!J$49,"▲","-"))),ROUND(VALUE(SUBSTITUTE(実質収支比率等に係る経年分析!J$49,"▲","-")),2),NA())</f>
        <v>4.13</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0.38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0.43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0.15</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0.17</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0.08</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0.14000000000000001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0.08</v>
      </c>
    </row>
    <row r="30" spans="1:11">
      <c r="A30" s="135" t="str">
        <f>IF(連結実質赤字比率に係る赤字・黒字の構成分析!C$40="",NA(),連結実質赤字比率に係る赤字・黒字の構成分析!C$40)</f>
        <v>国民健康保険特別会計（診療施設勘定）</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7.0000000000000007E-2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v>
      </c>
    </row>
    <row r="31" spans="1:11">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0.14000000000000001</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0.28999999999999998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v>
      </c>
    </row>
    <row r="34" spans="1:16">
      <c r="A34" s="135" t="str">
        <f>IF(連結実質赤字比率に係る赤字・黒字の構成分析!C$36="",NA(),連結実質赤字比率に係る赤字・黒字の構成分析!C$36)</f>
        <v>国民健康保険特別会計（事業勘定）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1.51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1.32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1.59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1.43</v>
      </c>
    </row>
    <row r="35" spans="1:16">
      <c r="A35" s="135" t="str">
        <f>IF(連結実質赤字比率に係る赤字・黒字の構成分析!C$35="",NA(),連結実質赤字比率に係る赤字・黒字の構成分析!C$35)</f>
        <v>上水道事業会計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2.93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3.68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4.83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6.21</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2.95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5.01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6.74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6.77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7.48</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2398</v>
      </c>
      <c r="E42" s="136"/>
      <c r="F42" s="136"/>
      <c r="G42" s="136">
        <f>'実質公債費比率（分子）の構造'!L$52</f>
        <v>2444</v>
      </c>
      <c r="H42" s="136"/>
      <c r="I42" s="136"/>
      <c r="J42" s="136">
        <f>'実質公債費比率（分子）の構造'!M$52</f>
        <v>2502</v>
      </c>
      <c r="K42" s="136"/>
      <c r="L42" s="136"/>
      <c r="M42" s="136">
        <f>'実質公債費比率（分子）の構造'!N$52</f>
        <v>2517</v>
      </c>
      <c r="N42" s="136"/>
      <c r="O42" s="136"/>
      <c r="P42" s="136">
        <f>'実質公債費比率（分子）の構造'!O$52</f>
        <v>2548</v>
      </c>
    </row>
    <row r="43" spans="1:16">
      <c r="A43" s="136" t="s">
        <v>52</v>
      </c>
      <c r="B43" s="136">
        <f>'実質公債費比率（分子）の構造'!K$51</f>
        <v>0</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7</v>
      </c>
      <c r="C44" s="136"/>
      <c r="D44" s="136"/>
      <c r="E44" s="136">
        <f>'実質公債費比率（分子）の構造'!L$50</f>
        <v>5</v>
      </c>
      <c r="F44" s="136"/>
      <c r="G44" s="136"/>
      <c r="H44" s="136">
        <f>'実質公債費比率（分子）の構造'!M$50</f>
        <v>3</v>
      </c>
      <c r="I44" s="136"/>
      <c r="J44" s="136"/>
      <c r="K44" s="136">
        <f>'実質公債費比率（分子）の構造'!N$50</f>
        <v>2</v>
      </c>
      <c r="L44" s="136"/>
      <c r="M44" s="136"/>
      <c r="N44" s="136">
        <f>'実質公債費比率（分子）の構造'!O$50</f>
        <v>0</v>
      </c>
      <c r="O44" s="136"/>
      <c r="P44" s="136"/>
    </row>
    <row r="45" spans="1:16">
      <c r="A45" s="136" t="s">
        <v>54</v>
      </c>
      <c r="B45" s="136">
        <f>'実質公債費比率（分子）の構造'!K$49</f>
        <v>68</v>
      </c>
      <c r="C45" s="136"/>
      <c r="D45" s="136"/>
      <c r="E45" s="136">
        <f>'実質公債費比率（分子）の構造'!L$49</f>
        <v>53</v>
      </c>
      <c r="F45" s="136"/>
      <c r="G45" s="136"/>
      <c r="H45" s="136">
        <f>'実質公債費比率（分子）の構造'!M$49</f>
        <v>80</v>
      </c>
      <c r="I45" s="136"/>
      <c r="J45" s="136"/>
      <c r="K45" s="136">
        <f>'実質公債費比率（分子）の構造'!N$49</f>
        <v>46</v>
      </c>
      <c r="L45" s="136"/>
      <c r="M45" s="136"/>
      <c r="N45" s="136" t="str">
        <f>'実質公債費比率（分子）の構造'!O$49</f>
        <v>-</v>
      </c>
      <c r="O45" s="136"/>
      <c r="P45" s="136"/>
    </row>
    <row r="46" spans="1:16">
      <c r="A46" s="136" t="s">
        <v>55</v>
      </c>
      <c r="B46" s="136">
        <f>'実質公債費比率（分子）の構造'!K$48</f>
        <v>673</v>
      </c>
      <c r="C46" s="136"/>
      <c r="D46" s="136"/>
      <c r="E46" s="136">
        <f>'実質公債費比率（分子）の構造'!L$48</f>
        <v>677</v>
      </c>
      <c r="F46" s="136"/>
      <c r="G46" s="136"/>
      <c r="H46" s="136">
        <f>'実質公債費比率（分子）の構造'!M$48</f>
        <v>708</v>
      </c>
      <c r="I46" s="136"/>
      <c r="J46" s="136"/>
      <c r="K46" s="136">
        <f>'実質公債費比率（分子）の構造'!N$48</f>
        <v>684</v>
      </c>
      <c r="L46" s="136"/>
      <c r="M46" s="136"/>
      <c r="N46" s="136">
        <f>'実質公債費比率（分子）の構造'!O$48</f>
        <v>711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3500</v>
      </c>
      <c r="C49" s="136"/>
      <c r="D49" s="136"/>
      <c r="E49" s="136">
        <f>'実質公債費比率（分子）の構造'!L$45</f>
        <v>3385</v>
      </c>
      <c r="F49" s="136"/>
      <c r="G49" s="136"/>
      <c r="H49" s="136">
        <f>'実質公債費比率（分子）の構造'!M$45</f>
        <v>3352</v>
      </c>
      <c r="I49" s="136"/>
      <c r="J49" s="136"/>
      <c r="K49" s="136">
        <f>'実質公債費比率（分子）の構造'!N$45</f>
        <v>3269</v>
      </c>
      <c r="L49" s="136"/>
      <c r="M49" s="136"/>
      <c r="N49" s="136">
        <f>'実質公債費比率（分子）の構造'!O$45</f>
        <v>3090</v>
      </c>
      <c r="O49" s="136"/>
      <c r="P49" s="136"/>
    </row>
    <row r="50" spans="1:16">
      <c r="A50" s="136" t="s">
        <v>59</v>
      </c>
      <c r="B50" s="136" t="e">
        <f>NA()</f>
        <v>#N/A</v>
      </c>
      <c r="C50" s="136">
        <f>IF(ISNUMBER('実質公債費比率（分子）の構造'!K$53),'実質公債費比率（分子）の構造'!K$53,NA())</f>
        <v>1850</v>
      </c>
      <c r="D50" s="136" t="e">
        <f>NA()</f>
        <v>#N/A</v>
      </c>
      <c r="E50" s="136" t="e">
        <f>NA()</f>
        <v>#N/A</v>
      </c>
      <c r="F50" s="136">
        <f>IF(ISNUMBER('実質公債費比率（分子）の構造'!L$53),'実質公債費比率（分子）の構造'!L$53,NA())</f>
        <v>1676</v>
      </c>
      <c r="G50" s="136" t="e">
        <f>NA()</f>
        <v>#N/A</v>
      </c>
      <c r="H50" s="136" t="e">
        <f>NA()</f>
        <v>#N/A</v>
      </c>
      <c r="I50" s="136">
        <f>IF(ISNUMBER('実質公債費比率（分子）の構造'!M$53),'実質公債費比率（分子）の構造'!M$53,NA())</f>
        <v>1641</v>
      </c>
      <c r="J50" s="136" t="e">
        <f>NA()</f>
        <v>#N/A</v>
      </c>
      <c r="K50" s="136" t="e">
        <f>NA()</f>
        <v>#N/A</v>
      </c>
      <c r="L50" s="136">
        <f>IF(ISNUMBER('実質公債費比率（分子）の構造'!N$53),'実質公債費比率（分子）の構造'!N$53,NA())</f>
        <v>1484</v>
      </c>
      <c r="M50" s="136" t="e">
        <f>NA()</f>
        <v>#N/A</v>
      </c>
      <c r="N50" s="136" t="e">
        <f>NA()</f>
        <v>#N/A</v>
      </c>
      <c r="O50" s="136">
        <f>IF(ISNUMBER('実質公債費比率（分子）の構造'!O$53),'実質公債費比率（分子）の構造'!O$53,NA())</f>
        <v>1253</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22181</v>
      </c>
      <c r="E56" s="135"/>
      <c r="F56" s="135"/>
      <c r="G56" s="135">
        <f>'将来負担比率（分子）の構造'!J$51</f>
        <v>22886</v>
      </c>
      <c r="H56" s="135"/>
      <c r="I56" s="135"/>
      <c r="J56" s="135">
        <f>'将来負担比率（分子）の構造'!K$51</f>
        <v>22953</v>
      </c>
      <c r="K56" s="135"/>
      <c r="L56" s="135"/>
      <c r="M56" s="135">
        <f>'将来負担比率（分子）の構造'!L$51</f>
        <v>23258</v>
      </c>
      <c r="N56" s="135"/>
      <c r="O56" s="135"/>
      <c r="P56" s="135">
        <f>'将来負担比率（分子）の構造'!M$51</f>
        <v>24439</v>
      </c>
    </row>
    <row r="57" spans="1:16">
      <c r="A57" s="135" t="s">
        <v>35</v>
      </c>
      <c r="B57" s="135"/>
      <c r="C57" s="135"/>
      <c r="D57" s="135">
        <f>'将来負担比率（分子）の構造'!I$50</f>
        <v>1809</v>
      </c>
      <c r="E57" s="135"/>
      <c r="F57" s="135"/>
      <c r="G57" s="135">
        <f>'将来負担比率（分子）の構造'!J$50</f>
        <v>1782</v>
      </c>
      <c r="H57" s="135"/>
      <c r="I57" s="135"/>
      <c r="J57" s="135">
        <f>'将来負担比率（分子）の構造'!K$50</f>
        <v>1717</v>
      </c>
      <c r="K57" s="135"/>
      <c r="L57" s="135"/>
      <c r="M57" s="135">
        <f>'将来負担比率（分子）の構造'!L$50</f>
        <v>1478</v>
      </c>
      <c r="N57" s="135"/>
      <c r="O57" s="135"/>
      <c r="P57" s="135">
        <f>'将来負担比率（分子）の構造'!M$50</f>
        <v>1259</v>
      </c>
    </row>
    <row r="58" spans="1:16">
      <c r="A58" s="135" t="s">
        <v>34</v>
      </c>
      <c r="B58" s="135"/>
      <c r="C58" s="135"/>
      <c r="D58" s="135">
        <f>'将来負担比率（分子）の構造'!I$49</f>
        <v>4443</v>
      </c>
      <c r="E58" s="135"/>
      <c r="F58" s="135"/>
      <c r="G58" s="135">
        <f>'将来負担比率（分子）の構造'!J$49</f>
        <v>5672</v>
      </c>
      <c r="H58" s="135"/>
      <c r="I58" s="135"/>
      <c r="J58" s="135">
        <f>'将来負担比率（分子）の構造'!K$49</f>
        <v>6234</v>
      </c>
      <c r="K58" s="135"/>
      <c r="L58" s="135"/>
      <c r="M58" s="135">
        <f>'将来負担比率（分子）の構造'!L$49</f>
        <v>7405</v>
      </c>
      <c r="N58" s="135"/>
      <c r="O58" s="135"/>
      <c r="P58" s="135">
        <f>'将来負担比率（分子）の構造'!M$49</f>
        <v>9275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4</v>
      </c>
      <c r="C61" s="135"/>
      <c r="D61" s="135"/>
      <c r="E61" s="135">
        <f>'将来負担比率（分子）の構造'!J$46</f>
        <v>2</v>
      </c>
      <c r="F61" s="135"/>
      <c r="G61" s="135"/>
      <c r="H61" s="135" t="str">
        <f>'将来負担比率（分子）の構造'!K$46</f>
        <v>-</v>
      </c>
      <c r="I61" s="135"/>
      <c r="J61" s="135"/>
      <c r="K61" s="135" t="str">
        <f>'将来負担比率（分子）の構造'!L$46</f>
        <v>-</v>
      </c>
      <c r="L61" s="135"/>
      <c r="M61" s="135"/>
      <c r="N61" s="135">
        <f>'将来負担比率（分子）の構造'!M$46</f>
        <v>6</v>
      </c>
      <c r="O61" s="135"/>
      <c r="P61" s="135"/>
    </row>
    <row r="62" spans="1:16">
      <c r="A62" s="135" t="s">
        <v>29</v>
      </c>
      <c r="B62" s="135">
        <f>'将来負担比率（分子）の構造'!I$45</f>
        <v>6256</v>
      </c>
      <c r="C62" s="135"/>
      <c r="D62" s="135"/>
      <c r="E62" s="135">
        <f>'将来負担比率（分子）の構造'!J$45</f>
        <v>6121</v>
      </c>
      <c r="F62" s="135"/>
      <c r="G62" s="135"/>
      <c r="H62" s="135">
        <f>'将来負担比率（分子）の構造'!K$45</f>
        <v>5902</v>
      </c>
      <c r="I62" s="135"/>
      <c r="J62" s="135"/>
      <c r="K62" s="135">
        <f>'将来負担比率（分子）の構造'!L$45</f>
        <v>5680</v>
      </c>
      <c r="L62" s="135"/>
      <c r="M62" s="135"/>
      <c r="N62" s="135">
        <f>'将来負担比率（分子）の構造'!M$45</f>
        <v>5403</v>
      </c>
      <c r="O62" s="135"/>
      <c r="P62" s="135"/>
    </row>
    <row r="63" spans="1:16">
      <c r="A63" s="135" t="s">
        <v>28</v>
      </c>
      <c r="B63" s="135">
        <f>'将来負担比率（分子）の構造'!I$44</f>
        <v>140</v>
      </c>
      <c r="C63" s="135"/>
      <c r="D63" s="135"/>
      <c r="E63" s="135">
        <f>'将来負担比率（分子）の構造'!J$44</f>
        <v>61</v>
      </c>
      <c r="F63" s="135"/>
      <c r="G63" s="135"/>
      <c r="H63" s="135">
        <f>'将来負担比率（分子）の構造'!K$44</f>
        <v>31</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9814</v>
      </c>
      <c r="C64" s="135"/>
      <c r="D64" s="135"/>
      <c r="E64" s="135">
        <f>'将来負担比率（分子）の構造'!J$43</f>
        <v>9846</v>
      </c>
      <c r="F64" s="135"/>
      <c r="G64" s="135"/>
      <c r="H64" s="135">
        <f>'将来負担比率（分子）の構造'!K$43</f>
        <v>9983</v>
      </c>
      <c r="I64" s="135"/>
      <c r="J64" s="135"/>
      <c r="K64" s="135">
        <f>'将来負担比率（分子）の構造'!L$43</f>
        <v>9636</v>
      </c>
      <c r="L64" s="135"/>
      <c r="M64" s="135"/>
      <c r="N64" s="135">
        <f>'将来負担比率（分子）の構造'!M$43</f>
        <v>9387</v>
      </c>
      <c r="O64" s="135"/>
      <c r="P64" s="135"/>
    </row>
    <row r="65" spans="1:16">
      <c r="A65" s="135" t="s">
        <v>26</v>
      </c>
      <c r="B65" s="135">
        <f>'将来負担比率（分子）の構造'!I$42</f>
        <v>11</v>
      </c>
      <c r="C65" s="135"/>
      <c r="D65" s="135"/>
      <c r="E65" s="135">
        <f>'将来負担比率（分子）の構造'!J$42</f>
        <v>6</v>
      </c>
      <c r="F65" s="135"/>
      <c r="G65" s="135"/>
      <c r="H65" s="135">
        <f>'将来負担比率（分子）の構造'!K$42</f>
        <v>2</v>
      </c>
      <c r="I65" s="135"/>
      <c r="J65" s="135"/>
      <c r="K65" s="135">
        <f>'将来負担比率（分子）の構造'!L$42</f>
        <v>1</v>
      </c>
      <c r="L65" s="135"/>
      <c r="M65" s="135"/>
      <c r="N65" s="135">
        <f>'将来負担比率（分子）の構造'!M$42</f>
        <v>0</v>
      </c>
      <c r="O65" s="135"/>
      <c r="P65" s="135"/>
    </row>
    <row r="66" spans="1:16">
      <c r="A66" s="135" t="s">
        <v>25</v>
      </c>
      <c r="B66" s="135">
        <f>'将来負担比率（分子）の構造'!I$41</f>
        <v>27047</v>
      </c>
      <c r="C66" s="135"/>
      <c r="D66" s="135"/>
      <c r="E66" s="135">
        <f>'将来負担比率（分子）の構造'!J$41</f>
        <v>26339</v>
      </c>
      <c r="F66" s="135"/>
      <c r="G66" s="135"/>
      <c r="H66" s="135">
        <f>'将来負担比率（分子）の構造'!K$41</f>
        <v>25183</v>
      </c>
      <c r="I66" s="135"/>
      <c r="J66" s="135"/>
      <c r="K66" s="135">
        <f>'将来負担比率（分子）の構造'!L$41</f>
        <v>24879</v>
      </c>
      <c r="L66" s="135"/>
      <c r="M66" s="135"/>
      <c r="N66" s="135">
        <f>'将来負担比率（分子）の構造'!M$41</f>
        <v>24611</v>
      </c>
      <c r="O66" s="135"/>
      <c r="P66" s="135"/>
    </row>
    <row r="67" spans="1:16">
      <c r="A67" s="135" t="s">
        <v>63</v>
      </c>
      <c r="B67" s="135" t="e">
        <f>NA()</f>
        <v>#N/A</v>
      </c>
      <c r="C67" s="135">
        <f>IF(ISNUMBER('将来負担比率（分子）の構造'!I$52), IF('将来負担比率（分子）の構造'!I$52 &lt; 0, 0, '将来負担比率（分子）の構造'!I$52), NA())</f>
        <v>14838</v>
      </c>
      <c r="D67" s="135" t="e">
        <f>NA()</f>
        <v>#N/A</v>
      </c>
      <c r="E67" s="135" t="e">
        <f>NA()</f>
        <v>#N/A</v>
      </c>
      <c r="F67" s="135">
        <f>IF(ISNUMBER('将来負担比率（分子）の構造'!J$52), IF('将来負担比率（分子）の構造'!J$52 &lt; 0, 0, '将来負担比率（分子）の構造'!J$52), NA())</f>
        <v>12035</v>
      </c>
      <c r="G67" s="135" t="e">
        <f>NA()</f>
        <v>#N/A</v>
      </c>
      <c r="H67" s="135" t="e">
        <f>NA()</f>
        <v>#N/A</v>
      </c>
      <c r="I67" s="135">
        <f>IF(ISNUMBER('将来負担比率（分子）の構造'!K$52), IF('将来負担比率（分子）の構造'!K$52 &lt; 0, 0, '将来負担比率（分子）の構造'!K$52), NA())</f>
        <v>10197</v>
      </c>
      <c r="J67" s="135" t="e">
        <f>NA()</f>
        <v>#N/A</v>
      </c>
      <c r="K67" s="135" t="e">
        <f>NA()</f>
        <v>#N/A</v>
      </c>
      <c r="L67" s="135">
        <f>IF(ISNUMBER('将来負担比率（分子）の構造'!L$52), IF('将来負担比率（分子）の構造'!L$52 &lt; 0, 0, '将来負担比率（分子）の構造'!L$52), NA())</f>
        <v>8055</v>
      </c>
      <c r="M67" s="135" t="e">
        <f>NA()</f>
        <v>#N/A</v>
      </c>
      <c r="N67" s="135" t="e">
        <f>NA()</f>
        <v>#N/A</v>
      </c>
      <c r="O67" s="135">
        <f>IF(ISNUMBER('将来負担比率（分子）の構造'!M$52), IF('将来負担比率（分子）の構造'!M$52 &lt; 0, 0, '将来負担比率（分子）の構造'!M$52), NA())</f>
        <v>4436</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4900761</v>
      </c>
      <c r="S5" s="581"/>
      <c r="T5" s="581"/>
      <c r="U5" s="581"/>
      <c r="V5" s="581"/>
      <c r="W5" s="581"/>
      <c r="X5" s="581"/>
      <c r="Y5" s="582"/>
      <c r="Z5" s="583">
        <v>21.3</v>
      </c>
      <c r="AA5" s="583"/>
      <c r="AB5" s="583"/>
      <c r="AC5" s="583"/>
      <c r="AD5" s="584">
        <v>4900761</v>
      </c>
      <c r="AE5" s="584"/>
      <c r="AF5" s="584"/>
      <c r="AG5" s="584"/>
      <c r="AH5" s="584"/>
      <c r="AI5" s="584"/>
      <c r="AJ5" s="584"/>
      <c r="AK5" s="584"/>
      <c r="AL5" s="585">
        <v>35</v>
      </c>
      <c r="AM5" s="586"/>
      <c r="AN5" s="586"/>
      <c r="AO5" s="587"/>
      <c r="AP5" s="577" t="s">
        <v>208</v>
      </c>
      <c r="AQ5" s="578"/>
      <c r="AR5" s="578"/>
      <c r="AS5" s="578"/>
      <c r="AT5" s="578"/>
      <c r="AU5" s="578"/>
      <c r="AV5" s="578"/>
      <c r="AW5" s="578"/>
      <c r="AX5" s="578"/>
      <c r="AY5" s="578"/>
      <c r="AZ5" s="578"/>
      <c r="BA5" s="578"/>
      <c r="BB5" s="578"/>
      <c r="BC5" s="578"/>
      <c r="BD5" s="578"/>
      <c r="BE5" s="578"/>
      <c r="BF5" s="579"/>
      <c r="BG5" s="591">
        <v>4880031</v>
      </c>
      <c r="BH5" s="592"/>
      <c r="BI5" s="592"/>
      <c r="BJ5" s="592"/>
      <c r="BK5" s="592"/>
      <c r="BL5" s="592"/>
      <c r="BM5" s="592"/>
      <c r="BN5" s="593"/>
      <c r="BO5" s="594">
        <v>99.6</v>
      </c>
      <c r="BP5" s="594"/>
      <c r="BQ5" s="594"/>
      <c r="BR5" s="594"/>
      <c r="BS5" s="595" t="s">
        <v>209</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201</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c r="B6" s="588" t="s">
        <v>213</v>
      </c>
      <c r="C6" s="589"/>
      <c r="D6" s="589"/>
      <c r="E6" s="589"/>
      <c r="F6" s="589"/>
      <c r="G6" s="589"/>
      <c r="H6" s="589"/>
      <c r="I6" s="589"/>
      <c r="J6" s="589"/>
      <c r="K6" s="589"/>
      <c r="L6" s="589"/>
      <c r="M6" s="589"/>
      <c r="N6" s="589"/>
      <c r="O6" s="589"/>
      <c r="P6" s="589"/>
      <c r="Q6" s="590"/>
      <c r="R6" s="591">
        <v>262900</v>
      </c>
      <c r="S6" s="592"/>
      <c r="T6" s="592"/>
      <c r="U6" s="592"/>
      <c r="V6" s="592"/>
      <c r="W6" s="592"/>
      <c r="X6" s="592"/>
      <c r="Y6" s="593"/>
      <c r="Z6" s="594">
        <v>1.1000000000000001</v>
      </c>
      <c r="AA6" s="594"/>
      <c r="AB6" s="594"/>
      <c r="AC6" s="594"/>
      <c r="AD6" s="595">
        <v>262900</v>
      </c>
      <c r="AE6" s="595"/>
      <c r="AF6" s="595"/>
      <c r="AG6" s="595"/>
      <c r="AH6" s="595"/>
      <c r="AI6" s="595"/>
      <c r="AJ6" s="595"/>
      <c r="AK6" s="595"/>
      <c r="AL6" s="596">
        <v>1.9</v>
      </c>
      <c r="AM6" s="597"/>
      <c r="AN6" s="597"/>
      <c r="AO6" s="598"/>
      <c r="AP6" s="588" t="s">
        <v>214</v>
      </c>
      <c r="AQ6" s="589"/>
      <c r="AR6" s="589"/>
      <c r="AS6" s="589"/>
      <c r="AT6" s="589"/>
      <c r="AU6" s="589"/>
      <c r="AV6" s="589"/>
      <c r="AW6" s="589"/>
      <c r="AX6" s="589"/>
      <c r="AY6" s="589"/>
      <c r="AZ6" s="589"/>
      <c r="BA6" s="589"/>
      <c r="BB6" s="589"/>
      <c r="BC6" s="589"/>
      <c r="BD6" s="589"/>
      <c r="BE6" s="589"/>
      <c r="BF6" s="590"/>
      <c r="BG6" s="591">
        <v>4880031</v>
      </c>
      <c r="BH6" s="592"/>
      <c r="BI6" s="592"/>
      <c r="BJ6" s="592"/>
      <c r="BK6" s="592"/>
      <c r="BL6" s="592"/>
      <c r="BM6" s="592"/>
      <c r="BN6" s="593"/>
      <c r="BO6" s="594">
        <v>99.6</v>
      </c>
      <c r="BP6" s="594"/>
      <c r="BQ6" s="594"/>
      <c r="BR6" s="594"/>
      <c r="BS6" s="595" t="s">
        <v>209</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222208</v>
      </c>
      <c r="CS6" s="592"/>
      <c r="CT6" s="592"/>
      <c r="CU6" s="592"/>
      <c r="CV6" s="592"/>
      <c r="CW6" s="592"/>
      <c r="CX6" s="592"/>
      <c r="CY6" s="593"/>
      <c r="CZ6" s="594">
        <v>1</v>
      </c>
      <c r="DA6" s="594"/>
      <c r="DB6" s="594"/>
      <c r="DC6" s="594"/>
      <c r="DD6" s="600" t="s">
        <v>209</v>
      </c>
      <c r="DE6" s="592"/>
      <c r="DF6" s="592"/>
      <c r="DG6" s="592"/>
      <c r="DH6" s="592"/>
      <c r="DI6" s="592"/>
      <c r="DJ6" s="592"/>
      <c r="DK6" s="592"/>
      <c r="DL6" s="592"/>
      <c r="DM6" s="592"/>
      <c r="DN6" s="592"/>
      <c r="DO6" s="592"/>
      <c r="DP6" s="593"/>
      <c r="DQ6" s="600">
        <v>222208</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8895</v>
      </c>
      <c r="S7" s="592"/>
      <c r="T7" s="592"/>
      <c r="U7" s="592"/>
      <c r="V7" s="592"/>
      <c r="W7" s="592"/>
      <c r="X7" s="592"/>
      <c r="Y7" s="593"/>
      <c r="Z7" s="594">
        <v>0</v>
      </c>
      <c r="AA7" s="594"/>
      <c r="AB7" s="594"/>
      <c r="AC7" s="594"/>
      <c r="AD7" s="595">
        <v>8895</v>
      </c>
      <c r="AE7" s="595"/>
      <c r="AF7" s="595"/>
      <c r="AG7" s="595"/>
      <c r="AH7" s="595"/>
      <c r="AI7" s="595"/>
      <c r="AJ7" s="595"/>
      <c r="AK7" s="595"/>
      <c r="AL7" s="596">
        <v>0.1</v>
      </c>
      <c r="AM7" s="597"/>
      <c r="AN7" s="597"/>
      <c r="AO7" s="598"/>
      <c r="AP7" s="588" t="s">
        <v>217</v>
      </c>
      <c r="AQ7" s="589"/>
      <c r="AR7" s="589"/>
      <c r="AS7" s="589"/>
      <c r="AT7" s="589"/>
      <c r="AU7" s="589"/>
      <c r="AV7" s="589"/>
      <c r="AW7" s="589"/>
      <c r="AX7" s="589"/>
      <c r="AY7" s="589"/>
      <c r="AZ7" s="589"/>
      <c r="BA7" s="589"/>
      <c r="BB7" s="589"/>
      <c r="BC7" s="589"/>
      <c r="BD7" s="589"/>
      <c r="BE7" s="589"/>
      <c r="BF7" s="590"/>
      <c r="BG7" s="591">
        <v>2043193</v>
      </c>
      <c r="BH7" s="592"/>
      <c r="BI7" s="592"/>
      <c r="BJ7" s="592"/>
      <c r="BK7" s="592"/>
      <c r="BL7" s="592"/>
      <c r="BM7" s="592"/>
      <c r="BN7" s="593"/>
      <c r="BO7" s="594">
        <v>41.7</v>
      </c>
      <c r="BP7" s="594"/>
      <c r="BQ7" s="594"/>
      <c r="BR7" s="594"/>
      <c r="BS7" s="595" t="s">
        <v>209</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4389744</v>
      </c>
      <c r="CS7" s="592"/>
      <c r="CT7" s="592"/>
      <c r="CU7" s="592"/>
      <c r="CV7" s="592"/>
      <c r="CW7" s="592"/>
      <c r="CX7" s="592"/>
      <c r="CY7" s="593"/>
      <c r="CZ7" s="594">
        <v>20.2</v>
      </c>
      <c r="DA7" s="594"/>
      <c r="DB7" s="594"/>
      <c r="DC7" s="594"/>
      <c r="DD7" s="600">
        <v>76921</v>
      </c>
      <c r="DE7" s="592"/>
      <c r="DF7" s="592"/>
      <c r="DG7" s="592"/>
      <c r="DH7" s="592"/>
      <c r="DI7" s="592"/>
      <c r="DJ7" s="592"/>
      <c r="DK7" s="592"/>
      <c r="DL7" s="592"/>
      <c r="DM7" s="592"/>
      <c r="DN7" s="592"/>
      <c r="DO7" s="592"/>
      <c r="DP7" s="593"/>
      <c r="DQ7" s="600">
        <v>3700864</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14653</v>
      </c>
      <c r="S8" s="592"/>
      <c r="T8" s="592"/>
      <c r="U8" s="592"/>
      <c r="V8" s="592"/>
      <c r="W8" s="592"/>
      <c r="X8" s="592"/>
      <c r="Y8" s="593"/>
      <c r="Z8" s="594">
        <v>0.1</v>
      </c>
      <c r="AA8" s="594"/>
      <c r="AB8" s="594"/>
      <c r="AC8" s="594"/>
      <c r="AD8" s="595">
        <v>14653</v>
      </c>
      <c r="AE8" s="595"/>
      <c r="AF8" s="595"/>
      <c r="AG8" s="595"/>
      <c r="AH8" s="595"/>
      <c r="AI8" s="595"/>
      <c r="AJ8" s="595"/>
      <c r="AK8" s="595"/>
      <c r="AL8" s="596">
        <v>0.1</v>
      </c>
      <c r="AM8" s="597"/>
      <c r="AN8" s="597"/>
      <c r="AO8" s="598"/>
      <c r="AP8" s="588" t="s">
        <v>220</v>
      </c>
      <c r="AQ8" s="589"/>
      <c r="AR8" s="589"/>
      <c r="AS8" s="589"/>
      <c r="AT8" s="589"/>
      <c r="AU8" s="589"/>
      <c r="AV8" s="589"/>
      <c r="AW8" s="589"/>
      <c r="AX8" s="589"/>
      <c r="AY8" s="589"/>
      <c r="AZ8" s="589"/>
      <c r="BA8" s="589"/>
      <c r="BB8" s="589"/>
      <c r="BC8" s="589"/>
      <c r="BD8" s="589"/>
      <c r="BE8" s="589"/>
      <c r="BF8" s="590"/>
      <c r="BG8" s="591">
        <v>59336</v>
      </c>
      <c r="BH8" s="592"/>
      <c r="BI8" s="592"/>
      <c r="BJ8" s="592"/>
      <c r="BK8" s="592"/>
      <c r="BL8" s="592"/>
      <c r="BM8" s="592"/>
      <c r="BN8" s="593"/>
      <c r="BO8" s="594">
        <v>1.2</v>
      </c>
      <c r="BP8" s="594"/>
      <c r="BQ8" s="594"/>
      <c r="BR8" s="594"/>
      <c r="BS8" s="600" t="s">
        <v>112</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6000746</v>
      </c>
      <c r="CS8" s="592"/>
      <c r="CT8" s="592"/>
      <c r="CU8" s="592"/>
      <c r="CV8" s="592"/>
      <c r="CW8" s="592"/>
      <c r="CX8" s="592"/>
      <c r="CY8" s="593"/>
      <c r="CZ8" s="594">
        <v>27.6</v>
      </c>
      <c r="DA8" s="594"/>
      <c r="DB8" s="594"/>
      <c r="DC8" s="594"/>
      <c r="DD8" s="600">
        <v>4328</v>
      </c>
      <c r="DE8" s="592"/>
      <c r="DF8" s="592"/>
      <c r="DG8" s="592"/>
      <c r="DH8" s="592"/>
      <c r="DI8" s="592"/>
      <c r="DJ8" s="592"/>
      <c r="DK8" s="592"/>
      <c r="DL8" s="592"/>
      <c r="DM8" s="592"/>
      <c r="DN8" s="592"/>
      <c r="DO8" s="592"/>
      <c r="DP8" s="593"/>
      <c r="DQ8" s="600">
        <v>3306923</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24365</v>
      </c>
      <c r="S9" s="592"/>
      <c r="T9" s="592"/>
      <c r="U9" s="592"/>
      <c r="V9" s="592"/>
      <c r="W9" s="592"/>
      <c r="X9" s="592"/>
      <c r="Y9" s="593"/>
      <c r="Z9" s="594">
        <v>0.1</v>
      </c>
      <c r="AA9" s="594"/>
      <c r="AB9" s="594"/>
      <c r="AC9" s="594"/>
      <c r="AD9" s="595">
        <v>24365</v>
      </c>
      <c r="AE9" s="595"/>
      <c r="AF9" s="595"/>
      <c r="AG9" s="595"/>
      <c r="AH9" s="595"/>
      <c r="AI9" s="595"/>
      <c r="AJ9" s="595"/>
      <c r="AK9" s="595"/>
      <c r="AL9" s="596">
        <v>0.2</v>
      </c>
      <c r="AM9" s="597"/>
      <c r="AN9" s="597"/>
      <c r="AO9" s="598"/>
      <c r="AP9" s="588" t="s">
        <v>223</v>
      </c>
      <c r="AQ9" s="589"/>
      <c r="AR9" s="589"/>
      <c r="AS9" s="589"/>
      <c r="AT9" s="589"/>
      <c r="AU9" s="589"/>
      <c r="AV9" s="589"/>
      <c r="AW9" s="589"/>
      <c r="AX9" s="589"/>
      <c r="AY9" s="589"/>
      <c r="AZ9" s="589"/>
      <c r="BA9" s="589"/>
      <c r="BB9" s="589"/>
      <c r="BC9" s="589"/>
      <c r="BD9" s="589"/>
      <c r="BE9" s="589"/>
      <c r="BF9" s="590"/>
      <c r="BG9" s="591">
        <v>1685548</v>
      </c>
      <c r="BH9" s="592"/>
      <c r="BI9" s="592"/>
      <c r="BJ9" s="592"/>
      <c r="BK9" s="592"/>
      <c r="BL9" s="592"/>
      <c r="BM9" s="592"/>
      <c r="BN9" s="593"/>
      <c r="BO9" s="594">
        <v>34.4</v>
      </c>
      <c r="BP9" s="594"/>
      <c r="BQ9" s="594"/>
      <c r="BR9" s="594"/>
      <c r="BS9" s="600" t="s">
        <v>112</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1936315</v>
      </c>
      <c r="CS9" s="592"/>
      <c r="CT9" s="592"/>
      <c r="CU9" s="592"/>
      <c r="CV9" s="592"/>
      <c r="CW9" s="592"/>
      <c r="CX9" s="592"/>
      <c r="CY9" s="593"/>
      <c r="CZ9" s="594">
        <v>8.9</v>
      </c>
      <c r="DA9" s="594"/>
      <c r="DB9" s="594"/>
      <c r="DC9" s="594"/>
      <c r="DD9" s="600">
        <v>129498</v>
      </c>
      <c r="DE9" s="592"/>
      <c r="DF9" s="592"/>
      <c r="DG9" s="592"/>
      <c r="DH9" s="592"/>
      <c r="DI9" s="592"/>
      <c r="DJ9" s="592"/>
      <c r="DK9" s="592"/>
      <c r="DL9" s="592"/>
      <c r="DM9" s="592"/>
      <c r="DN9" s="592"/>
      <c r="DO9" s="592"/>
      <c r="DP9" s="593"/>
      <c r="DQ9" s="600">
        <v>1578933</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398383</v>
      </c>
      <c r="S10" s="592"/>
      <c r="T10" s="592"/>
      <c r="U10" s="592"/>
      <c r="V10" s="592"/>
      <c r="W10" s="592"/>
      <c r="X10" s="592"/>
      <c r="Y10" s="593"/>
      <c r="Z10" s="594">
        <v>1.7</v>
      </c>
      <c r="AA10" s="594"/>
      <c r="AB10" s="594"/>
      <c r="AC10" s="594"/>
      <c r="AD10" s="595">
        <v>398383</v>
      </c>
      <c r="AE10" s="595"/>
      <c r="AF10" s="595"/>
      <c r="AG10" s="595"/>
      <c r="AH10" s="595"/>
      <c r="AI10" s="595"/>
      <c r="AJ10" s="595"/>
      <c r="AK10" s="595"/>
      <c r="AL10" s="596">
        <v>2.8</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106103</v>
      </c>
      <c r="BH10" s="592"/>
      <c r="BI10" s="592"/>
      <c r="BJ10" s="592"/>
      <c r="BK10" s="592"/>
      <c r="BL10" s="592"/>
      <c r="BM10" s="592"/>
      <c r="BN10" s="593"/>
      <c r="BO10" s="594">
        <v>2.2000000000000002</v>
      </c>
      <c r="BP10" s="594"/>
      <c r="BQ10" s="594"/>
      <c r="BR10" s="594"/>
      <c r="BS10" s="600" t="s">
        <v>112</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16269</v>
      </c>
      <c r="CS10" s="592"/>
      <c r="CT10" s="592"/>
      <c r="CU10" s="592"/>
      <c r="CV10" s="592"/>
      <c r="CW10" s="592"/>
      <c r="CX10" s="592"/>
      <c r="CY10" s="593"/>
      <c r="CZ10" s="594">
        <v>0.1</v>
      </c>
      <c r="DA10" s="594"/>
      <c r="DB10" s="594"/>
      <c r="DC10" s="594"/>
      <c r="DD10" s="600" t="s">
        <v>112</v>
      </c>
      <c r="DE10" s="592"/>
      <c r="DF10" s="592"/>
      <c r="DG10" s="592"/>
      <c r="DH10" s="592"/>
      <c r="DI10" s="592"/>
      <c r="DJ10" s="592"/>
      <c r="DK10" s="592"/>
      <c r="DL10" s="592"/>
      <c r="DM10" s="592"/>
      <c r="DN10" s="592"/>
      <c r="DO10" s="592"/>
      <c r="DP10" s="593"/>
      <c r="DQ10" s="600">
        <v>8520</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v>123066</v>
      </c>
      <c r="S11" s="592"/>
      <c r="T11" s="592"/>
      <c r="U11" s="592"/>
      <c r="V11" s="592"/>
      <c r="W11" s="592"/>
      <c r="X11" s="592"/>
      <c r="Y11" s="593"/>
      <c r="Z11" s="594">
        <v>0.5</v>
      </c>
      <c r="AA11" s="594"/>
      <c r="AB11" s="594"/>
      <c r="AC11" s="594"/>
      <c r="AD11" s="595">
        <v>123066</v>
      </c>
      <c r="AE11" s="595"/>
      <c r="AF11" s="595"/>
      <c r="AG11" s="595"/>
      <c r="AH11" s="595"/>
      <c r="AI11" s="595"/>
      <c r="AJ11" s="595"/>
      <c r="AK11" s="595"/>
      <c r="AL11" s="596">
        <v>0.9</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192206</v>
      </c>
      <c r="BH11" s="592"/>
      <c r="BI11" s="592"/>
      <c r="BJ11" s="592"/>
      <c r="BK11" s="592"/>
      <c r="BL11" s="592"/>
      <c r="BM11" s="592"/>
      <c r="BN11" s="593"/>
      <c r="BO11" s="594">
        <v>3.9</v>
      </c>
      <c r="BP11" s="594"/>
      <c r="BQ11" s="594"/>
      <c r="BR11" s="594"/>
      <c r="BS11" s="600" t="s">
        <v>112</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1201044</v>
      </c>
      <c r="CS11" s="592"/>
      <c r="CT11" s="592"/>
      <c r="CU11" s="592"/>
      <c r="CV11" s="592"/>
      <c r="CW11" s="592"/>
      <c r="CX11" s="592"/>
      <c r="CY11" s="593"/>
      <c r="CZ11" s="594">
        <v>5.5</v>
      </c>
      <c r="DA11" s="594"/>
      <c r="DB11" s="594"/>
      <c r="DC11" s="594"/>
      <c r="DD11" s="600">
        <v>243218</v>
      </c>
      <c r="DE11" s="592"/>
      <c r="DF11" s="592"/>
      <c r="DG11" s="592"/>
      <c r="DH11" s="592"/>
      <c r="DI11" s="592"/>
      <c r="DJ11" s="592"/>
      <c r="DK11" s="592"/>
      <c r="DL11" s="592"/>
      <c r="DM11" s="592"/>
      <c r="DN11" s="592"/>
      <c r="DO11" s="592"/>
      <c r="DP11" s="593"/>
      <c r="DQ11" s="600">
        <v>871879</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2425203</v>
      </c>
      <c r="BH12" s="592"/>
      <c r="BI12" s="592"/>
      <c r="BJ12" s="592"/>
      <c r="BK12" s="592"/>
      <c r="BL12" s="592"/>
      <c r="BM12" s="592"/>
      <c r="BN12" s="593"/>
      <c r="BO12" s="594">
        <v>49.5</v>
      </c>
      <c r="BP12" s="594"/>
      <c r="BQ12" s="594"/>
      <c r="BR12" s="594"/>
      <c r="BS12" s="600" t="s">
        <v>112</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546892</v>
      </c>
      <c r="CS12" s="592"/>
      <c r="CT12" s="592"/>
      <c r="CU12" s="592"/>
      <c r="CV12" s="592"/>
      <c r="CW12" s="592"/>
      <c r="CX12" s="592"/>
      <c r="CY12" s="593"/>
      <c r="CZ12" s="594">
        <v>2.5</v>
      </c>
      <c r="DA12" s="594"/>
      <c r="DB12" s="594"/>
      <c r="DC12" s="594"/>
      <c r="DD12" s="600">
        <v>166800</v>
      </c>
      <c r="DE12" s="592"/>
      <c r="DF12" s="592"/>
      <c r="DG12" s="592"/>
      <c r="DH12" s="592"/>
      <c r="DI12" s="592"/>
      <c r="DJ12" s="592"/>
      <c r="DK12" s="592"/>
      <c r="DL12" s="592"/>
      <c r="DM12" s="592"/>
      <c r="DN12" s="592"/>
      <c r="DO12" s="592"/>
      <c r="DP12" s="593"/>
      <c r="DQ12" s="600">
        <v>362541</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62631</v>
      </c>
      <c r="S13" s="592"/>
      <c r="T13" s="592"/>
      <c r="U13" s="592"/>
      <c r="V13" s="592"/>
      <c r="W13" s="592"/>
      <c r="X13" s="592"/>
      <c r="Y13" s="593"/>
      <c r="Z13" s="594">
        <v>0.3</v>
      </c>
      <c r="AA13" s="594"/>
      <c r="AB13" s="594"/>
      <c r="AC13" s="594"/>
      <c r="AD13" s="595">
        <v>62631</v>
      </c>
      <c r="AE13" s="595"/>
      <c r="AF13" s="595"/>
      <c r="AG13" s="595"/>
      <c r="AH13" s="595"/>
      <c r="AI13" s="595"/>
      <c r="AJ13" s="595"/>
      <c r="AK13" s="595"/>
      <c r="AL13" s="596">
        <v>0.4</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2412962</v>
      </c>
      <c r="BH13" s="592"/>
      <c r="BI13" s="592"/>
      <c r="BJ13" s="592"/>
      <c r="BK13" s="592"/>
      <c r="BL13" s="592"/>
      <c r="BM13" s="592"/>
      <c r="BN13" s="593"/>
      <c r="BO13" s="594">
        <v>49.2</v>
      </c>
      <c r="BP13" s="594"/>
      <c r="BQ13" s="594"/>
      <c r="BR13" s="594"/>
      <c r="BS13" s="600" t="s">
        <v>112</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1238092</v>
      </c>
      <c r="CS13" s="592"/>
      <c r="CT13" s="592"/>
      <c r="CU13" s="592"/>
      <c r="CV13" s="592"/>
      <c r="CW13" s="592"/>
      <c r="CX13" s="592"/>
      <c r="CY13" s="593"/>
      <c r="CZ13" s="594">
        <v>5.7</v>
      </c>
      <c r="DA13" s="594"/>
      <c r="DB13" s="594"/>
      <c r="DC13" s="594"/>
      <c r="DD13" s="600">
        <v>636401</v>
      </c>
      <c r="DE13" s="592"/>
      <c r="DF13" s="592"/>
      <c r="DG13" s="592"/>
      <c r="DH13" s="592"/>
      <c r="DI13" s="592"/>
      <c r="DJ13" s="592"/>
      <c r="DK13" s="592"/>
      <c r="DL13" s="592"/>
      <c r="DM13" s="592"/>
      <c r="DN13" s="592"/>
      <c r="DO13" s="592"/>
      <c r="DP13" s="593"/>
      <c r="DQ13" s="600">
        <v>887497</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107464</v>
      </c>
      <c r="BH14" s="592"/>
      <c r="BI14" s="592"/>
      <c r="BJ14" s="592"/>
      <c r="BK14" s="592"/>
      <c r="BL14" s="592"/>
      <c r="BM14" s="592"/>
      <c r="BN14" s="593"/>
      <c r="BO14" s="594">
        <v>2.2000000000000002</v>
      </c>
      <c r="BP14" s="594"/>
      <c r="BQ14" s="594"/>
      <c r="BR14" s="594"/>
      <c r="BS14" s="600" t="s">
        <v>112</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946734</v>
      </c>
      <c r="CS14" s="592"/>
      <c r="CT14" s="592"/>
      <c r="CU14" s="592"/>
      <c r="CV14" s="592"/>
      <c r="CW14" s="592"/>
      <c r="CX14" s="592"/>
      <c r="CY14" s="593"/>
      <c r="CZ14" s="594">
        <v>4.4000000000000004</v>
      </c>
      <c r="DA14" s="594"/>
      <c r="DB14" s="594"/>
      <c r="DC14" s="594"/>
      <c r="DD14" s="600">
        <v>237063</v>
      </c>
      <c r="DE14" s="592"/>
      <c r="DF14" s="592"/>
      <c r="DG14" s="592"/>
      <c r="DH14" s="592"/>
      <c r="DI14" s="592"/>
      <c r="DJ14" s="592"/>
      <c r="DK14" s="592"/>
      <c r="DL14" s="592"/>
      <c r="DM14" s="592"/>
      <c r="DN14" s="592"/>
      <c r="DO14" s="592"/>
      <c r="DP14" s="593"/>
      <c r="DQ14" s="600">
        <v>730740</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14921</v>
      </c>
      <c r="S15" s="592"/>
      <c r="T15" s="592"/>
      <c r="U15" s="592"/>
      <c r="V15" s="592"/>
      <c r="W15" s="592"/>
      <c r="X15" s="592"/>
      <c r="Y15" s="593"/>
      <c r="Z15" s="594">
        <v>0.1</v>
      </c>
      <c r="AA15" s="594"/>
      <c r="AB15" s="594"/>
      <c r="AC15" s="594"/>
      <c r="AD15" s="595">
        <v>14921</v>
      </c>
      <c r="AE15" s="595"/>
      <c r="AF15" s="595"/>
      <c r="AG15" s="595"/>
      <c r="AH15" s="595"/>
      <c r="AI15" s="595"/>
      <c r="AJ15" s="595"/>
      <c r="AK15" s="595"/>
      <c r="AL15" s="596">
        <v>0.1</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304171</v>
      </c>
      <c r="BH15" s="592"/>
      <c r="BI15" s="592"/>
      <c r="BJ15" s="592"/>
      <c r="BK15" s="592"/>
      <c r="BL15" s="592"/>
      <c r="BM15" s="592"/>
      <c r="BN15" s="593"/>
      <c r="BO15" s="594">
        <v>6.2</v>
      </c>
      <c r="BP15" s="594"/>
      <c r="BQ15" s="594"/>
      <c r="BR15" s="594"/>
      <c r="BS15" s="600" t="s">
        <v>112</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2090476</v>
      </c>
      <c r="CS15" s="592"/>
      <c r="CT15" s="592"/>
      <c r="CU15" s="592"/>
      <c r="CV15" s="592"/>
      <c r="CW15" s="592"/>
      <c r="CX15" s="592"/>
      <c r="CY15" s="593"/>
      <c r="CZ15" s="594">
        <v>9.6</v>
      </c>
      <c r="DA15" s="594"/>
      <c r="DB15" s="594"/>
      <c r="DC15" s="594"/>
      <c r="DD15" s="600">
        <v>262889</v>
      </c>
      <c r="DE15" s="592"/>
      <c r="DF15" s="592"/>
      <c r="DG15" s="592"/>
      <c r="DH15" s="592"/>
      <c r="DI15" s="592"/>
      <c r="DJ15" s="592"/>
      <c r="DK15" s="592"/>
      <c r="DL15" s="592"/>
      <c r="DM15" s="592"/>
      <c r="DN15" s="592"/>
      <c r="DO15" s="592"/>
      <c r="DP15" s="593"/>
      <c r="DQ15" s="600">
        <v>1692248</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9353416</v>
      </c>
      <c r="S16" s="592"/>
      <c r="T16" s="592"/>
      <c r="U16" s="592"/>
      <c r="V16" s="592"/>
      <c r="W16" s="592"/>
      <c r="X16" s="592"/>
      <c r="Y16" s="593"/>
      <c r="Z16" s="594">
        <v>40.6</v>
      </c>
      <c r="AA16" s="594"/>
      <c r="AB16" s="594"/>
      <c r="AC16" s="594"/>
      <c r="AD16" s="595">
        <v>8173649</v>
      </c>
      <c r="AE16" s="595"/>
      <c r="AF16" s="595"/>
      <c r="AG16" s="595"/>
      <c r="AH16" s="595"/>
      <c r="AI16" s="595"/>
      <c r="AJ16" s="595"/>
      <c r="AK16" s="595"/>
      <c r="AL16" s="596">
        <v>58.3</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56501</v>
      </c>
      <c r="CS16" s="592"/>
      <c r="CT16" s="592"/>
      <c r="CU16" s="592"/>
      <c r="CV16" s="592"/>
      <c r="CW16" s="592"/>
      <c r="CX16" s="592"/>
      <c r="CY16" s="593"/>
      <c r="CZ16" s="594">
        <v>0.3</v>
      </c>
      <c r="DA16" s="594"/>
      <c r="DB16" s="594"/>
      <c r="DC16" s="594"/>
      <c r="DD16" s="600" t="s">
        <v>112</v>
      </c>
      <c r="DE16" s="592"/>
      <c r="DF16" s="592"/>
      <c r="DG16" s="592"/>
      <c r="DH16" s="592"/>
      <c r="DI16" s="592"/>
      <c r="DJ16" s="592"/>
      <c r="DK16" s="592"/>
      <c r="DL16" s="592"/>
      <c r="DM16" s="592"/>
      <c r="DN16" s="592"/>
      <c r="DO16" s="592"/>
      <c r="DP16" s="593"/>
      <c r="DQ16" s="600">
        <v>1877</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8173649</v>
      </c>
      <c r="S17" s="592"/>
      <c r="T17" s="592"/>
      <c r="U17" s="592"/>
      <c r="V17" s="592"/>
      <c r="W17" s="592"/>
      <c r="X17" s="592"/>
      <c r="Y17" s="593"/>
      <c r="Z17" s="594">
        <v>35.5</v>
      </c>
      <c r="AA17" s="594"/>
      <c r="AB17" s="594"/>
      <c r="AC17" s="594"/>
      <c r="AD17" s="595">
        <v>8173649</v>
      </c>
      <c r="AE17" s="595"/>
      <c r="AF17" s="595"/>
      <c r="AG17" s="595"/>
      <c r="AH17" s="595"/>
      <c r="AI17" s="595"/>
      <c r="AJ17" s="595"/>
      <c r="AK17" s="595"/>
      <c r="AL17" s="596">
        <v>58.3</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3090048</v>
      </c>
      <c r="CS17" s="592"/>
      <c r="CT17" s="592"/>
      <c r="CU17" s="592"/>
      <c r="CV17" s="592"/>
      <c r="CW17" s="592"/>
      <c r="CX17" s="592"/>
      <c r="CY17" s="593"/>
      <c r="CZ17" s="594">
        <v>14.2</v>
      </c>
      <c r="DA17" s="594"/>
      <c r="DB17" s="594"/>
      <c r="DC17" s="594"/>
      <c r="DD17" s="600" t="s">
        <v>112</v>
      </c>
      <c r="DE17" s="592"/>
      <c r="DF17" s="592"/>
      <c r="DG17" s="592"/>
      <c r="DH17" s="592"/>
      <c r="DI17" s="592"/>
      <c r="DJ17" s="592"/>
      <c r="DK17" s="592"/>
      <c r="DL17" s="592"/>
      <c r="DM17" s="592"/>
      <c r="DN17" s="592"/>
      <c r="DO17" s="592"/>
      <c r="DP17" s="593"/>
      <c r="DQ17" s="600">
        <v>2945012</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1033289</v>
      </c>
      <c r="S18" s="592"/>
      <c r="T18" s="592"/>
      <c r="U18" s="592"/>
      <c r="V18" s="592"/>
      <c r="W18" s="592"/>
      <c r="X18" s="592"/>
      <c r="Y18" s="593"/>
      <c r="Z18" s="594">
        <v>4.5</v>
      </c>
      <c r="AA18" s="594"/>
      <c r="AB18" s="594"/>
      <c r="AC18" s="594"/>
      <c r="AD18" s="595" t="s">
        <v>112</v>
      </c>
      <c r="AE18" s="595"/>
      <c r="AF18" s="595"/>
      <c r="AG18" s="595"/>
      <c r="AH18" s="595"/>
      <c r="AI18" s="595"/>
      <c r="AJ18" s="595"/>
      <c r="AK18" s="595"/>
      <c r="AL18" s="596" t="s">
        <v>112</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v>146478</v>
      </c>
      <c r="S19" s="592"/>
      <c r="T19" s="592"/>
      <c r="U19" s="592"/>
      <c r="V19" s="592"/>
      <c r="W19" s="592"/>
      <c r="X19" s="592"/>
      <c r="Y19" s="593"/>
      <c r="Z19" s="594">
        <v>0.6</v>
      </c>
      <c r="AA19" s="594"/>
      <c r="AB19" s="594"/>
      <c r="AC19" s="594"/>
      <c r="AD19" s="595" t="s">
        <v>112</v>
      </c>
      <c r="AE19" s="595"/>
      <c r="AF19" s="595"/>
      <c r="AG19" s="595"/>
      <c r="AH19" s="595"/>
      <c r="AI19" s="595"/>
      <c r="AJ19" s="595"/>
      <c r="AK19" s="595"/>
      <c r="AL19" s="596" t="s">
        <v>112</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20730</v>
      </c>
      <c r="BH19" s="592"/>
      <c r="BI19" s="592"/>
      <c r="BJ19" s="592"/>
      <c r="BK19" s="592"/>
      <c r="BL19" s="592"/>
      <c r="BM19" s="592"/>
      <c r="BN19" s="593"/>
      <c r="BO19" s="594">
        <v>0.4</v>
      </c>
      <c r="BP19" s="594"/>
      <c r="BQ19" s="594"/>
      <c r="BR19" s="594"/>
      <c r="BS19" s="600" t="s">
        <v>112</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15163991</v>
      </c>
      <c r="S20" s="592"/>
      <c r="T20" s="592"/>
      <c r="U20" s="592"/>
      <c r="V20" s="592"/>
      <c r="W20" s="592"/>
      <c r="X20" s="592"/>
      <c r="Y20" s="593"/>
      <c r="Z20" s="594">
        <v>65.8</v>
      </c>
      <c r="AA20" s="594"/>
      <c r="AB20" s="594"/>
      <c r="AC20" s="594"/>
      <c r="AD20" s="595">
        <v>13984224</v>
      </c>
      <c r="AE20" s="595"/>
      <c r="AF20" s="595"/>
      <c r="AG20" s="595"/>
      <c r="AH20" s="595"/>
      <c r="AI20" s="595"/>
      <c r="AJ20" s="595"/>
      <c r="AK20" s="595"/>
      <c r="AL20" s="596">
        <v>99.8</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20730</v>
      </c>
      <c r="BH20" s="592"/>
      <c r="BI20" s="592"/>
      <c r="BJ20" s="592"/>
      <c r="BK20" s="592"/>
      <c r="BL20" s="592"/>
      <c r="BM20" s="592"/>
      <c r="BN20" s="593"/>
      <c r="BO20" s="594">
        <v>0.4</v>
      </c>
      <c r="BP20" s="594"/>
      <c r="BQ20" s="594"/>
      <c r="BR20" s="594"/>
      <c r="BS20" s="600" t="s">
        <v>112</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21735069</v>
      </c>
      <c r="CS20" s="592"/>
      <c r="CT20" s="592"/>
      <c r="CU20" s="592"/>
      <c r="CV20" s="592"/>
      <c r="CW20" s="592"/>
      <c r="CX20" s="592"/>
      <c r="CY20" s="593"/>
      <c r="CZ20" s="594">
        <v>100</v>
      </c>
      <c r="DA20" s="594"/>
      <c r="DB20" s="594"/>
      <c r="DC20" s="594"/>
      <c r="DD20" s="600">
        <v>1757118</v>
      </c>
      <c r="DE20" s="592"/>
      <c r="DF20" s="592"/>
      <c r="DG20" s="592"/>
      <c r="DH20" s="592"/>
      <c r="DI20" s="592"/>
      <c r="DJ20" s="592"/>
      <c r="DK20" s="592"/>
      <c r="DL20" s="592"/>
      <c r="DM20" s="592"/>
      <c r="DN20" s="592"/>
      <c r="DO20" s="592"/>
      <c r="DP20" s="593"/>
      <c r="DQ20" s="600">
        <v>16309242</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7159</v>
      </c>
      <c r="S21" s="592"/>
      <c r="T21" s="592"/>
      <c r="U21" s="592"/>
      <c r="V21" s="592"/>
      <c r="W21" s="592"/>
      <c r="X21" s="592"/>
      <c r="Y21" s="593"/>
      <c r="Z21" s="594">
        <v>0</v>
      </c>
      <c r="AA21" s="594"/>
      <c r="AB21" s="594"/>
      <c r="AC21" s="594"/>
      <c r="AD21" s="595">
        <v>7159</v>
      </c>
      <c r="AE21" s="595"/>
      <c r="AF21" s="595"/>
      <c r="AG21" s="595"/>
      <c r="AH21" s="595"/>
      <c r="AI21" s="595"/>
      <c r="AJ21" s="595"/>
      <c r="AK21" s="595"/>
      <c r="AL21" s="596">
        <v>0.1</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20730</v>
      </c>
      <c r="BH21" s="592"/>
      <c r="BI21" s="592"/>
      <c r="BJ21" s="592"/>
      <c r="BK21" s="592"/>
      <c r="BL21" s="592"/>
      <c r="BM21" s="592"/>
      <c r="BN21" s="593"/>
      <c r="BO21" s="594">
        <v>0.4</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179523</v>
      </c>
      <c r="S22" s="592"/>
      <c r="T22" s="592"/>
      <c r="U22" s="592"/>
      <c r="V22" s="592"/>
      <c r="W22" s="592"/>
      <c r="X22" s="592"/>
      <c r="Y22" s="593"/>
      <c r="Z22" s="594">
        <v>0.8</v>
      </c>
      <c r="AA22" s="594"/>
      <c r="AB22" s="594"/>
      <c r="AC22" s="594"/>
      <c r="AD22" s="595" t="s">
        <v>112</v>
      </c>
      <c r="AE22" s="595"/>
      <c r="AF22" s="595"/>
      <c r="AG22" s="595"/>
      <c r="AH22" s="595"/>
      <c r="AI22" s="595"/>
      <c r="AJ22" s="595"/>
      <c r="AK22" s="595"/>
      <c r="AL22" s="596" t="s">
        <v>112</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218905</v>
      </c>
      <c r="S23" s="592"/>
      <c r="T23" s="592"/>
      <c r="U23" s="592"/>
      <c r="V23" s="592"/>
      <c r="W23" s="592"/>
      <c r="X23" s="592"/>
      <c r="Y23" s="593"/>
      <c r="Z23" s="594">
        <v>1</v>
      </c>
      <c r="AA23" s="594"/>
      <c r="AB23" s="594"/>
      <c r="AC23" s="594"/>
      <c r="AD23" s="595">
        <v>8687</v>
      </c>
      <c r="AE23" s="595"/>
      <c r="AF23" s="595"/>
      <c r="AG23" s="595"/>
      <c r="AH23" s="595"/>
      <c r="AI23" s="595"/>
      <c r="AJ23" s="595"/>
      <c r="AK23" s="595"/>
      <c r="AL23" s="596">
        <v>0.1</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112</v>
      </c>
      <c r="BH23" s="592"/>
      <c r="BI23" s="592"/>
      <c r="BJ23" s="592"/>
      <c r="BK23" s="592"/>
      <c r="BL23" s="592"/>
      <c r="BM23" s="592"/>
      <c r="BN23" s="593"/>
      <c r="BO23" s="594" t="s">
        <v>112</v>
      </c>
      <c r="BP23" s="594"/>
      <c r="BQ23" s="594"/>
      <c r="BR23" s="594"/>
      <c r="BS23" s="600" t="s">
        <v>112</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31307</v>
      </c>
      <c r="S24" s="592"/>
      <c r="T24" s="592"/>
      <c r="U24" s="592"/>
      <c r="V24" s="592"/>
      <c r="W24" s="592"/>
      <c r="X24" s="592"/>
      <c r="Y24" s="593"/>
      <c r="Z24" s="594">
        <v>0.1</v>
      </c>
      <c r="AA24" s="594"/>
      <c r="AB24" s="594"/>
      <c r="AC24" s="594"/>
      <c r="AD24" s="595" t="s">
        <v>112</v>
      </c>
      <c r="AE24" s="595"/>
      <c r="AF24" s="595"/>
      <c r="AG24" s="595"/>
      <c r="AH24" s="595"/>
      <c r="AI24" s="595"/>
      <c r="AJ24" s="595"/>
      <c r="AK24" s="595"/>
      <c r="AL24" s="596" t="s">
        <v>112</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10318134</v>
      </c>
      <c r="CS24" s="581"/>
      <c r="CT24" s="581"/>
      <c r="CU24" s="581"/>
      <c r="CV24" s="581"/>
      <c r="CW24" s="581"/>
      <c r="CX24" s="581"/>
      <c r="CY24" s="582"/>
      <c r="CZ24" s="618">
        <v>47.5</v>
      </c>
      <c r="DA24" s="619"/>
      <c r="DB24" s="619"/>
      <c r="DC24" s="620"/>
      <c r="DD24" s="617">
        <v>7789693</v>
      </c>
      <c r="DE24" s="581"/>
      <c r="DF24" s="581"/>
      <c r="DG24" s="581"/>
      <c r="DH24" s="581"/>
      <c r="DI24" s="581"/>
      <c r="DJ24" s="581"/>
      <c r="DK24" s="582"/>
      <c r="DL24" s="617">
        <v>7699099</v>
      </c>
      <c r="DM24" s="581"/>
      <c r="DN24" s="581"/>
      <c r="DO24" s="581"/>
      <c r="DP24" s="581"/>
      <c r="DQ24" s="581"/>
      <c r="DR24" s="581"/>
      <c r="DS24" s="581"/>
      <c r="DT24" s="581"/>
      <c r="DU24" s="581"/>
      <c r="DV24" s="582"/>
      <c r="DW24" s="585">
        <v>51.1</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1781859</v>
      </c>
      <c r="S25" s="592"/>
      <c r="T25" s="592"/>
      <c r="U25" s="592"/>
      <c r="V25" s="592"/>
      <c r="W25" s="592"/>
      <c r="X25" s="592"/>
      <c r="Y25" s="593"/>
      <c r="Z25" s="594">
        <v>7.7</v>
      </c>
      <c r="AA25" s="594"/>
      <c r="AB25" s="594"/>
      <c r="AC25" s="594"/>
      <c r="AD25" s="595" t="s">
        <v>112</v>
      </c>
      <c r="AE25" s="595"/>
      <c r="AF25" s="595"/>
      <c r="AG25" s="595"/>
      <c r="AH25" s="595"/>
      <c r="AI25" s="595"/>
      <c r="AJ25" s="595"/>
      <c r="AK25" s="595"/>
      <c r="AL25" s="596" t="s">
        <v>112</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4019920</v>
      </c>
      <c r="CS25" s="623"/>
      <c r="CT25" s="623"/>
      <c r="CU25" s="623"/>
      <c r="CV25" s="623"/>
      <c r="CW25" s="623"/>
      <c r="CX25" s="623"/>
      <c r="CY25" s="624"/>
      <c r="CZ25" s="625">
        <v>18.5</v>
      </c>
      <c r="DA25" s="626"/>
      <c r="DB25" s="626"/>
      <c r="DC25" s="627"/>
      <c r="DD25" s="600">
        <v>3861154</v>
      </c>
      <c r="DE25" s="623"/>
      <c r="DF25" s="623"/>
      <c r="DG25" s="623"/>
      <c r="DH25" s="623"/>
      <c r="DI25" s="623"/>
      <c r="DJ25" s="623"/>
      <c r="DK25" s="624"/>
      <c r="DL25" s="600">
        <v>3778899</v>
      </c>
      <c r="DM25" s="623"/>
      <c r="DN25" s="623"/>
      <c r="DO25" s="623"/>
      <c r="DP25" s="623"/>
      <c r="DQ25" s="623"/>
      <c r="DR25" s="623"/>
      <c r="DS25" s="623"/>
      <c r="DT25" s="623"/>
      <c r="DU25" s="623"/>
      <c r="DV25" s="624"/>
      <c r="DW25" s="596">
        <v>25.1</v>
      </c>
      <c r="DX25" s="621"/>
      <c r="DY25" s="621"/>
      <c r="DZ25" s="621"/>
      <c r="EA25" s="621"/>
      <c r="EB25" s="621"/>
      <c r="EC25" s="622"/>
    </row>
    <row r="26" spans="2:133" ht="11.25" customHeight="1">
      <c r="B26" s="628" t="s">
        <v>276</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2521729</v>
      </c>
      <c r="CS26" s="592"/>
      <c r="CT26" s="592"/>
      <c r="CU26" s="592"/>
      <c r="CV26" s="592"/>
      <c r="CW26" s="592"/>
      <c r="CX26" s="592"/>
      <c r="CY26" s="593"/>
      <c r="CZ26" s="625">
        <v>11.6</v>
      </c>
      <c r="DA26" s="626"/>
      <c r="DB26" s="626"/>
      <c r="DC26" s="627"/>
      <c r="DD26" s="600">
        <v>2392667</v>
      </c>
      <c r="DE26" s="592"/>
      <c r="DF26" s="592"/>
      <c r="DG26" s="592"/>
      <c r="DH26" s="592"/>
      <c r="DI26" s="592"/>
      <c r="DJ26" s="592"/>
      <c r="DK26" s="593"/>
      <c r="DL26" s="600" t="s">
        <v>209</v>
      </c>
      <c r="DM26" s="592"/>
      <c r="DN26" s="592"/>
      <c r="DO26" s="592"/>
      <c r="DP26" s="592"/>
      <c r="DQ26" s="592"/>
      <c r="DR26" s="592"/>
      <c r="DS26" s="592"/>
      <c r="DT26" s="592"/>
      <c r="DU26" s="592"/>
      <c r="DV26" s="593"/>
      <c r="DW26" s="596" t="s">
        <v>209</v>
      </c>
      <c r="DX26" s="621"/>
      <c r="DY26" s="621"/>
      <c r="DZ26" s="621"/>
      <c r="EA26" s="621"/>
      <c r="EB26" s="621"/>
      <c r="EC26" s="622"/>
    </row>
    <row r="27" spans="2:133" ht="11.25" customHeight="1">
      <c r="B27" s="588" t="s">
        <v>279</v>
      </c>
      <c r="C27" s="589"/>
      <c r="D27" s="589"/>
      <c r="E27" s="589"/>
      <c r="F27" s="589"/>
      <c r="G27" s="589"/>
      <c r="H27" s="589"/>
      <c r="I27" s="589"/>
      <c r="J27" s="589"/>
      <c r="K27" s="589"/>
      <c r="L27" s="589"/>
      <c r="M27" s="589"/>
      <c r="N27" s="589"/>
      <c r="O27" s="589"/>
      <c r="P27" s="589"/>
      <c r="Q27" s="590"/>
      <c r="R27" s="591">
        <v>1239825</v>
      </c>
      <c r="S27" s="592"/>
      <c r="T27" s="592"/>
      <c r="U27" s="592"/>
      <c r="V27" s="592"/>
      <c r="W27" s="592"/>
      <c r="X27" s="592"/>
      <c r="Y27" s="593"/>
      <c r="Z27" s="594">
        <v>5.4</v>
      </c>
      <c r="AA27" s="594"/>
      <c r="AB27" s="594"/>
      <c r="AC27" s="594"/>
      <c r="AD27" s="595" t="s">
        <v>112</v>
      </c>
      <c r="AE27" s="595"/>
      <c r="AF27" s="595"/>
      <c r="AG27" s="595"/>
      <c r="AH27" s="595"/>
      <c r="AI27" s="595"/>
      <c r="AJ27" s="595"/>
      <c r="AK27" s="595"/>
      <c r="AL27" s="596" t="s">
        <v>112</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4900761</v>
      </c>
      <c r="BH27" s="592"/>
      <c r="BI27" s="592"/>
      <c r="BJ27" s="592"/>
      <c r="BK27" s="592"/>
      <c r="BL27" s="592"/>
      <c r="BM27" s="592"/>
      <c r="BN27" s="593"/>
      <c r="BO27" s="594">
        <v>100</v>
      </c>
      <c r="BP27" s="594"/>
      <c r="BQ27" s="594"/>
      <c r="BR27" s="594"/>
      <c r="BS27" s="600" t="s">
        <v>112</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3208166</v>
      </c>
      <c r="CS27" s="623"/>
      <c r="CT27" s="623"/>
      <c r="CU27" s="623"/>
      <c r="CV27" s="623"/>
      <c r="CW27" s="623"/>
      <c r="CX27" s="623"/>
      <c r="CY27" s="624"/>
      <c r="CZ27" s="625">
        <v>14.8</v>
      </c>
      <c r="DA27" s="626"/>
      <c r="DB27" s="626"/>
      <c r="DC27" s="627"/>
      <c r="DD27" s="600">
        <v>983527</v>
      </c>
      <c r="DE27" s="623"/>
      <c r="DF27" s="623"/>
      <c r="DG27" s="623"/>
      <c r="DH27" s="623"/>
      <c r="DI27" s="623"/>
      <c r="DJ27" s="623"/>
      <c r="DK27" s="624"/>
      <c r="DL27" s="600">
        <v>975259</v>
      </c>
      <c r="DM27" s="623"/>
      <c r="DN27" s="623"/>
      <c r="DO27" s="623"/>
      <c r="DP27" s="623"/>
      <c r="DQ27" s="623"/>
      <c r="DR27" s="623"/>
      <c r="DS27" s="623"/>
      <c r="DT27" s="623"/>
      <c r="DU27" s="623"/>
      <c r="DV27" s="624"/>
      <c r="DW27" s="596">
        <v>6.5</v>
      </c>
      <c r="DX27" s="621"/>
      <c r="DY27" s="621"/>
      <c r="DZ27" s="621"/>
      <c r="EA27" s="621"/>
      <c r="EB27" s="621"/>
      <c r="EC27" s="622"/>
    </row>
    <row r="28" spans="2:133" ht="11.25" customHeight="1">
      <c r="B28" s="588" t="s">
        <v>282</v>
      </c>
      <c r="C28" s="589"/>
      <c r="D28" s="589"/>
      <c r="E28" s="589"/>
      <c r="F28" s="589"/>
      <c r="G28" s="589"/>
      <c r="H28" s="589"/>
      <c r="I28" s="589"/>
      <c r="J28" s="589"/>
      <c r="K28" s="589"/>
      <c r="L28" s="589"/>
      <c r="M28" s="589"/>
      <c r="N28" s="589"/>
      <c r="O28" s="589"/>
      <c r="P28" s="589"/>
      <c r="Q28" s="590"/>
      <c r="R28" s="591">
        <v>71911</v>
      </c>
      <c r="S28" s="592"/>
      <c r="T28" s="592"/>
      <c r="U28" s="592"/>
      <c r="V28" s="592"/>
      <c r="W28" s="592"/>
      <c r="X28" s="592"/>
      <c r="Y28" s="593"/>
      <c r="Z28" s="594">
        <v>0.3</v>
      </c>
      <c r="AA28" s="594"/>
      <c r="AB28" s="594"/>
      <c r="AC28" s="594"/>
      <c r="AD28" s="595">
        <v>17183</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3090048</v>
      </c>
      <c r="CS28" s="592"/>
      <c r="CT28" s="592"/>
      <c r="CU28" s="592"/>
      <c r="CV28" s="592"/>
      <c r="CW28" s="592"/>
      <c r="CX28" s="592"/>
      <c r="CY28" s="593"/>
      <c r="CZ28" s="625">
        <v>14.2</v>
      </c>
      <c r="DA28" s="626"/>
      <c r="DB28" s="626"/>
      <c r="DC28" s="627"/>
      <c r="DD28" s="600">
        <v>2945012</v>
      </c>
      <c r="DE28" s="592"/>
      <c r="DF28" s="592"/>
      <c r="DG28" s="592"/>
      <c r="DH28" s="592"/>
      <c r="DI28" s="592"/>
      <c r="DJ28" s="592"/>
      <c r="DK28" s="593"/>
      <c r="DL28" s="600">
        <v>2944941</v>
      </c>
      <c r="DM28" s="592"/>
      <c r="DN28" s="592"/>
      <c r="DO28" s="592"/>
      <c r="DP28" s="592"/>
      <c r="DQ28" s="592"/>
      <c r="DR28" s="592"/>
      <c r="DS28" s="592"/>
      <c r="DT28" s="592"/>
      <c r="DU28" s="592"/>
      <c r="DV28" s="593"/>
      <c r="DW28" s="596">
        <v>19.5</v>
      </c>
      <c r="DX28" s="621"/>
      <c r="DY28" s="621"/>
      <c r="DZ28" s="621"/>
      <c r="EA28" s="621"/>
      <c r="EB28" s="621"/>
      <c r="EC28" s="622"/>
    </row>
    <row r="29" spans="2:133" ht="11.25" customHeight="1">
      <c r="B29" s="588" t="s">
        <v>284</v>
      </c>
      <c r="C29" s="589"/>
      <c r="D29" s="589"/>
      <c r="E29" s="589"/>
      <c r="F29" s="589"/>
      <c r="G29" s="589"/>
      <c r="H29" s="589"/>
      <c r="I29" s="589"/>
      <c r="J29" s="589"/>
      <c r="K29" s="589"/>
      <c r="L29" s="589"/>
      <c r="M29" s="589"/>
      <c r="N29" s="589"/>
      <c r="O29" s="589"/>
      <c r="P29" s="589"/>
      <c r="Q29" s="590"/>
      <c r="R29" s="591">
        <v>79461</v>
      </c>
      <c r="S29" s="592"/>
      <c r="T29" s="592"/>
      <c r="U29" s="592"/>
      <c r="V29" s="592"/>
      <c r="W29" s="592"/>
      <c r="X29" s="592"/>
      <c r="Y29" s="593"/>
      <c r="Z29" s="594">
        <v>0.3</v>
      </c>
      <c r="AA29" s="594"/>
      <c r="AB29" s="594"/>
      <c r="AC29" s="594"/>
      <c r="AD29" s="595" t="s">
        <v>112</v>
      </c>
      <c r="AE29" s="595"/>
      <c r="AF29" s="595"/>
      <c r="AG29" s="595"/>
      <c r="AH29" s="595"/>
      <c r="AI29" s="595"/>
      <c r="AJ29" s="595"/>
      <c r="AK29" s="595"/>
      <c r="AL29" s="596" t="s">
        <v>112</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58</v>
      </c>
      <c r="CG29" s="606"/>
      <c r="CH29" s="606"/>
      <c r="CI29" s="606"/>
      <c r="CJ29" s="606"/>
      <c r="CK29" s="606"/>
      <c r="CL29" s="606"/>
      <c r="CM29" s="606"/>
      <c r="CN29" s="606"/>
      <c r="CO29" s="606"/>
      <c r="CP29" s="606"/>
      <c r="CQ29" s="607"/>
      <c r="CR29" s="591">
        <v>3090048</v>
      </c>
      <c r="CS29" s="623"/>
      <c r="CT29" s="623"/>
      <c r="CU29" s="623"/>
      <c r="CV29" s="623"/>
      <c r="CW29" s="623"/>
      <c r="CX29" s="623"/>
      <c r="CY29" s="624"/>
      <c r="CZ29" s="625">
        <v>14.2</v>
      </c>
      <c r="DA29" s="626"/>
      <c r="DB29" s="626"/>
      <c r="DC29" s="627"/>
      <c r="DD29" s="600">
        <v>2945012</v>
      </c>
      <c r="DE29" s="623"/>
      <c r="DF29" s="623"/>
      <c r="DG29" s="623"/>
      <c r="DH29" s="623"/>
      <c r="DI29" s="623"/>
      <c r="DJ29" s="623"/>
      <c r="DK29" s="624"/>
      <c r="DL29" s="600">
        <v>2944941</v>
      </c>
      <c r="DM29" s="623"/>
      <c r="DN29" s="623"/>
      <c r="DO29" s="623"/>
      <c r="DP29" s="623"/>
      <c r="DQ29" s="623"/>
      <c r="DR29" s="623"/>
      <c r="DS29" s="623"/>
      <c r="DT29" s="623"/>
      <c r="DU29" s="623"/>
      <c r="DV29" s="624"/>
      <c r="DW29" s="596">
        <v>19.5</v>
      </c>
      <c r="DX29" s="621"/>
      <c r="DY29" s="621"/>
      <c r="DZ29" s="621"/>
      <c r="EA29" s="621"/>
      <c r="EB29" s="621"/>
      <c r="EC29" s="622"/>
    </row>
    <row r="30" spans="2:133" ht="11.25" customHeight="1">
      <c r="B30" s="588" t="s">
        <v>288</v>
      </c>
      <c r="C30" s="589"/>
      <c r="D30" s="589"/>
      <c r="E30" s="589"/>
      <c r="F30" s="589"/>
      <c r="G30" s="589"/>
      <c r="H30" s="589"/>
      <c r="I30" s="589"/>
      <c r="J30" s="589"/>
      <c r="K30" s="589"/>
      <c r="L30" s="589"/>
      <c r="M30" s="589"/>
      <c r="N30" s="589"/>
      <c r="O30" s="589"/>
      <c r="P30" s="589"/>
      <c r="Q30" s="590"/>
      <c r="R30" s="591">
        <v>164318</v>
      </c>
      <c r="S30" s="592"/>
      <c r="T30" s="592"/>
      <c r="U30" s="592"/>
      <c r="V30" s="592"/>
      <c r="W30" s="592"/>
      <c r="X30" s="592"/>
      <c r="Y30" s="593"/>
      <c r="Z30" s="594">
        <v>0.7</v>
      </c>
      <c r="AA30" s="594"/>
      <c r="AB30" s="594"/>
      <c r="AC30" s="594"/>
      <c r="AD30" s="595" t="s">
        <v>112</v>
      </c>
      <c r="AE30" s="595"/>
      <c r="AF30" s="595"/>
      <c r="AG30" s="595"/>
      <c r="AH30" s="595"/>
      <c r="AI30" s="595"/>
      <c r="AJ30" s="595"/>
      <c r="AK30" s="595"/>
      <c r="AL30" s="596" t="s">
        <v>112</v>
      </c>
      <c r="AM30" s="597"/>
      <c r="AN30" s="597"/>
      <c r="AO30" s="598"/>
      <c r="AP30" s="637" t="s">
        <v>289</v>
      </c>
      <c r="AQ30" s="638"/>
      <c r="AR30" s="638"/>
      <c r="AS30" s="638"/>
      <c r="AT30" s="643" t="s">
        <v>290</v>
      </c>
      <c r="AU30" s="182"/>
      <c r="AV30" s="182"/>
      <c r="AW30" s="182"/>
      <c r="AX30" s="577" t="s">
        <v>170</v>
      </c>
      <c r="AY30" s="578"/>
      <c r="AZ30" s="578"/>
      <c r="BA30" s="578"/>
      <c r="BB30" s="578"/>
      <c r="BC30" s="578"/>
      <c r="BD30" s="578"/>
      <c r="BE30" s="578"/>
      <c r="BF30" s="579"/>
      <c r="BG30" s="649">
        <v>98.1</v>
      </c>
      <c r="BH30" s="650"/>
      <c r="BI30" s="650"/>
      <c r="BJ30" s="650"/>
      <c r="BK30" s="650"/>
      <c r="BL30" s="650"/>
      <c r="BM30" s="586">
        <v>87.7</v>
      </c>
      <c r="BN30" s="650"/>
      <c r="BO30" s="650"/>
      <c r="BP30" s="650"/>
      <c r="BQ30" s="651"/>
      <c r="BR30" s="649">
        <v>97.5</v>
      </c>
      <c r="BS30" s="650"/>
      <c r="BT30" s="650"/>
      <c r="BU30" s="650"/>
      <c r="BV30" s="650"/>
      <c r="BW30" s="650"/>
      <c r="BX30" s="586">
        <v>87</v>
      </c>
      <c r="BY30" s="650"/>
      <c r="BZ30" s="650"/>
      <c r="CA30" s="650"/>
      <c r="CB30" s="651"/>
      <c r="CD30" s="654"/>
      <c r="CE30" s="655"/>
      <c r="CF30" s="605" t="s">
        <v>291</v>
      </c>
      <c r="CG30" s="606"/>
      <c r="CH30" s="606"/>
      <c r="CI30" s="606"/>
      <c r="CJ30" s="606"/>
      <c r="CK30" s="606"/>
      <c r="CL30" s="606"/>
      <c r="CM30" s="606"/>
      <c r="CN30" s="606"/>
      <c r="CO30" s="606"/>
      <c r="CP30" s="606"/>
      <c r="CQ30" s="607"/>
      <c r="CR30" s="591">
        <v>2759760</v>
      </c>
      <c r="CS30" s="592"/>
      <c r="CT30" s="592"/>
      <c r="CU30" s="592"/>
      <c r="CV30" s="592"/>
      <c r="CW30" s="592"/>
      <c r="CX30" s="592"/>
      <c r="CY30" s="593"/>
      <c r="CZ30" s="625">
        <v>12.7</v>
      </c>
      <c r="DA30" s="626"/>
      <c r="DB30" s="626"/>
      <c r="DC30" s="627"/>
      <c r="DD30" s="600">
        <v>2634008</v>
      </c>
      <c r="DE30" s="592"/>
      <c r="DF30" s="592"/>
      <c r="DG30" s="592"/>
      <c r="DH30" s="592"/>
      <c r="DI30" s="592"/>
      <c r="DJ30" s="592"/>
      <c r="DK30" s="593"/>
      <c r="DL30" s="600">
        <v>2633937</v>
      </c>
      <c r="DM30" s="592"/>
      <c r="DN30" s="592"/>
      <c r="DO30" s="592"/>
      <c r="DP30" s="592"/>
      <c r="DQ30" s="592"/>
      <c r="DR30" s="592"/>
      <c r="DS30" s="592"/>
      <c r="DT30" s="592"/>
      <c r="DU30" s="592"/>
      <c r="DV30" s="593"/>
      <c r="DW30" s="596">
        <v>17.5</v>
      </c>
      <c r="DX30" s="621"/>
      <c r="DY30" s="621"/>
      <c r="DZ30" s="621"/>
      <c r="EA30" s="621"/>
      <c r="EB30" s="621"/>
      <c r="EC30" s="622"/>
    </row>
    <row r="31" spans="2:133" ht="11.25" customHeight="1">
      <c r="B31" s="588" t="s">
        <v>292</v>
      </c>
      <c r="C31" s="589"/>
      <c r="D31" s="589"/>
      <c r="E31" s="589"/>
      <c r="F31" s="589"/>
      <c r="G31" s="589"/>
      <c r="H31" s="589"/>
      <c r="I31" s="589"/>
      <c r="J31" s="589"/>
      <c r="K31" s="589"/>
      <c r="L31" s="589"/>
      <c r="M31" s="589"/>
      <c r="N31" s="589"/>
      <c r="O31" s="589"/>
      <c r="P31" s="589"/>
      <c r="Q31" s="590"/>
      <c r="R31" s="591">
        <v>1089141</v>
      </c>
      <c r="S31" s="592"/>
      <c r="T31" s="592"/>
      <c r="U31" s="592"/>
      <c r="V31" s="592"/>
      <c r="W31" s="592"/>
      <c r="X31" s="592"/>
      <c r="Y31" s="593"/>
      <c r="Z31" s="594">
        <v>4.7</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98</v>
      </c>
      <c r="BH31" s="623"/>
      <c r="BI31" s="623"/>
      <c r="BJ31" s="623"/>
      <c r="BK31" s="623"/>
      <c r="BL31" s="623"/>
      <c r="BM31" s="597">
        <v>93</v>
      </c>
      <c r="BN31" s="647"/>
      <c r="BO31" s="647"/>
      <c r="BP31" s="647"/>
      <c r="BQ31" s="648"/>
      <c r="BR31" s="646">
        <v>98.1</v>
      </c>
      <c r="BS31" s="623"/>
      <c r="BT31" s="623"/>
      <c r="BU31" s="623"/>
      <c r="BV31" s="623"/>
      <c r="BW31" s="623"/>
      <c r="BX31" s="597">
        <v>92.4</v>
      </c>
      <c r="BY31" s="647"/>
      <c r="BZ31" s="647"/>
      <c r="CA31" s="647"/>
      <c r="CB31" s="648"/>
      <c r="CD31" s="654"/>
      <c r="CE31" s="655"/>
      <c r="CF31" s="605" t="s">
        <v>295</v>
      </c>
      <c r="CG31" s="606"/>
      <c r="CH31" s="606"/>
      <c r="CI31" s="606"/>
      <c r="CJ31" s="606"/>
      <c r="CK31" s="606"/>
      <c r="CL31" s="606"/>
      <c r="CM31" s="606"/>
      <c r="CN31" s="606"/>
      <c r="CO31" s="606"/>
      <c r="CP31" s="606"/>
      <c r="CQ31" s="607"/>
      <c r="CR31" s="591">
        <v>330288</v>
      </c>
      <c r="CS31" s="623"/>
      <c r="CT31" s="623"/>
      <c r="CU31" s="623"/>
      <c r="CV31" s="623"/>
      <c r="CW31" s="623"/>
      <c r="CX31" s="623"/>
      <c r="CY31" s="624"/>
      <c r="CZ31" s="625">
        <v>1.5</v>
      </c>
      <c r="DA31" s="626"/>
      <c r="DB31" s="626"/>
      <c r="DC31" s="627"/>
      <c r="DD31" s="600">
        <v>311004</v>
      </c>
      <c r="DE31" s="623"/>
      <c r="DF31" s="623"/>
      <c r="DG31" s="623"/>
      <c r="DH31" s="623"/>
      <c r="DI31" s="623"/>
      <c r="DJ31" s="623"/>
      <c r="DK31" s="624"/>
      <c r="DL31" s="600">
        <v>311004</v>
      </c>
      <c r="DM31" s="623"/>
      <c r="DN31" s="623"/>
      <c r="DO31" s="623"/>
      <c r="DP31" s="623"/>
      <c r="DQ31" s="623"/>
      <c r="DR31" s="623"/>
      <c r="DS31" s="623"/>
      <c r="DT31" s="623"/>
      <c r="DU31" s="623"/>
      <c r="DV31" s="624"/>
      <c r="DW31" s="596">
        <v>2.1</v>
      </c>
      <c r="DX31" s="621"/>
      <c r="DY31" s="621"/>
      <c r="DZ31" s="621"/>
      <c r="EA31" s="621"/>
      <c r="EB31" s="621"/>
      <c r="EC31" s="622"/>
    </row>
    <row r="32" spans="2:133" ht="11.25" customHeight="1">
      <c r="B32" s="588" t="s">
        <v>296</v>
      </c>
      <c r="C32" s="589"/>
      <c r="D32" s="589"/>
      <c r="E32" s="589"/>
      <c r="F32" s="589"/>
      <c r="G32" s="589"/>
      <c r="H32" s="589"/>
      <c r="I32" s="589"/>
      <c r="J32" s="589"/>
      <c r="K32" s="589"/>
      <c r="L32" s="589"/>
      <c r="M32" s="589"/>
      <c r="N32" s="589"/>
      <c r="O32" s="589"/>
      <c r="P32" s="589"/>
      <c r="Q32" s="590"/>
      <c r="R32" s="591">
        <v>513313</v>
      </c>
      <c r="S32" s="592"/>
      <c r="T32" s="592"/>
      <c r="U32" s="592"/>
      <c r="V32" s="592"/>
      <c r="W32" s="592"/>
      <c r="X32" s="592"/>
      <c r="Y32" s="593"/>
      <c r="Z32" s="594">
        <v>2.2000000000000002</v>
      </c>
      <c r="AA32" s="594"/>
      <c r="AB32" s="594"/>
      <c r="AC32" s="594"/>
      <c r="AD32" s="595">
        <v>1862</v>
      </c>
      <c r="AE32" s="595"/>
      <c r="AF32" s="595"/>
      <c r="AG32" s="595"/>
      <c r="AH32" s="595"/>
      <c r="AI32" s="595"/>
      <c r="AJ32" s="595"/>
      <c r="AK32" s="595"/>
      <c r="AL32" s="596">
        <v>0</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97.8</v>
      </c>
      <c r="BH32" s="659"/>
      <c r="BI32" s="659"/>
      <c r="BJ32" s="659"/>
      <c r="BK32" s="659"/>
      <c r="BL32" s="659"/>
      <c r="BM32" s="660">
        <v>82.3</v>
      </c>
      <c r="BN32" s="659"/>
      <c r="BO32" s="659"/>
      <c r="BP32" s="659"/>
      <c r="BQ32" s="661"/>
      <c r="BR32" s="658">
        <v>96.7</v>
      </c>
      <c r="BS32" s="659"/>
      <c r="BT32" s="659"/>
      <c r="BU32" s="659"/>
      <c r="BV32" s="659"/>
      <c r="BW32" s="659"/>
      <c r="BX32" s="660">
        <v>81.2</v>
      </c>
      <c r="BY32" s="659"/>
      <c r="BZ32" s="659"/>
      <c r="CA32" s="659"/>
      <c r="CB32" s="661"/>
      <c r="CD32" s="656"/>
      <c r="CE32" s="657"/>
      <c r="CF32" s="605" t="s">
        <v>298</v>
      </c>
      <c r="CG32" s="606"/>
      <c r="CH32" s="606"/>
      <c r="CI32" s="606"/>
      <c r="CJ32" s="606"/>
      <c r="CK32" s="606"/>
      <c r="CL32" s="606"/>
      <c r="CM32" s="606"/>
      <c r="CN32" s="606"/>
      <c r="CO32" s="606"/>
      <c r="CP32" s="606"/>
      <c r="CQ32" s="607"/>
      <c r="CR32" s="591" t="s">
        <v>112</v>
      </c>
      <c r="CS32" s="592"/>
      <c r="CT32" s="592"/>
      <c r="CU32" s="592"/>
      <c r="CV32" s="592"/>
      <c r="CW32" s="592"/>
      <c r="CX32" s="592"/>
      <c r="CY32" s="593"/>
      <c r="CZ32" s="625" t="s">
        <v>112</v>
      </c>
      <c r="DA32" s="626"/>
      <c r="DB32" s="626"/>
      <c r="DC32" s="627"/>
      <c r="DD32" s="600" t="s">
        <v>112</v>
      </c>
      <c r="DE32" s="592"/>
      <c r="DF32" s="592"/>
      <c r="DG32" s="592"/>
      <c r="DH32" s="592"/>
      <c r="DI32" s="592"/>
      <c r="DJ32" s="592"/>
      <c r="DK32" s="593"/>
      <c r="DL32" s="600" t="s">
        <v>112</v>
      </c>
      <c r="DM32" s="592"/>
      <c r="DN32" s="592"/>
      <c r="DO32" s="592"/>
      <c r="DP32" s="592"/>
      <c r="DQ32" s="592"/>
      <c r="DR32" s="592"/>
      <c r="DS32" s="592"/>
      <c r="DT32" s="592"/>
      <c r="DU32" s="592"/>
      <c r="DV32" s="593"/>
      <c r="DW32" s="596" t="s">
        <v>112</v>
      </c>
      <c r="DX32" s="621"/>
      <c r="DY32" s="621"/>
      <c r="DZ32" s="621"/>
      <c r="EA32" s="621"/>
      <c r="EB32" s="621"/>
      <c r="EC32" s="622"/>
    </row>
    <row r="33" spans="2:133" ht="11.25" customHeight="1">
      <c r="B33" s="588" t="s">
        <v>299</v>
      </c>
      <c r="C33" s="589"/>
      <c r="D33" s="589"/>
      <c r="E33" s="589"/>
      <c r="F33" s="589"/>
      <c r="G33" s="589"/>
      <c r="H33" s="589"/>
      <c r="I33" s="589"/>
      <c r="J33" s="589"/>
      <c r="K33" s="589"/>
      <c r="L33" s="589"/>
      <c r="M33" s="589"/>
      <c r="N33" s="589"/>
      <c r="O33" s="589"/>
      <c r="P33" s="589"/>
      <c r="Q33" s="590"/>
      <c r="R33" s="591">
        <v>2491788</v>
      </c>
      <c r="S33" s="592"/>
      <c r="T33" s="592"/>
      <c r="U33" s="592"/>
      <c r="V33" s="592"/>
      <c r="W33" s="592"/>
      <c r="X33" s="592"/>
      <c r="Y33" s="593"/>
      <c r="Z33" s="594">
        <v>10.8</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9603316</v>
      </c>
      <c r="CS33" s="623"/>
      <c r="CT33" s="623"/>
      <c r="CU33" s="623"/>
      <c r="CV33" s="623"/>
      <c r="CW33" s="623"/>
      <c r="CX33" s="623"/>
      <c r="CY33" s="624"/>
      <c r="CZ33" s="625">
        <v>44.2</v>
      </c>
      <c r="DA33" s="626"/>
      <c r="DB33" s="626"/>
      <c r="DC33" s="627"/>
      <c r="DD33" s="600">
        <v>7911367</v>
      </c>
      <c r="DE33" s="623"/>
      <c r="DF33" s="623"/>
      <c r="DG33" s="623"/>
      <c r="DH33" s="623"/>
      <c r="DI33" s="623"/>
      <c r="DJ33" s="623"/>
      <c r="DK33" s="624"/>
      <c r="DL33" s="600">
        <v>4976657</v>
      </c>
      <c r="DM33" s="623"/>
      <c r="DN33" s="623"/>
      <c r="DO33" s="623"/>
      <c r="DP33" s="623"/>
      <c r="DQ33" s="623"/>
      <c r="DR33" s="623"/>
      <c r="DS33" s="623"/>
      <c r="DT33" s="623"/>
      <c r="DU33" s="623"/>
      <c r="DV33" s="624"/>
      <c r="DW33" s="596">
        <v>33</v>
      </c>
      <c r="DX33" s="621"/>
      <c r="DY33" s="621"/>
      <c r="DZ33" s="621"/>
      <c r="EA33" s="621"/>
      <c r="EB33" s="621"/>
      <c r="EC33" s="622"/>
    </row>
    <row r="34" spans="2:133" ht="11.25" customHeight="1">
      <c r="B34" s="588" t="s">
        <v>301</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2901224</v>
      </c>
      <c r="CS34" s="592"/>
      <c r="CT34" s="592"/>
      <c r="CU34" s="592"/>
      <c r="CV34" s="592"/>
      <c r="CW34" s="592"/>
      <c r="CX34" s="592"/>
      <c r="CY34" s="593"/>
      <c r="CZ34" s="625">
        <v>13.3</v>
      </c>
      <c r="DA34" s="626"/>
      <c r="DB34" s="626"/>
      <c r="DC34" s="627"/>
      <c r="DD34" s="600">
        <v>2328440</v>
      </c>
      <c r="DE34" s="592"/>
      <c r="DF34" s="592"/>
      <c r="DG34" s="592"/>
      <c r="DH34" s="592"/>
      <c r="DI34" s="592"/>
      <c r="DJ34" s="592"/>
      <c r="DK34" s="593"/>
      <c r="DL34" s="600">
        <v>2072349</v>
      </c>
      <c r="DM34" s="592"/>
      <c r="DN34" s="592"/>
      <c r="DO34" s="592"/>
      <c r="DP34" s="592"/>
      <c r="DQ34" s="592"/>
      <c r="DR34" s="592"/>
      <c r="DS34" s="592"/>
      <c r="DT34" s="592"/>
      <c r="DU34" s="592"/>
      <c r="DV34" s="593"/>
      <c r="DW34" s="596">
        <v>13.7</v>
      </c>
      <c r="DX34" s="621"/>
      <c r="DY34" s="621"/>
      <c r="DZ34" s="621"/>
      <c r="EA34" s="621"/>
      <c r="EB34" s="621"/>
      <c r="EC34" s="622"/>
    </row>
    <row r="35" spans="2:133" ht="11.25" customHeight="1">
      <c r="B35" s="588" t="s">
        <v>305</v>
      </c>
      <c r="C35" s="589"/>
      <c r="D35" s="589"/>
      <c r="E35" s="589"/>
      <c r="F35" s="589"/>
      <c r="G35" s="589"/>
      <c r="H35" s="589"/>
      <c r="I35" s="589"/>
      <c r="J35" s="589"/>
      <c r="K35" s="589"/>
      <c r="L35" s="589"/>
      <c r="M35" s="589"/>
      <c r="N35" s="589"/>
      <c r="O35" s="589"/>
      <c r="P35" s="589"/>
      <c r="Q35" s="590"/>
      <c r="R35" s="591">
        <v>1060288</v>
      </c>
      <c r="S35" s="592"/>
      <c r="T35" s="592"/>
      <c r="U35" s="592"/>
      <c r="V35" s="592"/>
      <c r="W35" s="592"/>
      <c r="X35" s="592"/>
      <c r="Y35" s="593"/>
      <c r="Z35" s="594">
        <v>4.5999999999999996</v>
      </c>
      <c r="AA35" s="594"/>
      <c r="AB35" s="594"/>
      <c r="AC35" s="594"/>
      <c r="AD35" s="595" t="s">
        <v>112</v>
      </c>
      <c r="AE35" s="595"/>
      <c r="AF35" s="595"/>
      <c r="AG35" s="595"/>
      <c r="AH35" s="595"/>
      <c r="AI35" s="595"/>
      <c r="AJ35" s="595"/>
      <c r="AK35" s="595"/>
      <c r="AL35" s="596" t="s">
        <v>112</v>
      </c>
      <c r="AM35" s="597"/>
      <c r="AN35" s="597"/>
      <c r="AO35" s="598"/>
      <c r="AP35" s="186"/>
      <c r="AQ35" s="602" t="s">
        <v>306</v>
      </c>
      <c r="AR35" s="603"/>
      <c r="AS35" s="603"/>
      <c r="AT35" s="603"/>
      <c r="AU35" s="603"/>
      <c r="AV35" s="603"/>
      <c r="AW35" s="603"/>
      <c r="AX35" s="603"/>
      <c r="AY35" s="604"/>
      <c r="AZ35" s="580">
        <v>2896316</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215865</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151643</v>
      </c>
      <c r="CS35" s="623"/>
      <c r="CT35" s="623"/>
      <c r="CU35" s="623"/>
      <c r="CV35" s="623"/>
      <c r="CW35" s="623"/>
      <c r="CX35" s="623"/>
      <c r="CY35" s="624"/>
      <c r="CZ35" s="625">
        <v>0.7</v>
      </c>
      <c r="DA35" s="626"/>
      <c r="DB35" s="626"/>
      <c r="DC35" s="627"/>
      <c r="DD35" s="600">
        <v>136414</v>
      </c>
      <c r="DE35" s="623"/>
      <c r="DF35" s="623"/>
      <c r="DG35" s="623"/>
      <c r="DH35" s="623"/>
      <c r="DI35" s="623"/>
      <c r="DJ35" s="623"/>
      <c r="DK35" s="624"/>
      <c r="DL35" s="600">
        <v>85268</v>
      </c>
      <c r="DM35" s="623"/>
      <c r="DN35" s="623"/>
      <c r="DO35" s="623"/>
      <c r="DP35" s="623"/>
      <c r="DQ35" s="623"/>
      <c r="DR35" s="623"/>
      <c r="DS35" s="623"/>
      <c r="DT35" s="623"/>
      <c r="DU35" s="623"/>
      <c r="DV35" s="624"/>
      <c r="DW35" s="596">
        <v>0.6</v>
      </c>
      <c r="DX35" s="621"/>
      <c r="DY35" s="621"/>
      <c r="DZ35" s="621"/>
      <c r="EA35" s="621"/>
      <c r="EB35" s="621"/>
      <c r="EC35" s="622"/>
    </row>
    <row r="36" spans="2:133" ht="11.25" customHeight="1">
      <c r="B36" s="634" t="s">
        <v>309</v>
      </c>
      <c r="C36" s="635"/>
      <c r="D36" s="635"/>
      <c r="E36" s="635"/>
      <c r="F36" s="635"/>
      <c r="G36" s="635"/>
      <c r="H36" s="635"/>
      <c r="I36" s="635"/>
      <c r="J36" s="635"/>
      <c r="K36" s="635"/>
      <c r="L36" s="635"/>
      <c r="M36" s="635"/>
      <c r="N36" s="635"/>
      <c r="O36" s="635"/>
      <c r="P36" s="635"/>
      <c r="Q36" s="636"/>
      <c r="R36" s="663">
        <v>23032501</v>
      </c>
      <c r="S36" s="664"/>
      <c r="T36" s="664"/>
      <c r="U36" s="664"/>
      <c r="V36" s="664"/>
      <c r="W36" s="664"/>
      <c r="X36" s="664"/>
      <c r="Y36" s="665"/>
      <c r="Z36" s="666">
        <v>100</v>
      </c>
      <c r="AA36" s="666"/>
      <c r="AB36" s="666"/>
      <c r="AC36" s="666"/>
      <c r="AD36" s="667">
        <v>14019115</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602732</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162872</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1747477</v>
      </c>
      <c r="CS36" s="592"/>
      <c r="CT36" s="592"/>
      <c r="CU36" s="592"/>
      <c r="CV36" s="592"/>
      <c r="CW36" s="592"/>
      <c r="CX36" s="592"/>
      <c r="CY36" s="593"/>
      <c r="CZ36" s="625">
        <v>8</v>
      </c>
      <c r="DA36" s="626"/>
      <c r="DB36" s="626"/>
      <c r="DC36" s="627"/>
      <c r="DD36" s="600">
        <v>1386132</v>
      </c>
      <c r="DE36" s="592"/>
      <c r="DF36" s="592"/>
      <c r="DG36" s="592"/>
      <c r="DH36" s="592"/>
      <c r="DI36" s="592"/>
      <c r="DJ36" s="592"/>
      <c r="DK36" s="593"/>
      <c r="DL36" s="600">
        <v>1060574</v>
      </c>
      <c r="DM36" s="592"/>
      <c r="DN36" s="592"/>
      <c r="DO36" s="592"/>
      <c r="DP36" s="592"/>
      <c r="DQ36" s="592"/>
      <c r="DR36" s="592"/>
      <c r="DS36" s="592"/>
      <c r="DT36" s="592"/>
      <c r="DU36" s="592"/>
      <c r="DV36" s="593"/>
      <c r="DW36" s="596">
        <v>7</v>
      </c>
      <c r="DX36" s="621"/>
      <c r="DY36" s="621"/>
      <c r="DZ36" s="621"/>
      <c r="EA36" s="621"/>
      <c r="EB36" s="621"/>
      <c r="EC36" s="622"/>
    </row>
    <row r="37" spans="2:133" ht="11.25" customHeight="1">
      <c r="AQ37" s="670" t="s">
        <v>313</v>
      </c>
      <c r="AR37" s="671"/>
      <c r="AS37" s="671"/>
      <c r="AT37" s="671"/>
      <c r="AU37" s="671"/>
      <c r="AV37" s="671"/>
      <c r="AW37" s="671"/>
      <c r="AX37" s="671"/>
      <c r="AY37" s="672"/>
      <c r="AZ37" s="591">
        <v>339732</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7610</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478859</v>
      </c>
      <c r="CS37" s="623"/>
      <c r="CT37" s="623"/>
      <c r="CU37" s="623"/>
      <c r="CV37" s="623"/>
      <c r="CW37" s="623"/>
      <c r="CX37" s="623"/>
      <c r="CY37" s="624"/>
      <c r="CZ37" s="625">
        <v>2.2000000000000002</v>
      </c>
      <c r="DA37" s="626"/>
      <c r="DB37" s="626"/>
      <c r="DC37" s="627"/>
      <c r="DD37" s="600">
        <v>478501</v>
      </c>
      <c r="DE37" s="623"/>
      <c r="DF37" s="623"/>
      <c r="DG37" s="623"/>
      <c r="DH37" s="623"/>
      <c r="DI37" s="623"/>
      <c r="DJ37" s="623"/>
      <c r="DK37" s="624"/>
      <c r="DL37" s="600">
        <v>478501</v>
      </c>
      <c r="DM37" s="623"/>
      <c r="DN37" s="623"/>
      <c r="DO37" s="623"/>
      <c r="DP37" s="623"/>
      <c r="DQ37" s="623"/>
      <c r="DR37" s="623"/>
      <c r="DS37" s="623"/>
      <c r="DT37" s="623"/>
      <c r="DU37" s="623"/>
      <c r="DV37" s="624"/>
      <c r="DW37" s="596">
        <v>3.2</v>
      </c>
      <c r="DX37" s="621"/>
      <c r="DY37" s="621"/>
      <c r="DZ37" s="621"/>
      <c r="EA37" s="621"/>
      <c r="EB37" s="621"/>
      <c r="EC37" s="622"/>
    </row>
    <row r="38" spans="2:133" ht="11.25" customHeight="1">
      <c r="AQ38" s="670" t="s">
        <v>316</v>
      </c>
      <c r="AR38" s="671"/>
      <c r="AS38" s="671"/>
      <c r="AT38" s="671"/>
      <c r="AU38" s="671"/>
      <c r="AV38" s="671"/>
      <c r="AW38" s="671"/>
      <c r="AX38" s="671"/>
      <c r="AY38" s="672"/>
      <c r="AZ38" s="591">
        <v>23100</v>
      </c>
      <c r="BA38" s="592"/>
      <c r="BB38" s="592"/>
      <c r="BC38" s="592"/>
      <c r="BD38" s="623"/>
      <c r="BE38" s="623"/>
      <c r="BF38" s="648"/>
      <c r="BG38" s="605" t="s">
        <v>317</v>
      </c>
      <c r="BH38" s="606"/>
      <c r="BI38" s="606"/>
      <c r="BJ38" s="606"/>
      <c r="BK38" s="606"/>
      <c r="BL38" s="606"/>
      <c r="BM38" s="606"/>
      <c r="BN38" s="606"/>
      <c r="BO38" s="606"/>
      <c r="BP38" s="606"/>
      <c r="BQ38" s="606"/>
      <c r="BR38" s="606"/>
      <c r="BS38" s="606"/>
      <c r="BT38" s="606"/>
      <c r="BU38" s="607"/>
      <c r="BV38" s="591">
        <v>13781</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2860167</v>
      </c>
      <c r="CS38" s="592"/>
      <c r="CT38" s="592"/>
      <c r="CU38" s="592"/>
      <c r="CV38" s="592"/>
      <c r="CW38" s="592"/>
      <c r="CX38" s="592"/>
      <c r="CY38" s="593"/>
      <c r="CZ38" s="625">
        <v>13.2</v>
      </c>
      <c r="DA38" s="626"/>
      <c r="DB38" s="626"/>
      <c r="DC38" s="627"/>
      <c r="DD38" s="600">
        <v>2552998</v>
      </c>
      <c r="DE38" s="592"/>
      <c r="DF38" s="592"/>
      <c r="DG38" s="592"/>
      <c r="DH38" s="592"/>
      <c r="DI38" s="592"/>
      <c r="DJ38" s="592"/>
      <c r="DK38" s="593"/>
      <c r="DL38" s="600">
        <v>1758466</v>
      </c>
      <c r="DM38" s="592"/>
      <c r="DN38" s="592"/>
      <c r="DO38" s="592"/>
      <c r="DP38" s="592"/>
      <c r="DQ38" s="592"/>
      <c r="DR38" s="592"/>
      <c r="DS38" s="592"/>
      <c r="DT38" s="592"/>
      <c r="DU38" s="592"/>
      <c r="DV38" s="593"/>
      <c r="DW38" s="596">
        <v>11.7</v>
      </c>
      <c r="DX38" s="621"/>
      <c r="DY38" s="621"/>
      <c r="DZ38" s="621"/>
      <c r="EA38" s="621"/>
      <c r="EB38" s="621"/>
      <c r="EC38" s="622"/>
    </row>
    <row r="39" spans="2:133" ht="11.25" customHeight="1">
      <c r="AQ39" s="670" t="s">
        <v>319</v>
      </c>
      <c r="AR39" s="671"/>
      <c r="AS39" s="671"/>
      <c r="AT39" s="671"/>
      <c r="AU39" s="671"/>
      <c r="AV39" s="671"/>
      <c r="AW39" s="671"/>
      <c r="AX39" s="671"/>
      <c r="AY39" s="672"/>
      <c r="AZ39" s="591" t="s">
        <v>320</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79</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1903005</v>
      </c>
      <c r="CS39" s="623"/>
      <c r="CT39" s="623"/>
      <c r="CU39" s="623"/>
      <c r="CV39" s="623"/>
      <c r="CW39" s="623"/>
      <c r="CX39" s="623"/>
      <c r="CY39" s="624"/>
      <c r="CZ39" s="625">
        <v>8.8000000000000007</v>
      </c>
      <c r="DA39" s="626"/>
      <c r="DB39" s="626"/>
      <c r="DC39" s="627"/>
      <c r="DD39" s="600">
        <v>1507383</v>
      </c>
      <c r="DE39" s="623"/>
      <c r="DF39" s="623"/>
      <c r="DG39" s="623"/>
      <c r="DH39" s="623"/>
      <c r="DI39" s="623"/>
      <c r="DJ39" s="623"/>
      <c r="DK39" s="624"/>
      <c r="DL39" s="600" t="s">
        <v>320</v>
      </c>
      <c r="DM39" s="623"/>
      <c r="DN39" s="623"/>
      <c r="DO39" s="623"/>
      <c r="DP39" s="623"/>
      <c r="DQ39" s="623"/>
      <c r="DR39" s="623"/>
      <c r="DS39" s="623"/>
      <c r="DT39" s="623"/>
      <c r="DU39" s="623"/>
      <c r="DV39" s="624"/>
      <c r="DW39" s="596" t="s">
        <v>320</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571685</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96</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39800</v>
      </c>
      <c r="CS40" s="592"/>
      <c r="CT40" s="592"/>
      <c r="CU40" s="592"/>
      <c r="CV40" s="592"/>
      <c r="CW40" s="592"/>
      <c r="CX40" s="592"/>
      <c r="CY40" s="593"/>
      <c r="CZ40" s="625">
        <v>0.2</v>
      </c>
      <c r="DA40" s="626"/>
      <c r="DB40" s="626"/>
      <c r="DC40" s="627"/>
      <c r="DD40" s="600" t="s">
        <v>320</v>
      </c>
      <c r="DE40" s="592"/>
      <c r="DF40" s="592"/>
      <c r="DG40" s="592"/>
      <c r="DH40" s="592"/>
      <c r="DI40" s="592"/>
      <c r="DJ40" s="592"/>
      <c r="DK40" s="593"/>
      <c r="DL40" s="600" t="s">
        <v>320</v>
      </c>
      <c r="DM40" s="592"/>
      <c r="DN40" s="592"/>
      <c r="DO40" s="592"/>
      <c r="DP40" s="592"/>
      <c r="DQ40" s="592"/>
      <c r="DR40" s="592"/>
      <c r="DS40" s="592"/>
      <c r="DT40" s="592"/>
      <c r="DU40" s="592"/>
      <c r="DV40" s="593"/>
      <c r="DW40" s="596" t="s">
        <v>320</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1359067</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247</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23"/>
      <c r="CT41" s="623"/>
      <c r="CU41" s="623"/>
      <c r="CV41" s="623"/>
      <c r="CW41" s="623"/>
      <c r="CX41" s="623"/>
      <c r="CY41" s="624"/>
      <c r="CZ41" s="625" t="s">
        <v>330</v>
      </c>
      <c r="DA41" s="626"/>
      <c r="DB41" s="626"/>
      <c r="DC41" s="627"/>
      <c r="DD41" s="600" t="s">
        <v>330</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1813619</v>
      </c>
      <c r="CS42" s="592"/>
      <c r="CT42" s="592"/>
      <c r="CU42" s="592"/>
      <c r="CV42" s="592"/>
      <c r="CW42" s="592"/>
      <c r="CX42" s="592"/>
      <c r="CY42" s="593"/>
      <c r="CZ42" s="625">
        <v>8.3000000000000007</v>
      </c>
      <c r="DA42" s="674"/>
      <c r="DB42" s="674"/>
      <c r="DC42" s="675"/>
      <c r="DD42" s="600">
        <v>608182</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152230</v>
      </c>
      <c r="CS43" s="623"/>
      <c r="CT43" s="623"/>
      <c r="CU43" s="623"/>
      <c r="CV43" s="623"/>
      <c r="CW43" s="623"/>
      <c r="CX43" s="623"/>
      <c r="CY43" s="624"/>
      <c r="CZ43" s="625">
        <v>0.7</v>
      </c>
      <c r="DA43" s="626"/>
      <c r="DB43" s="626"/>
      <c r="DC43" s="627"/>
      <c r="DD43" s="600">
        <v>152230</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287</v>
      </c>
      <c r="CE44" s="698"/>
      <c r="CF44" s="588" t="s">
        <v>336</v>
      </c>
      <c r="CG44" s="589"/>
      <c r="CH44" s="589"/>
      <c r="CI44" s="589"/>
      <c r="CJ44" s="589"/>
      <c r="CK44" s="589"/>
      <c r="CL44" s="589"/>
      <c r="CM44" s="589"/>
      <c r="CN44" s="589"/>
      <c r="CO44" s="589"/>
      <c r="CP44" s="589"/>
      <c r="CQ44" s="590"/>
      <c r="CR44" s="591">
        <v>1757118</v>
      </c>
      <c r="CS44" s="592"/>
      <c r="CT44" s="592"/>
      <c r="CU44" s="592"/>
      <c r="CV44" s="592"/>
      <c r="CW44" s="592"/>
      <c r="CX44" s="592"/>
      <c r="CY44" s="593"/>
      <c r="CZ44" s="625">
        <v>8.1</v>
      </c>
      <c r="DA44" s="674"/>
      <c r="DB44" s="674"/>
      <c r="DC44" s="675"/>
      <c r="DD44" s="600">
        <v>606305</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309612</v>
      </c>
      <c r="CS45" s="623"/>
      <c r="CT45" s="623"/>
      <c r="CU45" s="623"/>
      <c r="CV45" s="623"/>
      <c r="CW45" s="623"/>
      <c r="CX45" s="623"/>
      <c r="CY45" s="624"/>
      <c r="CZ45" s="625">
        <v>1.4</v>
      </c>
      <c r="DA45" s="626"/>
      <c r="DB45" s="626"/>
      <c r="DC45" s="627"/>
      <c r="DD45" s="600">
        <v>48239</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1431728</v>
      </c>
      <c r="CS46" s="592"/>
      <c r="CT46" s="592"/>
      <c r="CU46" s="592"/>
      <c r="CV46" s="592"/>
      <c r="CW46" s="592"/>
      <c r="CX46" s="592"/>
      <c r="CY46" s="593"/>
      <c r="CZ46" s="625">
        <v>6.6</v>
      </c>
      <c r="DA46" s="674"/>
      <c r="DB46" s="674"/>
      <c r="DC46" s="675"/>
      <c r="DD46" s="600">
        <v>545488</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v>56501</v>
      </c>
      <c r="CS47" s="623"/>
      <c r="CT47" s="623"/>
      <c r="CU47" s="623"/>
      <c r="CV47" s="623"/>
      <c r="CW47" s="623"/>
      <c r="CX47" s="623"/>
      <c r="CY47" s="624"/>
      <c r="CZ47" s="625">
        <v>0.3</v>
      </c>
      <c r="DA47" s="626"/>
      <c r="DB47" s="626"/>
      <c r="DC47" s="627"/>
      <c r="DD47" s="600">
        <v>1877</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320</v>
      </c>
      <c r="CS48" s="592"/>
      <c r="CT48" s="592"/>
      <c r="CU48" s="592"/>
      <c r="CV48" s="592"/>
      <c r="CW48" s="592"/>
      <c r="CX48" s="592"/>
      <c r="CY48" s="593"/>
      <c r="CZ48" s="625" t="s">
        <v>320</v>
      </c>
      <c r="DA48" s="674"/>
      <c r="DB48" s="674"/>
      <c r="DC48" s="675"/>
      <c r="DD48" s="600" t="s">
        <v>320</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341</v>
      </c>
      <c r="CE49" s="635"/>
      <c r="CF49" s="635"/>
      <c r="CG49" s="635"/>
      <c r="CH49" s="635"/>
      <c r="CI49" s="635"/>
      <c r="CJ49" s="635"/>
      <c r="CK49" s="635"/>
      <c r="CL49" s="635"/>
      <c r="CM49" s="635"/>
      <c r="CN49" s="635"/>
      <c r="CO49" s="635"/>
      <c r="CP49" s="635"/>
      <c r="CQ49" s="636"/>
      <c r="CR49" s="663">
        <v>21735069</v>
      </c>
      <c r="CS49" s="659"/>
      <c r="CT49" s="659"/>
      <c r="CU49" s="659"/>
      <c r="CV49" s="659"/>
      <c r="CW49" s="659"/>
      <c r="CX49" s="659"/>
      <c r="CY49" s="686"/>
      <c r="CZ49" s="687">
        <v>100</v>
      </c>
      <c r="DA49" s="688"/>
      <c r="DB49" s="688"/>
      <c r="DC49" s="689"/>
      <c r="DD49" s="690">
        <v>16309242</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364</v>
      </c>
      <c r="C7" s="718"/>
      <c r="D7" s="718"/>
      <c r="E7" s="718"/>
      <c r="F7" s="718"/>
      <c r="G7" s="718"/>
      <c r="H7" s="718"/>
      <c r="I7" s="718"/>
      <c r="J7" s="718"/>
      <c r="K7" s="718"/>
      <c r="L7" s="718"/>
      <c r="M7" s="718"/>
      <c r="N7" s="718"/>
      <c r="O7" s="718"/>
      <c r="P7" s="719"/>
      <c r="Q7" s="720">
        <v>23010</v>
      </c>
      <c r="R7" s="721"/>
      <c r="S7" s="721"/>
      <c r="T7" s="721"/>
      <c r="U7" s="721"/>
      <c r="V7" s="721">
        <v>21752</v>
      </c>
      <c r="W7" s="721"/>
      <c r="X7" s="721"/>
      <c r="Y7" s="721"/>
      <c r="Z7" s="721"/>
      <c r="AA7" s="721">
        <v>1257</v>
      </c>
      <c r="AB7" s="721"/>
      <c r="AC7" s="721"/>
      <c r="AD7" s="721"/>
      <c r="AE7" s="722"/>
      <c r="AF7" s="723">
        <v>1128</v>
      </c>
      <c r="AG7" s="724"/>
      <c r="AH7" s="724"/>
      <c r="AI7" s="724"/>
      <c r="AJ7" s="725"/>
      <c r="AK7" s="760">
        <v>164</v>
      </c>
      <c r="AL7" s="761"/>
      <c r="AM7" s="761"/>
      <c r="AN7" s="761"/>
      <c r="AO7" s="761"/>
      <c r="AP7" s="761">
        <v>24557</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548</v>
      </c>
      <c r="BT7" s="765"/>
      <c r="BU7" s="765"/>
      <c r="BV7" s="765"/>
      <c r="BW7" s="765"/>
      <c r="BX7" s="765"/>
      <c r="BY7" s="765"/>
      <c r="BZ7" s="765"/>
      <c r="CA7" s="765"/>
      <c r="CB7" s="765"/>
      <c r="CC7" s="765"/>
      <c r="CD7" s="765"/>
      <c r="CE7" s="765"/>
      <c r="CF7" s="765"/>
      <c r="CG7" s="766"/>
      <c r="CH7" s="757">
        <v>-4</v>
      </c>
      <c r="CI7" s="758"/>
      <c r="CJ7" s="758"/>
      <c r="CK7" s="758"/>
      <c r="CL7" s="759"/>
      <c r="CM7" s="757">
        <v>124</v>
      </c>
      <c r="CN7" s="758"/>
      <c r="CO7" s="758"/>
      <c r="CP7" s="758"/>
      <c r="CQ7" s="759"/>
      <c r="CR7" s="757">
        <v>50</v>
      </c>
      <c r="CS7" s="758"/>
      <c r="CT7" s="758"/>
      <c r="CU7" s="758"/>
      <c r="CV7" s="759"/>
      <c r="CW7" s="757">
        <v>5</v>
      </c>
      <c r="CX7" s="758"/>
      <c r="CY7" s="758"/>
      <c r="CZ7" s="758"/>
      <c r="DA7" s="759"/>
      <c r="DB7" s="757" t="s">
        <v>555</v>
      </c>
      <c r="DC7" s="758"/>
      <c r="DD7" s="758"/>
      <c r="DE7" s="758"/>
      <c r="DF7" s="759"/>
      <c r="DG7" s="757" t="s">
        <v>547</v>
      </c>
      <c r="DH7" s="758"/>
      <c r="DI7" s="758"/>
      <c r="DJ7" s="758"/>
      <c r="DK7" s="759"/>
      <c r="DL7" s="757" t="s">
        <v>547</v>
      </c>
      <c r="DM7" s="758"/>
      <c r="DN7" s="758"/>
      <c r="DO7" s="758"/>
      <c r="DP7" s="759"/>
      <c r="DQ7" s="757" t="s">
        <v>556</v>
      </c>
      <c r="DR7" s="758"/>
      <c r="DS7" s="758"/>
      <c r="DT7" s="758"/>
      <c r="DU7" s="759"/>
      <c r="DV7" s="738"/>
      <c r="DW7" s="739"/>
      <c r="DX7" s="739"/>
      <c r="DY7" s="739"/>
      <c r="DZ7" s="740"/>
      <c r="EA7" s="205"/>
    </row>
    <row r="8" spans="1:131" s="206" customFormat="1" ht="26.25" customHeight="1">
      <c r="A8" s="212">
        <v>2</v>
      </c>
      <c r="B8" s="741" t="s">
        <v>365</v>
      </c>
      <c r="C8" s="742"/>
      <c r="D8" s="742"/>
      <c r="E8" s="742"/>
      <c r="F8" s="742"/>
      <c r="G8" s="742"/>
      <c r="H8" s="742"/>
      <c r="I8" s="742"/>
      <c r="J8" s="742"/>
      <c r="K8" s="742"/>
      <c r="L8" s="742"/>
      <c r="M8" s="742"/>
      <c r="N8" s="742"/>
      <c r="O8" s="742"/>
      <c r="P8" s="743"/>
      <c r="Q8" s="744">
        <v>84</v>
      </c>
      <c r="R8" s="745"/>
      <c r="S8" s="745"/>
      <c r="T8" s="745"/>
      <c r="U8" s="745"/>
      <c r="V8" s="745">
        <v>72</v>
      </c>
      <c r="W8" s="745"/>
      <c r="X8" s="745"/>
      <c r="Y8" s="745"/>
      <c r="Z8" s="745"/>
      <c r="AA8" s="745">
        <v>11</v>
      </c>
      <c r="AB8" s="745"/>
      <c r="AC8" s="745"/>
      <c r="AD8" s="745"/>
      <c r="AE8" s="746"/>
      <c r="AF8" s="747">
        <v>11</v>
      </c>
      <c r="AG8" s="748"/>
      <c r="AH8" s="748"/>
      <c r="AI8" s="748"/>
      <c r="AJ8" s="749"/>
      <c r="AK8" s="750" t="s">
        <v>538</v>
      </c>
      <c r="AL8" s="751"/>
      <c r="AM8" s="751"/>
      <c r="AN8" s="751"/>
      <c r="AO8" s="751"/>
      <c r="AP8" s="751">
        <v>55</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549</v>
      </c>
      <c r="BT8" s="755"/>
      <c r="BU8" s="755"/>
      <c r="BV8" s="755"/>
      <c r="BW8" s="755"/>
      <c r="BX8" s="755"/>
      <c r="BY8" s="755"/>
      <c r="BZ8" s="755"/>
      <c r="CA8" s="755"/>
      <c r="CB8" s="755"/>
      <c r="CC8" s="755"/>
      <c r="CD8" s="755"/>
      <c r="CE8" s="755"/>
      <c r="CF8" s="755"/>
      <c r="CG8" s="756"/>
      <c r="CH8" s="767">
        <v>-4</v>
      </c>
      <c r="CI8" s="768"/>
      <c r="CJ8" s="768"/>
      <c r="CK8" s="768"/>
      <c r="CL8" s="769"/>
      <c r="CM8" s="767">
        <v>249</v>
      </c>
      <c r="CN8" s="768"/>
      <c r="CO8" s="768"/>
      <c r="CP8" s="768"/>
      <c r="CQ8" s="769"/>
      <c r="CR8" s="767">
        <v>300</v>
      </c>
      <c r="CS8" s="768"/>
      <c r="CT8" s="768"/>
      <c r="CU8" s="768"/>
      <c r="CV8" s="769"/>
      <c r="CW8" s="767" t="s">
        <v>547</v>
      </c>
      <c r="CX8" s="768"/>
      <c r="CY8" s="768"/>
      <c r="CZ8" s="768"/>
      <c r="DA8" s="769"/>
      <c r="DB8" s="767">
        <v>11</v>
      </c>
      <c r="DC8" s="768"/>
      <c r="DD8" s="768"/>
      <c r="DE8" s="768"/>
      <c r="DF8" s="769"/>
      <c r="DG8" s="767" t="s">
        <v>547</v>
      </c>
      <c r="DH8" s="768"/>
      <c r="DI8" s="768"/>
      <c r="DJ8" s="768"/>
      <c r="DK8" s="769"/>
      <c r="DL8" s="767" t="s">
        <v>547</v>
      </c>
      <c r="DM8" s="768"/>
      <c r="DN8" s="768"/>
      <c r="DO8" s="768"/>
      <c r="DP8" s="769"/>
      <c r="DQ8" s="767" t="s">
        <v>547</v>
      </c>
      <c r="DR8" s="768"/>
      <c r="DS8" s="768"/>
      <c r="DT8" s="768"/>
      <c r="DU8" s="769"/>
      <c r="DV8" s="770"/>
      <c r="DW8" s="771"/>
      <c r="DX8" s="771"/>
      <c r="DY8" s="771"/>
      <c r="DZ8" s="772"/>
      <c r="EA8" s="205"/>
    </row>
    <row r="9" spans="1:131" s="206" customFormat="1" ht="26.25" customHeight="1">
      <c r="A9" s="212">
        <v>3</v>
      </c>
      <c r="B9" s="741" t="s">
        <v>366</v>
      </c>
      <c r="C9" s="742"/>
      <c r="D9" s="742"/>
      <c r="E9" s="742"/>
      <c r="F9" s="742"/>
      <c r="G9" s="742"/>
      <c r="H9" s="742"/>
      <c r="I9" s="742"/>
      <c r="J9" s="742"/>
      <c r="K9" s="742"/>
      <c r="L9" s="742"/>
      <c r="M9" s="742"/>
      <c r="N9" s="742"/>
      <c r="O9" s="742"/>
      <c r="P9" s="743"/>
      <c r="Q9" s="744">
        <v>89</v>
      </c>
      <c r="R9" s="745"/>
      <c r="S9" s="745"/>
      <c r="T9" s="745"/>
      <c r="U9" s="745"/>
      <c r="V9" s="745">
        <v>60</v>
      </c>
      <c r="W9" s="745"/>
      <c r="X9" s="745"/>
      <c r="Y9" s="745"/>
      <c r="Z9" s="745"/>
      <c r="AA9" s="745">
        <v>29</v>
      </c>
      <c r="AB9" s="745"/>
      <c r="AC9" s="745"/>
      <c r="AD9" s="745"/>
      <c r="AE9" s="746"/>
      <c r="AF9" s="747">
        <v>5</v>
      </c>
      <c r="AG9" s="748"/>
      <c r="AH9" s="748"/>
      <c r="AI9" s="748"/>
      <c r="AJ9" s="749"/>
      <c r="AK9" s="750">
        <v>83</v>
      </c>
      <c r="AL9" s="751"/>
      <c r="AM9" s="751"/>
      <c r="AN9" s="751"/>
      <c r="AO9" s="751"/>
      <c r="AP9" s="751" t="s">
        <v>537</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550</v>
      </c>
      <c r="BT9" s="755"/>
      <c r="BU9" s="755"/>
      <c r="BV9" s="755"/>
      <c r="BW9" s="755"/>
      <c r="BX9" s="755"/>
      <c r="BY9" s="755"/>
      <c r="BZ9" s="755"/>
      <c r="CA9" s="755"/>
      <c r="CB9" s="755"/>
      <c r="CC9" s="755"/>
      <c r="CD9" s="755"/>
      <c r="CE9" s="755"/>
      <c r="CF9" s="755"/>
      <c r="CG9" s="756"/>
      <c r="CH9" s="767">
        <v>-7</v>
      </c>
      <c r="CI9" s="768"/>
      <c r="CJ9" s="768"/>
      <c r="CK9" s="768"/>
      <c r="CL9" s="769"/>
      <c r="CM9" s="767">
        <v>116</v>
      </c>
      <c r="CN9" s="768"/>
      <c r="CO9" s="768"/>
      <c r="CP9" s="768"/>
      <c r="CQ9" s="769"/>
      <c r="CR9" s="767">
        <v>100</v>
      </c>
      <c r="CS9" s="768"/>
      <c r="CT9" s="768"/>
      <c r="CU9" s="768"/>
      <c r="CV9" s="769"/>
      <c r="CW9" s="767" t="s">
        <v>547</v>
      </c>
      <c r="CX9" s="768"/>
      <c r="CY9" s="768"/>
      <c r="CZ9" s="768"/>
      <c r="DA9" s="769"/>
      <c r="DB9" s="767" t="s">
        <v>547</v>
      </c>
      <c r="DC9" s="768"/>
      <c r="DD9" s="768"/>
      <c r="DE9" s="768"/>
      <c r="DF9" s="769"/>
      <c r="DG9" s="767" t="s">
        <v>547</v>
      </c>
      <c r="DH9" s="768"/>
      <c r="DI9" s="768"/>
      <c r="DJ9" s="768"/>
      <c r="DK9" s="769"/>
      <c r="DL9" s="767" t="s">
        <v>547</v>
      </c>
      <c r="DM9" s="768"/>
      <c r="DN9" s="768"/>
      <c r="DO9" s="768"/>
      <c r="DP9" s="769"/>
      <c r="DQ9" s="767" t="s">
        <v>547</v>
      </c>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551</v>
      </c>
      <c r="BT10" s="755"/>
      <c r="BU10" s="755"/>
      <c r="BV10" s="755"/>
      <c r="BW10" s="755"/>
      <c r="BX10" s="755"/>
      <c r="BY10" s="755"/>
      <c r="BZ10" s="755"/>
      <c r="CA10" s="755"/>
      <c r="CB10" s="755"/>
      <c r="CC10" s="755"/>
      <c r="CD10" s="755"/>
      <c r="CE10" s="755"/>
      <c r="CF10" s="755"/>
      <c r="CG10" s="756"/>
      <c r="CH10" s="767">
        <v>13</v>
      </c>
      <c r="CI10" s="768"/>
      <c r="CJ10" s="768"/>
      <c r="CK10" s="768"/>
      <c r="CL10" s="769"/>
      <c r="CM10" s="767">
        <v>263</v>
      </c>
      <c r="CN10" s="768"/>
      <c r="CO10" s="768"/>
      <c r="CP10" s="768"/>
      <c r="CQ10" s="769"/>
      <c r="CR10" s="767">
        <v>48</v>
      </c>
      <c r="CS10" s="768"/>
      <c r="CT10" s="768"/>
      <c r="CU10" s="768"/>
      <c r="CV10" s="769"/>
      <c r="CW10" s="767" t="s">
        <v>547</v>
      </c>
      <c r="CX10" s="768"/>
      <c r="CY10" s="768"/>
      <c r="CZ10" s="768"/>
      <c r="DA10" s="769"/>
      <c r="DB10" s="767" t="s">
        <v>547</v>
      </c>
      <c r="DC10" s="768"/>
      <c r="DD10" s="768"/>
      <c r="DE10" s="768"/>
      <c r="DF10" s="769"/>
      <c r="DG10" s="767" t="s">
        <v>547</v>
      </c>
      <c r="DH10" s="768"/>
      <c r="DI10" s="768"/>
      <c r="DJ10" s="768"/>
      <c r="DK10" s="769"/>
      <c r="DL10" s="767" t="s">
        <v>556</v>
      </c>
      <c r="DM10" s="768"/>
      <c r="DN10" s="768"/>
      <c r="DO10" s="768"/>
      <c r="DP10" s="769"/>
      <c r="DQ10" s="767" t="s">
        <v>547</v>
      </c>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t="s">
        <v>552</v>
      </c>
      <c r="BT11" s="755"/>
      <c r="BU11" s="755"/>
      <c r="BV11" s="755"/>
      <c r="BW11" s="755"/>
      <c r="BX11" s="755"/>
      <c r="BY11" s="755"/>
      <c r="BZ11" s="755"/>
      <c r="CA11" s="755"/>
      <c r="CB11" s="755"/>
      <c r="CC11" s="755"/>
      <c r="CD11" s="755"/>
      <c r="CE11" s="755"/>
      <c r="CF11" s="755"/>
      <c r="CG11" s="756"/>
      <c r="CH11" s="767">
        <v>1</v>
      </c>
      <c r="CI11" s="768"/>
      <c r="CJ11" s="768"/>
      <c r="CK11" s="768"/>
      <c r="CL11" s="769"/>
      <c r="CM11" s="767">
        <v>49</v>
      </c>
      <c r="CN11" s="768"/>
      <c r="CO11" s="768"/>
      <c r="CP11" s="768"/>
      <c r="CQ11" s="769"/>
      <c r="CR11" s="767">
        <v>57</v>
      </c>
      <c r="CS11" s="768"/>
      <c r="CT11" s="768"/>
      <c r="CU11" s="768"/>
      <c r="CV11" s="769"/>
      <c r="CW11" s="767" t="s">
        <v>547</v>
      </c>
      <c r="CX11" s="768"/>
      <c r="CY11" s="768"/>
      <c r="CZ11" s="768"/>
      <c r="DA11" s="769"/>
      <c r="DB11" s="767" t="s">
        <v>547</v>
      </c>
      <c r="DC11" s="768"/>
      <c r="DD11" s="768"/>
      <c r="DE11" s="768"/>
      <c r="DF11" s="769"/>
      <c r="DG11" s="767" t="s">
        <v>547</v>
      </c>
      <c r="DH11" s="768"/>
      <c r="DI11" s="768"/>
      <c r="DJ11" s="768"/>
      <c r="DK11" s="769"/>
      <c r="DL11" s="767" t="s">
        <v>547</v>
      </c>
      <c r="DM11" s="768"/>
      <c r="DN11" s="768"/>
      <c r="DO11" s="768"/>
      <c r="DP11" s="769"/>
      <c r="DQ11" s="767" t="s">
        <v>547</v>
      </c>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t="s">
        <v>553</v>
      </c>
      <c r="BT12" s="755"/>
      <c r="BU12" s="755"/>
      <c r="BV12" s="755"/>
      <c r="BW12" s="755"/>
      <c r="BX12" s="755"/>
      <c r="BY12" s="755"/>
      <c r="BZ12" s="755"/>
      <c r="CA12" s="755"/>
      <c r="CB12" s="755"/>
      <c r="CC12" s="755"/>
      <c r="CD12" s="755"/>
      <c r="CE12" s="755"/>
      <c r="CF12" s="755"/>
      <c r="CG12" s="756"/>
      <c r="CH12" s="767">
        <v>-8</v>
      </c>
      <c r="CI12" s="768"/>
      <c r="CJ12" s="768"/>
      <c r="CK12" s="768"/>
      <c r="CL12" s="769"/>
      <c r="CM12" s="767">
        <v>69</v>
      </c>
      <c r="CN12" s="768"/>
      <c r="CO12" s="768"/>
      <c r="CP12" s="768"/>
      <c r="CQ12" s="769"/>
      <c r="CR12" s="767">
        <v>30</v>
      </c>
      <c r="CS12" s="768"/>
      <c r="CT12" s="768"/>
      <c r="CU12" s="768"/>
      <c r="CV12" s="769"/>
      <c r="CW12" s="767">
        <v>27</v>
      </c>
      <c r="CX12" s="768"/>
      <c r="CY12" s="768"/>
      <c r="CZ12" s="768"/>
      <c r="DA12" s="769"/>
      <c r="DB12" s="767" t="s">
        <v>547</v>
      </c>
      <c r="DC12" s="768"/>
      <c r="DD12" s="768"/>
      <c r="DE12" s="768"/>
      <c r="DF12" s="769"/>
      <c r="DG12" s="767" t="s">
        <v>547</v>
      </c>
      <c r="DH12" s="768"/>
      <c r="DI12" s="768"/>
      <c r="DJ12" s="768"/>
      <c r="DK12" s="769"/>
      <c r="DL12" s="767" t="s">
        <v>556</v>
      </c>
      <c r="DM12" s="768"/>
      <c r="DN12" s="768"/>
      <c r="DO12" s="768"/>
      <c r="DP12" s="769"/>
      <c r="DQ12" s="767" t="s">
        <v>547</v>
      </c>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t="s">
        <v>554</v>
      </c>
      <c r="BT13" s="755"/>
      <c r="BU13" s="755"/>
      <c r="BV13" s="755"/>
      <c r="BW13" s="755"/>
      <c r="BX13" s="755"/>
      <c r="BY13" s="755"/>
      <c r="BZ13" s="755"/>
      <c r="CA13" s="755"/>
      <c r="CB13" s="755"/>
      <c r="CC13" s="755"/>
      <c r="CD13" s="755"/>
      <c r="CE13" s="755"/>
      <c r="CF13" s="755"/>
      <c r="CG13" s="756"/>
      <c r="CH13" s="767">
        <v>-9</v>
      </c>
      <c r="CI13" s="768"/>
      <c r="CJ13" s="768"/>
      <c r="CK13" s="768"/>
      <c r="CL13" s="769"/>
      <c r="CM13" s="767">
        <v>28</v>
      </c>
      <c r="CN13" s="768"/>
      <c r="CO13" s="768"/>
      <c r="CP13" s="768"/>
      <c r="CQ13" s="769"/>
      <c r="CR13" s="767">
        <v>50</v>
      </c>
      <c r="CS13" s="768"/>
      <c r="CT13" s="768"/>
      <c r="CU13" s="768"/>
      <c r="CV13" s="769"/>
      <c r="CW13" s="767" t="s">
        <v>547</v>
      </c>
      <c r="CX13" s="768"/>
      <c r="CY13" s="768"/>
      <c r="CZ13" s="768"/>
      <c r="DA13" s="769"/>
      <c r="DB13" s="767" t="s">
        <v>547</v>
      </c>
      <c r="DC13" s="768"/>
      <c r="DD13" s="768"/>
      <c r="DE13" s="768"/>
      <c r="DF13" s="769"/>
      <c r="DG13" s="767" t="s">
        <v>547</v>
      </c>
      <c r="DH13" s="768"/>
      <c r="DI13" s="768"/>
      <c r="DJ13" s="768"/>
      <c r="DK13" s="769"/>
      <c r="DL13" s="767" t="s">
        <v>556</v>
      </c>
      <c r="DM13" s="768"/>
      <c r="DN13" s="768"/>
      <c r="DO13" s="768"/>
      <c r="DP13" s="769"/>
      <c r="DQ13" s="767" t="s">
        <v>547</v>
      </c>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367</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368</v>
      </c>
      <c r="B23" s="776" t="s">
        <v>369</v>
      </c>
      <c r="C23" s="777"/>
      <c r="D23" s="777"/>
      <c r="E23" s="777"/>
      <c r="F23" s="777"/>
      <c r="G23" s="777"/>
      <c r="H23" s="777"/>
      <c r="I23" s="777"/>
      <c r="J23" s="777"/>
      <c r="K23" s="777"/>
      <c r="L23" s="777"/>
      <c r="M23" s="777"/>
      <c r="N23" s="777"/>
      <c r="O23" s="777"/>
      <c r="P23" s="778"/>
      <c r="Q23" s="779">
        <v>23099</v>
      </c>
      <c r="R23" s="780"/>
      <c r="S23" s="780"/>
      <c r="T23" s="780"/>
      <c r="U23" s="780"/>
      <c r="V23" s="780">
        <v>21802</v>
      </c>
      <c r="W23" s="780"/>
      <c r="X23" s="780"/>
      <c r="Y23" s="780"/>
      <c r="Z23" s="780"/>
      <c r="AA23" s="780">
        <v>1297</v>
      </c>
      <c r="AB23" s="780"/>
      <c r="AC23" s="780"/>
      <c r="AD23" s="780"/>
      <c r="AE23" s="781"/>
      <c r="AF23" s="782">
        <v>1144</v>
      </c>
      <c r="AG23" s="780"/>
      <c r="AH23" s="780"/>
      <c r="AI23" s="780"/>
      <c r="AJ23" s="783"/>
      <c r="AK23" s="784"/>
      <c r="AL23" s="785"/>
      <c r="AM23" s="785"/>
      <c r="AN23" s="785"/>
      <c r="AO23" s="785"/>
      <c r="AP23" s="780">
        <v>24611</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370</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371</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347</v>
      </c>
      <c r="B26" s="727"/>
      <c r="C26" s="727"/>
      <c r="D26" s="727"/>
      <c r="E26" s="727"/>
      <c r="F26" s="727"/>
      <c r="G26" s="727"/>
      <c r="H26" s="727"/>
      <c r="I26" s="727"/>
      <c r="J26" s="727"/>
      <c r="K26" s="727"/>
      <c r="L26" s="727"/>
      <c r="M26" s="727"/>
      <c r="N26" s="727"/>
      <c r="O26" s="727"/>
      <c r="P26" s="728"/>
      <c r="Q26" s="703" t="s">
        <v>372</v>
      </c>
      <c r="R26" s="704"/>
      <c r="S26" s="704"/>
      <c r="T26" s="704"/>
      <c r="U26" s="705"/>
      <c r="V26" s="703" t="s">
        <v>373</v>
      </c>
      <c r="W26" s="704"/>
      <c r="X26" s="704"/>
      <c r="Y26" s="704"/>
      <c r="Z26" s="705"/>
      <c r="AA26" s="703" t="s">
        <v>374</v>
      </c>
      <c r="AB26" s="704"/>
      <c r="AC26" s="704"/>
      <c r="AD26" s="704"/>
      <c r="AE26" s="704"/>
      <c r="AF26" s="798" t="s">
        <v>375</v>
      </c>
      <c r="AG26" s="799"/>
      <c r="AH26" s="799"/>
      <c r="AI26" s="799"/>
      <c r="AJ26" s="800"/>
      <c r="AK26" s="704" t="s">
        <v>376</v>
      </c>
      <c r="AL26" s="704"/>
      <c r="AM26" s="704"/>
      <c r="AN26" s="704"/>
      <c r="AO26" s="705"/>
      <c r="AP26" s="703" t="s">
        <v>377</v>
      </c>
      <c r="AQ26" s="704"/>
      <c r="AR26" s="704"/>
      <c r="AS26" s="704"/>
      <c r="AT26" s="705"/>
      <c r="AU26" s="703" t="s">
        <v>378</v>
      </c>
      <c r="AV26" s="704"/>
      <c r="AW26" s="704"/>
      <c r="AX26" s="704"/>
      <c r="AY26" s="705"/>
      <c r="AZ26" s="703" t="s">
        <v>379</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380</v>
      </c>
      <c r="C28" s="718"/>
      <c r="D28" s="718"/>
      <c r="E28" s="718"/>
      <c r="F28" s="718"/>
      <c r="G28" s="718"/>
      <c r="H28" s="718"/>
      <c r="I28" s="718"/>
      <c r="J28" s="718"/>
      <c r="K28" s="718"/>
      <c r="L28" s="718"/>
      <c r="M28" s="718"/>
      <c r="N28" s="718"/>
      <c r="O28" s="718"/>
      <c r="P28" s="719"/>
      <c r="Q28" s="808">
        <v>5441</v>
      </c>
      <c r="R28" s="809"/>
      <c r="S28" s="809"/>
      <c r="T28" s="809"/>
      <c r="U28" s="809"/>
      <c r="V28" s="809">
        <v>5225</v>
      </c>
      <c r="W28" s="809"/>
      <c r="X28" s="809"/>
      <c r="Y28" s="809"/>
      <c r="Z28" s="809"/>
      <c r="AA28" s="809">
        <v>216</v>
      </c>
      <c r="AB28" s="809"/>
      <c r="AC28" s="809"/>
      <c r="AD28" s="809"/>
      <c r="AE28" s="810"/>
      <c r="AF28" s="811">
        <v>216</v>
      </c>
      <c r="AG28" s="809"/>
      <c r="AH28" s="809"/>
      <c r="AI28" s="809"/>
      <c r="AJ28" s="812"/>
      <c r="AK28" s="813">
        <v>535</v>
      </c>
      <c r="AL28" s="804"/>
      <c r="AM28" s="804"/>
      <c r="AN28" s="804"/>
      <c r="AO28" s="804"/>
      <c r="AP28" s="804" t="s">
        <v>539</v>
      </c>
      <c r="AQ28" s="804"/>
      <c r="AR28" s="804"/>
      <c r="AS28" s="804"/>
      <c r="AT28" s="804"/>
      <c r="AU28" s="804" t="s">
        <v>539</v>
      </c>
      <c r="AV28" s="804"/>
      <c r="AW28" s="804"/>
      <c r="AX28" s="804"/>
      <c r="AY28" s="804"/>
      <c r="AZ28" s="805" t="s">
        <v>539</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381</v>
      </c>
      <c r="C29" s="742"/>
      <c r="D29" s="742"/>
      <c r="E29" s="742"/>
      <c r="F29" s="742"/>
      <c r="G29" s="742"/>
      <c r="H29" s="742"/>
      <c r="I29" s="742"/>
      <c r="J29" s="742"/>
      <c r="K29" s="742"/>
      <c r="L29" s="742"/>
      <c r="M29" s="742"/>
      <c r="N29" s="742"/>
      <c r="O29" s="742"/>
      <c r="P29" s="743"/>
      <c r="Q29" s="744">
        <v>172</v>
      </c>
      <c r="R29" s="745"/>
      <c r="S29" s="745"/>
      <c r="T29" s="745"/>
      <c r="U29" s="745"/>
      <c r="V29" s="745">
        <v>157</v>
      </c>
      <c r="W29" s="745"/>
      <c r="X29" s="745"/>
      <c r="Y29" s="745"/>
      <c r="Z29" s="745"/>
      <c r="AA29" s="745">
        <v>16</v>
      </c>
      <c r="AB29" s="745"/>
      <c r="AC29" s="745"/>
      <c r="AD29" s="745"/>
      <c r="AE29" s="746"/>
      <c r="AF29" s="747">
        <v>16</v>
      </c>
      <c r="AG29" s="748"/>
      <c r="AH29" s="748"/>
      <c r="AI29" s="748"/>
      <c r="AJ29" s="749"/>
      <c r="AK29" s="816">
        <v>56</v>
      </c>
      <c r="AL29" s="817"/>
      <c r="AM29" s="817"/>
      <c r="AN29" s="817"/>
      <c r="AO29" s="817"/>
      <c r="AP29" s="817">
        <v>143</v>
      </c>
      <c r="AQ29" s="817"/>
      <c r="AR29" s="817"/>
      <c r="AS29" s="817"/>
      <c r="AT29" s="817"/>
      <c r="AU29" s="817">
        <v>40</v>
      </c>
      <c r="AV29" s="817"/>
      <c r="AW29" s="817"/>
      <c r="AX29" s="817"/>
      <c r="AY29" s="817"/>
      <c r="AZ29" s="818" t="s">
        <v>539</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382</v>
      </c>
      <c r="C30" s="742"/>
      <c r="D30" s="742"/>
      <c r="E30" s="742"/>
      <c r="F30" s="742"/>
      <c r="G30" s="742"/>
      <c r="H30" s="742"/>
      <c r="I30" s="742"/>
      <c r="J30" s="742"/>
      <c r="K30" s="742"/>
      <c r="L30" s="742"/>
      <c r="M30" s="742"/>
      <c r="N30" s="742"/>
      <c r="O30" s="742"/>
      <c r="P30" s="743"/>
      <c r="Q30" s="744">
        <v>4520</v>
      </c>
      <c r="R30" s="745"/>
      <c r="S30" s="745"/>
      <c r="T30" s="745"/>
      <c r="U30" s="745"/>
      <c r="V30" s="745">
        <v>4459</v>
      </c>
      <c r="W30" s="745"/>
      <c r="X30" s="745"/>
      <c r="Y30" s="745"/>
      <c r="Z30" s="745"/>
      <c r="AA30" s="745">
        <v>61</v>
      </c>
      <c r="AB30" s="745"/>
      <c r="AC30" s="745"/>
      <c r="AD30" s="745"/>
      <c r="AE30" s="746"/>
      <c r="AF30" s="747">
        <v>61</v>
      </c>
      <c r="AG30" s="748"/>
      <c r="AH30" s="748"/>
      <c r="AI30" s="748"/>
      <c r="AJ30" s="749"/>
      <c r="AK30" s="816">
        <v>657</v>
      </c>
      <c r="AL30" s="817"/>
      <c r="AM30" s="817"/>
      <c r="AN30" s="817"/>
      <c r="AO30" s="817"/>
      <c r="AP30" s="817">
        <v>60</v>
      </c>
      <c r="AQ30" s="817"/>
      <c r="AR30" s="817"/>
      <c r="AS30" s="817"/>
      <c r="AT30" s="817"/>
      <c r="AU30" s="817" t="s">
        <v>539</v>
      </c>
      <c r="AV30" s="817"/>
      <c r="AW30" s="817"/>
      <c r="AX30" s="817"/>
      <c r="AY30" s="817"/>
      <c r="AZ30" s="818" t="s">
        <v>539</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383</v>
      </c>
      <c r="C31" s="742"/>
      <c r="D31" s="742"/>
      <c r="E31" s="742"/>
      <c r="F31" s="742"/>
      <c r="G31" s="742"/>
      <c r="H31" s="742"/>
      <c r="I31" s="742"/>
      <c r="J31" s="742"/>
      <c r="K31" s="742"/>
      <c r="L31" s="742"/>
      <c r="M31" s="742"/>
      <c r="N31" s="742"/>
      <c r="O31" s="742"/>
      <c r="P31" s="743"/>
      <c r="Q31" s="744">
        <v>460</v>
      </c>
      <c r="R31" s="745"/>
      <c r="S31" s="745"/>
      <c r="T31" s="745"/>
      <c r="U31" s="745"/>
      <c r="V31" s="745">
        <v>455</v>
      </c>
      <c r="W31" s="745"/>
      <c r="X31" s="745"/>
      <c r="Y31" s="745"/>
      <c r="Z31" s="745"/>
      <c r="AA31" s="745">
        <v>5</v>
      </c>
      <c r="AB31" s="745"/>
      <c r="AC31" s="745"/>
      <c r="AD31" s="745"/>
      <c r="AE31" s="746"/>
      <c r="AF31" s="747">
        <v>5</v>
      </c>
      <c r="AG31" s="748"/>
      <c r="AH31" s="748"/>
      <c r="AI31" s="748"/>
      <c r="AJ31" s="749"/>
      <c r="AK31" s="816">
        <v>145</v>
      </c>
      <c r="AL31" s="817"/>
      <c r="AM31" s="817"/>
      <c r="AN31" s="817"/>
      <c r="AO31" s="817"/>
      <c r="AP31" s="817" t="s">
        <v>539</v>
      </c>
      <c r="AQ31" s="817"/>
      <c r="AR31" s="817"/>
      <c r="AS31" s="817"/>
      <c r="AT31" s="817"/>
      <c r="AU31" s="817" t="s">
        <v>539</v>
      </c>
      <c r="AV31" s="817"/>
      <c r="AW31" s="817"/>
      <c r="AX31" s="817"/>
      <c r="AY31" s="817"/>
      <c r="AZ31" s="818" t="s">
        <v>539</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384</v>
      </c>
      <c r="C32" s="742"/>
      <c r="D32" s="742"/>
      <c r="E32" s="742"/>
      <c r="F32" s="742"/>
      <c r="G32" s="742"/>
      <c r="H32" s="742"/>
      <c r="I32" s="742"/>
      <c r="J32" s="742"/>
      <c r="K32" s="742"/>
      <c r="L32" s="742"/>
      <c r="M32" s="742"/>
      <c r="N32" s="742"/>
      <c r="O32" s="742"/>
      <c r="P32" s="743"/>
      <c r="Q32" s="744">
        <v>636</v>
      </c>
      <c r="R32" s="745"/>
      <c r="S32" s="745"/>
      <c r="T32" s="745"/>
      <c r="U32" s="745"/>
      <c r="V32" s="745">
        <v>593</v>
      </c>
      <c r="W32" s="745"/>
      <c r="X32" s="745"/>
      <c r="Y32" s="745"/>
      <c r="Z32" s="745"/>
      <c r="AA32" s="745">
        <v>43</v>
      </c>
      <c r="AB32" s="745"/>
      <c r="AC32" s="745"/>
      <c r="AD32" s="745"/>
      <c r="AE32" s="746"/>
      <c r="AF32" s="747">
        <v>936</v>
      </c>
      <c r="AG32" s="748"/>
      <c r="AH32" s="748"/>
      <c r="AI32" s="748"/>
      <c r="AJ32" s="749"/>
      <c r="AK32" s="816" t="s">
        <v>539</v>
      </c>
      <c r="AL32" s="817"/>
      <c r="AM32" s="817"/>
      <c r="AN32" s="817"/>
      <c r="AO32" s="817"/>
      <c r="AP32" s="817">
        <v>985</v>
      </c>
      <c r="AQ32" s="817"/>
      <c r="AR32" s="817"/>
      <c r="AS32" s="817"/>
      <c r="AT32" s="817"/>
      <c r="AU32" s="817" t="s">
        <v>539</v>
      </c>
      <c r="AV32" s="817"/>
      <c r="AW32" s="817"/>
      <c r="AX32" s="817"/>
      <c r="AY32" s="817"/>
      <c r="AZ32" s="818" t="s">
        <v>539</v>
      </c>
      <c r="BA32" s="818"/>
      <c r="BB32" s="818"/>
      <c r="BC32" s="818"/>
      <c r="BD32" s="818"/>
      <c r="BE32" s="814" t="s">
        <v>385</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386</v>
      </c>
      <c r="C33" s="742"/>
      <c r="D33" s="742"/>
      <c r="E33" s="742"/>
      <c r="F33" s="742"/>
      <c r="G33" s="742"/>
      <c r="H33" s="742"/>
      <c r="I33" s="742"/>
      <c r="J33" s="742"/>
      <c r="K33" s="742"/>
      <c r="L33" s="742"/>
      <c r="M33" s="742"/>
      <c r="N33" s="742"/>
      <c r="O33" s="742"/>
      <c r="P33" s="743"/>
      <c r="Q33" s="744">
        <v>779</v>
      </c>
      <c r="R33" s="745"/>
      <c r="S33" s="745"/>
      <c r="T33" s="745"/>
      <c r="U33" s="745"/>
      <c r="V33" s="745">
        <v>717</v>
      </c>
      <c r="W33" s="745"/>
      <c r="X33" s="745"/>
      <c r="Y33" s="745"/>
      <c r="Z33" s="745"/>
      <c r="AA33" s="745">
        <v>61</v>
      </c>
      <c r="AB33" s="745"/>
      <c r="AC33" s="745"/>
      <c r="AD33" s="745"/>
      <c r="AE33" s="746"/>
      <c r="AF33" s="747">
        <v>21</v>
      </c>
      <c r="AG33" s="748"/>
      <c r="AH33" s="748"/>
      <c r="AI33" s="748"/>
      <c r="AJ33" s="749"/>
      <c r="AK33" s="816">
        <v>248</v>
      </c>
      <c r="AL33" s="817"/>
      <c r="AM33" s="817"/>
      <c r="AN33" s="817"/>
      <c r="AO33" s="817"/>
      <c r="AP33" s="817">
        <v>3179</v>
      </c>
      <c r="AQ33" s="817"/>
      <c r="AR33" s="817"/>
      <c r="AS33" s="817"/>
      <c r="AT33" s="817"/>
      <c r="AU33" s="817">
        <v>2893</v>
      </c>
      <c r="AV33" s="817"/>
      <c r="AW33" s="817"/>
      <c r="AX33" s="817"/>
      <c r="AY33" s="817"/>
      <c r="AZ33" s="818" t="s">
        <v>539</v>
      </c>
      <c r="BA33" s="818"/>
      <c r="BB33" s="818"/>
      <c r="BC33" s="818"/>
      <c r="BD33" s="818"/>
      <c r="BE33" s="814" t="s">
        <v>387</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388</v>
      </c>
      <c r="C34" s="742"/>
      <c r="D34" s="742"/>
      <c r="E34" s="742"/>
      <c r="F34" s="742"/>
      <c r="G34" s="742"/>
      <c r="H34" s="742"/>
      <c r="I34" s="742"/>
      <c r="J34" s="742"/>
      <c r="K34" s="742"/>
      <c r="L34" s="742"/>
      <c r="M34" s="742"/>
      <c r="N34" s="742"/>
      <c r="O34" s="742"/>
      <c r="P34" s="743"/>
      <c r="Q34" s="744">
        <v>513</v>
      </c>
      <c r="R34" s="745"/>
      <c r="S34" s="745"/>
      <c r="T34" s="745"/>
      <c r="U34" s="745"/>
      <c r="V34" s="745">
        <v>501</v>
      </c>
      <c r="W34" s="745"/>
      <c r="X34" s="745"/>
      <c r="Y34" s="745"/>
      <c r="Z34" s="745"/>
      <c r="AA34" s="745">
        <v>12</v>
      </c>
      <c r="AB34" s="745"/>
      <c r="AC34" s="745"/>
      <c r="AD34" s="745"/>
      <c r="AE34" s="746"/>
      <c r="AF34" s="747">
        <v>12</v>
      </c>
      <c r="AG34" s="748"/>
      <c r="AH34" s="748"/>
      <c r="AI34" s="748"/>
      <c r="AJ34" s="749"/>
      <c r="AK34" s="816">
        <v>327</v>
      </c>
      <c r="AL34" s="817"/>
      <c r="AM34" s="817"/>
      <c r="AN34" s="817"/>
      <c r="AO34" s="817"/>
      <c r="AP34" s="817">
        <v>3898</v>
      </c>
      <c r="AQ34" s="817"/>
      <c r="AR34" s="817"/>
      <c r="AS34" s="817"/>
      <c r="AT34" s="817"/>
      <c r="AU34" s="817">
        <v>3898</v>
      </c>
      <c r="AV34" s="817"/>
      <c r="AW34" s="817"/>
      <c r="AX34" s="817"/>
      <c r="AY34" s="817"/>
      <c r="AZ34" s="818" t="s">
        <v>539</v>
      </c>
      <c r="BA34" s="818"/>
      <c r="BB34" s="818"/>
      <c r="BC34" s="818"/>
      <c r="BD34" s="818"/>
      <c r="BE34" s="814" t="s">
        <v>387</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389</v>
      </c>
      <c r="C35" s="742"/>
      <c r="D35" s="742"/>
      <c r="E35" s="742"/>
      <c r="F35" s="742"/>
      <c r="G35" s="742"/>
      <c r="H35" s="742"/>
      <c r="I35" s="742"/>
      <c r="J35" s="742"/>
      <c r="K35" s="742"/>
      <c r="L35" s="742"/>
      <c r="M35" s="742"/>
      <c r="N35" s="742"/>
      <c r="O35" s="742"/>
      <c r="P35" s="743"/>
      <c r="Q35" s="744">
        <v>1252</v>
      </c>
      <c r="R35" s="745"/>
      <c r="S35" s="745"/>
      <c r="T35" s="745"/>
      <c r="U35" s="745"/>
      <c r="V35" s="745">
        <v>1218</v>
      </c>
      <c r="W35" s="745"/>
      <c r="X35" s="745"/>
      <c r="Y35" s="745"/>
      <c r="Z35" s="745"/>
      <c r="AA35" s="745">
        <v>34</v>
      </c>
      <c r="AB35" s="745"/>
      <c r="AC35" s="745"/>
      <c r="AD35" s="745"/>
      <c r="AE35" s="746"/>
      <c r="AF35" s="747">
        <v>16</v>
      </c>
      <c r="AG35" s="748"/>
      <c r="AH35" s="748"/>
      <c r="AI35" s="748"/>
      <c r="AJ35" s="749"/>
      <c r="AK35" s="816">
        <v>340</v>
      </c>
      <c r="AL35" s="817"/>
      <c r="AM35" s="817"/>
      <c r="AN35" s="817"/>
      <c r="AO35" s="817"/>
      <c r="AP35" s="817">
        <v>3099</v>
      </c>
      <c r="AQ35" s="817"/>
      <c r="AR35" s="817"/>
      <c r="AS35" s="817"/>
      <c r="AT35" s="817"/>
      <c r="AU35" s="817">
        <v>2361</v>
      </c>
      <c r="AV35" s="817"/>
      <c r="AW35" s="817"/>
      <c r="AX35" s="817"/>
      <c r="AY35" s="817"/>
      <c r="AZ35" s="818" t="s">
        <v>539</v>
      </c>
      <c r="BA35" s="818"/>
      <c r="BB35" s="818"/>
      <c r="BC35" s="818"/>
      <c r="BD35" s="818"/>
      <c r="BE35" s="814" t="s">
        <v>387</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t="s">
        <v>390</v>
      </c>
      <c r="C36" s="742"/>
      <c r="D36" s="742"/>
      <c r="E36" s="742"/>
      <c r="F36" s="742"/>
      <c r="G36" s="742"/>
      <c r="H36" s="742"/>
      <c r="I36" s="742"/>
      <c r="J36" s="742"/>
      <c r="K36" s="742"/>
      <c r="L36" s="742"/>
      <c r="M36" s="742"/>
      <c r="N36" s="742"/>
      <c r="O36" s="742"/>
      <c r="P36" s="743"/>
      <c r="Q36" s="744">
        <v>45</v>
      </c>
      <c r="R36" s="745"/>
      <c r="S36" s="745"/>
      <c r="T36" s="745"/>
      <c r="U36" s="745"/>
      <c r="V36" s="745">
        <v>44</v>
      </c>
      <c r="W36" s="745"/>
      <c r="X36" s="745"/>
      <c r="Y36" s="745"/>
      <c r="Z36" s="745"/>
      <c r="AA36" s="745">
        <v>1</v>
      </c>
      <c r="AB36" s="745"/>
      <c r="AC36" s="745"/>
      <c r="AD36" s="745"/>
      <c r="AE36" s="746"/>
      <c r="AF36" s="747">
        <v>1</v>
      </c>
      <c r="AG36" s="748"/>
      <c r="AH36" s="748"/>
      <c r="AI36" s="748"/>
      <c r="AJ36" s="749"/>
      <c r="AK36" s="816">
        <v>28</v>
      </c>
      <c r="AL36" s="817"/>
      <c r="AM36" s="817"/>
      <c r="AN36" s="817"/>
      <c r="AO36" s="817"/>
      <c r="AP36" s="817">
        <v>178</v>
      </c>
      <c r="AQ36" s="817"/>
      <c r="AR36" s="817"/>
      <c r="AS36" s="817"/>
      <c r="AT36" s="817"/>
      <c r="AU36" s="817">
        <v>140</v>
      </c>
      <c r="AV36" s="817"/>
      <c r="AW36" s="817"/>
      <c r="AX36" s="817"/>
      <c r="AY36" s="817"/>
      <c r="AZ36" s="818" t="s">
        <v>539</v>
      </c>
      <c r="BA36" s="818"/>
      <c r="BB36" s="818"/>
      <c r="BC36" s="818"/>
      <c r="BD36" s="818"/>
      <c r="BE36" s="814" t="s">
        <v>387</v>
      </c>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t="s">
        <v>391</v>
      </c>
      <c r="C37" s="742"/>
      <c r="D37" s="742"/>
      <c r="E37" s="742"/>
      <c r="F37" s="742"/>
      <c r="G37" s="742"/>
      <c r="H37" s="742"/>
      <c r="I37" s="742"/>
      <c r="J37" s="742"/>
      <c r="K37" s="742"/>
      <c r="L37" s="742"/>
      <c r="M37" s="742"/>
      <c r="N37" s="742"/>
      <c r="O37" s="742"/>
      <c r="P37" s="743"/>
      <c r="Q37" s="744">
        <v>26</v>
      </c>
      <c r="R37" s="745"/>
      <c r="S37" s="745"/>
      <c r="T37" s="745"/>
      <c r="U37" s="745"/>
      <c r="V37" s="745">
        <v>26</v>
      </c>
      <c r="W37" s="745"/>
      <c r="X37" s="745"/>
      <c r="Y37" s="745"/>
      <c r="Z37" s="745"/>
      <c r="AA37" s="745" t="s">
        <v>536</v>
      </c>
      <c r="AB37" s="745"/>
      <c r="AC37" s="745"/>
      <c r="AD37" s="745"/>
      <c r="AE37" s="746"/>
      <c r="AF37" s="747" t="s">
        <v>112</v>
      </c>
      <c r="AG37" s="748"/>
      <c r="AH37" s="748"/>
      <c r="AI37" s="748"/>
      <c r="AJ37" s="749"/>
      <c r="AK37" s="816">
        <v>23</v>
      </c>
      <c r="AL37" s="817"/>
      <c r="AM37" s="817"/>
      <c r="AN37" s="817"/>
      <c r="AO37" s="817"/>
      <c r="AP37" s="817">
        <v>64</v>
      </c>
      <c r="AQ37" s="817"/>
      <c r="AR37" s="817"/>
      <c r="AS37" s="817"/>
      <c r="AT37" s="817"/>
      <c r="AU37" s="817">
        <v>55</v>
      </c>
      <c r="AV37" s="817"/>
      <c r="AW37" s="817"/>
      <c r="AX37" s="817"/>
      <c r="AY37" s="817"/>
      <c r="AZ37" s="818" t="s">
        <v>539</v>
      </c>
      <c r="BA37" s="818"/>
      <c r="BB37" s="818"/>
      <c r="BC37" s="818"/>
      <c r="BD37" s="818"/>
      <c r="BE37" s="814" t="s">
        <v>387</v>
      </c>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392</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368</v>
      </c>
      <c r="B63" s="776" t="s">
        <v>393</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1282</v>
      </c>
      <c r="AG63" s="828"/>
      <c r="AH63" s="828"/>
      <c r="AI63" s="828"/>
      <c r="AJ63" s="829"/>
      <c r="AK63" s="830"/>
      <c r="AL63" s="825"/>
      <c r="AM63" s="825"/>
      <c r="AN63" s="825"/>
      <c r="AO63" s="825"/>
      <c r="AP63" s="828">
        <v>11606</v>
      </c>
      <c r="AQ63" s="828"/>
      <c r="AR63" s="828"/>
      <c r="AS63" s="828"/>
      <c r="AT63" s="828"/>
      <c r="AU63" s="828">
        <v>9387</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395</v>
      </c>
      <c r="B66" s="727"/>
      <c r="C66" s="727"/>
      <c r="D66" s="727"/>
      <c r="E66" s="727"/>
      <c r="F66" s="727"/>
      <c r="G66" s="727"/>
      <c r="H66" s="727"/>
      <c r="I66" s="727"/>
      <c r="J66" s="727"/>
      <c r="K66" s="727"/>
      <c r="L66" s="727"/>
      <c r="M66" s="727"/>
      <c r="N66" s="727"/>
      <c r="O66" s="727"/>
      <c r="P66" s="728"/>
      <c r="Q66" s="703" t="s">
        <v>372</v>
      </c>
      <c r="R66" s="704"/>
      <c r="S66" s="704"/>
      <c r="T66" s="704"/>
      <c r="U66" s="705"/>
      <c r="V66" s="703" t="s">
        <v>373</v>
      </c>
      <c r="W66" s="704"/>
      <c r="X66" s="704"/>
      <c r="Y66" s="704"/>
      <c r="Z66" s="705"/>
      <c r="AA66" s="703" t="s">
        <v>374</v>
      </c>
      <c r="AB66" s="704"/>
      <c r="AC66" s="704"/>
      <c r="AD66" s="704"/>
      <c r="AE66" s="705"/>
      <c r="AF66" s="838" t="s">
        <v>375</v>
      </c>
      <c r="AG66" s="799"/>
      <c r="AH66" s="799"/>
      <c r="AI66" s="799"/>
      <c r="AJ66" s="839"/>
      <c r="AK66" s="703" t="s">
        <v>376</v>
      </c>
      <c r="AL66" s="727"/>
      <c r="AM66" s="727"/>
      <c r="AN66" s="727"/>
      <c r="AO66" s="728"/>
      <c r="AP66" s="703" t="s">
        <v>377</v>
      </c>
      <c r="AQ66" s="704"/>
      <c r="AR66" s="704"/>
      <c r="AS66" s="704"/>
      <c r="AT66" s="705"/>
      <c r="AU66" s="703" t="s">
        <v>396</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542</v>
      </c>
      <c r="C68" s="856"/>
      <c r="D68" s="856"/>
      <c r="E68" s="856"/>
      <c r="F68" s="856"/>
      <c r="G68" s="856"/>
      <c r="H68" s="856"/>
      <c r="I68" s="856"/>
      <c r="J68" s="856"/>
      <c r="K68" s="856"/>
      <c r="L68" s="856"/>
      <c r="M68" s="856"/>
      <c r="N68" s="856"/>
      <c r="O68" s="856"/>
      <c r="P68" s="857"/>
      <c r="Q68" s="858">
        <v>30422</v>
      </c>
      <c r="R68" s="852"/>
      <c r="S68" s="852"/>
      <c r="T68" s="852"/>
      <c r="U68" s="852"/>
      <c r="V68" s="852">
        <v>30397</v>
      </c>
      <c r="W68" s="852"/>
      <c r="X68" s="852"/>
      <c r="Y68" s="852"/>
      <c r="Z68" s="852"/>
      <c r="AA68" s="852">
        <v>26</v>
      </c>
      <c r="AB68" s="852"/>
      <c r="AC68" s="852"/>
      <c r="AD68" s="852"/>
      <c r="AE68" s="852"/>
      <c r="AF68" s="852">
        <v>26</v>
      </c>
      <c r="AG68" s="852"/>
      <c r="AH68" s="852"/>
      <c r="AI68" s="852"/>
      <c r="AJ68" s="852"/>
      <c r="AK68" s="852">
        <v>740</v>
      </c>
      <c r="AL68" s="852"/>
      <c r="AM68" s="852"/>
      <c r="AN68" s="852"/>
      <c r="AO68" s="852"/>
      <c r="AP68" s="852" t="s">
        <v>547</v>
      </c>
      <c r="AQ68" s="852"/>
      <c r="AR68" s="852"/>
      <c r="AS68" s="852"/>
      <c r="AT68" s="852"/>
      <c r="AU68" s="852" t="s">
        <v>547</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543</v>
      </c>
      <c r="C69" s="860"/>
      <c r="D69" s="860"/>
      <c r="E69" s="860"/>
      <c r="F69" s="860"/>
      <c r="G69" s="860"/>
      <c r="H69" s="860"/>
      <c r="I69" s="860"/>
      <c r="J69" s="860"/>
      <c r="K69" s="860"/>
      <c r="L69" s="860"/>
      <c r="M69" s="860"/>
      <c r="N69" s="860"/>
      <c r="O69" s="860"/>
      <c r="P69" s="861"/>
      <c r="Q69" s="862">
        <v>221</v>
      </c>
      <c r="R69" s="817"/>
      <c r="S69" s="817"/>
      <c r="T69" s="817"/>
      <c r="U69" s="817"/>
      <c r="V69" s="817">
        <v>221</v>
      </c>
      <c r="W69" s="817"/>
      <c r="X69" s="817"/>
      <c r="Y69" s="817"/>
      <c r="Z69" s="817"/>
      <c r="AA69" s="817">
        <v>1</v>
      </c>
      <c r="AB69" s="817"/>
      <c r="AC69" s="817"/>
      <c r="AD69" s="817"/>
      <c r="AE69" s="817"/>
      <c r="AF69" s="817">
        <v>1</v>
      </c>
      <c r="AG69" s="817"/>
      <c r="AH69" s="817"/>
      <c r="AI69" s="817"/>
      <c r="AJ69" s="817"/>
      <c r="AK69" s="817">
        <v>57</v>
      </c>
      <c r="AL69" s="817"/>
      <c r="AM69" s="817"/>
      <c r="AN69" s="817"/>
      <c r="AO69" s="817"/>
      <c r="AP69" s="817" t="s">
        <v>547</v>
      </c>
      <c r="AQ69" s="817"/>
      <c r="AR69" s="817"/>
      <c r="AS69" s="817"/>
      <c r="AT69" s="817"/>
      <c r="AU69" s="817" t="s">
        <v>547</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544</v>
      </c>
      <c r="C70" s="860"/>
      <c r="D70" s="860"/>
      <c r="E70" s="860"/>
      <c r="F70" s="860"/>
      <c r="G70" s="860"/>
      <c r="H70" s="860"/>
      <c r="I70" s="860"/>
      <c r="J70" s="860"/>
      <c r="K70" s="860"/>
      <c r="L70" s="860"/>
      <c r="M70" s="860"/>
      <c r="N70" s="860"/>
      <c r="O70" s="860"/>
      <c r="P70" s="861"/>
      <c r="Q70" s="862">
        <v>511</v>
      </c>
      <c r="R70" s="817"/>
      <c r="S70" s="817"/>
      <c r="T70" s="817"/>
      <c r="U70" s="817"/>
      <c r="V70" s="817">
        <v>343</v>
      </c>
      <c r="W70" s="817"/>
      <c r="X70" s="817"/>
      <c r="Y70" s="817"/>
      <c r="Z70" s="817"/>
      <c r="AA70" s="817">
        <v>168</v>
      </c>
      <c r="AB70" s="817"/>
      <c r="AC70" s="817"/>
      <c r="AD70" s="817"/>
      <c r="AE70" s="817"/>
      <c r="AF70" s="817">
        <v>168</v>
      </c>
      <c r="AG70" s="817"/>
      <c r="AH70" s="817"/>
      <c r="AI70" s="817"/>
      <c r="AJ70" s="817"/>
      <c r="AK70" s="817" t="s">
        <v>547</v>
      </c>
      <c r="AL70" s="817"/>
      <c r="AM70" s="817"/>
      <c r="AN70" s="817"/>
      <c r="AO70" s="817"/>
      <c r="AP70" s="817" t="s">
        <v>547</v>
      </c>
      <c r="AQ70" s="817"/>
      <c r="AR70" s="817"/>
      <c r="AS70" s="817"/>
      <c r="AT70" s="817"/>
      <c r="AU70" s="817" t="s">
        <v>547</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545</v>
      </c>
      <c r="C71" s="860"/>
      <c r="D71" s="860"/>
      <c r="E71" s="860"/>
      <c r="F71" s="860"/>
      <c r="G71" s="860"/>
      <c r="H71" s="860"/>
      <c r="I71" s="860"/>
      <c r="J71" s="860"/>
      <c r="K71" s="860"/>
      <c r="L71" s="860"/>
      <c r="M71" s="860"/>
      <c r="N71" s="860"/>
      <c r="O71" s="860"/>
      <c r="P71" s="861"/>
      <c r="Q71" s="862">
        <v>813</v>
      </c>
      <c r="R71" s="817"/>
      <c r="S71" s="817"/>
      <c r="T71" s="817"/>
      <c r="U71" s="817"/>
      <c r="V71" s="817">
        <v>808</v>
      </c>
      <c r="W71" s="817"/>
      <c r="X71" s="817"/>
      <c r="Y71" s="817"/>
      <c r="Z71" s="817"/>
      <c r="AA71" s="817">
        <v>5</v>
      </c>
      <c r="AB71" s="817"/>
      <c r="AC71" s="817"/>
      <c r="AD71" s="817"/>
      <c r="AE71" s="817"/>
      <c r="AF71" s="817">
        <v>5</v>
      </c>
      <c r="AG71" s="817"/>
      <c r="AH71" s="817"/>
      <c r="AI71" s="817"/>
      <c r="AJ71" s="817"/>
      <c r="AK71" s="817" t="s">
        <v>547</v>
      </c>
      <c r="AL71" s="817"/>
      <c r="AM71" s="817"/>
      <c r="AN71" s="817"/>
      <c r="AO71" s="817"/>
      <c r="AP71" s="817" t="s">
        <v>547</v>
      </c>
      <c r="AQ71" s="817"/>
      <c r="AR71" s="817"/>
      <c r="AS71" s="817"/>
      <c r="AT71" s="817"/>
      <c r="AU71" s="817" t="s">
        <v>547</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546</v>
      </c>
      <c r="C72" s="860"/>
      <c r="D72" s="860"/>
      <c r="E72" s="860"/>
      <c r="F72" s="860"/>
      <c r="G72" s="860"/>
      <c r="H72" s="860"/>
      <c r="I72" s="860"/>
      <c r="J72" s="860"/>
      <c r="K72" s="860"/>
      <c r="L72" s="860"/>
      <c r="M72" s="860"/>
      <c r="N72" s="860"/>
      <c r="O72" s="860"/>
      <c r="P72" s="861"/>
      <c r="Q72" s="862">
        <v>280749</v>
      </c>
      <c r="R72" s="817"/>
      <c r="S72" s="817"/>
      <c r="T72" s="817"/>
      <c r="U72" s="817"/>
      <c r="V72" s="817">
        <v>275112</v>
      </c>
      <c r="W72" s="817"/>
      <c r="X72" s="817"/>
      <c r="Y72" s="817"/>
      <c r="Z72" s="817"/>
      <c r="AA72" s="817">
        <v>5638</v>
      </c>
      <c r="AB72" s="817"/>
      <c r="AC72" s="817"/>
      <c r="AD72" s="817"/>
      <c r="AE72" s="817"/>
      <c r="AF72" s="817">
        <v>5638</v>
      </c>
      <c r="AG72" s="817"/>
      <c r="AH72" s="817"/>
      <c r="AI72" s="817"/>
      <c r="AJ72" s="817"/>
      <c r="AK72" s="817">
        <v>2361</v>
      </c>
      <c r="AL72" s="817"/>
      <c r="AM72" s="817"/>
      <c r="AN72" s="817"/>
      <c r="AO72" s="817"/>
      <c r="AP72" s="817" t="s">
        <v>547</v>
      </c>
      <c r="AQ72" s="817"/>
      <c r="AR72" s="817"/>
      <c r="AS72" s="817"/>
      <c r="AT72" s="817"/>
      <c r="AU72" s="817" t="s">
        <v>547</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541</v>
      </c>
      <c r="C73" s="860"/>
      <c r="D73" s="860"/>
      <c r="E73" s="860"/>
      <c r="F73" s="860"/>
      <c r="G73" s="860"/>
      <c r="H73" s="860"/>
      <c r="I73" s="860"/>
      <c r="J73" s="860"/>
      <c r="K73" s="860"/>
      <c r="L73" s="860"/>
      <c r="M73" s="860"/>
      <c r="N73" s="860"/>
      <c r="O73" s="860"/>
      <c r="P73" s="861"/>
      <c r="Q73" s="862">
        <v>836</v>
      </c>
      <c r="R73" s="817"/>
      <c r="S73" s="817"/>
      <c r="T73" s="817"/>
      <c r="U73" s="817"/>
      <c r="V73" s="817">
        <v>833</v>
      </c>
      <c r="W73" s="817"/>
      <c r="X73" s="817"/>
      <c r="Y73" s="817"/>
      <c r="Z73" s="817"/>
      <c r="AA73" s="817">
        <v>3</v>
      </c>
      <c r="AB73" s="817"/>
      <c r="AC73" s="817"/>
      <c r="AD73" s="817"/>
      <c r="AE73" s="817"/>
      <c r="AF73" s="817">
        <v>1354</v>
      </c>
      <c r="AG73" s="817"/>
      <c r="AH73" s="817"/>
      <c r="AI73" s="817"/>
      <c r="AJ73" s="817"/>
      <c r="AK73" s="817" t="s">
        <v>547</v>
      </c>
      <c r="AL73" s="817"/>
      <c r="AM73" s="817"/>
      <c r="AN73" s="817"/>
      <c r="AO73" s="817"/>
      <c r="AP73" s="817" t="s">
        <v>547</v>
      </c>
      <c r="AQ73" s="817"/>
      <c r="AR73" s="817"/>
      <c r="AS73" s="817"/>
      <c r="AT73" s="817"/>
      <c r="AU73" s="817" t="s">
        <v>547</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540</v>
      </c>
      <c r="C74" s="860"/>
      <c r="D74" s="860"/>
      <c r="E74" s="860"/>
      <c r="F74" s="860"/>
      <c r="G74" s="860"/>
      <c r="H74" s="860"/>
      <c r="I74" s="860"/>
      <c r="J74" s="860"/>
      <c r="K74" s="860"/>
      <c r="L74" s="860"/>
      <c r="M74" s="860"/>
      <c r="N74" s="860"/>
      <c r="O74" s="860"/>
      <c r="P74" s="861"/>
      <c r="Q74" s="865">
        <v>1152</v>
      </c>
      <c r="R74" s="866"/>
      <c r="S74" s="866"/>
      <c r="T74" s="866"/>
      <c r="U74" s="816"/>
      <c r="V74" s="867">
        <v>1072</v>
      </c>
      <c r="W74" s="866"/>
      <c r="X74" s="866"/>
      <c r="Y74" s="866"/>
      <c r="Z74" s="816"/>
      <c r="AA74" s="867">
        <v>80</v>
      </c>
      <c r="AB74" s="866"/>
      <c r="AC74" s="866"/>
      <c r="AD74" s="866"/>
      <c r="AE74" s="816"/>
      <c r="AF74" s="867">
        <v>80</v>
      </c>
      <c r="AG74" s="866"/>
      <c r="AH74" s="866"/>
      <c r="AI74" s="866"/>
      <c r="AJ74" s="816"/>
      <c r="AK74" s="867" t="s">
        <v>547</v>
      </c>
      <c r="AL74" s="866"/>
      <c r="AM74" s="866"/>
      <c r="AN74" s="866"/>
      <c r="AO74" s="816"/>
      <c r="AP74" s="867" t="s">
        <v>547</v>
      </c>
      <c r="AQ74" s="866"/>
      <c r="AR74" s="866"/>
      <c r="AS74" s="866"/>
      <c r="AT74" s="816"/>
      <c r="AU74" s="867" t="s">
        <v>547</v>
      </c>
      <c r="AV74" s="866"/>
      <c r="AW74" s="866"/>
      <c r="AX74" s="866"/>
      <c r="AY74" s="816"/>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368</v>
      </c>
      <c r="B88" s="776" t="s">
        <v>397</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7271</v>
      </c>
      <c r="AG88" s="828"/>
      <c r="AH88" s="828"/>
      <c r="AI88" s="828"/>
      <c r="AJ88" s="828"/>
      <c r="AK88" s="825"/>
      <c r="AL88" s="825"/>
      <c r="AM88" s="825"/>
      <c r="AN88" s="825"/>
      <c r="AO88" s="825"/>
      <c r="AP88" s="828"/>
      <c r="AQ88" s="828"/>
      <c r="AR88" s="828"/>
      <c r="AS88" s="828"/>
      <c r="AT88" s="828"/>
      <c r="AU88" s="828"/>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6" t="s">
        <v>398</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635</v>
      </c>
      <c r="CS102" s="836"/>
      <c r="CT102" s="836"/>
      <c r="CU102" s="836"/>
      <c r="CV102" s="879"/>
      <c r="CW102" s="878">
        <v>32</v>
      </c>
      <c r="CX102" s="836"/>
      <c r="CY102" s="836"/>
      <c r="CZ102" s="836"/>
      <c r="DA102" s="879"/>
      <c r="DB102" s="878">
        <v>11</v>
      </c>
      <c r="DC102" s="836"/>
      <c r="DD102" s="836"/>
      <c r="DE102" s="836"/>
      <c r="DF102" s="879"/>
      <c r="DG102" s="878" t="s">
        <v>547</v>
      </c>
      <c r="DH102" s="836"/>
      <c r="DI102" s="836"/>
      <c r="DJ102" s="836"/>
      <c r="DK102" s="879"/>
      <c r="DL102" s="878" t="s">
        <v>547</v>
      </c>
      <c r="DM102" s="836"/>
      <c r="DN102" s="836"/>
      <c r="DO102" s="836"/>
      <c r="DP102" s="879"/>
      <c r="DQ102" s="878" t="s">
        <v>556</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399</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400</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403</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404</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405</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406</v>
      </c>
      <c r="AB109" s="881"/>
      <c r="AC109" s="881"/>
      <c r="AD109" s="881"/>
      <c r="AE109" s="882"/>
      <c r="AF109" s="880" t="s">
        <v>286</v>
      </c>
      <c r="AG109" s="881"/>
      <c r="AH109" s="881"/>
      <c r="AI109" s="881"/>
      <c r="AJ109" s="882"/>
      <c r="AK109" s="880" t="s">
        <v>285</v>
      </c>
      <c r="AL109" s="881"/>
      <c r="AM109" s="881"/>
      <c r="AN109" s="881"/>
      <c r="AO109" s="882"/>
      <c r="AP109" s="880" t="s">
        <v>407</v>
      </c>
      <c r="AQ109" s="881"/>
      <c r="AR109" s="881"/>
      <c r="AS109" s="881"/>
      <c r="AT109" s="883"/>
      <c r="AU109" s="902" t="s">
        <v>405</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406</v>
      </c>
      <c r="BR109" s="881"/>
      <c r="BS109" s="881"/>
      <c r="BT109" s="881"/>
      <c r="BU109" s="882"/>
      <c r="BV109" s="880" t="s">
        <v>286</v>
      </c>
      <c r="BW109" s="881"/>
      <c r="BX109" s="881"/>
      <c r="BY109" s="881"/>
      <c r="BZ109" s="882"/>
      <c r="CA109" s="880" t="s">
        <v>285</v>
      </c>
      <c r="CB109" s="881"/>
      <c r="CC109" s="881"/>
      <c r="CD109" s="881"/>
      <c r="CE109" s="882"/>
      <c r="CF109" s="903" t="s">
        <v>407</v>
      </c>
      <c r="CG109" s="903"/>
      <c r="CH109" s="903"/>
      <c r="CI109" s="903"/>
      <c r="CJ109" s="903"/>
      <c r="CK109" s="880" t="s">
        <v>408</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406</v>
      </c>
      <c r="DH109" s="881"/>
      <c r="DI109" s="881"/>
      <c r="DJ109" s="881"/>
      <c r="DK109" s="882"/>
      <c r="DL109" s="880" t="s">
        <v>286</v>
      </c>
      <c r="DM109" s="881"/>
      <c r="DN109" s="881"/>
      <c r="DO109" s="881"/>
      <c r="DP109" s="882"/>
      <c r="DQ109" s="880" t="s">
        <v>285</v>
      </c>
      <c r="DR109" s="881"/>
      <c r="DS109" s="881"/>
      <c r="DT109" s="881"/>
      <c r="DU109" s="882"/>
      <c r="DV109" s="880" t="s">
        <v>407</v>
      </c>
      <c r="DW109" s="881"/>
      <c r="DX109" s="881"/>
      <c r="DY109" s="881"/>
      <c r="DZ109" s="883"/>
    </row>
    <row r="110" spans="1:131" s="197" customFormat="1" ht="26.25" customHeight="1">
      <c r="A110" s="884" t="s">
        <v>409</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3352192</v>
      </c>
      <c r="AB110" s="888"/>
      <c r="AC110" s="888"/>
      <c r="AD110" s="888"/>
      <c r="AE110" s="889"/>
      <c r="AF110" s="890">
        <v>3269359</v>
      </c>
      <c r="AG110" s="888"/>
      <c r="AH110" s="888"/>
      <c r="AI110" s="888"/>
      <c r="AJ110" s="889"/>
      <c r="AK110" s="890">
        <v>3089977</v>
      </c>
      <c r="AL110" s="888"/>
      <c r="AM110" s="888"/>
      <c r="AN110" s="888"/>
      <c r="AO110" s="889"/>
      <c r="AP110" s="891">
        <v>24.4</v>
      </c>
      <c r="AQ110" s="892"/>
      <c r="AR110" s="892"/>
      <c r="AS110" s="892"/>
      <c r="AT110" s="893"/>
      <c r="AU110" s="894" t="s">
        <v>61</v>
      </c>
      <c r="AV110" s="895"/>
      <c r="AW110" s="895"/>
      <c r="AX110" s="895"/>
      <c r="AY110" s="896"/>
      <c r="AZ110" s="938" t="s">
        <v>410</v>
      </c>
      <c r="BA110" s="885"/>
      <c r="BB110" s="885"/>
      <c r="BC110" s="885"/>
      <c r="BD110" s="885"/>
      <c r="BE110" s="885"/>
      <c r="BF110" s="885"/>
      <c r="BG110" s="885"/>
      <c r="BH110" s="885"/>
      <c r="BI110" s="885"/>
      <c r="BJ110" s="885"/>
      <c r="BK110" s="885"/>
      <c r="BL110" s="885"/>
      <c r="BM110" s="885"/>
      <c r="BN110" s="885"/>
      <c r="BO110" s="885"/>
      <c r="BP110" s="886"/>
      <c r="BQ110" s="924">
        <v>25183255</v>
      </c>
      <c r="BR110" s="925"/>
      <c r="BS110" s="925"/>
      <c r="BT110" s="925"/>
      <c r="BU110" s="925"/>
      <c r="BV110" s="925">
        <v>24879093</v>
      </c>
      <c r="BW110" s="925"/>
      <c r="BX110" s="925"/>
      <c r="BY110" s="925"/>
      <c r="BZ110" s="925"/>
      <c r="CA110" s="925">
        <v>24611121</v>
      </c>
      <c r="CB110" s="925"/>
      <c r="CC110" s="925"/>
      <c r="CD110" s="925"/>
      <c r="CE110" s="925"/>
      <c r="CF110" s="939">
        <v>194.3</v>
      </c>
      <c r="CG110" s="940"/>
      <c r="CH110" s="940"/>
      <c r="CI110" s="940"/>
      <c r="CJ110" s="940"/>
      <c r="CK110" s="941" t="s">
        <v>411</v>
      </c>
      <c r="CL110" s="942"/>
      <c r="CM110" s="921" t="s">
        <v>412</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c r="A111" s="928" t="s">
        <v>413</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414</v>
      </c>
      <c r="BA111" s="948"/>
      <c r="BB111" s="948"/>
      <c r="BC111" s="948"/>
      <c r="BD111" s="948"/>
      <c r="BE111" s="948"/>
      <c r="BF111" s="948"/>
      <c r="BG111" s="948"/>
      <c r="BH111" s="948"/>
      <c r="BI111" s="948"/>
      <c r="BJ111" s="948"/>
      <c r="BK111" s="948"/>
      <c r="BL111" s="948"/>
      <c r="BM111" s="948"/>
      <c r="BN111" s="948"/>
      <c r="BO111" s="948"/>
      <c r="BP111" s="949"/>
      <c r="BQ111" s="917">
        <v>2402</v>
      </c>
      <c r="BR111" s="918"/>
      <c r="BS111" s="918"/>
      <c r="BT111" s="918"/>
      <c r="BU111" s="918"/>
      <c r="BV111" s="918">
        <v>925</v>
      </c>
      <c r="BW111" s="918"/>
      <c r="BX111" s="918"/>
      <c r="BY111" s="918"/>
      <c r="BZ111" s="918"/>
      <c r="CA111" s="918">
        <v>467</v>
      </c>
      <c r="CB111" s="918"/>
      <c r="CC111" s="918"/>
      <c r="CD111" s="918"/>
      <c r="CE111" s="918"/>
      <c r="CF111" s="912">
        <v>0</v>
      </c>
      <c r="CG111" s="913"/>
      <c r="CH111" s="913"/>
      <c r="CI111" s="913"/>
      <c r="CJ111" s="913"/>
      <c r="CK111" s="943"/>
      <c r="CL111" s="944"/>
      <c r="CM111" s="914" t="s">
        <v>415</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c r="A112" s="950" t="s">
        <v>416</v>
      </c>
      <c r="B112" s="951"/>
      <c r="C112" s="948" t="s">
        <v>417</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418</v>
      </c>
      <c r="BA112" s="948"/>
      <c r="BB112" s="948"/>
      <c r="BC112" s="948"/>
      <c r="BD112" s="948"/>
      <c r="BE112" s="948"/>
      <c r="BF112" s="948"/>
      <c r="BG112" s="948"/>
      <c r="BH112" s="948"/>
      <c r="BI112" s="948"/>
      <c r="BJ112" s="948"/>
      <c r="BK112" s="948"/>
      <c r="BL112" s="948"/>
      <c r="BM112" s="948"/>
      <c r="BN112" s="948"/>
      <c r="BO112" s="948"/>
      <c r="BP112" s="949"/>
      <c r="BQ112" s="917">
        <v>9983164</v>
      </c>
      <c r="BR112" s="918"/>
      <c r="BS112" s="918"/>
      <c r="BT112" s="918"/>
      <c r="BU112" s="918"/>
      <c r="BV112" s="918">
        <v>9635861</v>
      </c>
      <c r="BW112" s="918"/>
      <c r="BX112" s="918"/>
      <c r="BY112" s="918"/>
      <c r="BZ112" s="918"/>
      <c r="CA112" s="918">
        <v>9387315</v>
      </c>
      <c r="CB112" s="918"/>
      <c r="CC112" s="918"/>
      <c r="CD112" s="918"/>
      <c r="CE112" s="918"/>
      <c r="CF112" s="912">
        <v>74.099999999999994</v>
      </c>
      <c r="CG112" s="913"/>
      <c r="CH112" s="913"/>
      <c r="CI112" s="913"/>
      <c r="CJ112" s="913"/>
      <c r="CK112" s="943"/>
      <c r="CL112" s="944"/>
      <c r="CM112" s="914" t="s">
        <v>419</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112</v>
      </c>
      <c r="DH112" s="918"/>
      <c r="DI112" s="918"/>
      <c r="DJ112" s="918"/>
      <c r="DK112" s="918"/>
      <c r="DL112" s="918" t="s">
        <v>112</v>
      </c>
      <c r="DM112" s="918"/>
      <c r="DN112" s="918"/>
      <c r="DO112" s="918"/>
      <c r="DP112" s="918"/>
      <c r="DQ112" s="918" t="s">
        <v>112</v>
      </c>
      <c r="DR112" s="918"/>
      <c r="DS112" s="918"/>
      <c r="DT112" s="918"/>
      <c r="DU112" s="918"/>
      <c r="DV112" s="919" t="s">
        <v>112</v>
      </c>
      <c r="DW112" s="919"/>
      <c r="DX112" s="919"/>
      <c r="DY112" s="919"/>
      <c r="DZ112" s="920"/>
    </row>
    <row r="113" spans="1:130" s="197" customFormat="1" ht="26.25" customHeight="1">
      <c r="A113" s="952"/>
      <c r="B113" s="953"/>
      <c r="C113" s="948" t="s">
        <v>420</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708371</v>
      </c>
      <c r="AB113" s="932"/>
      <c r="AC113" s="932"/>
      <c r="AD113" s="932"/>
      <c r="AE113" s="933"/>
      <c r="AF113" s="934">
        <v>684054</v>
      </c>
      <c r="AG113" s="932"/>
      <c r="AH113" s="932"/>
      <c r="AI113" s="932"/>
      <c r="AJ113" s="933"/>
      <c r="AK113" s="934">
        <v>710869</v>
      </c>
      <c r="AL113" s="932"/>
      <c r="AM113" s="932"/>
      <c r="AN113" s="932"/>
      <c r="AO113" s="933"/>
      <c r="AP113" s="935">
        <v>5.6</v>
      </c>
      <c r="AQ113" s="936"/>
      <c r="AR113" s="936"/>
      <c r="AS113" s="936"/>
      <c r="AT113" s="937"/>
      <c r="AU113" s="897"/>
      <c r="AV113" s="898"/>
      <c r="AW113" s="898"/>
      <c r="AX113" s="898"/>
      <c r="AY113" s="899"/>
      <c r="AZ113" s="947" t="s">
        <v>421</v>
      </c>
      <c r="BA113" s="948"/>
      <c r="BB113" s="948"/>
      <c r="BC113" s="948"/>
      <c r="BD113" s="948"/>
      <c r="BE113" s="948"/>
      <c r="BF113" s="948"/>
      <c r="BG113" s="948"/>
      <c r="BH113" s="948"/>
      <c r="BI113" s="948"/>
      <c r="BJ113" s="948"/>
      <c r="BK113" s="948"/>
      <c r="BL113" s="948"/>
      <c r="BM113" s="948"/>
      <c r="BN113" s="948"/>
      <c r="BO113" s="948"/>
      <c r="BP113" s="949"/>
      <c r="BQ113" s="917">
        <v>31248</v>
      </c>
      <c r="BR113" s="918"/>
      <c r="BS113" s="918"/>
      <c r="BT113" s="918"/>
      <c r="BU113" s="918"/>
      <c r="BV113" s="918" t="s">
        <v>112</v>
      </c>
      <c r="BW113" s="918"/>
      <c r="BX113" s="918"/>
      <c r="BY113" s="918"/>
      <c r="BZ113" s="918"/>
      <c r="CA113" s="918" t="s">
        <v>112</v>
      </c>
      <c r="CB113" s="918"/>
      <c r="CC113" s="918"/>
      <c r="CD113" s="918"/>
      <c r="CE113" s="918"/>
      <c r="CF113" s="912" t="s">
        <v>112</v>
      </c>
      <c r="CG113" s="913"/>
      <c r="CH113" s="913"/>
      <c r="CI113" s="913"/>
      <c r="CJ113" s="913"/>
      <c r="CK113" s="943"/>
      <c r="CL113" s="944"/>
      <c r="CM113" s="914" t="s">
        <v>422</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c r="A114" s="952"/>
      <c r="B114" s="953"/>
      <c r="C114" s="948" t="s">
        <v>423</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79950</v>
      </c>
      <c r="AB114" s="957"/>
      <c r="AC114" s="957"/>
      <c r="AD114" s="957"/>
      <c r="AE114" s="958"/>
      <c r="AF114" s="959">
        <v>45589</v>
      </c>
      <c r="AG114" s="957"/>
      <c r="AH114" s="957"/>
      <c r="AI114" s="957"/>
      <c r="AJ114" s="958"/>
      <c r="AK114" s="959" t="s">
        <v>112</v>
      </c>
      <c r="AL114" s="957"/>
      <c r="AM114" s="957"/>
      <c r="AN114" s="957"/>
      <c r="AO114" s="958"/>
      <c r="AP114" s="960" t="s">
        <v>112</v>
      </c>
      <c r="AQ114" s="961"/>
      <c r="AR114" s="961"/>
      <c r="AS114" s="961"/>
      <c r="AT114" s="962"/>
      <c r="AU114" s="897"/>
      <c r="AV114" s="898"/>
      <c r="AW114" s="898"/>
      <c r="AX114" s="898"/>
      <c r="AY114" s="899"/>
      <c r="AZ114" s="947" t="s">
        <v>424</v>
      </c>
      <c r="BA114" s="948"/>
      <c r="BB114" s="948"/>
      <c r="BC114" s="948"/>
      <c r="BD114" s="948"/>
      <c r="BE114" s="948"/>
      <c r="BF114" s="948"/>
      <c r="BG114" s="948"/>
      <c r="BH114" s="948"/>
      <c r="BI114" s="948"/>
      <c r="BJ114" s="948"/>
      <c r="BK114" s="948"/>
      <c r="BL114" s="948"/>
      <c r="BM114" s="948"/>
      <c r="BN114" s="948"/>
      <c r="BO114" s="948"/>
      <c r="BP114" s="949"/>
      <c r="BQ114" s="917">
        <v>5901908</v>
      </c>
      <c r="BR114" s="918"/>
      <c r="BS114" s="918"/>
      <c r="BT114" s="918"/>
      <c r="BU114" s="918"/>
      <c r="BV114" s="918">
        <v>5679737</v>
      </c>
      <c r="BW114" s="918"/>
      <c r="BX114" s="918"/>
      <c r="BY114" s="918"/>
      <c r="BZ114" s="918"/>
      <c r="CA114" s="918">
        <v>5403408</v>
      </c>
      <c r="CB114" s="918"/>
      <c r="CC114" s="918"/>
      <c r="CD114" s="918"/>
      <c r="CE114" s="918"/>
      <c r="CF114" s="912">
        <v>42.7</v>
      </c>
      <c r="CG114" s="913"/>
      <c r="CH114" s="913"/>
      <c r="CI114" s="913"/>
      <c r="CJ114" s="913"/>
      <c r="CK114" s="943"/>
      <c r="CL114" s="944"/>
      <c r="CM114" s="914" t="s">
        <v>425</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c r="A115" s="952"/>
      <c r="B115" s="953"/>
      <c r="C115" s="948" t="s">
        <v>426</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3340</v>
      </c>
      <c r="AB115" s="932"/>
      <c r="AC115" s="932"/>
      <c r="AD115" s="932"/>
      <c r="AE115" s="933"/>
      <c r="AF115" s="934">
        <v>1523</v>
      </c>
      <c r="AG115" s="932"/>
      <c r="AH115" s="932"/>
      <c r="AI115" s="932"/>
      <c r="AJ115" s="933"/>
      <c r="AK115" s="934">
        <v>476</v>
      </c>
      <c r="AL115" s="932"/>
      <c r="AM115" s="932"/>
      <c r="AN115" s="932"/>
      <c r="AO115" s="933"/>
      <c r="AP115" s="935">
        <v>0</v>
      </c>
      <c r="AQ115" s="936"/>
      <c r="AR115" s="936"/>
      <c r="AS115" s="936"/>
      <c r="AT115" s="937"/>
      <c r="AU115" s="897"/>
      <c r="AV115" s="898"/>
      <c r="AW115" s="898"/>
      <c r="AX115" s="898"/>
      <c r="AY115" s="899"/>
      <c r="AZ115" s="947" t="s">
        <v>427</v>
      </c>
      <c r="BA115" s="948"/>
      <c r="BB115" s="948"/>
      <c r="BC115" s="948"/>
      <c r="BD115" s="948"/>
      <c r="BE115" s="948"/>
      <c r="BF115" s="948"/>
      <c r="BG115" s="948"/>
      <c r="BH115" s="948"/>
      <c r="BI115" s="948"/>
      <c r="BJ115" s="948"/>
      <c r="BK115" s="948"/>
      <c r="BL115" s="948"/>
      <c r="BM115" s="948"/>
      <c r="BN115" s="948"/>
      <c r="BO115" s="948"/>
      <c r="BP115" s="949"/>
      <c r="BQ115" s="917" t="s">
        <v>112</v>
      </c>
      <c r="BR115" s="918"/>
      <c r="BS115" s="918"/>
      <c r="BT115" s="918"/>
      <c r="BU115" s="918"/>
      <c r="BV115" s="918" t="s">
        <v>112</v>
      </c>
      <c r="BW115" s="918"/>
      <c r="BX115" s="918"/>
      <c r="BY115" s="918"/>
      <c r="BZ115" s="918"/>
      <c r="CA115" s="918">
        <v>5656</v>
      </c>
      <c r="CB115" s="918"/>
      <c r="CC115" s="918"/>
      <c r="CD115" s="918"/>
      <c r="CE115" s="918"/>
      <c r="CF115" s="912">
        <v>0</v>
      </c>
      <c r="CG115" s="913"/>
      <c r="CH115" s="913"/>
      <c r="CI115" s="913"/>
      <c r="CJ115" s="913"/>
      <c r="CK115" s="943"/>
      <c r="CL115" s="944"/>
      <c r="CM115" s="947" t="s">
        <v>428</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112</v>
      </c>
      <c r="DH115" s="957"/>
      <c r="DI115" s="957"/>
      <c r="DJ115" s="957"/>
      <c r="DK115" s="958"/>
      <c r="DL115" s="959" t="s">
        <v>112</v>
      </c>
      <c r="DM115" s="957"/>
      <c r="DN115" s="957"/>
      <c r="DO115" s="957"/>
      <c r="DP115" s="958"/>
      <c r="DQ115" s="959" t="s">
        <v>112</v>
      </c>
      <c r="DR115" s="957"/>
      <c r="DS115" s="957"/>
      <c r="DT115" s="957"/>
      <c r="DU115" s="958"/>
      <c r="DV115" s="960" t="s">
        <v>112</v>
      </c>
      <c r="DW115" s="961"/>
      <c r="DX115" s="961"/>
      <c r="DY115" s="961"/>
      <c r="DZ115" s="962"/>
    </row>
    <row r="116" spans="1:130" s="197" customFormat="1" ht="26.25" customHeight="1">
      <c r="A116" s="954"/>
      <c r="B116" s="955"/>
      <c r="C116" s="969" t="s">
        <v>429</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112</v>
      </c>
      <c r="AB116" s="957"/>
      <c r="AC116" s="957"/>
      <c r="AD116" s="957"/>
      <c r="AE116" s="958"/>
      <c r="AF116" s="959" t="s">
        <v>112</v>
      </c>
      <c r="AG116" s="957"/>
      <c r="AH116" s="957"/>
      <c r="AI116" s="957"/>
      <c r="AJ116" s="958"/>
      <c r="AK116" s="959" t="s">
        <v>112</v>
      </c>
      <c r="AL116" s="957"/>
      <c r="AM116" s="957"/>
      <c r="AN116" s="957"/>
      <c r="AO116" s="958"/>
      <c r="AP116" s="960" t="s">
        <v>112</v>
      </c>
      <c r="AQ116" s="961"/>
      <c r="AR116" s="961"/>
      <c r="AS116" s="961"/>
      <c r="AT116" s="962"/>
      <c r="AU116" s="897"/>
      <c r="AV116" s="898"/>
      <c r="AW116" s="898"/>
      <c r="AX116" s="898"/>
      <c r="AY116" s="899"/>
      <c r="AZ116" s="947" t="s">
        <v>430</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431</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112</v>
      </c>
      <c r="DH116" s="957"/>
      <c r="DI116" s="957"/>
      <c r="DJ116" s="957"/>
      <c r="DK116" s="958"/>
      <c r="DL116" s="959" t="s">
        <v>112</v>
      </c>
      <c r="DM116" s="957"/>
      <c r="DN116" s="957"/>
      <c r="DO116" s="957"/>
      <c r="DP116" s="958"/>
      <c r="DQ116" s="959" t="s">
        <v>112</v>
      </c>
      <c r="DR116" s="957"/>
      <c r="DS116" s="957"/>
      <c r="DT116" s="957"/>
      <c r="DU116" s="958"/>
      <c r="DV116" s="960" t="s">
        <v>112</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432</v>
      </c>
      <c r="Z117" s="882"/>
      <c r="AA117" s="994">
        <v>4143853</v>
      </c>
      <c r="AB117" s="964"/>
      <c r="AC117" s="964"/>
      <c r="AD117" s="964"/>
      <c r="AE117" s="965"/>
      <c r="AF117" s="963">
        <v>4000525</v>
      </c>
      <c r="AG117" s="964"/>
      <c r="AH117" s="964"/>
      <c r="AI117" s="964"/>
      <c r="AJ117" s="965"/>
      <c r="AK117" s="963">
        <v>3801322</v>
      </c>
      <c r="AL117" s="964"/>
      <c r="AM117" s="964"/>
      <c r="AN117" s="964"/>
      <c r="AO117" s="965"/>
      <c r="AP117" s="966"/>
      <c r="AQ117" s="967"/>
      <c r="AR117" s="967"/>
      <c r="AS117" s="967"/>
      <c r="AT117" s="968"/>
      <c r="AU117" s="897"/>
      <c r="AV117" s="898"/>
      <c r="AW117" s="898"/>
      <c r="AX117" s="898"/>
      <c r="AY117" s="899"/>
      <c r="AZ117" s="993" t="s">
        <v>433</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434</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c r="A118" s="902" t="s">
        <v>408</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406</v>
      </c>
      <c r="AB118" s="881"/>
      <c r="AC118" s="881"/>
      <c r="AD118" s="881"/>
      <c r="AE118" s="882"/>
      <c r="AF118" s="880" t="s">
        <v>286</v>
      </c>
      <c r="AG118" s="881"/>
      <c r="AH118" s="881"/>
      <c r="AI118" s="881"/>
      <c r="AJ118" s="882"/>
      <c r="AK118" s="880" t="s">
        <v>285</v>
      </c>
      <c r="AL118" s="881"/>
      <c r="AM118" s="881"/>
      <c r="AN118" s="881"/>
      <c r="AO118" s="882"/>
      <c r="AP118" s="988" t="s">
        <v>407</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435</v>
      </c>
      <c r="BP118" s="992"/>
      <c r="BQ118" s="983">
        <v>41101977</v>
      </c>
      <c r="BR118" s="984"/>
      <c r="BS118" s="984"/>
      <c r="BT118" s="984"/>
      <c r="BU118" s="984"/>
      <c r="BV118" s="984">
        <v>40195616</v>
      </c>
      <c r="BW118" s="984"/>
      <c r="BX118" s="984"/>
      <c r="BY118" s="984"/>
      <c r="BZ118" s="984"/>
      <c r="CA118" s="984">
        <v>39407967</v>
      </c>
      <c r="CB118" s="984"/>
      <c r="CC118" s="984"/>
      <c r="CD118" s="984"/>
      <c r="CE118" s="984"/>
      <c r="CF118" s="985"/>
      <c r="CG118" s="986"/>
      <c r="CH118" s="986"/>
      <c r="CI118" s="986"/>
      <c r="CJ118" s="987"/>
      <c r="CK118" s="943"/>
      <c r="CL118" s="944"/>
      <c r="CM118" s="914" t="s">
        <v>436</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c r="A119" s="972" t="s">
        <v>411</v>
      </c>
      <c r="B119" s="942"/>
      <c r="C119" s="921" t="s">
        <v>412</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437</v>
      </c>
      <c r="AV119" s="976"/>
      <c r="AW119" s="976"/>
      <c r="AX119" s="976"/>
      <c r="AY119" s="977"/>
      <c r="AZ119" s="938" t="s">
        <v>438</v>
      </c>
      <c r="BA119" s="885"/>
      <c r="BB119" s="885"/>
      <c r="BC119" s="885"/>
      <c r="BD119" s="885"/>
      <c r="BE119" s="885"/>
      <c r="BF119" s="885"/>
      <c r="BG119" s="885"/>
      <c r="BH119" s="885"/>
      <c r="BI119" s="885"/>
      <c r="BJ119" s="885"/>
      <c r="BK119" s="885"/>
      <c r="BL119" s="885"/>
      <c r="BM119" s="885"/>
      <c r="BN119" s="885"/>
      <c r="BO119" s="885"/>
      <c r="BP119" s="886"/>
      <c r="BQ119" s="924">
        <v>6234269</v>
      </c>
      <c r="BR119" s="925"/>
      <c r="BS119" s="925"/>
      <c r="BT119" s="925"/>
      <c r="BU119" s="925"/>
      <c r="BV119" s="925">
        <v>7404635</v>
      </c>
      <c r="BW119" s="925"/>
      <c r="BX119" s="925"/>
      <c r="BY119" s="925"/>
      <c r="BZ119" s="925"/>
      <c r="CA119" s="925">
        <v>9274793</v>
      </c>
      <c r="CB119" s="925"/>
      <c r="CC119" s="925"/>
      <c r="CD119" s="925"/>
      <c r="CE119" s="925"/>
      <c r="CF119" s="939">
        <v>73.2</v>
      </c>
      <c r="CG119" s="940"/>
      <c r="CH119" s="940"/>
      <c r="CI119" s="940"/>
      <c r="CJ119" s="940"/>
      <c r="CK119" s="945"/>
      <c r="CL119" s="946"/>
      <c r="CM119" s="1002" t="s">
        <v>439</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2402</v>
      </c>
      <c r="DH119" s="996"/>
      <c r="DI119" s="996"/>
      <c r="DJ119" s="996"/>
      <c r="DK119" s="997"/>
      <c r="DL119" s="998">
        <v>925</v>
      </c>
      <c r="DM119" s="996"/>
      <c r="DN119" s="996"/>
      <c r="DO119" s="996"/>
      <c r="DP119" s="997"/>
      <c r="DQ119" s="998">
        <v>467</v>
      </c>
      <c r="DR119" s="996"/>
      <c r="DS119" s="996"/>
      <c r="DT119" s="996"/>
      <c r="DU119" s="997"/>
      <c r="DV119" s="999">
        <v>0</v>
      </c>
      <c r="DW119" s="1000"/>
      <c r="DX119" s="1000"/>
      <c r="DY119" s="1000"/>
      <c r="DZ119" s="1001"/>
    </row>
    <row r="120" spans="1:130" s="197" customFormat="1" ht="26.25" customHeight="1">
      <c r="A120" s="973"/>
      <c r="B120" s="944"/>
      <c r="C120" s="914" t="s">
        <v>415</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440</v>
      </c>
      <c r="BA120" s="948"/>
      <c r="BB120" s="948"/>
      <c r="BC120" s="948"/>
      <c r="BD120" s="948"/>
      <c r="BE120" s="948"/>
      <c r="BF120" s="948"/>
      <c r="BG120" s="948"/>
      <c r="BH120" s="948"/>
      <c r="BI120" s="948"/>
      <c r="BJ120" s="948"/>
      <c r="BK120" s="948"/>
      <c r="BL120" s="948"/>
      <c r="BM120" s="948"/>
      <c r="BN120" s="948"/>
      <c r="BO120" s="948"/>
      <c r="BP120" s="949"/>
      <c r="BQ120" s="917">
        <v>1717191</v>
      </c>
      <c r="BR120" s="918"/>
      <c r="BS120" s="918"/>
      <c r="BT120" s="918"/>
      <c r="BU120" s="918"/>
      <c r="BV120" s="918">
        <v>1478366</v>
      </c>
      <c r="BW120" s="918"/>
      <c r="BX120" s="918"/>
      <c r="BY120" s="918"/>
      <c r="BZ120" s="918"/>
      <c r="CA120" s="918">
        <v>1258662</v>
      </c>
      <c r="CB120" s="918"/>
      <c r="CC120" s="918"/>
      <c r="CD120" s="918"/>
      <c r="CE120" s="918"/>
      <c r="CF120" s="912">
        <v>9.9</v>
      </c>
      <c r="CG120" s="913"/>
      <c r="CH120" s="913"/>
      <c r="CI120" s="913"/>
      <c r="CJ120" s="913"/>
      <c r="CK120" s="1011" t="s">
        <v>441</v>
      </c>
      <c r="CL120" s="1012"/>
      <c r="CM120" s="1012"/>
      <c r="CN120" s="1012"/>
      <c r="CO120" s="1013"/>
      <c r="CP120" s="1019" t="s">
        <v>388</v>
      </c>
      <c r="CQ120" s="1020"/>
      <c r="CR120" s="1020"/>
      <c r="CS120" s="1020"/>
      <c r="CT120" s="1020"/>
      <c r="CU120" s="1020"/>
      <c r="CV120" s="1020"/>
      <c r="CW120" s="1020"/>
      <c r="CX120" s="1020"/>
      <c r="CY120" s="1020"/>
      <c r="CZ120" s="1020"/>
      <c r="DA120" s="1020"/>
      <c r="DB120" s="1020"/>
      <c r="DC120" s="1020"/>
      <c r="DD120" s="1020"/>
      <c r="DE120" s="1020"/>
      <c r="DF120" s="1021"/>
      <c r="DG120" s="924">
        <v>4287521</v>
      </c>
      <c r="DH120" s="925"/>
      <c r="DI120" s="925"/>
      <c r="DJ120" s="925"/>
      <c r="DK120" s="925"/>
      <c r="DL120" s="925">
        <v>4101910</v>
      </c>
      <c r="DM120" s="925"/>
      <c r="DN120" s="925"/>
      <c r="DO120" s="925"/>
      <c r="DP120" s="925"/>
      <c r="DQ120" s="925">
        <v>3898088</v>
      </c>
      <c r="DR120" s="925"/>
      <c r="DS120" s="925"/>
      <c r="DT120" s="925"/>
      <c r="DU120" s="925"/>
      <c r="DV120" s="926">
        <v>30.8</v>
      </c>
      <c r="DW120" s="926"/>
      <c r="DX120" s="926"/>
      <c r="DY120" s="926"/>
      <c r="DZ120" s="927"/>
    </row>
    <row r="121" spans="1:130" s="197" customFormat="1" ht="26.25" customHeight="1">
      <c r="A121" s="973"/>
      <c r="B121" s="944"/>
      <c r="C121" s="1008" t="s">
        <v>442</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112</v>
      </c>
      <c r="AB121" s="957"/>
      <c r="AC121" s="957"/>
      <c r="AD121" s="957"/>
      <c r="AE121" s="958"/>
      <c r="AF121" s="959" t="s">
        <v>112</v>
      </c>
      <c r="AG121" s="957"/>
      <c r="AH121" s="957"/>
      <c r="AI121" s="957"/>
      <c r="AJ121" s="958"/>
      <c r="AK121" s="959" t="s">
        <v>112</v>
      </c>
      <c r="AL121" s="957"/>
      <c r="AM121" s="957"/>
      <c r="AN121" s="957"/>
      <c r="AO121" s="958"/>
      <c r="AP121" s="960" t="s">
        <v>112</v>
      </c>
      <c r="AQ121" s="961"/>
      <c r="AR121" s="961"/>
      <c r="AS121" s="961"/>
      <c r="AT121" s="962"/>
      <c r="AU121" s="978"/>
      <c r="AV121" s="979"/>
      <c r="AW121" s="979"/>
      <c r="AX121" s="979"/>
      <c r="AY121" s="980"/>
      <c r="AZ121" s="993" t="s">
        <v>443</v>
      </c>
      <c r="BA121" s="969"/>
      <c r="BB121" s="969"/>
      <c r="BC121" s="969"/>
      <c r="BD121" s="969"/>
      <c r="BE121" s="969"/>
      <c r="BF121" s="969"/>
      <c r="BG121" s="969"/>
      <c r="BH121" s="969"/>
      <c r="BI121" s="969"/>
      <c r="BJ121" s="969"/>
      <c r="BK121" s="969"/>
      <c r="BL121" s="969"/>
      <c r="BM121" s="969"/>
      <c r="BN121" s="969"/>
      <c r="BO121" s="969"/>
      <c r="BP121" s="970"/>
      <c r="BQ121" s="983">
        <v>22953146</v>
      </c>
      <c r="BR121" s="984"/>
      <c r="BS121" s="984"/>
      <c r="BT121" s="984"/>
      <c r="BU121" s="984"/>
      <c r="BV121" s="984">
        <v>23257719</v>
      </c>
      <c r="BW121" s="984"/>
      <c r="BX121" s="984"/>
      <c r="BY121" s="984"/>
      <c r="BZ121" s="984"/>
      <c r="CA121" s="984">
        <v>24438550</v>
      </c>
      <c r="CB121" s="984"/>
      <c r="CC121" s="984"/>
      <c r="CD121" s="984"/>
      <c r="CE121" s="984"/>
      <c r="CF121" s="1022">
        <v>192.9</v>
      </c>
      <c r="CG121" s="1023"/>
      <c r="CH121" s="1023"/>
      <c r="CI121" s="1023"/>
      <c r="CJ121" s="1023"/>
      <c r="CK121" s="1014"/>
      <c r="CL121" s="1015"/>
      <c r="CM121" s="1015"/>
      <c r="CN121" s="1015"/>
      <c r="CO121" s="1016"/>
      <c r="CP121" s="1005" t="s">
        <v>386</v>
      </c>
      <c r="CQ121" s="1006"/>
      <c r="CR121" s="1006"/>
      <c r="CS121" s="1006"/>
      <c r="CT121" s="1006"/>
      <c r="CU121" s="1006"/>
      <c r="CV121" s="1006"/>
      <c r="CW121" s="1006"/>
      <c r="CX121" s="1006"/>
      <c r="CY121" s="1006"/>
      <c r="CZ121" s="1006"/>
      <c r="DA121" s="1006"/>
      <c r="DB121" s="1006"/>
      <c r="DC121" s="1006"/>
      <c r="DD121" s="1006"/>
      <c r="DE121" s="1006"/>
      <c r="DF121" s="1007"/>
      <c r="DG121" s="917">
        <v>3067879</v>
      </c>
      <c r="DH121" s="918"/>
      <c r="DI121" s="918"/>
      <c r="DJ121" s="918"/>
      <c r="DK121" s="918"/>
      <c r="DL121" s="918">
        <v>3021168</v>
      </c>
      <c r="DM121" s="918"/>
      <c r="DN121" s="918"/>
      <c r="DO121" s="918"/>
      <c r="DP121" s="918"/>
      <c r="DQ121" s="918">
        <v>2893168</v>
      </c>
      <c r="DR121" s="918"/>
      <c r="DS121" s="918"/>
      <c r="DT121" s="918"/>
      <c r="DU121" s="918"/>
      <c r="DV121" s="919">
        <v>22.8</v>
      </c>
      <c r="DW121" s="919"/>
      <c r="DX121" s="919"/>
      <c r="DY121" s="919"/>
      <c r="DZ121" s="920"/>
    </row>
    <row r="122" spans="1:130" s="197" customFormat="1" ht="26.25" customHeight="1">
      <c r="A122" s="973"/>
      <c r="B122" s="944"/>
      <c r="C122" s="914" t="s">
        <v>425</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444</v>
      </c>
      <c r="BP122" s="992"/>
      <c r="BQ122" s="1032">
        <v>30904606</v>
      </c>
      <c r="BR122" s="1033"/>
      <c r="BS122" s="1033"/>
      <c r="BT122" s="1033"/>
      <c r="BU122" s="1033"/>
      <c r="BV122" s="1033">
        <v>32140720</v>
      </c>
      <c r="BW122" s="1033"/>
      <c r="BX122" s="1033"/>
      <c r="BY122" s="1033"/>
      <c r="BZ122" s="1033"/>
      <c r="CA122" s="1033">
        <v>34972005</v>
      </c>
      <c r="CB122" s="1033"/>
      <c r="CC122" s="1033"/>
      <c r="CD122" s="1033"/>
      <c r="CE122" s="1033"/>
      <c r="CF122" s="985"/>
      <c r="CG122" s="986"/>
      <c r="CH122" s="986"/>
      <c r="CI122" s="986"/>
      <c r="CJ122" s="987"/>
      <c r="CK122" s="1014"/>
      <c r="CL122" s="1015"/>
      <c r="CM122" s="1015"/>
      <c r="CN122" s="1015"/>
      <c r="CO122" s="1016"/>
      <c r="CP122" s="1005" t="s">
        <v>389</v>
      </c>
      <c r="CQ122" s="1006"/>
      <c r="CR122" s="1006"/>
      <c r="CS122" s="1006"/>
      <c r="CT122" s="1006"/>
      <c r="CU122" s="1006"/>
      <c r="CV122" s="1006"/>
      <c r="CW122" s="1006"/>
      <c r="CX122" s="1006"/>
      <c r="CY122" s="1006"/>
      <c r="CZ122" s="1006"/>
      <c r="DA122" s="1006"/>
      <c r="DB122" s="1006"/>
      <c r="DC122" s="1006"/>
      <c r="DD122" s="1006"/>
      <c r="DE122" s="1006"/>
      <c r="DF122" s="1007"/>
      <c r="DG122" s="917">
        <v>2360398</v>
      </c>
      <c r="DH122" s="918"/>
      <c r="DI122" s="918"/>
      <c r="DJ122" s="918"/>
      <c r="DK122" s="918"/>
      <c r="DL122" s="918">
        <v>2256210</v>
      </c>
      <c r="DM122" s="918"/>
      <c r="DN122" s="918"/>
      <c r="DO122" s="918"/>
      <c r="DP122" s="918"/>
      <c r="DQ122" s="918">
        <v>2361130</v>
      </c>
      <c r="DR122" s="918"/>
      <c r="DS122" s="918"/>
      <c r="DT122" s="918"/>
      <c r="DU122" s="918"/>
      <c r="DV122" s="919">
        <v>18.600000000000001</v>
      </c>
      <c r="DW122" s="919"/>
      <c r="DX122" s="919"/>
      <c r="DY122" s="919"/>
      <c r="DZ122" s="920"/>
    </row>
    <row r="123" spans="1:130" s="197" customFormat="1" ht="26.25" customHeight="1" thickBot="1">
      <c r="A123" s="973"/>
      <c r="B123" s="944"/>
      <c r="C123" s="914" t="s">
        <v>431</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112</v>
      </c>
      <c r="AB123" s="957"/>
      <c r="AC123" s="957"/>
      <c r="AD123" s="957"/>
      <c r="AE123" s="958"/>
      <c r="AF123" s="959" t="s">
        <v>112</v>
      </c>
      <c r="AG123" s="957"/>
      <c r="AH123" s="957"/>
      <c r="AI123" s="957"/>
      <c r="AJ123" s="958"/>
      <c r="AK123" s="959" t="s">
        <v>112</v>
      </c>
      <c r="AL123" s="957"/>
      <c r="AM123" s="957"/>
      <c r="AN123" s="957"/>
      <c r="AO123" s="958"/>
      <c r="AP123" s="960" t="s">
        <v>112</v>
      </c>
      <c r="AQ123" s="961"/>
      <c r="AR123" s="961"/>
      <c r="AS123" s="961"/>
      <c r="AT123" s="962"/>
      <c r="AU123" s="1029" t="s">
        <v>445</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79.099999999999994</v>
      </c>
      <c r="BR123" s="1025"/>
      <c r="BS123" s="1025"/>
      <c r="BT123" s="1025"/>
      <c r="BU123" s="1025"/>
      <c r="BV123" s="1025">
        <v>63.5</v>
      </c>
      <c r="BW123" s="1025"/>
      <c r="BX123" s="1025"/>
      <c r="BY123" s="1025"/>
      <c r="BZ123" s="1025"/>
      <c r="CA123" s="1025">
        <v>35</v>
      </c>
      <c r="CB123" s="1025"/>
      <c r="CC123" s="1025"/>
      <c r="CD123" s="1025"/>
      <c r="CE123" s="1025"/>
      <c r="CF123" s="1026"/>
      <c r="CG123" s="1027"/>
      <c r="CH123" s="1027"/>
      <c r="CI123" s="1027"/>
      <c r="CJ123" s="1028"/>
      <c r="CK123" s="1014"/>
      <c r="CL123" s="1015"/>
      <c r="CM123" s="1015"/>
      <c r="CN123" s="1015"/>
      <c r="CO123" s="1016"/>
      <c r="CP123" s="1005" t="s">
        <v>390</v>
      </c>
      <c r="CQ123" s="1006"/>
      <c r="CR123" s="1006"/>
      <c r="CS123" s="1006"/>
      <c r="CT123" s="1006"/>
      <c r="CU123" s="1006"/>
      <c r="CV123" s="1006"/>
      <c r="CW123" s="1006"/>
      <c r="CX123" s="1006"/>
      <c r="CY123" s="1006"/>
      <c r="CZ123" s="1006"/>
      <c r="DA123" s="1006"/>
      <c r="DB123" s="1006"/>
      <c r="DC123" s="1006"/>
      <c r="DD123" s="1006"/>
      <c r="DE123" s="1006"/>
      <c r="DF123" s="1007"/>
      <c r="DG123" s="956">
        <v>146289</v>
      </c>
      <c r="DH123" s="957"/>
      <c r="DI123" s="957"/>
      <c r="DJ123" s="957"/>
      <c r="DK123" s="958"/>
      <c r="DL123" s="959">
        <v>142610</v>
      </c>
      <c r="DM123" s="957"/>
      <c r="DN123" s="957"/>
      <c r="DO123" s="957"/>
      <c r="DP123" s="958"/>
      <c r="DQ123" s="959">
        <v>140208</v>
      </c>
      <c r="DR123" s="957"/>
      <c r="DS123" s="957"/>
      <c r="DT123" s="957"/>
      <c r="DU123" s="958"/>
      <c r="DV123" s="960">
        <v>1.1000000000000001</v>
      </c>
      <c r="DW123" s="961"/>
      <c r="DX123" s="961"/>
      <c r="DY123" s="961"/>
      <c r="DZ123" s="962"/>
    </row>
    <row r="124" spans="1:130" s="197" customFormat="1" ht="26.25" customHeight="1">
      <c r="A124" s="973"/>
      <c r="B124" s="944"/>
      <c r="C124" s="914" t="s">
        <v>434</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446</v>
      </c>
      <c r="CQ124" s="1006"/>
      <c r="CR124" s="1006"/>
      <c r="CS124" s="1006"/>
      <c r="CT124" s="1006"/>
      <c r="CU124" s="1006"/>
      <c r="CV124" s="1006"/>
      <c r="CW124" s="1006"/>
      <c r="CX124" s="1006"/>
      <c r="CY124" s="1006"/>
      <c r="CZ124" s="1006"/>
      <c r="DA124" s="1006"/>
      <c r="DB124" s="1006"/>
      <c r="DC124" s="1006"/>
      <c r="DD124" s="1006"/>
      <c r="DE124" s="1006"/>
      <c r="DF124" s="1007"/>
      <c r="DG124" s="995">
        <v>87525</v>
      </c>
      <c r="DH124" s="996"/>
      <c r="DI124" s="996"/>
      <c r="DJ124" s="996"/>
      <c r="DK124" s="997"/>
      <c r="DL124" s="998">
        <v>72438</v>
      </c>
      <c r="DM124" s="996"/>
      <c r="DN124" s="996"/>
      <c r="DO124" s="996"/>
      <c r="DP124" s="997"/>
      <c r="DQ124" s="998">
        <v>54955</v>
      </c>
      <c r="DR124" s="996"/>
      <c r="DS124" s="996"/>
      <c r="DT124" s="996"/>
      <c r="DU124" s="997"/>
      <c r="DV124" s="999">
        <v>0.4</v>
      </c>
      <c r="DW124" s="1000"/>
      <c r="DX124" s="1000"/>
      <c r="DY124" s="1000"/>
      <c r="DZ124" s="1001"/>
    </row>
    <row r="125" spans="1:130" s="197" customFormat="1" ht="26.25" customHeight="1" thickBot="1">
      <c r="A125" s="973"/>
      <c r="B125" s="944"/>
      <c r="C125" s="914" t="s">
        <v>436</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447</v>
      </c>
      <c r="CL125" s="1012"/>
      <c r="CM125" s="1012"/>
      <c r="CN125" s="1012"/>
      <c r="CO125" s="1013"/>
      <c r="CP125" s="938" t="s">
        <v>448</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c r="A126" s="973"/>
      <c r="B126" s="944"/>
      <c r="C126" s="914" t="s">
        <v>439</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3222</v>
      </c>
      <c r="AB126" s="957"/>
      <c r="AC126" s="957"/>
      <c r="AD126" s="957"/>
      <c r="AE126" s="958"/>
      <c r="AF126" s="959">
        <v>1477</v>
      </c>
      <c r="AG126" s="957"/>
      <c r="AH126" s="957"/>
      <c r="AI126" s="957"/>
      <c r="AJ126" s="958"/>
      <c r="AK126" s="959">
        <v>458</v>
      </c>
      <c r="AL126" s="957"/>
      <c r="AM126" s="957"/>
      <c r="AN126" s="957"/>
      <c r="AO126" s="958"/>
      <c r="AP126" s="960">
        <v>0</v>
      </c>
      <c r="AQ126" s="961"/>
      <c r="AR126" s="961"/>
      <c r="AS126" s="961"/>
      <c r="AT126" s="962"/>
      <c r="AU126" s="233"/>
      <c r="AV126" s="233"/>
      <c r="AW126" s="233"/>
      <c r="AX126" s="1034" t="s">
        <v>449</v>
      </c>
      <c r="AY126" s="1035"/>
      <c r="AZ126" s="1035"/>
      <c r="BA126" s="1035"/>
      <c r="BB126" s="1035"/>
      <c r="BC126" s="1035"/>
      <c r="BD126" s="1035"/>
      <c r="BE126" s="1036"/>
      <c r="BF126" s="1050" t="s">
        <v>450</v>
      </c>
      <c r="BG126" s="1035"/>
      <c r="BH126" s="1035"/>
      <c r="BI126" s="1035"/>
      <c r="BJ126" s="1035"/>
      <c r="BK126" s="1035"/>
      <c r="BL126" s="1036"/>
      <c r="BM126" s="1050" t="s">
        <v>451</v>
      </c>
      <c r="BN126" s="1035"/>
      <c r="BO126" s="1035"/>
      <c r="BP126" s="1035"/>
      <c r="BQ126" s="1035"/>
      <c r="BR126" s="1035"/>
      <c r="BS126" s="1036"/>
      <c r="BT126" s="1050" t="s">
        <v>452</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453</v>
      </c>
      <c r="CQ126" s="948"/>
      <c r="CR126" s="948"/>
      <c r="CS126" s="948"/>
      <c r="CT126" s="948"/>
      <c r="CU126" s="948"/>
      <c r="CV126" s="948"/>
      <c r="CW126" s="948"/>
      <c r="CX126" s="948"/>
      <c r="CY126" s="948"/>
      <c r="CZ126" s="948"/>
      <c r="DA126" s="948"/>
      <c r="DB126" s="948"/>
      <c r="DC126" s="948"/>
      <c r="DD126" s="948"/>
      <c r="DE126" s="948"/>
      <c r="DF126" s="949"/>
      <c r="DG126" s="917" t="s">
        <v>112</v>
      </c>
      <c r="DH126" s="918"/>
      <c r="DI126" s="918"/>
      <c r="DJ126" s="918"/>
      <c r="DK126" s="918"/>
      <c r="DL126" s="918" t="s">
        <v>112</v>
      </c>
      <c r="DM126" s="918"/>
      <c r="DN126" s="918"/>
      <c r="DO126" s="918"/>
      <c r="DP126" s="918"/>
      <c r="DQ126" s="918" t="s">
        <v>112</v>
      </c>
      <c r="DR126" s="918"/>
      <c r="DS126" s="918"/>
      <c r="DT126" s="918"/>
      <c r="DU126" s="918"/>
      <c r="DV126" s="919" t="s">
        <v>112</v>
      </c>
      <c r="DW126" s="919"/>
      <c r="DX126" s="919"/>
      <c r="DY126" s="919"/>
      <c r="DZ126" s="920"/>
    </row>
    <row r="127" spans="1:130" s="197" customFormat="1" ht="26.25" customHeight="1" thickBot="1">
      <c r="A127" s="974"/>
      <c r="B127" s="946"/>
      <c r="C127" s="1002" t="s">
        <v>454</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118</v>
      </c>
      <c r="AB127" s="957"/>
      <c r="AC127" s="957"/>
      <c r="AD127" s="957"/>
      <c r="AE127" s="958"/>
      <c r="AF127" s="959">
        <v>46</v>
      </c>
      <c r="AG127" s="957"/>
      <c r="AH127" s="957"/>
      <c r="AI127" s="957"/>
      <c r="AJ127" s="958"/>
      <c r="AK127" s="959">
        <v>18</v>
      </c>
      <c r="AL127" s="957"/>
      <c r="AM127" s="957"/>
      <c r="AN127" s="957"/>
      <c r="AO127" s="958"/>
      <c r="AP127" s="960">
        <v>0</v>
      </c>
      <c r="AQ127" s="961"/>
      <c r="AR127" s="961"/>
      <c r="AS127" s="961"/>
      <c r="AT127" s="962"/>
      <c r="AU127" s="233"/>
      <c r="AV127" s="233"/>
      <c r="AW127" s="233"/>
      <c r="AX127" s="884" t="s">
        <v>455</v>
      </c>
      <c r="AY127" s="885"/>
      <c r="AZ127" s="885"/>
      <c r="BA127" s="885"/>
      <c r="BB127" s="885"/>
      <c r="BC127" s="885"/>
      <c r="BD127" s="885"/>
      <c r="BE127" s="886"/>
      <c r="BF127" s="1039" t="s">
        <v>112</v>
      </c>
      <c r="BG127" s="1040"/>
      <c r="BH127" s="1040"/>
      <c r="BI127" s="1040"/>
      <c r="BJ127" s="1040"/>
      <c r="BK127" s="1040"/>
      <c r="BL127" s="1049"/>
      <c r="BM127" s="1039">
        <v>12.77</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456</v>
      </c>
      <c r="CQ127" s="1043"/>
      <c r="CR127" s="1043"/>
      <c r="CS127" s="1043"/>
      <c r="CT127" s="1043"/>
      <c r="CU127" s="1043"/>
      <c r="CV127" s="1043"/>
      <c r="CW127" s="1043"/>
      <c r="CX127" s="1043"/>
      <c r="CY127" s="1043"/>
      <c r="CZ127" s="1043"/>
      <c r="DA127" s="1043"/>
      <c r="DB127" s="1043"/>
      <c r="DC127" s="1043"/>
      <c r="DD127" s="1043"/>
      <c r="DE127" s="1043"/>
      <c r="DF127" s="1044"/>
      <c r="DG127" s="1045" t="s">
        <v>112</v>
      </c>
      <c r="DH127" s="1046"/>
      <c r="DI127" s="1046"/>
      <c r="DJ127" s="1046"/>
      <c r="DK127" s="1046"/>
      <c r="DL127" s="1046" t="s">
        <v>112</v>
      </c>
      <c r="DM127" s="1046"/>
      <c r="DN127" s="1046"/>
      <c r="DO127" s="1046"/>
      <c r="DP127" s="1046"/>
      <c r="DQ127" s="1046">
        <v>5656</v>
      </c>
      <c r="DR127" s="1046"/>
      <c r="DS127" s="1046"/>
      <c r="DT127" s="1046"/>
      <c r="DU127" s="1046"/>
      <c r="DV127" s="1047">
        <v>0</v>
      </c>
      <c r="DW127" s="1047"/>
      <c r="DX127" s="1047"/>
      <c r="DY127" s="1047"/>
      <c r="DZ127" s="1048"/>
    </row>
    <row r="128" spans="1:130" s="197" customFormat="1" ht="26.25" customHeight="1">
      <c r="A128" s="1069" t="s">
        <v>457</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458</v>
      </c>
      <c r="X128" s="1071"/>
      <c r="Y128" s="1071"/>
      <c r="Z128" s="1072"/>
      <c r="AA128" s="1087">
        <v>156590</v>
      </c>
      <c r="AB128" s="1088"/>
      <c r="AC128" s="1088"/>
      <c r="AD128" s="1088"/>
      <c r="AE128" s="1089"/>
      <c r="AF128" s="1090">
        <v>150252</v>
      </c>
      <c r="AG128" s="1088"/>
      <c r="AH128" s="1088"/>
      <c r="AI128" s="1088"/>
      <c r="AJ128" s="1089"/>
      <c r="AK128" s="1090">
        <v>145036</v>
      </c>
      <c r="AL128" s="1088"/>
      <c r="AM128" s="1088"/>
      <c r="AN128" s="1088"/>
      <c r="AO128" s="1089"/>
      <c r="AP128" s="1091"/>
      <c r="AQ128" s="1092"/>
      <c r="AR128" s="1092"/>
      <c r="AS128" s="1092"/>
      <c r="AT128" s="1093"/>
      <c r="AU128" s="235"/>
      <c r="AV128" s="235"/>
      <c r="AW128" s="235"/>
      <c r="AX128" s="1052" t="s">
        <v>459</v>
      </c>
      <c r="AY128" s="948"/>
      <c r="AZ128" s="948"/>
      <c r="BA128" s="948"/>
      <c r="BB128" s="948"/>
      <c r="BC128" s="948"/>
      <c r="BD128" s="948"/>
      <c r="BE128" s="949"/>
      <c r="BF128" s="1064" t="s">
        <v>112</v>
      </c>
      <c r="BG128" s="1065"/>
      <c r="BH128" s="1065"/>
      <c r="BI128" s="1065"/>
      <c r="BJ128" s="1065"/>
      <c r="BK128" s="1065"/>
      <c r="BL128" s="1066"/>
      <c r="BM128" s="1064">
        <v>17.77</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460</v>
      </c>
      <c r="X129" s="1059"/>
      <c r="Y129" s="1059"/>
      <c r="Z129" s="1060"/>
      <c r="AA129" s="956">
        <v>15234141</v>
      </c>
      <c r="AB129" s="957"/>
      <c r="AC129" s="957"/>
      <c r="AD129" s="957"/>
      <c r="AE129" s="958"/>
      <c r="AF129" s="959">
        <v>15032001</v>
      </c>
      <c r="AG129" s="957"/>
      <c r="AH129" s="957"/>
      <c r="AI129" s="957"/>
      <c r="AJ129" s="958"/>
      <c r="AK129" s="959">
        <v>15068675</v>
      </c>
      <c r="AL129" s="957"/>
      <c r="AM129" s="957"/>
      <c r="AN129" s="957"/>
      <c r="AO129" s="958"/>
      <c r="AP129" s="1061"/>
      <c r="AQ129" s="1062"/>
      <c r="AR129" s="1062"/>
      <c r="AS129" s="1062"/>
      <c r="AT129" s="1063"/>
      <c r="AU129" s="235"/>
      <c r="AV129" s="235"/>
      <c r="AW129" s="235"/>
      <c r="AX129" s="1052" t="s">
        <v>461</v>
      </c>
      <c r="AY129" s="948"/>
      <c r="AZ129" s="948"/>
      <c r="BA129" s="948"/>
      <c r="BB129" s="948"/>
      <c r="BC129" s="948"/>
      <c r="BD129" s="948"/>
      <c r="BE129" s="949"/>
      <c r="BF129" s="1053">
        <v>11.4</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462</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463</v>
      </c>
      <c r="X130" s="1059"/>
      <c r="Y130" s="1059"/>
      <c r="Z130" s="1060"/>
      <c r="AA130" s="956">
        <v>2344588</v>
      </c>
      <c r="AB130" s="957"/>
      <c r="AC130" s="957"/>
      <c r="AD130" s="957"/>
      <c r="AE130" s="958"/>
      <c r="AF130" s="959">
        <v>2366972</v>
      </c>
      <c r="AG130" s="957"/>
      <c r="AH130" s="957"/>
      <c r="AI130" s="957"/>
      <c r="AJ130" s="958"/>
      <c r="AK130" s="959">
        <v>2402603</v>
      </c>
      <c r="AL130" s="957"/>
      <c r="AM130" s="957"/>
      <c r="AN130" s="957"/>
      <c r="AO130" s="958"/>
      <c r="AP130" s="1061"/>
      <c r="AQ130" s="1062"/>
      <c r="AR130" s="1062"/>
      <c r="AS130" s="1062"/>
      <c r="AT130" s="1063"/>
      <c r="AU130" s="235"/>
      <c r="AV130" s="235"/>
      <c r="AW130" s="235"/>
      <c r="AX130" s="1111" t="s">
        <v>464</v>
      </c>
      <c r="AY130" s="1043"/>
      <c r="AZ130" s="1043"/>
      <c r="BA130" s="1043"/>
      <c r="BB130" s="1043"/>
      <c r="BC130" s="1043"/>
      <c r="BD130" s="1043"/>
      <c r="BE130" s="1044"/>
      <c r="BF130" s="1073">
        <v>35</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465</v>
      </c>
      <c r="X131" s="1082"/>
      <c r="Y131" s="1082"/>
      <c r="Z131" s="1083"/>
      <c r="AA131" s="995">
        <v>12889553</v>
      </c>
      <c r="AB131" s="996"/>
      <c r="AC131" s="996"/>
      <c r="AD131" s="996"/>
      <c r="AE131" s="997"/>
      <c r="AF131" s="998">
        <v>12665029</v>
      </c>
      <c r="AG131" s="996"/>
      <c r="AH131" s="996"/>
      <c r="AI131" s="996"/>
      <c r="AJ131" s="997"/>
      <c r="AK131" s="998">
        <v>12666072</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466</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467</v>
      </c>
      <c r="W132" s="1099"/>
      <c r="X132" s="1099"/>
      <c r="Y132" s="1099"/>
      <c r="Z132" s="1100"/>
      <c r="AA132" s="1101">
        <v>12.74423807</v>
      </c>
      <c r="AB132" s="1102"/>
      <c r="AC132" s="1102"/>
      <c r="AD132" s="1102"/>
      <c r="AE132" s="1103"/>
      <c r="AF132" s="1104">
        <v>11.711785259999999</v>
      </c>
      <c r="AG132" s="1102"/>
      <c r="AH132" s="1102"/>
      <c r="AI132" s="1102"/>
      <c r="AJ132" s="1103"/>
      <c r="AK132" s="1104">
        <v>9.8979620520000005</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468</v>
      </c>
      <c r="W133" s="1106"/>
      <c r="X133" s="1106"/>
      <c r="Y133" s="1106"/>
      <c r="Z133" s="1107"/>
      <c r="AA133" s="1108">
        <v>13.3</v>
      </c>
      <c r="AB133" s="1109"/>
      <c r="AC133" s="1109"/>
      <c r="AD133" s="1109"/>
      <c r="AE133" s="1110"/>
      <c r="AF133" s="1108">
        <v>12.4</v>
      </c>
      <c r="AG133" s="1109"/>
      <c r="AH133" s="1109"/>
      <c r="AI133" s="1109"/>
      <c r="AJ133" s="1110"/>
      <c r="AK133" s="1108">
        <v>11.4</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19"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46"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43"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15" t="s">
        <v>471</v>
      </c>
      <c r="L7" s="254"/>
      <c r="M7" s="255" t="s">
        <v>472</v>
      </c>
      <c r="N7" s="256"/>
    </row>
    <row r="8" spans="1:16">
      <c r="A8" s="248"/>
      <c r="B8" s="244"/>
      <c r="C8" s="244"/>
      <c r="D8" s="244"/>
      <c r="E8" s="244"/>
      <c r="F8" s="244"/>
      <c r="G8" s="257"/>
      <c r="H8" s="258"/>
      <c r="I8" s="258"/>
      <c r="J8" s="259"/>
      <c r="K8" s="1116"/>
      <c r="L8" s="260" t="s">
        <v>473</v>
      </c>
      <c r="M8" s="261" t="s">
        <v>474</v>
      </c>
      <c r="N8" s="262" t="s">
        <v>475</v>
      </c>
    </row>
    <row r="9" spans="1:16">
      <c r="A9" s="248"/>
      <c r="B9" s="244"/>
      <c r="C9" s="244"/>
      <c r="D9" s="244"/>
      <c r="E9" s="244"/>
      <c r="F9" s="244"/>
      <c r="G9" s="1117" t="s">
        <v>476</v>
      </c>
      <c r="H9" s="1118"/>
      <c r="I9" s="1118"/>
      <c r="J9" s="1119"/>
      <c r="K9" s="263">
        <v>4019920</v>
      </c>
      <c r="L9" s="264">
        <v>88901</v>
      </c>
      <c r="M9" s="265">
        <v>83170</v>
      </c>
      <c r="N9" s="266">
        <v>6.9</v>
      </c>
    </row>
    <row r="10" spans="1:16">
      <c r="A10" s="248"/>
      <c r="B10" s="244"/>
      <c r="C10" s="244"/>
      <c r="D10" s="244"/>
      <c r="E10" s="244"/>
      <c r="F10" s="244"/>
      <c r="G10" s="1117" t="s">
        <v>477</v>
      </c>
      <c r="H10" s="1118"/>
      <c r="I10" s="1118"/>
      <c r="J10" s="1119"/>
      <c r="K10" s="267">
        <v>152801</v>
      </c>
      <c r="L10" s="268">
        <v>3379</v>
      </c>
      <c r="M10" s="269">
        <v>7053</v>
      </c>
      <c r="N10" s="270">
        <v>-52.1</v>
      </c>
    </row>
    <row r="11" spans="1:16" ht="13.5" customHeight="1">
      <c r="A11" s="248"/>
      <c r="B11" s="244"/>
      <c r="C11" s="244"/>
      <c r="D11" s="244"/>
      <c r="E11" s="244"/>
      <c r="F11" s="244"/>
      <c r="G11" s="1117" t="s">
        <v>478</v>
      </c>
      <c r="H11" s="1118"/>
      <c r="I11" s="1118"/>
      <c r="J11" s="1119"/>
      <c r="K11" s="267">
        <v>65584</v>
      </c>
      <c r="L11" s="268">
        <v>1450</v>
      </c>
      <c r="M11" s="269">
        <v>8860</v>
      </c>
      <c r="N11" s="270">
        <v>-83.6</v>
      </c>
    </row>
    <row r="12" spans="1:16" ht="13.5" customHeight="1">
      <c r="A12" s="248"/>
      <c r="B12" s="244"/>
      <c r="C12" s="244"/>
      <c r="D12" s="244"/>
      <c r="E12" s="244"/>
      <c r="F12" s="244"/>
      <c r="G12" s="1117" t="s">
        <v>479</v>
      </c>
      <c r="H12" s="1118"/>
      <c r="I12" s="1118"/>
      <c r="J12" s="1119"/>
      <c r="K12" s="267">
        <v>24870</v>
      </c>
      <c r="L12" s="268">
        <v>550</v>
      </c>
      <c r="M12" s="269">
        <v>837</v>
      </c>
      <c r="N12" s="270">
        <v>-34.299999999999997</v>
      </c>
    </row>
    <row r="13" spans="1:16" ht="13.5" customHeight="1">
      <c r="A13" s="248"/>
      <c r="B13" s="244"/>
      <c r="C13" s="244"/>
      <c r="D13" s="244"/>
      <c r="E13" s="244"/>
      <c r="F13" s="244"/>
      <c r="G13" s="1117" t="s">
        <v>480</v>
      </c>
      <c r="H13" s="1118"/>
      <c r="I13" s="1118"/>
      <c r="J13" s="1119"/>
      <c r="K13" s="267" t="s">
        <v>481</v>
      </c>
      <c r="L13" s="268" t="s">
        <v>481</v>
      </c>
      <c r="M13" s="269">
        <v>4</v>
      </c>
      <c r="N13" s="270" t="s">
        <v>481</v>
      </c>
    </row>
    <row r="14" spans="1:16" ht="13.5" customHeight="1">
      <c r="A14" s="248"/>
      <c r="B14" s="244"/>
      <c r="C14" s="244"/>
      <c r="D14" s="244"/>
      <c r="E14" s="244"/>
      <c r="F14" s="244"/>
      <c r="G14" s="1117" t="s">
        <v>482</v>
      </c>
      <c r="H14" s="1118"/>
      <c r="I14" s="1118"/>
      <c r="J14" s="1119"/>
      <c r="K14" s="267">
        <v>95628</v>
      </c>
      <c r="L14" s="268">
        <v>2115</v>
      </c>
      <c r="M14" s="269">
        <v>3453</v>
      </c>
      <c r="N14" s="270">
        <v>-38.700000000000003</v>
      </c>
    </row>
    <row r="15" spans="1:16" ht="13.5" customHeight="1">
      <c r="A15" s="248"/>
      <c r="B15" s="244"/>
      <c r="C15" s="244"/>
      <c r="D15" s="244"/>
      <c r="E15" s="244"/>
      <c r="F15" s="244"/>
      <c r="G15" s="1117" t="s">
        <v>483</v>
      </c>
      <c r="H15" s="1118"/>
      <c r="I15" s="1118"/>
      <c r="J15" s="1119"/>
      <c r="K15" s="267">
        <v>152230</v>
      </c>
      <c r="L15" s="268">
        <v>3367</v>
      </c>
      <c r="M15" s="269">
        <v>1923</v>
      </c>
      <c r="N15" s="270">
        <v>75.099999999999994</v>
      </c>
    </row>
    <row r="16" spans="1:16">
      <c r="A16" s="248"/>
      <c r="B16" s="244"/>
      <c r="C16" s="244"/>
      <c r="D16" s="244"/>
      <c r="E16" s="244"/>
      <c r="F16" s="244"/>
      <c r="G16" s="1120" t="s">
        <v>484</v>
      </c>
      <c r="H16" s="1121"/>
      <c r="I16" s="1121"/>
      <c r="J16" s="1122"/>
      <c r="K16" s="268">
        <v>-532102</v>
      </c>
      <c r="L16" s="268">
        <v>-11767</v>
      </c>
      <c r="M16" s="269">
        <v>-10272</v>
      </c>
      <c r="N16" s="270">
        <v>14.6</v>
      </c>
    </row>
    <row r="17" spans="1:16">
      <c r="A17" s="248"/>
      <c r="B17" s="244"/>
      <c r="C17" s="244"/>
      <c r="D17" s="244"/>
      <c r="E17" s="244"/>
      <c r="F17" s="244"/>
      <c r="G17" s="1120" t="s">
        <v>170</v>
      </c>
      <c r="H17" s="1121"/>
      <c r="I17" s="1121"/>
      <c r="J17" s="1122"/>
      <c r="K17" s="268">
        <v>3978931</v>
      </c>
      <c r="L17" s="268">
        <v>87994</v>
      </c>
      <c r="M17" s="269">
        <v>95028</v>
      </c>
      <c r="N17" s="270">
        <v>-7.4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12" t="s">
        <v>489</v>
      </c>
      <c r="H21" s="1113"/>
      <c r="I21" s="1113"/>
      <c r="J21" s="1114"/>
      <c r="K21" s="280">
        <v>10.17</v>
      </c>
      <c r="L21" s="281">
        <v>9.36</v>
      </c>
      <c r="M21" s="282">
        <v>0.81</v>
      </c>
      <c r="N21" s="249"/>
      <c r="O21" s="283"/>
      <c r="P21" s="279"/>
    </row>
    <row r="22" spans="1:16" s="284" customFormat="1">
      <c r="A22" s="279"/>
      <c r="B22" s="249"/>
      <c r="C22" s="249"/>
      <c r="D22" s="249"/>
      <c r="E22" s="249"/>
      <c r="F22" s="249"/>
      <c r="G22" s="1112" t="s">
        <v>490</v>
      </c>
      <c r="H22" s="1113"/>
      <c r="I22" s="1113"/>
      <c r="J22" s="1114"/>
      <c r="K22" s="285">
        <v>95.6</v>
      </c>
      <c r="L22" s="286">
        <v>96.8</v>
      </c>
      <c r="M22" s="287">
        <v>-1.2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15" t="s">
        <v>471</v>
      </c>
      <c r="L30" s="254"/>
      <c r="M30" s="255" t="s">
        <v>472</v>
      </c>
      <c r="N30" s="256"/>
    </row>
    <row r="31" spans="1:16">
      <c r="A31" s="248"/>
      <c r="B31" s="244"/>
      <c r="C31" s="244"/>
      <c r="D31" s="244"/>
      <c r="E31" s="244"/>
      <c r="F31" s="244"/>
      <c r="G31" s="257"/>
      <c r="H31" s="258"/>
      <c r="I31" s="258"/>
      <c r="J31" s="259"/>
      <c r="K31" s="1116"/>
      <c r="L31" s="260" t="s">
        <v>473</v>
      </c>
      <c r="M31" s="261" t="s">
        <v>474</v>
      </c>
      <c r="N31" s="262" t="s">
        <v>475</v>
      </c>
    </row>
    <row r="32" spans="1:16" ht="27" customHeight="1">
      <c r="A32" s="248"/>
      <c r="B32" s="244"/>
      <c r="C32" s="244"/>
      <c r="D32" s="244"/>
      <c r="E32" s="244"/>
      <c r="F32" s="244"/>
      <c r="G32" s="1128" t="s">
        <v>494</v>
      </c>
      <c r="H32" s="1129"/>
      <c r="I32" s="1129"/>
      <c r="J32" s="1130"/>
      <c r="K32" s="294">
        <v>3089977</v>
      </c>
      <c r="L32" s="294">
        <v>68335</v>
      </c>
      <c r="M32" s="295">
        <v>65071</v>
      </c>
      <c r="N32" s="296">
        <v>5</v>
      </c>
    </row>
    <row r="33" spans="1:16" ht="13.5" customHeight="1">
      <c r="A33" s="248"/>
      <c r="B33" s="244"/>
      <c r="C33" s="244"/>
      <c r="D33" s="244"/>
      <c r="E33" s="244"/>
      <c r="F33" s="244"/>
      <c r="G33" s="1128" t="s">
        <v>495</v>
      </c>
      <c r="H33" s="1129"/>
      <c r="I33" s="1129"/>
      <c r="J33" s="1130"/>
      <c r="K33" s="294" t="s">
        <v>481</v>
      </c>
      <c r="L33" s="294" t="s">
        <v>481</v>
      </c>
      <c r="M33" s="295" t="s">
        <v>481</v>
      </c>
      <c r="N33" s="296" t="s">
        <v>481</v>
      </c>
    </row>
    <row r="34" spans="1:16" ht="27" customHeight="1">
      <c r="A34" s="248"/>
      <c r="B34" s="244"/>
      <c r="C34" s="244"/>
      <c r="D34" s="244"/>
      <c r="E34" s="244"/>
      <c r="F34" s="244"/>
      <c r="G34" s="1128" t="s">
        <v>496</v>
      </c>
      <c r="H34" s="1129"/>
      <c r="I34" s="1129"/>
      <c r="J34" s="1130"/>
      <c r="K34" s="294" t="s">
        <v>481</v>
      </c>
      <c r="L34" s="294" t="s">
        <v>481</v>
      </c>
      <c r="M34" s="295">
        <v>23</v>
      </c>
      <c r="N34" s="296" t="s">
        <v>481</v>
      </c>
    </row>
    <row r="35" spans="1:16" ht="27" customHeight="1">
      <c r="A35" s="248"/>
      <c r="B35" s="244"/>
      <c r="C35" s="244"/>
      <c r="D35" s="244"/>
      <c r="E35" s="244"/>
      <c r="F35" s="244"/>
      <c r="G35" s="1128" t="s">
        <v>497</v>
      </c>
      <c r="H35" s="1129"/>
      <c r="I35" s="1129"/>
      <c r="J35" s="1130"/>
      <c r="K35" s="294">
        <v>710869</v>
      </c>
      <c r="L35" s="294">
        <v>15721</v>
      </c>
      <c r="M35" s="295">
        <v>17560</v>
      </c>
      <c r="N35" s="296">
        <v>-10.5</v>
      </c>
    </row>
    <row r="36" spans="1:16" ht="27" customHeight="1">
      <c r="A36" s="248"/>
      <c r="B36" s="244"/>
      <c r="C36" s="244"/>
      <c r="D36" s="244"/>
      <c r="E36" s="244"/>
      <c r="F36" s="244"/>
      <c r="G36" s="1128" t="s">
        <v>498</v>
      </c>
      <c r="H36" s="1129"/>
      <c r="I36" s="1129"/>
      <c r="J36" s="1130"/>
      <c r="K36" s="294" t="s">
        <v>481</v>
      </c>
      <c r="L36" s="294" t="s">
        <v>481</v>
      </c>
      <c r="M36" s="295">
        <v>3274</v>
      </c>
      <c r="N36" s="296" t="s">
        <v>481</v>
      </c>
    </row>
    <row r="37" spans="1:16" ht="13.5" customHeight="1">
      <c r="A37" s="248"/>
      <c r="B37" s="244"/>
      <c r="C37" s="244"/>
      <c r="D37" s="244"/>
      <c r="E37" s="244"/>
      <c r="F37" s="244"/>
      <c r="G37" s="1128" t="s">
        <v>499</v>
      </c>
      <c r="H37" s="1129"/>
      <c r="I37" s="1129"/>
      <c r="J37" s="1130"/>
      <c r="K37" s="294">
        <v>476</v>
      </c>
      <c r="L37" s="294">
        <v>11</v>
      </c>
      <c r="M37" s="295">
        <v>1387</v>
      </c>
      <c r="N37" s="296">
        <v>-99.2</v>
      </c>
    </row>
    <row r="38" spans="1:16" ht="27" customHeight="1">
      <c r="A38" s="248"/>
      <c r="B38" s="244"/>
      <c r="C38" s="244"/>
      <c r="D38" s="244"/>
      <c r="E38" s="244"/>
      <c r="F38" s="244"/>
      <c r="G38" s="1131" t="s">
        <v>500</v>
      </c>
      <c r="H38" s="1132"/>
      <c r="I38" s="1132"/>
      <c r="J38" s="1133"/>
      <c r="K38" s="297" t="s">
        <v>481</v>
      </c>
      <c r="L38" s="297" t="s">
        <v>481</v>
      </c>
      <c r="M38" s="298">
        <v>7</v>
      </c>
      <c r="N38" s="299" t="s">
        <v>481</v>
      </c>
      <c r="O38" s="293"/>
    </row>
    <row r="39" spans="1:16">
      <c r="A39" s="248"/>
      <c r="B39" s="244"/>
      <c r="C39" s="244"/>
      <c r="D39" s="244"/>
      <c r="E39" s="244"/>
      <c r="F39" s="244"/>
      <c r="G39" s="1131" t="s">
        <v>501</v>
      </c>
      <c r="H39" s="1132"/>
      <c r="I39" s="1132"/>
      <c r="J39" s="1133"/>
      <c r="K39" s="300">
        <v>-145036</v>
      </c>
      <c r="L39" s="300">
        <v>-3207</v>
      </c>
      <c r="M39" s="301">
        <v>-4282</v>
      </c>
      <c r="N39" s="302">
        <v>-25.1</v>
      </c>
      <c r="O39" s="293"/>
    </row>
    <row r="40" spans="1:16" ht="27" customHeight="1">
      <c r="A40" s="248"/>
      <c r="B40" s="244"/>
      <c r="C40" s="244"/>
      <c r="D40" s="244"/>
      <c r="E40" s="244"/>
      <c r="F40" s="244"/>
      <c r="G40" s="1128" t="s">
        <v>502</v>
      </c>
      <c r="H40" s="1129"/>
      <c r="I40" s="1129"/>
      <c r="J40" s="1130"/>
      <c r="K40" s="300">
        <v>-2402603</v>
      </c>
      <c r="L40" s="300">
        <v>-53134</v>
      </c>
      <c r="M40" s="301">
        <v>-54179</v>
      </c>
      <c r="N40" s="302">
        <v>-1.9</v>
      </c>
      <c r="O40" s="293"/>
    </row>
    <row r="41" spans="1:16">
      <c r="A41" s="248"/>
      <c r="B41" s="244"/>
      <c r="C41" s="244"/>
      <c r="D41" s="244"/>
      <c r="E41" s="244"/>
      <c r="F41" s="244"/>
      <c r="G41" s="1134" t="s">
        <v>280</v>
      </c>
      <c r="H41" s="1135"/>
      <c r="I41" s="1135"/>
      <c r="J41" s="1136"/>
      <c r="K41" s="294">
        <v>1253683</v>
      </c>
      <c r="L41" s="300">
        <v>27725</v>
      </c>
      <c r="M41" s="301">
        <v>28861</v>
      </c>
      <c r="N41" s="302">
        <v>-3.9</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23" t="s">
        <v>471</v>
      </c>
      <c r="J49" s="1125" t="s">
        <v>506</v>
      </c>
      <c r="K49" s="1126"/>
      <c r="L49" s="1126"/>
      <c r="M49" s="1126"/>
      <c r="N49" s="1127"/>
    </row>
    <row r="50" spans="1:14">
      <c r="A50" s="248"/>
      <c r="B50" s="244"/>
      <c r="C50" s="244"/>
      <c r="D50" s="244"/>
      <c r="E50" s="244"/>
      <c r="F50" s="244"/>
      <c r="G50" s="312"/>
      <c r="H50" s="313"/>
      <c r="I50" s="1124"/>
      <c r="J50" s="314" t="s">
        <v>507</v>
      </c>
      <c r="K50" s="315" t="s">
        <v>508</v>
      </c>
      <c r="L50" s="316" t="s">
        <v>509</v>
      </c>
      <c r="M50" s="317" t="s">
        <v>510</v>
      </c>
      <c r="N50" s="318" t="s">
        <v>511</v>
      </c>
    </row>
    <row r="51" spans="1:14">
      <c r="A51" s="248"/>
      <c r="B51" s="244"/>
      <c r="C51" s="244"/>
      <c r="D51" s="244"/>
      <c r="E51" s="244"/>
      <c r="F51" s="244"/>
      <c r="G51" s="310" t="s">
        <v>512</v>
      </c>
      <c r="H51" s="311"/>
      <c r="I51" s="319">
        <v>2596686</v>
      </c>
      <c r="J51" s="320">
        <v>55276</v>
      </c>
      <c r="K51" s="321">
        <v>2.5</v>
      </c>
      <c r="L51" s="322">
        <v>79008</v>
      </c>
      <c r="M51" s="323">
        <v>36.6</v>
      </c>
      <c r="N51" s="324">
        <v>-34.1</v>
      </c>
    </row>
    <row r="52" spans="1:14">
      <c r="A52" s="248"/>
      <c r="B52" s="244"/>
      <c r="C52" s="244"/>
      <c r="D52" s="244"/>
      <c r="E52" s="244"/>
      <c r="F52" s="244"/>
      <c r="G52" s="325"/>
      <c r="H52" s="326" t="s">
        <v>513</v>
      </c>
      <c r="I52" s="327">
        <v>2019356</v>
      </c>
      <c r="J52" s="328">
        <v>42986</v>
      </c>
      <c r="K52" s="329">
        <v>26.6</v>
      </c>
      <c r="L52" s="330">
        <v>46014</v>
      </c>
      <c r="M52" s="331">
        <v>37.5</v>
      </c>
      <c r="N52" s="332">
        <v>-10.9</v>
      </c>
    </row>
    <row r="53" spans="1:14">
      <c r="A53" s="248"/>
      <c r="B53" s="244"/>
      <c r="C53" s="244"/>
      <c r="D53" s="244"/>
      <c r="E53" s="244"/>
      <c r="F53" s="244"/>
      <c r="G53" s="310" t="s">
        <v>514</v>
      </c>
      <c r="H53" s="311"/>
      <c r="I53" s="319">
        <v>2693796</v>
      </c>
      <c r="J53" s="320">
        <v>58139</v>
      </c>
      <c r="K53" s="321">
        <v>5.2</v>
      </c>
      <c r="L53" s="322">
        <v>86381</v>
      </c>
      <c r="M53" s="323">
        <v>9.3000000000000007</v>
      </c>
      <c r="N53" s="324">
        <v>-4.0999999999999996</v>
      </c>
    </row>
    <row r="54" spans="1:14">
      <c r="A54" s="248"/>
      <c r="B54" s="244"/>
      <c r="C54" s="244"/>
      <c r="D54" s="244"/>
      <c r="E54" s="244"/>
      <c r="F54" s="244"/>
      <c r="G54" s="325"/>
      <c r="H54" s="326" t="s">
        <v>513</v>
      </c>
      <c r="I54" s="327">
        <v>1273937</v>
      </c>
      <c r="J54" s="328">
        <v>27495</v>
      </c>
      <c r="K54" s="329">
        <v>-36</v>
      </c>
      <c r="L54" s="330">
        <v>41242</v>
      </c>
      <c r="M54" s="331">
        <v>-10.4</v>
      </c>
      <c r="N54" s="332">
        <v>-25.6</v>
      </c>
    </row>
    <row r="55" spans="1:14">
      <c r="A55" s="248"/>
      <c r="B55" s="244"/>
      <c r="C55" s="244"/>
      <c r="D55" s="244"/>
      <c r="E55" s="244"/>
      <c r="F55" s="244"/>
      <c r="G55" s="310" t="s">
        <v>515</v>
      </c>
      <c r="H55" s="311"/>
      <c r="I55" s="319">
        <v>1566362</v>
      </c>
      <c r="J55" s="320">
        <v>34134</v>
      </c>
      <c r="K55" s="321">
        <v>-41.3</v>
      </c>
      <c r="L55" s="322">
        <v>67201</v>
      </c>
      <c r="M55" s="323">
        <v>-22.2</v>
      </c>
      <c r="N55" s="324">
        <v>-19.100000000000001</v>
      </c>
    </row>
    <row r="56" spans="1:14">
      <c r="A56" s="248"/>
      <c r="B56" s="244"/>
      <c r="C56" s="244"/>
      <c r="D56" s="244"/>
      <c r="E56" s="244"/>
      <c r="F56" s="244"/>
      <c r="G56" s="325"/>
      <c r="H56" s="326" t="s">
        <v>513</v>
      </c>
      <c r="I56" s="327">
        <v>1080014</v>
      </c>
      <c r="J56" s="328">
        <v>23536</v>
      </c>
      <c r="K56" s="329">
        <v>-14.4</v>
      </c>
      <c r="L56" s="330">
        <v>35210</v>
      </c>
      <c r="M56" s="331">
        <v>-14.6</v>
      </c>
      <c r="N56" s="332">
        <v>0.2</v>
      </c>
    </row>
    <row r="57" spans="1:14">
      <c r="A57" s="248"/>
      <c r="B57" s="244"/>
      <c r="C57" s="244"/>
      <c r="D57" s="244"/>
      <c r="E57" s="244"/>
      <c r="F57" s="244"/>
      <c r="G57" s="310" t="s">
        <v>516</v>
      </c>
      <c r="H57" s="311"/>
      <c r="I57" s="319">
        <v>2589884</v>
      </c>
      <c r="J57" s="320">
        <v>56897</v>
      </c>
      <c r="K57" s="321">
        <v>66.7</v>
      </c>
      <c r="L57" s="322">
        <v>75709</v>
      </c>
      <c r="M57" s="323">
        <v>12.7</v>
      </c>
      <c r="N57" s="324">
        <v>54</v>
      </c>
    </row>
    <row r="58" spans="1:14">
      <c r="A58" s="248"/>
      <c r="B58" s="244"/>
      <c r="C58" s="244"/>
      <c r="D58" s="244"/>
      <c r="E58" s="244"/>
      <c r="F58" s="244"/>
      <c r="G58" s="325"/>
      <c r="H58" s="326" t="s">
        <v>513</v>
      </c>
      <c r="I58" s="327">
        <v>1247938</v>
      </c>
      <c r="J58" s="328">
        <v>27416</v>
      </c>
      <c r="K58" s="329">
        <v>16.5</v>
      </c>
      <c r="L58" s="330">
        <v>35212</v>
      </c>
      <c r="M58" s="331">
        <v>0</v>
      </c>
      <c r="N58" s="332">
        <v>16.5</v>
      </c>
    </row>
    <row r="59" spans="1:14">
      <c r="A59" s="248"/>
      <c r="B59" s="244"/>
      <c r="C59" s="244"/>
      <c r="D59" s="244"/>
      <c r="E59" s="244"/>
      <c r="F59" s="244"/>
      <c r="G59" s="310" t="s">
        <v>517</v>
      </c>
      <c r="H59" s="311"/>
      <c r="I59" s="319">
        <v>1757118</v>
      </c>
      <c r="J59" s="320">
        <v>38859</v>
      </c>
      <c r="K59" s="321">
        <v>-31.7</v>
      </c>
      <c r="L59" s="322">
        <v>90961</v>
      </c>
      <c r="M59" s="323">
        <v>20.100000000000001</v>
      </c>
      <c r="N59" s="324">
        <v>-51.8</v>
      </c>
    </row>
    <row r="60" spans="1:14">
      <c r="A60" s="248"/>
      <c r="B60" s="244"/>
      <c r="C60" s="244"/>
      <c r="D60" s="244"/>
      <c r="E60" s="244"/>
      <c r="F60" s="244"/>
      <c r="G60" s="325"/>
      <c r="H60" s="326" t="s">
        <v>513</v>
      </c>
      <c r="I60" s="333">
        <v>1431728</v>
      </c>
      <c r="J60" s="328">
        <v>31663</v>
      </c>
      <c r="K60" s="329">
        <v>15.5</v>
      </c>
      <c r="L60" s="330">
        <v>37720</v>
      </c>
      <c r="M60" s="331">
        <v>7.1</v>
      </c>
      <c r="N60" s="332">
        <v>8.4</v>
      </c>
    </row>
    <row r="61" spans="1:14">
      <c r="A61" s="248"/>
      <c r="B61" s="244"/>
      <c r="C61" s="244"/>
      <c r="D61" s="244"/>
      <c r="E61" s="244"/>
      <c r="F61" s="244"/>
      <c r="G61" s="310" t="s">
        <v>518</v>
      </c>
      <c r="H61" s="334"/>
      <c r="I61" s="335">
        <v>2240769</v>
      </c>
      <c r="J61" s="336">
        <v>48661</v>
      </c>
      <c r="K61" s="337">
        <v>0.3</v>
      </c>
      <c r="L61" s="338">
        <v>79852</v>
      </c>
      <c r="M61" s="339">
        <v>11.3</v>
      </c>
      <c r="N61" s="324">
        <v>-11</v>
      </c>
    </row>
    <row r="62" spans="1:14">
      <c r="A62" s="248"/>
      <c r="B62" s="244"/>
      <c r="C62" s="244"/>
      <c r="D62" s="244"/>
      <c r="E62" s="244"/>
      <c r="F62" s="244"/>
      <c r="G62" s="325"/>
      <c r="H62" s="326" t="s">
        <v>513</v>
      </c>
      <c r="I62" s="327">
        <v>1410595</v>
      </c>
      <c r="J62" s="328">
        <v>30619</v>
      </c>
      <c r="K62" s="329">
        <v>1.6</v>
      </c>
      <c r="L62" s="330">
        <v>39080</v>
      </c>
      <c r="M62" s="331">
        <v>3.9</v>
      </c>
      <c r="N62" s="332">
        <v>-2.2999999999999998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37" t="s">
        <v>3</v>
      </c>
      <c r="D47" s="1137"/>
      <c r="E47" s="1138"/>
      <c r="F47" s="11">
        <v>14.85</v>
      </c>
      <c r="G47" s="12">
        <v>15.93</v>
      </c>
      <c r="H47" s="12">
        <v>18.64</v>
      </c>
      <c r="I47" s="12">
        <v>26.17</v>
      </c>
      <c r="J47" s="13">
        <v>29.5</v>
      </c>
    </row>
    <row r="48" spans="2:10" ht="57.75" customHeight="1">
      <c r="B48" s="14"/>
      <c r="C48" s="1139" t="s">
        <v>4</v>
      </c>
      <c r="D48" s="1139"/>
      <c r="E48" s="1140"/>
      <c r="F48" s="15">
        <v>3.29</v>
      </c>
      <c r="G48" s="16">
        <v>5.38</v>
      </c>
      <c r="H48" s="16">
        <v>7.15</v>
      </c>
      <c r="I48" s="16">
        <v>6.87</v>
      </c>
      <c r="J48" s="17">
        <v>7.59</v>
      </c>
    </row>
    <row r="49" spans="2:10" ht="57.75" customHeight="1" thickBot="1">
      <c r="B49" s="18"/>
      <c r="C49" s="1141" t="s">
        <v>5</v>
      </c>
      <c r="D49" s="1141"/>
      <c r="E49" s="1142"/>
      <c r="F49" s="19" t="s">
        <v>525</v>
      </c>
      <c r="G49" s="20">
        <v>3.67</v>
      </c>
      <c r="H49" s="20">
        <v>4.29</v>
      </c>
      <c r="I49" s="20">
        <v>6.9</v>
      </c>
      <c r="J49" s="21">
        <v>4.13</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40" zoomScaleSheetLayoutView="100" workbookViewId="0">
      <selection activeCell="J40" sqref="J40"/>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49" t="s">
        <v>526</v>
      </c>
      <c r="D34" s="1149"/>
      <c r="E34" s="1150"/>
      <c r="F34" s="32">
        <v>2.95</v>
      </c>
      <c r="G34" s="33">
        <v>5.01</v>
      </c>
      <c r="H34" s="33">
        <v>6.74</v>
      </c>
      <c r="I34" s="33">
        <v>6.77</v>
      </c>
      <c r="J34" s="34">
        <v>7.48</v>
      </c>
      <c r="K34" s="22"/>
      <c r="L34" s="22"/>
      <c r="M34" s="22"/>
      <c r="N34" s="22"/>
      <c r="O34" s="22"/>
      <c r="P34" s="22"/>
    </row>
    <row r="35" spans="1:16" ht="39" customHeight="1">
      <c r="A35" s="22"/>
      <c r="B35" s="35"/>
      <c r="C35" s="1143" t="s">
        <v>527</v>
      </c>
      <c r="D35" s="1144"/>
      <c r="E35" s="1145"/>
      <c r="F35" s="36">
        <v>2.04</v>
      </c>
      <c r="G35" s="37">
        <v>2.93</v>
      </c>
      <c r="H35" s="37">
        <v>3.68</v>
      </c>
      <c r="I35" s="37">
        <v>4.83</v>
      </c>
      <c r="J35" s="38">
        <v>6.21</v>
      </c>
      <c r="K35" s="22"/>
      <c r="L35" s="22"/>
      <c r="M35" s="22"/>
      <c r="N35" s="22"/>
      <c r="O35" s="22"/>
      <c r="P35" s="22"/>
    </row>
    <row r="36" spans="1:16" ht="39" customHeight="1">
      <c r="A36" s="22"/>
      <c r="B36" s="35"/>
      <c r="C36" s="1143" t="s">
        <v>528</v>
      </c>
      <c r="D36" s="1144"/>
      <c r="E36" s="1145"/>
      <c r="F36" s="36">
        <v>0.5</v>
      </c>
      <c r="G36" s="37">
        <v>1.51</v>
      </c>
      <c r="H36" s="37">
        <v>1.32</v>
      </c>
      <c r="I36" s="37">
        <v>1.59</v>
      </c>
      <c r="J36" s="38">
        <v>1.43</v>
      </c>
      <c r="K36" s="22"/>
      <c r="L36" s="22"/>
      <c r="M36" s="22"/>
      <c r="N36" s="22"/>
      <c r="O36" s="22"/>
      <c r="P36" s="22"/>
    </row>
    <row r="37" spans="1:16" ht="39" customHeight="1">
      <c r="A37" s="22"/>
      <c r="B37" s="35"/>
      <c r="C37" s="1143" t="s">
        <v>529</v>
      </c>
      <c r="D37" s="1144"/>
      <c r="E37" s="1145"/>
      <c r="F37" s="36">
        <v>0.16</v>
      </c>
      <c r="G37" s="37">
        <v>0.06</v>
      </c>
      <c r="H37" s="37">
        <v>0.28999999999999998</v>
      </c>
      <c r="I37" s="37">
        <v>0.48</v>
      </c>
      <c r="J37" s="38">
        <v>0.4</v>
      </c>
      <c r="K37" s="22"/>
      <c r="L37" s="22"/>
      <c r="M37" s="22"/>
      <c r="N37" s="22"/>
      <c r="O37" s="22"/>
      <c r="P37" s="22"/>
    </row>
    <row r="38" spans="1:16" ht="39" customHeight="1">
      <c r="A38" s="22"/>
      <c r="B38" s="35"/>
      <c r="C38" s="1143" t="s">
        <v>530</v>
      </c>
      <c r="D38" s="1144"/>
      <c r="E38" s="1145"/>
      <c r="F38" s="36">
        <v>0.11</v>
      </c>
      <c r="G38" s="37">
        <v>0.09</v>
      </c>
      <c r="H38" s="37">
        <v>0.04</v>
      </c>
      <c r="I38" s="37">
        <v>0.12</v>
      </c>
      <c r="J38" s="38">
        <v>0.14000000000000001</v>
      </c>
      <c r="K38" s="22"/>
      <c r="L38" s="22"/>
      <c r="M38" s="22"/>
      <c r="N38" s="22"/>
      <c r="O38" s="22"/>
      <c r="P38" s="22"/>
    </row>
    <row r="39" spans="1:16" ht="39" customHeight="1">
      <c r="A39" s="22"/>
      <c r="B39" s="35"/>
      <c r="C39" s="1143" t="s">
        <v>531</v>
      </c>
      <c r="D39" s="1144"/>
      <c r="E39" s="1145"/>
      <c r="F39" s="36">
        <v>0.2</v>
      </c>
      <c r="G39" s="37">
        <v>0.23</v>
      </c>
      <c r="H39" s="37">
        <v>0.16</v>
      </c>
      <c r="I39" s="37">
        <v>0.11</v>
      </c>
      <c r="J39" s="38">
        <v>0.1</v>
      </c>
      <c r="K39" s="22"/>
      <c r="L39" s="22"/>
      <c r="M39" s="22"/>
      <c r="N39" s="22"/>
      <c r="O39" s="22"/>
      <c r="P39" s="22"/>
    </row>
    <row r="40" spans="1:16" ht="39" customHeight="1">
      <c r="A40" s="22"/>
      <c r="B40" s="35"/>
      <c r="C40" s="1143" t="s">
        <v>532</v>
      </c>
      <c r="D40" s="1144"/>
      <c r="E40" s="1145"/>
      <c r="F40" s="36">
        <v>7.0000000000000007E-2</v>
      </c>
      <c r="G40" s="37">
        <v>0.05</v>
      </c>
      <c r="H40" s="37">
        <v>0.09</v>
      </c>
      <c r="I40" s="37">
        <v>0.12</v>
      </c>
      <c r="J40" s="38">
        <v>0.1</v>
      </c>
      <c r="K40" s="22"/>
      <c r="L40" s="22"/>
      <c r="M40" s="22"/>
      <c r="N40" s="22"/>
      <c r="O40" s="22"/>
      <c r="P40" s="22"/>
    </row>
    <row r="41" spans="1:16" ht="39" customHeight="1">
      <c r="A41" s="22"/>
      <c r="B41" s="35"/>
      <c r="C41" s="1143" t="s">
        <v>533</v>
      </c>
      <c r="D41" s="1144"/>
      <c r="E41" s="1145"/>
      <c r="F41" s="36">
        <v>0.17</v>
      </c>
      <c r="G41" s="37">
        <v>0.08</v>
      </c>
      <c r="H41" s="37">
        <v>0.4</v>
      </c>
      <c r="I41" s="37">
        <v>0.14000000000000001</v>
      </c>
      <c r="J41" s="38">
        <v>0.08</v>
      </c>
      <c r="K41" s="22"/>
      <c r="L41" s="22"/>
      <c r="M41" s="22"/>
      <c r="N41" s="22"/>
      <c r="O41" s="22"/>
      <c r="P41" s="22"/>
    </row>
    <row r="42" spans="1:16" ht="39" customHeight="1">
      <c r="A42" s="22"/>
      <c r="B42" s="39"/>
      <c r="C42" s="1143" t="s">
        <v>534</v>
      </c>
      <c r="D42" s="1144"/>
      <c r="E42" s="1145"/>
      <c r="F42" s="36" t="s">
        <v>481</v>
      </c>
      <c r="G42" s="37" t="s">
        <v>481</v>
      </c>
      <c r="H42" s="37" t="s">
        <v>481</v>
      </c>
      <c r="I42" s="37" t="s">
        <v>481</v>
      </c>
      <c r="J42" s="38" t="s">
        <v>481</v>
      </c>
      <c r="K42" s="22"/>
      <c r="L42" s="22"/>
      <c r="M42" s="22"/>
      <c r="N42" s="22"/>
      <c r="O42" s="22"/>
      <c r="P42" s="22"/>
    </row>
    <row r="43" spans="1:16" ht="39" customHeight="1" thickBot="1">
      <c r="A43" s="22"/>
      <c r="B43" s="40"/>
      <c r="C43" s="1146" t="s">
        <v>535</v>
      </c>
      <c r="D43" s="1147"/>
      <c r="E43" s="1148"/>
      <c r="F43" s="41">
        <v>0.39</v>
      </c>
      <c r="G43" s="42">
        <v>0.38</v>
      </c>
      <c r="H43" s="42">
        <v>0.43</v>
      </c>
      <c r="I43" s="42">
        <v>0.12</v>
      </c>
      <c r="J43" s="43">
        <v>0.15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59" t="s">
        <v>11</v>
      </c>
      <c r="C45" s="1160"/>
      <c r="D45" s="58"/>
      <c r="E45" s="1165" t="s">
        <v>12</v>
      </c>
      <c r="F45" s="1165"/>
      <c r="G45" s="1165"/>
      <c r="H45" s="1165"/>
      <c r="I45" s="1165"/>
      <c r="J45" s="1166"/>
      <c r="K45" s="59">
        <v>3500</v>
      </c>
      <c r="L45" s="60">
        <v>3385</v>
      </c>
      <c r="M45" s="60">
        <v>3352</v>
      </c>
      <c r="N45" s="60">
        <v>3269</v>
      </c>
      <c r="O45" s="61">
        <v>3090</v>
      </c>
      <c r="P45" s="48"/>
      <c r="Q45" s="48"/>
      <c r="R45" s="48"/>
      <c r="S45" s="48"/>
      <c r="T45" s="48"/>
      <c r="U45" s="48"/>
    </row>
    <row r="46" spans="1:21" ht="30.75" customHeight="1">
      <c r="A46" s="48"/>
      <c r="B46" s="1161"/>
      <c r="C46" s="1162"/>
      <c r="D46" s="62"/>
      <c r="E46" s="1153" t="s">
        <v>13</v>
      </c>
      <c r="F46" s="1153"/>
      <c r="G46" s="1153"/>
      <c r="H46" s="1153"/>
      <c r="I46" s="1153"/>
      <c r="J46" s="1154"/>
      <c r="K46" s="63" t="s">
        <v>481</v>
      </c>
      <c r="L46" s="64" t="s">
        <v>481</v>
      </c>
      <c r="M46" s="64" t="s">
        <v>481</v>
      </c>
      <c r="N46" s="64" t="s">
        <v>481</v>
      </c>
      <c r="O46" s="65" t="s">
        <v>481</v>
      </c>
      <c r="P46" s="48"/>
      <c r="Q46" s="48"/>
      <c r="R46" s="48"/>
      <c r="S46" s="48"/>
      <c r="T46" s="48"/>
      <c r="U46" s="48"/>
    </row>
    <row r="47" spans="1:21" ht="30.75" customHeight="1">
      <c r="A47" s="48"/>
      <c r="B47" s="1161"/>
      <c r="C47" s="1162"/>
      <c r="D47" s="62"/>
      <c r="E47" s="1153" t="s">
        <v>14</v>
      </c>
      <c r="F47" s="1153"/>
      <c r="G47" s="1153"/>
      <c r="H47" s="1153"/>
      <c r="I47" s="1153"/>
      <c r="J47" s="1154"/>
      <c r="K47" s="63" t="s">
        <v>481</v>
      </c>
      <c r="L47" s="64" t="s">
        <v>481</v>
      </c>
      <c r="M47" s="64" t="s">
        <v>481</v>
      </c>
      <c r="N47" s="64" t="s">
        <v>481</v>
      </c>
      <c r="O47" s="65" t="s">
        <v>481</v>
      </c>
      <c r="P47" s="48"/>
      <c r="Q47" s="48"/>
      <c r="R47" s="48"/>
      <c r="S47" s="48"/>
      <c r="T47" s="48"/>
      <c r="U47" s="48"/>
    </row>
    <row r="48" spans="1:21" ht="30.75" customHeight="1">
      <c r="A48" s="48"/>
      <c r="B48" s="1161"/>
      <c r="C48" s="1162"/>
      <c r="D48" s="62"/>
      <c r="E48" s="1153" t="s">
        <v>15</v>
      </c>
      <c r="F48" s="1153"/>
      <c r="G48" s="1153"/>
      <c r="H48" s="1153"/>
      <c r="I48" s="1153"/>
      <c r="J48" s="1154"/>
      <c r="K48" s="63">
        <v>673</v>
      </c>
      <c r="L48" s="64">
        <v>677</v>
      </c>
      <c r="M48" s="64">
        <v>708</v>
      </c>
      <c r="N48" s="64">
        <v>684</v>
      </c>
      <c r="O48" s="65">
        <v>711</v>
      </c>
      <c r="P48" s="48"/>
      <c r="Q48" s="48"/>
      <c r="R48" s="48"/>
      <c r="S48" s="48"/>
      <c r="T48" s="48"/>
      <c r="U48" s="48"/>
    </row>
    <row r="49" spans="1:21" ht="30.75" customHeight="1">
      <c r="A49" s="48"/>
      <c r="B49" s="1161"/>
      <c r="C49" s="1162"/>
      <c r="D49" s="62"/>
      <c r="E49" s="1153" t="s">
        <v>16</v>
      </c>
      <c r="F49" s="1153"/>
      <c r="G49" s="1153"/>
      <c r="H49" s="1153"/>
      <c r="I49" s="1153"/>
      <c r="J49" s="1154"/>
      <c r="K49" s="63">
        <v>68</v>
      </c>
      <c r="L49" s="64">
        <v>53</v>
      </c>
      <c r="M49" s="64">
        <v>80</v>
      </c>
      <c r="N49" s="64">
        <v>46</v>
      </c>
      <c r="O49" s="65" t="s">
        <v>481</v>
      </c>
      <c r="P49" s="48"/>
      <c r="Q49" s="48"/>
      <c r="R49" s="48"/>
      <c r="S49" s="48"/>
      <c r="T49" s="48"/>
      <c r="U49" s="48"/>
    </row>
    <row r="50" spans="1:21" ht="30.75" customHeight="1">
      <c r="A50" s="48"/>
      <c r="B50" s="1161"/>
      <c r="C50" s="1162"/>
      <c r="D50" s="62"/>
      <c r="E50" s="1153" t="s">
        <v>17</v>
      </c>
      <c r="F50" s="1153"/>
      <c r="G50" s="1153"/>
      <c r="H50" s="1153"/>
      <c r="I50" s="1153"/>
      <c r="J50" s="1154"/>
      <c r="K50" s="63">
        <v>7</v>
      </c>
      <c r="L50" s="64">
        <v>5</v>
      </c>
      <c r="M50" s="64">
        <v>3</v>
      </c>
      <c r="N50" s="64">
        <v>2</v>
      </c>
      <c r="O50" s="65">
        <v>0</v>
      </c>
      <c r="P50" s="48"/>
      <c r="Q50" s="48"/>
      <c r="R50" s="48"/>
      <c r="S50" s="48"/>
      <c r="T50" s="48"/>
      <c r="U50" s="48"/>
    </row>
    <row r="51" spans="1:21" ht="30.75" customHeight="1">
      <c r="A51" s="48"/>
      <c r="B51" s="1163"/>
      <c r="C51" s="1164"/>
      <c r="D51" s="66"/>
      <c r="E51" s="1153" t="s">
        <v>18</v>
      </c>
      <c r="F51" s="1153"/>
      <c r="G51" s="1153"/>
      <c r="H51" s="1153"/>
      <c r="I51" s="1153"/>
      <c r="J51" s="1154"/>
      <c r="K51" s="63">
        <v>0</v>
      </c>
      <c r="L51" s="64">
        <v>0</v>
      </c>
      <c r="M51" s="64" t="s">
        <v>481</v>
      </c>
      <c r="N51" s="64" t="s">
        <v>481</v>
      </c>
      <c r="O51" s="65" t="s">
        <v>481</v>
      </c>
      <c r="P51" s="48"/>
      <c r="Q51" s="48"/>
      <c r="R51" s="48"/>
      <c r="S51" s="48"/>
      <c r="T51" s="48"/>
      <c r="U51" s="48"/>
    </row>
    <row r="52" spans="1:21" ht="30.75" customHeight="1">
      <c r="A52" s="48"/>
      <c r="B52" s="1151" t="s">
        <v>19</v>
      </c>
      <c r="C52" s="1152"/>
      <c r="D52" s="66"/>
      <c r="E52" s="1153" t="s">
        <v>20</v>
      </c>
      <c r="F52" s="1153"/>
      <c r="G52" s="1153"/>
      <c r="H52" s="1153"/>
      <c r="I52" s="1153"/>
      <c r="J52" s="1154"/>
      <c r="K52" s="63">
        <v>2398</v>
      </c>
      <c r="L52" s="64">
        <v>2444</v>
      </c>
      <c r="M52" s="64">
        <v>2502</v>
      </c>
      <c r="N52" s="64">
        <v>2517</v>
      </c>
      <c r="O52" s="65">
        <v>2548</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1850</v>
      </c>
      <c r="L53" s="69">
        <v>1676</v>
      </c>
      <c r="M53" s="69">
        <v>1641</v>
      </c>
      <c r="N53" s="69">
        <v>1484</v>
      </c>
      <c r="O53" s="70">
        <v>1253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2015-05-08T09:58:31Z</cp:lastPrinted>
  <dcterms:created xsi:type="dcterms:W3CDTF">2015-02-17T06:15:20Z</dcterms:created>
  <dcterms:modified xsi:type="dcterms:W3CDTF">2015-05-11T03:32:45Z</dcterms:modified>
  <cp:category/>
</cp:coreProperties>
</file>