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2025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G38" i="9"/>
  <c r="BE38" i="9"/>
  <c r="AM38" i="9"/>
  <c r="U38" i="9"/>
  <c r="E38" i="9"/>
  <c r="C38" i="9"/>
  <c r="DG37" i="9"/>
  <c r="CQ37" i="9"/>
  <c r="CO37" i="9"/>
  <c r="BY37" i="9"/>
  <c r="BW37" i="9"/>
  <c r="BG37" i="9"/>
  <c r="BE37" i="9"/>
  <c r="AM37" i="9"/>
  <c r="W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<sst xmlns="http://schemas.openxmlformats.org/spreadsheetml/2006/main" count="1041" uniqueCount="557">
  <si>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</si>
  <si>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</si>
  <si>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</si>
  <si>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</si>
  <si>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</si>
  <si>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</si>
  <si>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</si>
  <si>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</si>
  <si>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</si>
  <si>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</si>
  <si>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</si>
  <si>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</si>
  <si>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</si>
  <si>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</si>
  <si>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</si>
  <si>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</si>
  <si>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</si>
  <si>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</si>
  <si>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</si>
  <si>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</si>
  <si>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</si>
  <si>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</si>
  <si>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</si>
  <si>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</si>
  <si>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</si>
  <si>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</si>
  <si>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</si>
  <si>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</si>
  <si>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</si>
  <si>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</si>
  <si>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</si>
  <si>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</si>
  <si>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</si>
  <si>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</si>
  <si>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</si>
  <si>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</si>
  <si>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</si>
  <si>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</si>
  <si>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</si>
  <si>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</si>
  <si>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</si>
  <si>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</si>
  <si>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</si>
  <si>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</si>
  <si>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</si>
  <si>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</si>
  <si>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</si>
  <si>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</si>
  <si>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</si>
  <si>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</si>
  <si>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</si>
  <si>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</si>
  <si>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</si>
  <si>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</si>
  <si>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</si>
  <si>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</si>
  <si>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</si>
  <si>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</si>
  <si>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</si>
  <si>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</si>
  <si>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</si>
  <si>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</si>
  <si>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</si>
  <si>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</si>
  <si>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</si>
  <si>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</si>
  <si>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</si>
  <si>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</si>
  <si>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</si>
  <si>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</si>
  <si>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</si>
  <si>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</si>
  <si>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</si>
  <si>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</si>
  <si>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</si>
  <si>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</si>
  <si>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</si>
  <si>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</si>
  <si>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</si>
  <si>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</si>
  <si>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</si>
  <si>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</si>
  <si>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</si>
  <si>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</si>
  <si>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</si>
  <si>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</si>
  <si>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</si>
  <si>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</si>
  <si>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</si>
  <si>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</si>
  <si>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</si>
  <si>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</si>
  <si>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</si>
  <si>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</si>
  <si>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</si>
  <si>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</si>
  <si>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</si>
  <si>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</si>
  <si>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</si>
  <si>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</si>
  <si>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</si>
  <si>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</si>
  <si>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</si>
  <si>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</si>
  <si>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</si>
  <si>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</si>
  <si>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</si>
  <si>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</si>
  <si>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</si>
  <si>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</si>
  <si>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</si>
  <si>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</si>
  <si>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</si>
  <si>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</si>
  <si>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</si>
  <si>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</si>
  <si>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</si>
  <si>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</si>
  <si>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</si>
  <si>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</si>
  <si>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</si>
  <si>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</si>
  <si>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</si>
  <si>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</si>
  <si>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</si>
  <si>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</si>
  <si>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</si>
  <si>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</si>
  <si>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</si>
  <si>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</si>
  <si>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</si>
  <si>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</si>
  <si>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</si>
  <si>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</si>
  <si>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</si>
  <si>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</si>
  <si>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</si>
  <si>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</si>
  <si>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</si>
  <si>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</si>
  <si>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</si>
  <si>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</si>
  <si>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</si>
  <si>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</si>
  <si>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</si>
  <si>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</si>
  <si>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</si>
  <si>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</si>
  <si>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</si>
  <si>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</si>
  <si>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</si>
  <si>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</si>
  <si>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</si>
  <si>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</si>
  <si>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</si>
  <si>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</si>
  <si>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</si>
  <si>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</si>
  <si>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</si>
  <si>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</si>
  <si>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</si>
  <si>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</si>
  <si>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</si>
  <si>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</si>
  <si>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</si>
  <si>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</si>
  <si>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</si>
  <si>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</si>
  <si>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</si>
  <si>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</si>
  <si>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</si>
  <si>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</si>
  <si>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</si>
  <si>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</si>
  <si>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</si>
  <si>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</si>
  <si>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</si>
  <si>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</si>
  <si>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</si>
  <si>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</si>
  <si>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</si>
  <si>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</si>
  <si>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</si>
  <si>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</si>
  <si>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</si>
  <si>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</si>
  <si>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</si>
  <si>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</si>
  <si>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</si>
  <si>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</si>
  <si>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</si>
  <si>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</si>
  <si>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</si>
  <si>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</si>
  <si>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</si>
  <si>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茨城県常陸大宮市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</si>
  <si>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</si>
  <si>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</si>
  <si>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</si>
  <si>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</si>
  <si>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</si>
  <si>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</si>
  <si>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</si>
  <si>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</si>
  <si>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</si>
  <si>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</si>
  <si>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</si>
  <si>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</si>
  <si>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</si>
  <si>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</si>
  <si>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</si>
  <si>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</si>
  <si>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</si>
  <si>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</si>
  <si>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</si>
  <si>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</si>
  <si>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</si>
  <si>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</si>
  <si>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</si>
  <si>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</si>
  <si>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</si>
  <si>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</si>
  <si>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</si>
  <si>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</si>
  <si>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</si>
  <si>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</si>
  <si>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</si>
  <si>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</si>
  <si>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</si>
  <si>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</si>
  <si>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</si>
  <si>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</si>
  <si>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</si>
  <si>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</si>
  <si>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</si>
  <si>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</si>
  <si>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</si>
  <si>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</si>
  <si>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</si>
  <si>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</si>
  <si>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</si>
  <si>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</si>
  <si>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</si>
  <si>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</si>
  <si>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</si>
  <si>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</si>
  <si>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</si>
  <si>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</si>
  <si>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</si>
  <si>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</si>
  <si>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</si>
  <si>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</si>
  <si>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</si>
  <si>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</si>
  <si>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</si>
  <si>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</si>
  <si>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</si>
  <si>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</si>
  <si>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</si>
  <si>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</si>
  <si>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</si>
  <si>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</si>
  <si>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</si>
  <si>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</si>
  <si>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</si>
  <si>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</si>
  <si>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</si>
  <si>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</si>
  <si>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</si>
  <si>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</si>
  <si>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</si>
  <si>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</si>
  <si>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</si>
  <si>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</si>
  <si>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</si>
  <si>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</si>
  <si>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</si>
  <si>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</si>
  <si>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</si>
  <si>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</si>
  <si>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</si>
  <si>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</si>
  <si>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</si>
  <si>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</si>
  <si>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</si>
  <si>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</si>
  <si>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</si>
  <si>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</si>
  <si>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</si>
  <si>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</si>
  <si>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</si>
  <si>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</si>
  <si>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</si>
  <si>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</si>
  <si>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</si>
  <si>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</si>
  <si>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</si>
  <si>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</si>
  <si>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</si>
  <si>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</si>
  <si>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</si>
  <si>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</si>
  <si>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</si>
  <si>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</si>
  <si>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</si>
  <si>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</si>
  <si>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</si>
  <si>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</si>
  <si>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</si>
  <si>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</si>
  <si>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</si>
  <si>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</si>
  <si>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</si>
  <si>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</si>
  <si>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</si>
  <si>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</si>
  <si>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</si>
  <si>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</si>
  <si>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</si>
  <si>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</si>
  <si>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</si>
  <si>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</si>
  <si>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</si>
  <si>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</si>
  <si>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</si>
  <si>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</si>
  <si>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</si>
  <si>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</si>
  <si>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</si>
  <si>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</si>
  <si>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</si>
  <si>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</si>
  <si>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</si>
  <si>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</si>
  <si>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</si>
  <si>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</si>
  <si>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</si>
  <si>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</si>
  <si>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</si>
  <si>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</si>
  <si>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</si>
  <si>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</si>
  <si>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</si>
  <si>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</si>
  <si>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茨城県常陸大宮市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</si>
  <si>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</si>
  <si>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</si>
  <si>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</si>
  <si>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</si>
  <si>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</si>
  <si>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</si>
  <si>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</si>
  <si>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</si>
  <si>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</si>
  <si>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</si>
  <si>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</si>
  <si>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</si>
  <si>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</si>
  <si>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</si>
  <si>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</si>
  <si>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</si>
  <si>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</si>
  <si>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</si>
  <si>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</si>
  <si>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</si>
  <si>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</si>
  <si>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</si>
  <si>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</si>
  <si>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</si>
  <si>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</si>
  <si>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</si>
  <si>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</si>
  <si>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</si>
  <si>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</si>
  <si>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</si>
  <si>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</si>
  <si>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</si>
  <si>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</si>
  <si>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</si>
  <si>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</si>
  <si>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</si>
  <si>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</si>
  <si>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</si>
  <si>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</si>
  <si>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</si>
  <si>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</si>
  <si>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</si>
  <si>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</si>
  <si>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</si>
  <si>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簡易水道事業特別会計</t>
    <phoneticPr fontId="5"/>
  </si>
  <si>
    <t>戸別浄化槽整備事業特別会計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</si>
  <si>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</si>
  <si>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</si>
  <si>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</si>
  <si>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</si>
  <si>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</si>
  <si>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</si>
  <si>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</si>
  <si>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</si>
  <si>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</si>
  <si>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</si>
  <si>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</si>
  <si>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</si>
  <si>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</si>
  <si>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</si>
  <si>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</si>
  <si>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</si>
  <si>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</si>
  <si>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</si>
  <si>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</si>
  <si>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</si>
  <si>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</si>
  <si>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</si>
  <si>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</si>
  <si>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</si>
  <si>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</si>
  <si>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</si>
  <si>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</si>
  <si>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</si>
  <si>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</si>
  <si>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</si>
  <si>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</si>
  <si>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</si>
  <si>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</si>
  <si>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</si>
  <si>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</si>
  <si>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</si>
  <si>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</si>
  <si>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</si>
  <si>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</si>
  <si>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</si>
  <si>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</si>
  <si>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</si>
  <si>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</si>
  <si>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</si>
  <si>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</si>
  <si>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</si>
  <si>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</si>
  <si>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</si>
  <si>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</si>
  <si>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</si>
  <si>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</si>
  <si>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</si>
  <si>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</si>
  <si>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</si>
  <si>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</si>
  <si>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</si>
  <si>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</si>
  <si>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</si>
  <si>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</si>
  <si>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</si>
  <si>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</si>
  <si>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</si>
  <si>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</si>
  <si>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</si>
  <si>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</si>
  <si>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</si>
  <si>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</si>
  <si>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</si>
  <si>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</si>
  <si>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</si>
  <si>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</si>
  <si>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</si>
  <si>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</si>
  <si>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</si>
  <si>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</si>
  <si>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</si>
  <si>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</si>
  <si>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</si>
  <si>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</si>
  <si>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</si>
  <si>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</si>
  <si>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</si>
  <si>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</si>
  <si>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</si>
  <si>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</si>
  <si>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</si>
  <si>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</si>
  <si>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</si>
  <si>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</si>
  <si>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</si>
  <si>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</si>
  <si>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</si>
  <si>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</si>
  <si>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</si>
  <si>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</si>
  <si>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</si>
  <si>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</si>
  <si>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</si>
  <si>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</si>
  <si>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</si>
  <si>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</si>
  <si>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</si>
  <si>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</si>
  <si>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</si>
  <si>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</si>
  <si>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</si>
  <si>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</si>
  <si>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</si>
  <si>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</si>
  <si>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</si>
  <si>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</si>
  <si>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</si>
  <si>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</si>
  <si>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</si>
  <si>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</si>
  <si>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</si>
  <si>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</si>
  <si>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</si>
  <si>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</si>
  <si>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</si>
  <si>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</si>
  <si>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</si>
  <si>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</si>
  <si>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</si>
  <si>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</si>
  <si>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</si>
  <si>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</si>
  <si>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</si>
  <si>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</si>
  <si>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</si>
  <si>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</si>
  <si>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</si>
  <si>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</si>
  <si>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</si>
  <si>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0.16</t>
  </si>
  <si>
    <t>一般会計</t>
  </si>
  <si>
    <t>上水道事業会計</t>
  </si>
  <si>
    <t>国民健康保険特別会計（事業勘定）</t>
  </si>
  <si>
    <t>介護保険特別会計</t>
  </si>
  <si>
    <t>公共下水道事業特別会計</t>
  </si>
  <si>
    <t>簡易水道事業特別会計</t>
  </si>
  <si>
    <t>国民健康保険特別会計（診療施設勘定）</t>
  </si>
  <si>
    <t>農業集落排水事業特別会計</t>
  </si>
  <si>
    <t>その他会計（赤字）</t>
  </si>
  <si>
    <t>その他会計（黒字）</t>
  </si>
  <si>
    <t>-</t>
    <phoneticPr fontId="2"/>
  </si>
  <si>
    <t>-</t>
    <phoneticPr fontId="2"/>
  </si>
  <si>
    <t>-</t>
    <phoneticPr fontId="2"/>
  </si>
  <si>
    <t>-</t>
    <phoneticPr fontId="2"/>
  </si>
  <si>
    <t>大宮地方環境整備組合</t>
    <rPh sb="0" eb="2">
      <t>オオミヤ</t>
    </rPh>
    <rPh sb="2" eb="4">
      <t>チホウ</t>
    </rPh>
    <rPh sb="4" eb="6">
      <t>カンキョウ</t>
    </rPh>
    <rPh sb="6" eb="8">
      <t>セイビ</t>
    </rPh>
    <rPh sb="8" eb="10">
      <t>クミアイ</t>
    </rPh>
    <phoneticPr fontId="2"/>
  </si>
  <si>
    <t>茨城北農業共済事務組合（農業共済事務会計）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ジム</t>
    </rPh>
    <rPh sb="18" eb="20">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</si>
  <si>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</si>
  <si>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</si>
  <si>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</si>
  <si>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</si>
  <si>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</si>
  <si>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</si>
  <si>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常陸大宮市農業公社</t>
    <rPh sb="0" eb="5">
      <t>ヒタチオオミヤシ</t>
    </rPh>
    <rPh sb="5" eb="7">
      <t>ノウギョウ</t>
    </rPh>
    <rPh sb="7" eb="9">
      <t>コウシャ</t>
    </rPh>
    <phoneticPr fontId="2"/>
  </si>
  <si>
    <t>常陸大宮街づくり</t>
    <rPh sb="0" eb="4">
      <t>ヒタチオオミヤ</t>
    </rPh>
    <rPh sb="4" eb="5">
      <t>マチ</t>
    </rPh>
    <phoneticPr fontId="2"/>
  </si>
  <si>
    <t>常陸大宮市振興財団</t>
    <rPh sb="0" eb="5">
      <t>ヒタチオオミヤシ</t>
    </rPh>
    <rPh sb="5" eb="7">
      <t>シンコウ</t>
    </rPh>
    <rPh sb="7" eb="9">
      <t>ザイダン</t>
    </rPh>
    <phoneticPr fontId="2"/>
  </si>
  <si>
    <t>ふるさと活性化センターみわ</t>
    <rPh sb="4" eb="7">
      <t>カッセイカ</t>
    </rPh>
    <phoneticPr fontId="2"/>
  </si>
  <si>
    <t>おがわ地域振興</t>
    <rPh sb="3" eb="5">
      <t>チイキ</t>
    </rPh>
    <rPh sb="5" eb="7">
      <t>シンコウ</t>
    </rPh>
    <phoneticPr fontId="2"/>
  </si>
  <si>
    <t>常陸大宮市体育協会</t>
    <rPh sb="0" eb="5">
      <t>ヒタチオオミヤシ</t>
    </rPh>
    <rPh sb="5" eb="7">
      <t>タイイク</t>
    </rPh>
    <rPh sb="7" eb="9">
      <t>キョウカイ</t>
    </rPh>
    <phoneticPr fontId="2"/>
  </si>
  <si>
    <t>常陸大宮市温泉事業</t>
    <rPh sb="0" eb="5">
      <t>ヒタチオオミヤシ</t>
    </rPh>
    <rPh sb="5" eb="7">
      <t>オンセン</t>
    </rPh>
    <rPh sb="7" eb="9">
      <t>ジギョウ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</si>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</sst>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55276</c:v>
                </c:pt>
                <c:pt idx="1">
                  <c:v>58139</c:v>
                </c:pt>
                <c:pt idx="2">
                  <c:v>34134</c:v>
                </c:pt>
                <c:pt idx="3">
                  <c:v>56897</c:v>
                </c:pt>
                <c:pt idx="4">
                  <c:v>38859</c:v>
                </c:pt>
              </c:numCache>
            </c:numRef>
          </c:val>
          <c:smooth val="0"/>
        </c:ser>
        <c:dLbls>
          <c:showLegendKey val="0"/>
          <c:showVal val="0"/>
          <c:showCatName val="0"/>
          <c:showSerName val="0"/>
          <c:showPercent val="0"/>
          <c:showBubbleSize val="0"/>
        </c:dLbls>
        <c:marker val="1"/>
        <c:smooth val="0"/>
        <c:axId val="179892608"/>
        <c:axId val="179894528"/>
      </c:lineChart>
      <c:catAx>
        <c:axId val="179892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894528"/>
        <c:crosses val="autoZero"/>
        <c:auto val="1"/>
        <c:lblAlgn val="ctr"/>
        <c:lblOffset val="100"/>
        <c:tickLblSkip val="1"/>
        <c:tickMarkSkip val="1"/>
        <c:noMultiLvlLbl val="0"/>
      </c:catAx>
      <c:valAx>
        <c:axId val="1798945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892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3.29</c:v>
                </c:pt>
                <c:pt idx="1">
                  <c:v>5.38</c:v>
                </c:pt>
                <c:pt idx="2">
                  <c:v>7.15</c:v>
                </c:pt>
                <c:pt idx="3">
                  <c:v>6.87</c:v>
                </c:pt>
                <c:pt idx="4">
                  <c:v>7.59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14.85</c:v>
                </c:pt>
                <c:pt idx="1">
                  <c:v>15.93</c:v>
                </c:pt>
                <c:pt idx="2">
                  <c:v>18.64</c:v>
                </c:pt>
                <c:pt idx="3">
                  <c:v>26.17</c:v>
                </c:pt>
                <c:pt idx="4">
                  <c:v>29.5</c:v>
                </c:pt>
              </c:numCache>
            </c:numRef>
          </c:val>
        </c:ser>
        <c:dLbls>
          <c:showLegendKey val="0"/>
          <c:showVal val="0"/>
          <c:showCatName val="0"/>
          <c:showSerName val="0"/>
          <c:showPercent val="0"/>
          <c:showBubbleSize val="0"/>
        </c:dLbls>
        <c:gapWidth val="250"/>
        <c:overlap val="100"/>
        <c:axId val="192880640"/>
        <c:axId val="19288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-0.16</c:v>
                </c:pt>
                <c:pt idx="1">
                  <c:v>3.67</c:v>
                </c:pt>
                <c:pt idx="2">
                  <c:v>4.29</c:v>
                </c:pt>
                <c:pt idx="3">
                  <c:v>6.9</c:v>
                </c:pt>
                <c:pt idx="4">
                  <c:v>4.13</c:v>
                </c:pt>
              </c:numCache>
            </c:numRef>
          </c:val>
          <c:smooth val="0"/>
        </c:ser>
        <c:dLbls>
          <c:showLegendKey val="0"/>
          <c:showVal val="0"/>
          <c:showCatName val="0"/>
          <c:showSerName val="0"/>
          <c:showPercent val="0"/>
          <c:showBubbleSize val="0"/>
        </c:dLbls>
        <c:marker val="1"/>
        <c:smooth val="0"/>
        <c:axId val="192880640"/>
        <c:axId val="192882560"/>
      </c:lineChart>
      <c:catAx>
        <c:axId val="19288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882560"/>
        <c:crosses val="autoZero"/>
        <c:auto val="1"/>
        <c:lblAlgn val="ctr"/>
        <c:lblOffset val="100"/>
        <c:tickLblSkip val="1"/>
        <c:tickMarkSkip val="1"/>
        <c:noMultiLvlLbl val="0"/>
      </c:catAx>
      <c:valAx>
        <c:axId val="19288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8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0.39</c:v>
                </c:pt>
                <c:pt idx="2">
                  <c:v>#N/A</c:v>
                </c:pt>
                <c:pt idx="3">
                  <c:v>0.38</c:v>
                </c:pt>
                <c:pt idx="4">
                  <c:v>#N/A</c:v>
                </c:pt>
                <c:pt idx="5">
                  <c:v>0.43</c:v>
                </c:pt>
                <c:pt idx="6">
                  <c:v>#N/A</c:v>
                </c:pt>
                <c:pt idx="7">
                  <c:v>0.12</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0.17</c:v>
                </c:pt>
                <c:pt idx="2">
                  <c:v>#N/A</c:v>
                </c:pt>
                <c:pt idx="3">
                  <c:v>0.08</c:v>
                </c:pt>
                <c:pt idx="4">
                  <c:v>#N/A</c:v>
                </c:pt>
                <c:pt idx="5">
                  <c:v>0.4</c:v>
                </c:pt>
                <c:pt idx="6">
                  <c:v>#N/A</c:v>
                </c:pt>
                <c:pt idx="7">
                  <c:v>0.14000000000000001</c:v>
                </c:pt>
                <c:pt idx="8">
                  <c:v>#N/A</c:v>
                </c:pt>
                <c:pt idx="9">
                  <c:v>0.08</c:v>
                </c:pt>
              </c:numCache>
            </c:numRef>
          </c:val>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0.05</c:v>
                </c:pt>
                <c:pt idx="4">
                  <c:v>#N/A</c:v>
                </c:pt>
                <c:pt idx="5">
                  <c:v>0.09</c:v>
                </c:pt>
                <c:pt idx="6">
                  <c:v>#N/A</c:v>
                </c:pt>
                <c:pt idx="7">
                  <c:v>0.12</c:v>
                </c:pt>
                <c:pt idx="8">
                  <c:v>#N/A</c:v>
                </c:pt>
                <c:pt idx="9">
                  <c:v>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c:v>
                </c:pt>
                <c:pt idx="2">
                  <c:v>#N/A</c:v>
                </c:pt>
                <c:pt idx="3">
                  <c:v>0.23</c:v>
                </c:pt>
                <c:pt idx="4">
                  <c:v>#N/A</c:v>
                </c:pt>
                <c:pt idx="5">
                  <c:v>0.16</c:v>
                </c:pt>
                <c:pt idx="6">
                  <c:v>#N/A</c:v>
                </c:pt>
                <c:pt idx="7">
                  <c:v>0.11</c:v>
                </c:pt>
                <c:pt idx="8">
                  <c:v>#N/A</c:v>
                </c:pt>
                <c:pt idx="9">
                  <c:v>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0.09</c:v>
                </c:pt>
                <c:pt idx="4">
                  <c:v>#N/A</c:v>
                </c:pt>
                <c:pt idx="5">
                  <c:v>0.04</c:v>
                </c:pt>
                <c:pt idx="6">
                  <c:v>#N/A</c:v>
                </c:pt>
                <c:pt idx="7">
                  <c:v>0.12</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0.06</c:v>
                </c:pt>
                <c:pt idx="4">
                  <c:v>#N/A</c:v>
                </c:pt>
                <c:pt idx="5">
                  <c:v>0.28999999999999998</c:v>
                </c:pt>
                <c:pt idx="6">
                  <c:v>#N/A</c:v>
                </c:pt>
                <c:pt idx="7">
                  <c:v>0.48</c:v>
                </c:pt>
                <c:pt idx="8">
                  <c:v>#N/A</c:v>
                </c:pt>
                <c:pt idx="9">
                  <c:v>0.4</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c:v>
                </c:pt>
                <c:pt idx="2">
                  <c:v>#N/A</c:v>
                </c:pt>
                <c:pt idx="3">
                  <c:v>1.51</c:v>
                </c:pt>
                <c:pt idx="4">
                  <c:v>#N/A</c:v>
                </c:pt>
                <c:pt idx="5">
                  <c:v>1.32</c:v>
                </c:pt>
                <c:pt idx="6">
                  <c:v>#N/A</c:v>
                </c:pt>
                <c:pt idx="7">
                  <c:v>1.59</c:v>
                </c:pt>
                <c:pt idx="8">
                  <c:v>#N/A</c:v>
                </c:pt>
                <c:pt idx="9">
                  <c:v>1.43</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2.04</c:v>
                </c:pt>
                <c:pt idx="2">
                  <c:v>#N/A</c:v>
                </c:pt>
                <c:pt idx="3">
                  <c:v>2.93</c:v>
                </c:pt>
                <c:pt idx="4">
                  <c:v>#N/A</c:v>
                </c:pt>
                <c:pt idx="5">
                  <c:v>3.68</c:v>
                </c:pt>
                <c:pt idx="6">
                  <c:v>#N/A</c:v>
                </c:pt>
                <c:pt idx="7">
                  <c:v>4.83</c:v>
                </c:pt>
                <c:pt idx="8">
                  <c:v>#N/A</c:v>
                </c:pt>
                <c:pt idx="9">
                  <c:v>6.21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2.95</c:v>
                </c:pt>
                <c:pt idx="2">
                  <c:v>#N/A</c:v>
                </c:pt>
                <c:pt idx="3">
                  <c:v>5.01</c:v>
                </c:pt>
                <c:pt idx="4">
                  <c:v>#N/A</c:v>
                </c:pt>
                <c:pt idx="5">
                  <c:v>6.74</c:v>
                </c:pt>
                <c:pt idx="6">
                  <c:v>#N/A</c:v>
                </c:pt>
                <c:pt idx="7">
                  <c:v>6.77</c:v>
                </c:pt>
                <c:pt idx="8">
                  <c:v>#N/A</c:v>
                </c:pt>
                <c:pt idx="9">
                  <c:v>7.48</c:v>
                </c:pt>
              </c:numCache>
            </c:numRef>
          </c:val>
        </c:ser>
        <c:dLbls>
          <c:showLegendKey val="0"/>
          <c:showVal val="0"/>
          <c:showCatName val="0"/>
          <c:showSerName val="0"/>
          <c:showPercent val="0"/>
          <c:showBubbleSize val="0"/>
        </c:dLbls>
        <c:gapWidth val="150"/>
        <c:overlap val="100"/>
        <c:axId val="193189760"/>
        <c:axId val="193191296"/>
      </c:barChart>
      <c:catAx>
        <c:axId val="1931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191296"/>
        <c:crosses val="autoZero"/>
        <c:auto val="1"/>
        <c:lblAlgn val="ctr"/>
        <c:lblOffset val="100"/>
        <c:tickLblSkip val="1"/>
        <c:tickMarkSkip val="1"/>
        <c:noMultiLvlLbl val="0"/>
      </c:catAx>
      <c:valAx>
        <c:axId val="19319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8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2398</c:v>
                </c:pt>
                <c:pt idx="5">
                  <c:v>2444</c:v>
                </c:pt>
                <c:pt idx="8">
                  <c:v>2502</c:v>
                </c:pt>
                <c:pt idx="11">
                  <c:v>2517</c:v>
                </c:pt>
                <c:pt idx="14">
                  <c:v>2548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c:v>
                </c:pt>
                <c:pt idx="3">
                  <c:v>5</c:v>
                </c:pt>
                <c:pt idx="6">
                  <c:v>3</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68</c:v>
                </c:pt>
                <c:pt idx="3">
                  <c:v>53</c:v>
                </c:pt>
                <c:pt idx="6">
                  <c:v>80</c:v>
                </c:pt>
                <c:pt idx="9">
                  <c:v>46</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673</c:v>
                </c:pt>
                <c:pt idx="3">
                  <c:v>677</c:v>
                </c:pt>
                <c:pt idx="6">
                  <c:v>708</c:v>
                </c:pt>
                <c:pt idx="9">
                  <c:v>684</c:v>
                </c:pt>
                <c:pt idx="12">
                  <c:v>711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3500</c:v>
                </c:pt>
                <c:pt idx="3">
                  <c:v>3385</c:v>
                </c:pt>
                <c:pt idx="6">
                  <c:v>3352</c:v>
                </c:pt>
                <c:pt idx="9">
                  <c:v>3269</c:v>
                </c:pt>
                <c:pt idx="12">
                  <c:v>3090</c:v>
                </c:pt>
              </c:numCache>
            </c:numRef>
          </c:val>
        </c:ser>
        <c:dLbls>
          <c:showLegendKey val="0"/>
          <c:showVal val="0"/>
          <c:showCatName val="0"/>
          <c:showSerName val="0"/>
          <c:showPercent val="0"/>
          <c:showBubbleSize val="0"/>
        </c:dLbls>
        <c:gapWidth val="100"/>
        <c:overlap val="100"/>
        <c:axId val="191997440"/>
        <c:axId val="19199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1850</c:v>
                </c:pt>
                <c:pt idx="2">
                  <c:v>#N/A</c:v>
                </c:pt>
                <c:pt idx="3">
                  <c:v>#N/A</c:v>
                </c:pt>
                <c:pt idx="4">
                  <c:v>1676</c:v>
                </c:pt>
                <c:pt idx="5">
                  <c:v>#N/A</c:v>
                </c:pt>
                <c:pt idx="6">
                  <c:v>#N/A</c:v>
                </c:pt>
                <c:pt idx="7">
                  <c:v>1641</c:v>
                </c:pt>
                <c:pt idx="8">
                  <c:v>#N/A</c:v>
                </c:pt>
                <c:pt idx="9">
                  <c:v>#N/A</c:v>
                </c:pt>
                <c:pt idx="10">
                  <c:v>1484</c:v>
                </c:pt>
                <c:pt idx="11">
                  <c:v>#N/A</c:v>
                </c:pt>
                <c:pt idx="12">
                  <c:v>#N/A</c:v>
                </c:pt>
                <c:pt idx="13">
                  <c:v>1253</c:v>
                </c:pt>
                <c:pt idx="14">
                  <c:v>#N/A</c:v>
                </c:pt>
              </c:numCache>
            </c:numRef>
          </c:val>
          <c:smooth val="0"/>
        </c:ser>
        <c:dLbls>
          <c:showLegendKey val="0"/>
          <c:showVal val="0"/>
          <c:showCatName val="0"/>
          <c:showSerName val="0"/>
          <c:showPercent val="0"/>
          <c:showBubbleSize val="0"/>
        </c:dLbls>
        <c:marker val="1"/>
        <c:smooth val="0"/>
        <c:axId val="191997440"/>
        <c:axId val="191999360"/>
      </c:lineChart>
      <c:catAx>
        <c:axId val="1919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999360"/>
        <c:crosses val="autoZero"/>
        <c:auto val="1"/>
        <c:lblAlgn val="ctr"/>
        <c:lblOffset val="100"/>
        <c:tickLblSkip val="1"/>
        <c:tickMarkSkip val="1"/>
        <c:noMultiLvlLbl val="0"/>
      </c:catAx>
      <c:valAx>
        <c:axId val="19199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22181</c:v>
                </c:pt>
                <c:pt idx="5">
                  <c:v>22886</c:v>
                </c:pt>
                <c:pt idx="8">
                  <c:v>22953</c:v>
                </c:pt>
                <c:pt idx="11">
                  <c:v>23258</c:v>
                </c:pt>
                <c:pt idx="14">
                  <c:v>24439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1809</c:v>
                </c:pt>
                <c:pt idx="5">
                  <c:v>1782</c:v>
                </c:pt>
                <c:pt idx="8">
                  <c:v>1717</c:v>
                </c:pt>
                <c:pt idx="11">
                  <c:v>1478</c:v>
                </c:pt>
                <c:pt idx="14">
                  <c:v>1259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4443</c:v>
                </c:pt>
                <c:pt idx="5">
                  <c:v>5672</c:v>
                </c:pt>
                <c:pt idx="8">
                  <c:v>6234</c:v>
                </c:pt>
                <c:pt idx="11">
                  <c:v>7405</c:v>
                </c:pt>
                <c:pt idx="14">
                  <c:v>9275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2</c:v>
                </c:pt>
                <c:pt idx="6">
                  <c:v>0</c:v>
                </c:pt>
                <c:pt idx="9">
                  <c:v>0</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6256</c:v>
                </c:pt>
                <c:pt idx="3">
                  <c:v>6121</c:v>
                </c:pt>
                <c:pt idx="6">
                  <c:v>5902</c:v>
                </c:pt>
                <c:pt idx="9">
                  <c:v>5680</c:v>
                </c:pt>
                <c:pt idx="12">
                  <c:v>5403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140</c:v>
                </c:pt>
                <c:pt idx="3">
                  <c:v>61</c:v>
                </c:pt>
                <c:pt idx="6">
                  <c:v>31</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9814</c:v>
                </c:pt>
                <c:pt idx="3">
                  <c:v>9846</c:v>
                </c:pt>
                <c:pt idx="6">
                  <c:v>9983</c:v>
                </c:pt>
                <c:pt idx="9">
                  <c:v>9636</c:v>
                </c:pt>
                <c:pt idx="12">
                  <c:v>9387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c:v>
                </c:pt>
                <c:pt idx="3">
                  <c:v>6</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27047</c:v>
                </c:pt>
                <c:pt idx="3">
                  <c:v>26339</c:v>
                </c:pt>
                <c:pt idx="6">
                  <c:v>25183</c:v>
                </c:pt>
                <c:pt idx="9">
                  <c:v>24879</c:v>
                </c:pt>
                <c:pt idx="12">
                  <c:v>24611</c:v>
                </c:pt>
              </c:numCache>
            </c:numRef>
          </c:val>
        </c:ser>
        <c:dLbls>
          <c:showLegendKey val="0"/>
          <c:showVal val="0"/>
          <c:showCatName val="0"/>
          <c:showSerName val="0"/>
          <c:showPercent val="0"/>
          <c:showBubbleSize val="0"/>
        </c:dLbls>
        <c:gapWidth val="100"/>
        <c:overlap val="100"/>
        <c:axId val="175936640"/>
        <c:axId val="17593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14838</c:v>
                </c:pt>
                <c:pt idx="2">
                  <c:v>#N/A</c:v>
                </c:pt>
                <c:pt idx="3">
                  <c:v>#N/A</c:v>
                </c:pt>
                <c:pt idx="4">
                  <c:v>12035</c:v>
                </c:pt>
                <c:pt idx="5">
                  <c:v>#N/A</c:v>
                </c:pt>
                <c:pt idx="6">
                  <c:v>#N/A</c:v>
                </c:pt>
                <c:pt idx="7">
                  <c:v>10197</c:v>
                </c:pt>
                <c:pt idx="8">
                  <c:v>#N/A</c:v>
                </c:pt>
                <c:pt idx="9">
                  <c:v>#N/A</c:v>
                </c:pt>
                <c:pt idx="10">
                  <c:v>8055</c:v>
                </c:pt>
                <c:pt idx="11">
                  <c:v>#N/A</c:v>
                </c:pt>
                <c:pt idx="12">
                  <c:v>#N/A</c:v>
                </c:pt>
                <c:pt idx="13">
                  <c:v>4436</c:v>
                </c:pt>
                <c:pt idx="14">
                  <c:v>#N/A</c:v>
                </c:pt>
              </c:numCache>
            </c:numRef>
          </c:val>
          <c:smooth val="0"/>
        </c:ser>
        <c:dLbls>
          <c:showLegendKey val="0"/>
          <c:showVal val="0"/>
          <c:showCatName val="0"/>
          <c:showSerName val="0"/>
          <c:showPercent val="0"/>
          <c:showBubbleSize val="0"/>
        </c:dLbls>
        <c:marker val="1"/>
        <c:smooth val="0"/>
        <c:axId val="175936640"/>
        <c:axId val="175938560"/>
      </c:lineChart>
      <c:catAx>
        <c:axId val="1759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938560"/>
        <c:crosses val="autoZero"/>
        <c:auto val="1"/>
        <c:lblAlgn val="ctr"/>
        <c:lblOffset val="100"/>
        <c:tickLblSkip val="1"/>
        <c:tickMarkSkip val="1"/>
        <c:noMultiLvlLbl val="0"/>
      </c:catAx>
      <c:valAx>
        <c:axId val="17593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9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45,218
44,989
348.38
23,032,501
21,735,069
1,143,961
15,068,675
24,611,121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35.0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年度以降の経済危機の影響による法人税の減収に伴い，平成</a:t>
          </a:r>
          <a:r>
            <a:rPr kumimoji="1" lang="en-US" altLang="ja-JP" sz="1300">
              <a:latin typeface="ＭＳ Ｐゴシック"/>
            </a:rPr>
            <a:t>21</a:t>
          </a:r>
          <a:r>
            <a:rPr kumimoji="1" lang="ja-JP" altLang="en-US" sz="1300">
              <a:latin typeface="ＭＳ Ｐゴシック"/>
            </a:rPr>
            <a:t>年度以降低下しているが，個人市民税や固定資産税の増により昨年度と同ポイントとなった。引き続き平成</a:t>
          </a:r>
          <a:r>
            <a:rPr kumimoji="1" lang="en-US" altLang="ja-JP" sz="1300">
              <a:latin typeface="ＭＳ Ｐゴシック"/>
            </a:rPr>
            <a:t>22</a:t>
          </a:r>
          <a:r>
            <a:rPr kumimoji="1" lang="ja-JP" altLang="en-US" sz="1300">
              <a:latin typeface="ＭＳ Ｐゴシック"/>
            </a:rPr>
            <a:t>年度より導入した税等のコンビニ収納による納税の利便性向上や徴収強化（</a:t>
          </a:r>
          <a:r>
            <a:rPr kumimoji="1" lang="en-US" altLang="ja-JP" sz="1300">
              <a:latin typeface="ＭＳ Ｐゴシック"/>
            </a:rPr>
            <a:t>4</a:t>
          </a:r>
          <a:r>
            <a:rPr kumimoji="1" lang="ja-JP" altLang="en-US" sz="1300">
              <a:latin typeface="ＭＳ Ｐゴシック"/>
            </a:rPr>
            <a:t>年間で</a:t>
          </a:r>
          <a:r>
            <a:rPr kumimoji="1" lang="en-US" altLang="ja-JP" sz="1300">
              <a:latin typeface="ＭＳ Ｐゴシック"/>
            </a:rPr>
            <a:t>1</a:t>
          </a:r>
          <a:r>
            <a:rPr kumimoji="1" lang="ja-JP" altLang="en-US" sz="1300">
              <a:latin typeface="ＭＳ Ｐゴシック"/>
            </a:rPr>
            <a:t>％増目標），職員数削減（平成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月策定定員適正化計画：平成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年間で目標</a:t>
          </a:r>
          <a:r>
            <a:rPr kumimoji="1" lang="en-US" altLang="ja-JP" sz="1300">
              <a:latin typeface="ＭＳ Ｐゴシック"/>
            </a:rPr>
            <a:t>56</a:t>
          </a:r>
          <a:r>
            <a:rPr kumimoji="1" lang="ja-JP" altLang="en-US" sz="1300">
              <a:latin typeface="ＭＳ Ｐゴシック"/>
            </a:rPr>
            <a:t>人削減）などにより，財政健全化を図る。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105833</xdr:rowOff>
    </xdr:to>
    <xdr:cxnSp macro="">
      <xdr:nvCxnSpPr>
        <xdr:cNvPr id="71" name="直線コネクタ 70"/>
        <xdr:cNvCxnSpPr/>
      </xdr:nvCxnSpPr>
      <xdr:spPr>
        <a:xfrm>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職員数削減による人件費の減や平成</a:t>
          </a:r>
          <a:r>
            <a:rPr kumimoji="1" lang="en-US" altLang="ja-JP" sz="1300">
              <a:latin typeface="ＭＳ Ｐゴシック"/>
            </a:rPr>
            <a:t>19</a:t>
          </a:r>
          <a:r>
            <a:rPr kumimoji="1" lang="ja-JP" altLang="en-US" sz="1300">
              <a:latin typeface="ＭＳ Ｐゴシック"/>
            </a:rPr>
            <a:t>年度から新規市債発行額を償還元金以下として公債費の削減を図ったことにより，前年度より</a:t>
          </a:r>
          <a:r>
            <a:rPr kumimoji="1" lang="en-US" altLang="ja-JP" sz="1300">
              <a:latin typeface="ＭＳ Ｐゴシック"/>
            </a:rPr>
            <a:t>3.3</a:t>
          </a:r>
          <a:r>
            <a:rPr kumimoji="1" lang="ja-JP" altLang="en-US" sz="1300">
              <a:latin typeface="ＭＳ Ｐゴシック"/>
            </a:rPr>
            <a:t>ポイント減少し類似団体平均を下回っている。今後は，歳入では</a:t>
          </a:r>
          <a:r>
            <a:rPr kumimoji="1" lang="ja-JP" altLang="ja-JP" sz="1300">
              <a:solidFill>
                <a:schemeClr val="dk1"/>
              </a:solidFill>
              <a:effectLst/>
              <a:latin typeface="+mn-lt"/>
              <a:ea typeface="+mn-ea"/>
              <a:cs typeface="+mn-cs"/>
            </a:rPr>
            <a:t>普通交付税の合併算定替特例措置の逓減</a:t>
          </a:r>
          <a:r>
            <a:rPr kumimoji="1" lang="ja-JP" altLang="en-US" sz="1300">
              <a:solidFill>
                <a:schemeClr val="dk1"/>
              </a:solidFill>
              <a:effectLst/>
              <a:latin typeface="+mn-lt"/>
              <a:ea typeface="+mn-ea"/>
              <a:cs typeface="+mn-cs"/>
            </a:rPr>
            <a:t>による減や，歳出での</a:t>
          </a:r>
          <a:r>
            <a:rPr kumimoji="1" lang="ja-JP" altLang="en-US" sz="1300">
              <a:latin typeface="ＭＳ Ｐゴシック"/>
            </a:rPr>
            <a:t>扶助費等の義務的経費の増加が予想されるため，引き続き新規市債発行額の抑制に努め，また平成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月に策定した定員適正化計画（平成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年間で目標</a:t>
          </a:r>
          <a:r>
            <a:rPr kumimoji="1" lang="en-US" altLang="ja-JP" sz="1300">
              <a:latin typeface="ＭＳ Ｐゴシック"/>
            </a:rPr>
            <a:t>56</a:t>
          </a:r>
          <a:r>
            <a:rPr kumimoji="1" lang="ja-JP" altLang="en-US" sz="1300">
              <a:latin typeface="ＭＳ Ｐゴシック"/>
            </a:rPr>
            <a:t>人削減）に基づき職員数の適正化を図り，経常経費の削減に努める。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132262</xdr:rowOff>
    </xdr:from>
    <xdr:to>
      <xdr:col>7</xdr:col>
      <xdr:colOff>152400</xdr:colOff>
      <xdr:row>61</xdr:row>
      <xdr:rowOff>74567</xdr:rowOff>
    </xdr:to>
    <xdr:cxnSp macro="">
      <xdr:nvCxnSpPr>
        <xdr:cNvPr id="133" name="直線コネクタ 132"/>
        <xdr:cNvCxnSpPr/>
      </xdr:nvCxnSpPr>
      <xdr:spPr>
        <a:xfrm flipV="1">
          <a:off x="4114800" y="10419262"/>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33201</xdr:rowOff>
    </xdr:from>
    <xdr:to>
      <xdr:col>6</xdr:col>
      <xdr:colOff>0</xdr:colOff>
      <xdr:row>61</xdr:row>
      <xdr:rowOff>74567</xdr:rowOff>
    </xdr:to>
    <xdr:cxnSp macro="">
      <xdr:nvCxnSpPr>
        <xdr:cNvPr id="136" name="直線コネクタ 135"/>
        <xdr:cNvCxnSpPr/>
      </xdr:nvCxnSpPr>
      <xdr:spPr>
        <a:xfrm>
          <a:off x="3225800" y="1049165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149497</xdr:rowOff>
    </xdr:from>
    <xdr:to>
      <xdr:col>4</xdr:col>
      <xdr:colOff>482600</xdr:colOff>
      <xdr:row>61</xdr:row>
      <xdr:rowOff>33201</xdr:rowOff>
    </xdr:to>
    <xdr:cxnSp macro="">
      <xdr:nvCxnSpPr>
        <xdr:cNvPr id="139" name="直線コネクタ 138"/>
        <xdr:cNvCxnSpPr/>
      </xdr:nvCxnSpPr>
      <xdr:spPr>
        <a:xfrm>
          <a:off x="2336800" y="104364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149497</xdr:rowOff>
    </xdr:from>
    <xdr:to>
      <xdr:col>3</xdr:col>
      <xdr:colOff>279400</xdr:colOff>
      <xdr:row>62</xdr:row>
      <xdr:rowOff>23767</xdr:rowOff>
    </xdr:to>
    <xdr:cxnSp macro="">
      <xdr:nvCxnSpPr>
        <xdr:cNvPr id="142" name="直線コネクタ 141"/>
        <xdr:cNvCxnSpPr/>
      </xdr:nvCxnSpPr>
      <xdr:spPr>
        <a:xfrm flipV="1">
          <a:off x="1447800" y="1043649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81462</xdr:rowOff>
    </xdr:from>
    <xdr:to>
      <xdr:col>7</xdr:col>
      <xdr:colOff>203200</xdr:colOff>
      <xdr:row>61</xdr:row>
      <xdr:rowOff>11612</xdr:rowOff>
    </xdr:to>
    <xdr:sp macro="" textlink="">
      <xdr:nvSpPr>
        <xdr:cNvPr id="152" name="円/楕円 151"/>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97989</xdr:rowOff>
    </xdr:from>
    <xdr:ext cx="762000" cy="259045"/>
    <xdr:sp macro="" textlink="">
      <xdr:nvSpPr>
        <xdr:cNvPr id="153" name="財政構造の弾力性該当値テキスト"/>
        <xdr:cNvSpPr txBox="1"/>
      </xdr:nvSpPr>
      <xdr:spPr>
        <a:xfrm>
          <a:off x="5041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23767</xdr:rowOff>
    </xdr:from>
    <xdr:to>
      <xdr:col>6</xdr:col>
      <xdr:colOff>50800</xdr:colOff>
      <xdr:row>61</xdr:row>
      <xdr:rowOff>125367</xdr:rowOff>
    </xdr:to>
    <xdr:sp macro="" textlink="">
      <xdr:nvSpPr>
        <xdr:cNvPr id="154" name="円/楕円 153"/>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135544</xdr:rowOff>
    </xdr:from>
    <xdr:ext cx="736600" cy="259045"/>
    <xdr:sp macro="" textlink="">
      <xdr:nvSpPr>
        <xdr:cNvPr id="155" name="テキスト ボックス 154"/>
        <xdr:cNvSpPr txBox="1"/>
      </xdr:nvSpPr>
      <xdr:spPr>
        <a:xfrm>
          <a:off x="3733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153851</xdr:rowOff>
    </xdr:from>
    <xdr:to>
      <xdr:col>4</xdr:col>
      <xdr:colOff>533400</xdr:colOff>
      <xdr:row>61</xdr:row>
      <xdr:rowOff>84001</xdr:rowOff>
    </xdr:to>
    <xdr:sp macro="" textlink="">
      <xdr:nvSpPr>
        <xdr:cNvPr id="156" name="円/楕円 155"/>
        <xdr:cNvSpPr/>
      </xdr:nvSpPr>
      <xdr:spPr>
        <a:xfrm>
          <a:off x="3175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94178</xdr:rowOff>
    </xdr:from>
    <xdr:ext cx="762000" cy="259045"/>
    <xdr:sp macro="" textlink="">
      <xdr:nvSpPr>
        <xdr:cNvPr id="157" name="テキスト ボックス 156"/>
        <xdr:cNvSpPr txBox="1"/>
      </xdr:nvSpPr>
      <xdr:spPr>
        <a:xfrm>
          <a:off x="2844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98697</xdr:rowOff>
    </xdr:from>
    <xdr:to>
      <xdr:col>3</xdr:col>
      <xdr:colOff>330200</xdr:colOff>
      <xdr:row>61</xdr:row>
      <xdr:rowOff>28847</xdr:rowOff>
    </xdr:to>
    <xdr:sp macro="" textlink="">
      <xdr:nvSpPr>
        <xdr:cNvPr id="158" name="円/楕円 157"/>
        <xdr:cNvSpPr/>
      </xdr:nvSpPr>
      <xdr:spPr>
        <a:xfrm>
          <a:off x="2286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39024</xdr:rowOff>
    </xdr:from>
    <xdr:ext cx="762000" cy="259045"/>
    <xdr:sp macro="" textlink="">
      <xdr:nvSpPr>
        <xdr:cNvPr id="159" name="テキスト ボックス 158"/>
        <xdr:cNvSpPr txBox="1"/>
      </xdr:nvSpPr>
      <xdr:spPr>
        <a:xfrm>
          <a:off x="1955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60" name="円/楕円 159"/>
        <xdr:cNvSpPr/>
      </xdr:nvSpPr>
      <xdr:spPr>
        <a:xfrm>
          <a:off x="1397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61" name="テキスト ボックス 160"/>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[148,014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人口１人当たり人件費・物件費等決算額が類似団体平均を上回っているのは，主に人件費が要因となっている。これは</a:t>
          </a:r>
          <a:r>
            <a:rPr kumimoji="1" lang="en-US" altLang="ja-JP" sz="1300">
              <a:latin typeface="ＭＳ Ｐゴシック"/>
            </a:rPr>
            <a:t>5</a:t>
          </a:r>
          <a:r>
            <a:rPr kumimoji="1" lang="ja-JP" altLang="en-US" sz="1300">
              <a:latin typeface="ＭＳ Ｐゴシック"/>
            </a:rPr>
            <a:t>町村合併後の行政運営を総合支所方式として旧町村毎に支所を配置しているため，費目別比較でも半数の部門で類似団体平均を上回っている。また，面積についても合併により県内</a:t>
          </a:r>
          <a:r>
            <a:rPr kumimoji="1" lang="en-US" altLang="ja-JP" sz="1300">
              <a:latin typeface="ＭＳ Ｐゴシック"/>
            </a:rPr>
            <a:t>2</a:t>
          </a:r>
          <a:r>
            <a:rPr kumimoji="1" lang="ja-JP" altLang="en-US" sz="1300">
              <a:latin typeface="ＭＳ Ｐゴシック"/>
            </a:rPr>
            <a:t>番目の面積となり，消防署を</a:t>
          </a:r>
          <a:r>
            <a:rPr kumimoji="1" lang="en-US" altLang="ja-JP" sz="1300">
              <a:latin typeface="ＭＳ Ｐゴシック"/>
            </a:rPr>
            <a:t>2</a:t>
          </a:r>
          <a:r>
            <a:rPr kumimoji="1" lang="ja-JP" altLang="en-US" sz="1300">
              <a:latin typeface="ＭＳ Ｐゴシック"/>
            </a:rPr>
            <a:t>箇所配置し，常備消防職員数を合併前の広域消防組合時の職員数（定員</a:t>
          </a:r>
          <a:r>
            <a:rPr kumimoji="1" lang="en-US" altLang="ja-JP" sz="1300">
              <a:latin typeface="ＭＳ Ｐゴシック"/>
            </a:rPr>
            <a:t>80</a:t>
          </a:r>
          <a:r>
            <a:rPr kumimoji="1" lang="ja-JP" altLang="en-US" sz="1300">
              <a:latin typeface="ＭＳ Ｐゴシック"/>
            </a:rPr>
            <a:t>人，実数</a:t>
          </a:r>
          <a:r>
            <a:rPr kumimoji="1" lang="en-US" altLang="ja-JP" sz="1300">
              <a:latin typeface="ＭＳ Ｐゴシック"/>
            </a:rPr>
            <a:t>77</a:t>
          </a:r>
          <a:r>
            <a:rPr kumimoji="1" lang="ja-JP" altLang="en-US" sz="1300">
              <a:latin typeface="ＭＳ Ｐゴシック"/>
            </a:rPr>
            <a:t>人）としているため，人件費が類似団体平均に比べ上回る要因となっている。今後は，機構改革等で新規採用を抑制し職員数を削減し，コストの削減を図っていく。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32269</xdr:rowOff>
    </xdr:from>
    <xdr:to>
      <xdr:col>7</xdr:col>
      <xdr:colOff>152400</xdr:colOff>
      <xdr:row>81</xdr:row>
      <xdr:rowOff>33359</xdr:rowOff>
    </xdr:to>
    <xdr:cxnSp macro="">
      <xdr:nvCxnSpPr>
        <xdr:cNvPr id="195" name="直線コネクタ 194"/>
        <xdr:cNvCxnSpPr/>
      </xdr:nvCxnSpPr>
      <xdr:spPr>
        <a:xfrm flipV="1">
          <a:off x="4114800" y="13919719"/>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33359</xdr:rowOff>
    </xdr:from>
    <xdr:to>
      <xdr:col>6</xdr:col>
      <xdr:colOff>0</xdr:colOff>
      <xdr:row>81</xdr:row>
      <xdr:rowOff>36570</xdr:rowOff>
    </xdr:to>
    <xdr:cxnSp macro="">
      <xdr:nvCxnSpPr>
        <xdr:cNvPr id="198" name="直線コネクタ 197"/>
        <xdr:cNvCxnSpPr/>
      </xdr:nvCxnSpPr>
      <xdr:spPr>
        <a:xfrm flipV="1">
          <a:off x="3225800" y="13920809"/>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34193</xdr:rowOff>
    </xdr:from>
    <xdr:to>
      <xdr:col>4</xdr:col>
      <xdr:colOff>482600</xdr:colOff>
      <xdr:row>81</xdr:row>
      <xdr:rowOff>36570</xdr:rowOff>
    </xdr:to>
    <xdr:cxnSp macro="">
      <xdr:nvCxnSpPr>
        <xdr:cNvPr id="201" name="直線コネクタ 200"/>
        <xdr:cNvCxnSpPr/>
      </xdr:nvCxnSpPr>
      <xdr:spPr>
        <a:xfrm>
          <a:off x="2336800" y="13921643"/>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34193</xdr:rowOff>
    </xdr:from>
    <xdr:to>
      <xdr:col>3</xdr:col>
      <xdr:colOff>279400</xdr:colOff>
      <xdr:row>81</xdr:row>
      <xdr:rowOff>38822</xdr:rowOff>
    </xdr:to>
    <xdr:cxnSp macro="">
      <xdr:nvCxnSpPr>
        <xdr:cNvPr id="204" name="直線コネクタ 203"/>
        <xdr:cNvCxnSpPr/>
      </xdr:nvCxnSpPr>
      <xdr:spPr>
        <a:xfrm flipV="1">
          <a:off x="1447800" y="1392164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152919</xdr:rowOff>
    </xdr:from>
    <xdr:to>
      <xdr:col>7</xdr:col>
      <xdr:colOff>203200</xdr:colOff>
      <xdr:row>81</xdr:row>
      <xdr:rowOff>83069</xdr:rowOff>
    </xdr:to>
    <xdr:sp macro="" textlink="">
      <xdr:nvSpPr>
        <xdr:cNvPr id="214" name="円/楕円 213"/>
        <xdr:cNvSpPr/>
      </xdr:nvSpPr>
      <xdr:spPr>
        <a:xfrm>
          <a:off x="4902200" y="138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29746</xdr:rowOff>
    </xdr:from>
    <xdr:ext cx="762000" cy="259045"/>
    <xdr:sp macro="" textlink="">
      <xdr:nvSpPr>
        <xdr:cNvPr id="215" name="人件費・物件費等の状況該当値テキスト"/>
        <xdr:cNvSpPr txBox="1"/>
      </xdr:nvSpPr>
      <xdr:spPr>
        <a:xfrm>
          <a:off x="5041900" y="1391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148,014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154009</xdr:rowOff>
    </xdr:from>
    <xdr:to>
      <xdr:col>6</xdr:col>
      <xdr:colOff>50800</xdr:colOff>
      <xdr:row>81</xdr:row>
      <xdr:rowOff>84159</xdr:rowOff>
    </xdr:to>
    <xdr:sp macro="" textlink="">
      <xdr:nvSpPr>
        <xdr:cNvPr id="216" name="円/楕円 215"/>
        <xdr:cNvSpPr/>
      </xdr:nvSpPr>
      <xdr:spPr>
        <a:xfrm>
          <a:off x="4064000" y="138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68936</xdr:rowOff>
    </xdr:from>
    <xdr:ext cx="736600" cy="259045"/>
    <xdr:sp macro="" textlink="">
      <xdr:nvSpPr>
        <xdr:cNvPr id="217" name="テキスト ボックス 216"/>
        <xdr:cNvSpPr txBox="1"/>
      </xdr:nvSpPr>
      <xdr:spPr>
        <a:xfrm>
          <a:off x="3733800" y="139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157220</xdr:rowOff>
    </xdr:from>
    <xdr:to>
      <xdr:col>4</xdr:col>
      <xdr:colOff>533400</xdr:colOff>
      <xdr:row>81</xdr:row>
      <xdr:rowOff>87370</xdr:rowOff>
    </xdr:to>
    <xdr:sp macro="" textlink="">
      <xdr:nvSpPr>
        <xdr:cNvPr id="218" name="円/楕円 217"/>
        <xdr:cNvSpPr/>
      </xdr:nvSpPr>
      <xdr:spPr>
        <a:xfrm>
          <a:off x="3175000" y="13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97547</xdr:rowOff>
    </xdr:from>
    <xdr:ext cx="762000" cy="259045"/>
    <xdr:sp macro="" textlink="">
      <xdr:nvSpPr>
        <xdr:cNvPr id="219" name="テキスト ボックス 218"/>
        <xdr:cNvSpPr txBox="1"/>
      </xdr:nvSpPr>
      <xdr:spPr>
        <a:xfrm>
          <a:off x="2844800" y="1364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154843</xdr:rowOff>
    </xdr:from>
    <xdr:to>
      <xdr:col>3</xdr:col>
      <xdr:colOff>330200</xdr:colOff>
      <xdr:row>81</xdr:row>
      <xdr:rowOff>84993</xdr:rowOff>
    </xdr:to>
    <xdr:sp macro="" textlink="">
      <xdr:nvSpPr>
        <xdr:cNvPr id="220" name="円/楕円 219"/>
        <xdr:cNvSpPr/>
      </xdr:nvSpPr>
      <xdr:spPr>
        <a:xfrm>
          <a:off x="2286000" y="138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69770</xdr:rowOff>
    </xdr:from>
    <xdr:ext cx="762000" cy="259045"/>
    <xdr:sp macro="" textlink="">
      <xdr:nvSpPr>
        <xdr:cNvPr id="221" name="テキスト ボックス 220"/>
        <xdr:cNvSpPr txBox="1"/>
      </xdr:nvSpPr>
      <xdr:spPr>
        <a:xfrm>
          <a:off x="1955800" y="1395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150,407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159472</xdr:rowOff>
    </xdr:from>
    <xdr:to>
      <xdr:col>2</xdr:col>
      <xdr:colOff>127000</xdr:colOff>
      <xdr:row>81</xdr:row>
      <xdr:rowOff>89622</xdr:rowOff>
    </xdr:to>
    <xdr:sp macro="" textlink="">
      <xdr:nvSpPr>
        <xdr:cNvPr id="222" name="円/楕円 221"/>
        <xdr:cNvSpPr/>
      </xdr:nvSpPr>
      <xdr:spPr>
        <a:xfrm>
          <a:off x="1397000" y="138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74399</xdr:rowOff>
    </xdr:from>
    <xdr:ext cx="762000" cy="259045"/>
    <xdr:sp macro="" textlink="">
      <xdr:nvSpPr>
        <xdr:cNvPr id="223" name="テキスト ボックス 222"/>
        <xdr:cNvSpPr txBox="1"/>
      </xdr:nvSpPr>
      <xdr:spPr>
        <a:xfrm>
          <a:off x="1066800" y="139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昨年度の</a:t>
          </a:r>
          <a:r>
            <a:rPr kumimoji="1" lang="en-US" altLang="ja-JP" sz="1300">
              <a:latin typeface="ＭＳ Ｐゴシック"/>
            </a:rPr>
            <a:t>104.1</a:t>
          </a:r>
          <a:r>
            <a:rPr kumimoji="1" lang="ja-JP" altLang="en-US" sz="1300">
              <a:latin typeface="ＭＳ Ｐゴシック"/>
            </a:rPr>
            <a:t>から</a:t>
          </a:r>
          <a:r>
            <a:rPr kumimoji="1" lang="en-US" altLang="ja-JP" sz="1300">
              <a:latin typeface="ＭＳ Ｐゴシック"/>
            </a:rPr>
            <a:t>8.5</a:t>
          </a:r>
          <a:r>
            <a:rPr kumimoji="1" lang="ja-JP" altLang="en-US" sz="1300">
              <a:latin typeface="ＭＳ Ｐゴシック"/>
            </a:rPr>
            <a:t>ポイント下がり，類似団体平均及び全国市平均を下回っている。今後も週休日の振替制度の活用及びその他の諸手当の見直し等により，給与の適正化に努める。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88</xdr:row>
      <xdr:rowOff>84455</xdr:rowOff>
    </xdr:to>
    <xdr:cxnSp macro="">
      <xdr:nvCxnSpPr>
        <xdr:cNvPr id="257" name="直線コネクタ 256"/>
        <xdr:cNvCxnSpPr/>
      </xdr:nvCxnSpPr>
      <xdr:spPr>
        <a:xfrm flipV="1">
          <a:off x="16179800" y="14830213"/>
          <a:ext cx="838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84455</xdr:rowOff>
    </xdr:from>
    <xdr:to>
      <xdr:col>23</xdr:col>
      <xdr:colOff>406400</xdr:colOff>
      <xdr:row>88</xdr:row>
      <xdr:rowOff>96520</xdr:rowOff>
    </xdr:to>
    <xdr:cxnSp macro="">
      <xdr:nvCxnSpPr>
        <xdr:cNvPr id="260" name="直線コネクタ 259"/>
        <xdr:cNvCxnSpPr/>
      </xdr:nvCxnSpPr>
      <xdr:spPr>
        <a:xfrm flipV="1">
          <a:off x="15290800" y="151720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113664</xdr:rowOff>
    </xdr:from>
    <xdr:to>
      <xdr:col>22</xdr:col>
      <xdr:colOff>203200</xdr:colOff>
      <xdr:row>88</xdr:row>
      <xdr:rowOff>96520</xdr:rowOff>
    </xdr:to>
    <xdr:cxnSp macro="">
      <xdr:nvCxnSpPr>
        <xdr:cNvPr id="263" name="直線コネクタ 262"/>
        <xdr:cNvCxnSpPr/>
      </xdr:nvCxnSpPr>
      <xdr:spPr>
        <a:xfrm>
          <a:off x="14401800" y="14858364"/>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113664</xdr:rowOff>
    </xdr:from>
    <xdr:to>
      <xdr:col>21</xdr:col>
      <xdr:colOff>0</xdr:colOff>
      <xdr:row>86</xdr:row>
      <xdr:rowOff>125730</xdr:rowOff>
    </xdr:to>
    <xdr:cxnSp macro="">
      <xdr:nvCxnSpPr>
        <xdr:cNvPr id="266" name="直線コネクタ 265"/>
        <xdr:cNvCxnSpPr/>
      </xdr:nvCxnSpPr>
      <xdr:spPr>
        <a:xfrm flipV="1">
          <a:off x="13512800" y="1485836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6" name="円/楕円 275"/>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51240</xdr:rowOff>
    </xdr:from>
    <xdr:ext cx="762000" cy="259045"/>
    <xdr:sp macro="" textlink="">
      <xdr:nvSpPr>
        <xdr:cNvPr id="277" name="給与水準   （国との比較）該当値テキスト"/>
        <xdr:cNvSpPr txBox="1"/>
      </xdr:nvSpPr>
      <xdr:spPr>
        <a:xfrm>
          <a:off x="171069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33655</xdr:rowOff>
    </xdr:from>
    <xdr:to>
      <xdr:col>23</xdr:col>
      <xdr:colOff>457200</xdr:colOff>
      <xdr:row>88</xdr:row>
      <xdr:rowOff>135255</xdr:rowOff>
    </xdr:to>
    <xdr:sp macro="" textlink="">
      <xdr:nvSpPr>
        <xdr:cNvPr id="278" name="円/楕円 277"/>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145432</xdr:rowOff>
    </xdr:from>
    <xdr:ext cx="736600" cy="259045"/>
    <xdr:sp macro="" textlink="">
      <xdr:nvSpPr>
        <xdr:cNvPr id="279" name="テキスト ボックス 278"/>
        <xdr:cNvSpPr txBox="1"/>
      </xdr:nvSpPr>
      <xdr:spPr>
        <a:xfrm>
          <a:off x="15798800" y="148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80" name="円/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157497</xdr:rowOff>
    </xdr:from>
    <xdr:ext cx="762000" cy="259045"/>
    <xdr:sp macro="" textlink="">
      <xdr:nvSpPr>
        <xdr:cNvPr id="281" name="テキスト ボックス 280"/>
        <xdr:cNvSpPr txBox="1"/>
      </xdr:nvSpPr>
      <xdr:spPr>
        <a:xfrm>
          <a:off x="14909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62864</xdr:rowOff>
    </xdr:from>
    <xdr:to>
      <xdr:col>21</xdr:col>
      <xdr:colOff>50800</xdr:colOff>
      <xdr:row>86</xdr:row>
      <xdr:rowOff>164464</xdr:rowOff>
    </xdr:to>
    <xdr:sp macro="" textlink="">
      <xdr:nvSpPr>
        <xdr:cNvPr id="282" name="円/楕円 281"/>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149241</xdr:rowOff>
    </xdr:from>
    <xdr:ext cx="762000" cy="259045"/>
    <xdr:sp macro="" textlink="">
      <xdr:nvSpPr>
        <xdr:cNvPr id="283" name="テキスト ボックス 282"/>
        <xdr:cNvSpPr txBox="1"/>
      </xdr:nvSpPr>
      <xdr:spPr>
        <a:xfrm>
          <a:off x="14020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4" name="円/楕円 28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85" name="テキスト ボックス 284"/>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月に策定した定員適正化計画（平成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年間で目標</a:t>
          </a:r>
          <a:r>
            <a:rPr kumimoji="1" lang="en-US" altLang="ja-JP" sz="1300">
              <a:latin typeface="ＭＳ Ｐゴシック"/>
            </a:rPr>
            <a:t>56</a:t>
          </a:r>
          <a:r>
            <a:rPr kumimoji="1" lang="ja-JP" altLang="en-US" sz="1300">
              <a:latin typeface="ＭＳ Ｐゴシック"/>
            </a:rPr>
            <a:t>人削減）に基づき職員数の適正化に努めた結果，昨年度から</a:t>
          </a:r>
          <a:r>
            <a:rPr kumimoji="1" lang="en-US" altLang="ja-JP" sz="1300">
              <a:latin typeface="ＭＳ Ｐゴシック"/>
            </a:rPr>
            <a:t>0.11</a:t>
          </a:r>
          <a:r>
            <a:rPr kumimoji="1" lang="ja-JP" altLang="en-US" sz="1300">
              <a:latin typeface="ＭＳ Ｐゴシック"/>
            </a:rPr>
            <a:t>ポイント減少したが，類似団体平均を上回っている</a:t>
          </a:r>
          <a:r>
            <a:rPr kumimoji="1" lang="ja-JP" altLang="en-US" sz="1300">
              <a:latin typeface="+mn-ea"/>
              <a:ea typeface="+mn-ea"/>
            </a:rPr>
            <a:t>。これは，</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町村合併後の行政運営を総合支所方式として旧町村毎に支所を配置しているため，類似団体平均を上回っている。</a:t>
          </a:r>
          <a:r>
            <a:rPr kumimoji="1" lang="ja-JP" altLang="en-US" sz="1300">
              <a:solidFill>
                <a:schemeClr val="dk1"/>
              </a:solidFill>
              <a:effectLst/>
              <a:latin typeface="+mn-ea"/>
              <a:ea typeface="+mn-ea"/>
              <a:cs typeface="+mn-cs"/>
            </a:rPr>
            <a:t>今後は，機構改革等や外部委託等の推進により</a:t>
          </a:r>
          <a:r>
            <a:rPr kumimoji="1" lang="ja-JP" altLang="en-US" sz="1300">
              <a:latin typeface="+mn-ea"/>
              <a:ea typeface="+mn-ea"/>
            </a:rPr>
            <a:t>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139821</xdr:rowOff>
    </xdr:to>
    <xdr:cxnSp macro="">
      <xdr:nvCxnSpPr>
        <xdr:cNvPr id="322" name="直線コネクタ 321"/>
        <xdr:cNvCxnSpPr/>
      </xdr:nvCxnSpPr>
      <xdr:spPr>
        <a:xfrm flipV="1">
          <a:off x="16179800" y="10757081"/>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139821</xdr:rowOff>
    </xdr:from>
    <xdr:to>
      <xdr:col>23</xdr:col>
      <xdr:colOff>406400</xdr:colOff>
      <xdr:row>62</xdr:row>
      <xdr:rowOff>143268</xdr:rowOff>
    </xdr:to>
    <xdr:cxnSp macro="">
      <xdr:nvCxnSpPr>
        <xdr:cNvPr id="325" name="直線コネクタ 324"/>
        <xdr:cNvCxnSpPr/>
      </xdr:nvCxnSpPr>
      <xdr:spPr>
        <a:xfrm flipV="1">
          <a:off x="15290800" y="1076972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143268</xdr:rowOff>
    </xdr:from>
    <xdr:to>
      <xdr:col>22</xdr:col>
      <xdr:colOff>203200</xdr:colOff>
      <xdr:row>63</xdr:row>
      <xdr:rowOff>2842</xdr:rowOff>
    </xdr:to>
    <xdr:cxnSp macro="">
      <xdr:nvCxnSpPr>
        <xdr:cNvPr id="328" name="直線コネクタ 327"/>
        <xdr:cNvCxnSpPr/>
      </xdr:nvCxnSpPr>
      <xdr:spPr>
        <a:xfrm flipV="1">
          <a:off x="14401800" y="107731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2842</xdr:rowOff>
    </xdr:from>
    <xdr:to>
      <xdr:col>21</xdr:col>
      <xdr:colOff>0</xdr:colOff>
      <xdr:row>63</xdr:row>
      <xdr:rowOff>9737</xdr:rowOff>
    </xdr:to>
    <xdr:cxnSp macro="">
      <xdr:nvCxnSpPr>
        <xdr:cNvPr id="331" name="直線コネクタ 330"/>
        <xdr:cNvCxnSpPr/>
      </xdr:nvCxnSpPr>
      <xdr:spPr>
        <a:xfrm flipV="1">
          <a:off x="13512800" y="1080419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76381</xdr:rowOff>
    </xdr:from>
    <xdr:to>
      <xdr:col>24</xdr:col>
      <xdr:colOff>609600</xdr:colOff>
      <xdr:row>63</xdr:row>
      <xdr:rowOff>6531</xdr:rowOff>
    </xdr:to>
    <xdr:sp macro="" textlink="">
      <xdr:nvSpPr>
        <xdr:cNvPr id="341" name="円/楕円 340"/>
        <xdr:cNvSpPr/>
      </xdr:nvSpPr>
      <xdr:spPr>
        <a:xfrm>
          <a:off x="169672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48458</xdr:rowOff>
    </xdr:from>
    <xdr:ext cx="762000" cy="259045"/>
    <xdr:sp macro="" textlink="">
      <xdr:nvSpPr>
        <xdr:cNvPr id="342" name="定員管理の状況該当値テキスト"/>
        <xdr:cNvSpPr txBox="1"/>
      </xdr:nvSpPr>
      <xdr:spPr>
        <a:xfrm>
          <a:off x="17106900" y="106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89021</xdr:rowOff>
    </xdr:from>
    <xdr:to>
      <xdr:col>23</xdr:col>
      <xdr:colOff>457200</xdr:colOff>
      <xdr:row>63</xdr:row>
      <xdr:rowOff>19171</xdr:rowOff>
    </xdr:to>
    <xdr:sp macro="" textlink="">
      <xdr:nvSpPr>
        <xdr:cNvPr id="343" name="円/楕円 342"/>
        <xdr:cNvSpPr/>
      </xdr:nvSpPr>
      <xdr:spPr>
        <a:xfrm>
          <a:off x="16129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3948</xdr:rowOff>
    </xdr:from>
    <xdr:ext cx="736600" cy="259045"/>
    <xdr:sp macro="" textlink="">
      <xdr:nvSpPr>
        <xdr:cNvPr id="344" name="テキスト ボックス 343"/>
        <xdr:cNvSpPr txBox="1"/>
      </xdr:nvSpPr>
      <xdr:spPr>
        <a:xfrm>
          <a:off x="15798800" y="1080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92468</xdr:rowOff>
    </xdr:from>
    <xdr:to>
      <xdr:col>22</xdr:col>
      <xdr:colOff>254000</xdr:colOff>
      <xdr:row>63</xdr:row>
      <xdr:rowOff>22618</xdr:rowOff>
    </xdr:to>
    <xdr:sp macro="" textlink="">
      <xdr:nvSpPr>
        <xdr:cNvPr id="345" name="円/楕円 344"/>
        <xdr:cNvSpPr/>
      </xdr:nvSpPr>
      <xdr:spPr>
        <a:xfrm>
          <a:off x="15240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7395</xdr:rowOff>
    </xdr:from>
    <xdr:ext cx="762000" cy="259045"/>
    <xdr:sp macro="" textlink="">
      <xdr:nvSpPr>
        <xdr:cNvPr id="346" name="テキスト ボックス 345"/>
        <xdr:cNvSpPr txBox="1"/>
      </xdr:nvSpPr>
      <xdr:spPr>
        <a:xfrm>
          <a:off x="14909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123492</xdr:rowOff>
    </xdr:from>
    <xdr:to>
      <xdr:col>21</xdr:col>
      <xdr:colOff>50800</xdr:colOff>
      <xdr:row>63</xdr:row>
      <xdr:rowOff>53642</xdr:rowOff>
    </xdr:to>
    <xdr:sp macro="" textlink="">
      <xdr:nvSpPr>
        <xdr:cNvPr id="347" name="円/楕円 346"/>
        <xdr:cNvSpPr/>
      </xdr:nvSpPr>
      <xdr:spPr>
        <a:xfrm>
          <a:off x="14351000" y="10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38419</xdr:rowOff>
    </xdr:from>
    <xdr:ext cx="762000" cy="259045"/>
    <xdr:sp macro="" textlink="">
      <xdr:nvSpPr>
        <xdr:cNvPr id="348" name="テキスト ボックス 347"/>
        <xdr:cNvSpPr txBox="1"/>
      </xdr:nvSpPr>
      <xdr:spPr>
        <a:xfrm>
          <a:off x="14020800" y="108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130387</xdr:rowOff>
    </xdr:from>
    <xdr:to>
      <xdr:col>19</xdr:col>
      <xdr:colOff>533400</xdr:colOff>
      <xdr:row>63</xdr:row>
      <xdr:rowOff>60537</xdr:rowOff>
    </xdr:to>
    <xdr:sp macro="" textlink="">
      <xdr:nvSpPr>
        <xdr:cNvPr id="349" name="円/楕円 348"/>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45314</xdr:rowOff>
    </xdr:from>
    <xdr:ext cx="762000" cy="259045"/>
    <xdr:sp macro="" textlink="">
      <xdr:nvSpPr>
        <xdr:cNvPr id="350" name="テキスト ボックス 349"/>
        <xdr:cNvSpPr txBox="1"/>
      </xdr:nvSpPr>
      <xdr:spPr>
        <a:xfrm>
          <a:off x="13131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新規市債発行額を償還元金以下として公債費の削減に取組んできたことにより元利償還金が縮減し類似団体平均を下回っているが，依然として常陸大宮済生会病院建設事業に係る合併特例債等の元利償還金の影響により，全国平均，茨城県平均を上回っている。今後も適正な市債管理を行い，財政の健全化を図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1088</xdr:rowOff>
    </xdr:from>
    <xdr:to>
      <xdr:col>24</xdr:col>
      <xdr:colOff>558800</xdr:colOff>
      <xdr:row>38</xdr:row>
      <xdr:rowOff>35560</xdr:rowOff>
    </xdr:to>
    <xdr:cxnSp macro="">
      <xdr:nvCxnSpPr>
        <xdr:cNvPr id="386" name="直線コネクタ 385"/>
        <xdr:cNvCxnSpPr/>
      </xdr:nvCxnSpPr>
      <xdr:spPr>
        <a:xfrm flipV="1">
          <a:off x="16179800" y="651618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66584</xdr:rowOff>
    </xdr:to>
    <xdr:cxnSp macro="">
      <xdr:nvCxnSpPr>
        <xdr:cNvPr id="389" name="直線コネクタ 388"/>
        <xdr:cNvCxnSpPr/>
      </xdr:nvCxnSpPr>
      <xdr:spPr>
        <a:xfrm flipV="1">
          <a:off x="15290800" y="65506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66584</xdr:rowOff>
    </xdr:from>
    <xdr:to>
      <xdr:col>22</xdr:col>
      <xdr:colOff>203200</xdr:colOff>
      <xdr:row>38</xdr:row>
      <xdr:rowOff>87267</xdr:rowOff>
    </xdr:to>
    <xdr:cxnSp macro="">
      <xdr:nvCxnSpPr>
        <xdr:cNvPr id="392" name="直線コネクタ 391"/>
        <xdr:cNvCxnSpPr/>
      </xdr:nvCxnSpPr>
      <xdr:spPr>
        <a:xfrm flipV="1">
          <a:off x="14401800" y="65816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87267</xdr:rowOff>
    </xdr:from>
    <xdr:to>
      <xdr:col>21</xdr:col>
      <xdr:colOff>0</xdr:colOff>
      <xdr:row>38</xdr:row>
      <xdr:rowOff>121738</xdr:rowOff>
    </xdr:to>
    <xdr:cxnSp macro="">
      <xdr:nvCxnSpPr>
        <xdr:cNvPr id="395" name="直線コネクタ 394"/>
        <xdr:cNvCxnSpPr/>
      </xdr:nvCxnSpPr>
      <xdr:spPr>
        <a:xfrm flipV="1">
          <a:off x="13512800" y="66023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23784</xdr:rowOff>
    </xdr:from>
    <xdr:ext cx="762000" cy="259045"/>
    <xdr:sp macro="" textlink="">
      <xdr:nvSpPr>
        <xdr:cNvPr id="399" name="テキスト ボックス 398"/>
        <xdr:cNvSpPr txBox="1"/>
      </xdr:nvSpPr>
      <xdr:spPr>
        <a:xfrm>
          <a:off x="1313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121739</xdr:rowOff>
    </xdr:from>
    <xdr:to>
      <xdr:col>24</xdr:col>
      <xdr:colOff>609600</xdr:colOff>
      <xdr:row>38</xdr:row>
      <xdr:rowOff>51888</xdr:rowOff>
    </xdr:to>
    <xdr:sp macro="" textlink="">
      <xdr:nvSpPr>
        <xdr:cNvPr id="405" name="円/楕円 404"/>
        <xdr:cNvSpPr/>
      </xdr:nvSpPr>
      <xdr:spPr>
        <a:xfrm>
          <a:off x="169672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138266</xdr:rowOff>
    </xdr:from>
    <xdr:ext cx="762000" cy="259045"/>
    <xdr:sp macro="" textlink="">
      <xdr:nvSpPr>
        <xdr:cNvPr id="406" name="公債費負担の状況該当値テキスト"/>
        <xdr:cNvSpPr txBox="1"/>
      </xdr:nvSpPr>
      <xdr:spPr>
        <a:xfrm>
          <a:off x="17106900" y="63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7" name="円/楕円 406"/>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408" name="テキスト ボックス 407"/>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15784</xdr:rowOff>
    </xdr:from>
    <xdr:to>
      <xdr:col>22</xdr:col>
      <xdr:colOff>254000</xdr:colOff>
      <xdr:row>38</xdr:row>
      <xdr:rowOff>117384</xdr:rowOff>
    </xdr:to>
    <xdr:sp macro="" textlink="">
      <xdr:nvSpPr>
        <xdr:cNvPr id="409" name="円/楕円 408"/>
        <xdr:cNvSpPr/>
      </xdr:nvSpPr>
      <xdr:spPr>
        <a:xfrm>
          <a:off x="15240000" y="6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127561</xdr:rowOff>
    </xdr:from>
    <xdr:ext cx="762000" cy="259045"/>
    <xdr:sp macro="" textlink="">
      <xdr:nvSpPr>
        <xdr:cNvPr id="410" name="テキスト ボックス 409"/>
        <xdr:cNvSpPr txBox="1"/>
      </xdr:nvSpPr>
      <xdr:spPr>
        <a:xfrm>
          <a:off x="14909800" y="629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36467</xdr:rowOff>
    </xdr:from>
    <xdr:to>
      <xdr:col>21</xdr:col>
      <xdr:colOff>50800</xdr:colOff>
      <xdr:row>38</xdr:row>
      <xdr:rowOff>138067</xdr:rowOff>
    </xdr:to>
    <xdr:sp macro="" textlink="">
      <xdr:nvSpPr>
        <xdr:cNvPr id="411" name="円/楕円 410"/>
        <xdr:cNvSpPr/>
      </xdr:nvSpPr>
      <xdr:spPr>
        <a:xfrm>
          <a:off x="14351000" y="65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148244</xdr:rowOff>
    </xdr:from>
    <xdr:ext cx="762000" cy="259045"/>
    <xdr:sp macro="" textlink="">
      <xdr:nvSpPr>
        <xdr:cNvPr id="412" name="テキスト ボックス 411"/>
        <xdr:cNvSpPr txBox="1"/>
      </xdr:nvSpPr>
      <xdr:spPr>
        <a:xfrm>
          <a:off x="14020800" y="632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70938</xdr:rowOff>
    </xdr:from>
    <xdr:to>
      <xdr:col>19</xdr:col>
      <xdr:colOff>533400</xdr:colOff>
      <xdr:row>39</xdr:row>
      <xdr:rowOff>1088</xdr:rowOff>
    </xdr:to>
    <xdr:sp macro="" textlink="">
      <xdr:nvSpPr>
        <xdr:cNvPr id="413" name="円/楕円 412"/>
        <xdr:cNvSpPr/>
      </xdr:nvSpPr>
      <xdr:spPr>
        <a:xfrm>
          <a:off x="134620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11266</xdr:rowOff>
    </xdr:from>
    <xdr:ext cx="762000" cy="259045"/>
    <xdr:sp macro="" textlink="">
      <xdr:nvSpPr>
        <xdr:cNvPr id="414" name="テキスト ボックス 413"/>
        <xdr:cNvSpPr txBox="1"/>
      </xdr:nvSpPr>
      <xdr:spPr>
        <a:xfrm>
          <a:off x="13131800" y="635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19</a:t>
          </a:r>
          <a:r>
            <a:rPr kumimoji="1" lang="ja-JP" altLang="en-US" sz="1300">
              <a:solidFill>
                <a:schemeClr val="dk1"/>
              </a:solidFill>
              <a:effectLst/>
              <a:latin typeface="+mn-ea"/>
              <a:ea typeface="+mn-ea"/>
              <a:cs typeface="+mn-cs"/>
            </a:rPr>
            <a:t>年度から</a:t>
          </a:r>
          <a:r>
            <a:rPr kumimoji="1" lang="ja-JP" altLang="ja-JP" sz="1300">
              <a:solidFill>
                <a:schemeClr val="dk1"/>
              </a:solidFill>
              <a:effectLst/>
              <a:latin typeface="+mn-ea"/>
              <a:ea typeface="+mn-ea"/>
              <a:cs typeface="+mn-cs"/>
            </a:rPr>
            <a:t>新規市債発行額を償還元金以下として公債費の削減</a:t>
          </a:r>
          <a:r>
            <a:rPr kumimoji="1" lang="ja-JP" altLang="en-US" sz="1300">
              <a:solidFill>
                <a:schemeClr val="dk1"/>
              </a:solidFill>
              <a:effectLst/>
              <a:latin typeface="+mn-ea"/>
              <a:ea typeface="+mn-ea"/>
              <a:cs typeface="+mn-cs"/>
            </a:rPr>
            <a:t>に取組んできたことにより普通会計の前年度残高比較で，平成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年度が△</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億円（平成</a:t>
          </a:r>
          <a:r>
            <a:rPr kumimoji="1" lang="en-US" altLang="ja-JP" sz="1300">
              <a:solidFill>
                <a:schemeClr val="dk1"/>
              </a:solidFill>
              <a:effectLst/>
              <a:latin typeface="+mn-ea"/>
              <a:ea typeface="+mn-ea"/>
              <a:cs typeface="+mn-cs"/>
            </a:rPr>
            <a:t>23</a:t>
          </a:r>
          <a:r>
            <a:rPr kumimoji="1" lang="ja-JP" altLang="en-US" sz="1300">
              <a:solidFill>
                <a:schemeClr val="dk1"/>
              </a:solidFill>
              <a:effectLst/>
              <a:latin typeface="+mn-ea"/>
              <a:ea typeface="+mn-ea"/>
              <a:cs typeface="+mn-cs"/>
            </a:rPr>
            <a:t>年度が△</a:t>
          </a:r>
          <a:r>
            <a:rPr kumimoji="1" lang="en-US" altLang="ja-JP" sz="1300">
              <a:solidFill>
                <a:schemeClr val="dk1"/>
              </a:solidFill>
              <a:effectLst/>
              <a:latin typeface="+mn-ea"/>
              <a:ea typeface="+mn-ea"/>
              <a:cs typeface="+mn-cs"/>
            </a:rPr>
            <a:t>11.6</a:t>
          </a:r>
          <a:r>
            <a:rPr kumimoji="1" lang="ja-JP" altLang="en-US" sz="1300">
              <a:solidFill>
                <a:schemeClr val="dk1"/>
              </a:solidFill>
              <a:effectLst/>
              <a:latin typeface="+mn-ea"/>
              <a:ea typeface="+mn-ea"/>
              <a:cs typeface="+mn-cs"/>
            </a:rPr>
            <a:t>億円，平成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年度が△</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億円）の減及び，財政調整基金，市債管理基金の積立による充当可能基金の増額により類似団体平均を下回っているが，今後も適正な市債管理を行い，財政の健全化を図っていく。</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40746</xdr:rowOff>
    </xdr:from>
    <xdr:to>
      <xdr:col>24</xdr:col>
      <xdr:colOff>558800</xdr:colOff>
      <xdr:row>14</xdr:row>
      <xdr:rowOff>98055</xdr:rowOff>
    </xdr:to>
    <xdr:cxnSp macro="">
      <xdr:nvCxnSpPr>
        <xdr:cNvPr id="448" name="直線コネクタ 447"/>
        <xdr:cNvCxnSpPr/>
      </xdr:nvCxnSpPr>
      <xdr:spPr>
        <a:xfrm flipV="1">
          <a:off x="16179800" y="2441046"/>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25523</xdr:rowOff>
    </xdr:from>
    <xdr:ext cx="762000" cy="259045"/>
    <xdr:sp macro="" textlink="">
      <xdr:nvSpPr>
        <xdr:cNvPr id="449" name="将来負担の状況平均値テキスト"/>
        <xdr:cNvSpPr txBox="1"/>
      </xdr:nvSpPr>
      <xdr:spPr>
        <a:xfrm>
          <a:off x="17106900" y="2425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98055</xdr:rowOff>
    </xdr:from>
    <xdr:to>
      <xdr:col>23</xdr:col>
      <xdr:colOff>406400</xdr:colOff>
      <xdr:row>14</xdr:row>
      <xdr:rowOff>129423</xdr:rowOff>
    </xdr:to>
    <xdr:cxnSp macro="">
      <xdr:nvCxnSpPr>
        <xdr:cNvPr id="451" name="直線コネクタ 450"/>
        <xdr:cNvCxnSpPr/>
      </xdr:nvCxnSpPr>
      <xdr:spPr>
        <a:xfrm flipV="1">
          <a:off x="15290800" y="2498355"/>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129423</xdr:rowOff>
    </xdr:from>
    <xdr:to>
      <xdr:col>22</xdr:col>
      <xdr:colOff>203200</xdr:colOff>
      <xdr:row>14</xdr:row>
      <xdr:rowOff>154961</xdr:rowOff>
    </xdr:to>
    <xdr:cxnSp macro="">
      <xdr:nvCxnSpPr>
        <xdr:cNvPr id="454" name="直線コネクタ 453"/>
        <xdr:cNvCxnSpPr/>
      </xdr:nvCxnSpPr>
      <xdr:spPr>
        <a:xfrm flipV="1">
          <a:off x="14401800" y="2529723"/>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154961</xdr:rowOff>
    </xdr:from>
    <xdr:to>
      <xdr:col>21</xdr:col>
      <xdr:colOff>0</xdr:colOff>
      <xdr:row>15</xdr:row>
      <xdr:rowOff>33581</xdr:rowOff>
    </xdr:to>
    <xdr:cxnSp macro="">
      <xdr:nvCxnSpPr>
        <xdr:cNvPr id="457" name="直線コネクタ 456"/>
        <xdr:cNvCxnSpPr/>
      </xdr:nvCxnSpPr>
      <xdr:spPr>
        <a:xfrm flipV="1">
          <a:off x="13512800" y="2555261"/>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9" name="テキスト ボックス 458"/>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161396</xdr:rowOff>
    </xdr:from>
    <xdr:to>
      <xdr:col>24</xdr:col>
      <xdr:colOff>609600</xdr:colOff>
      <xdr:row>14</xdr:row>
      <xdr:rowOff>91546</xdr:rowOff>
    </xdr:to>
    <xdr:sp macro="" textlink="">
      <xdr:nvSpPr>
        <xdr:cNvPr id="467" name="円/楕円 466"/>
        <xdr:cNvSpPr/>
      </xdr:nvSpPr>
      <xdr:spPr>
        <a:xfrm>
          <a:off x="16967200" y="2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82673</xdr:rowOff>
    </xdr:from>
    <xdr:ext cx="762000" cy="259045"/>
    <xdr:sp macro="" textlink="">
      <xdr:nvSpPr>
        <xdr:cNvPr id="468" name="将来負担の状況該当値テキスト"/>
        <xdr:cNvSpPr txBox="1"/>
      </xdr:nvSpPr>
      <xdr:spPr>
        <a:xfrm>
          <a:off x="17106900" y="231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47255</xdr:rowOff>
    </xdr:from>
    <xdr:to>
      <xdr:col>23</xdr:col>
      <xdr:colOff>457200</xdr:colOff>
      <xdr:row>14</xdr:row>
      <xdr:rowOff>148855</xdr:rowOff>
    </xdr:to>
    <xdr:sp macro="" textlink="">
      <xdr:nvSpPr>
        <xdr:cNvPr id="469" name="円/楕円 468"/>
        <xdr:cNvSpPr/>
      </xdr:nvSpPr>
      <xdr:spPr>
        <a:xfrm>
          <a:off x="16129000" y="2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159032</xdr:rowOff>
    </xdr:from>
    <xdr:ext cx="736600" cy="259045"/>
    <xdr:sp macro="" textlink="">
      <xdr:nvSpPr>
        <xdr:cNvPr id="470" name="テキスト ボックス 469"/>
        <xdr:cNvSpPr txBox="1"/>
      </xdr:nvSpPr>
      <xdr:spPr>
        <a:xfrm>
          <a:off x="15798800" y="221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78623</xdr:rowOff>
    </xdr:from>
    <xdr:to>
      <xdr:col>22</xdr:col>
      <xdr:colOff>254000</xdr:colOff>
      <xdr:row>15</xdr:row>
      <xdr:rowOff>8773</xdr:rowOff>
    </xdr:to>
    <xdr:sp macro="" textlink="">
      <xdr:nvSpPr>
        <xdr:cNvPr id="471" name="円/楕円 470"/>
        <xdr:cNvSpPr/>
      </xdr:nvSpPr>
      <xdr:spPr>
        <a:xfrm>
          <a:off x="15240000" y="2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18950</xdr:rowOff>
    </xdr:from>
    <xdr:ext cx="762000" cy="259045"/>
    <xdr:sp macro="" textlink="">
      <xdr:nvSpPr>
        <xdr:cNvPr id="472" name="テキスト ボックス 471"/>
        <xdr:cNvSpPr txBox="1"/>
      </xdr:nvSpPr>
      <xdr:spPr>
        <a:xfrm>
          <a:off x="14909800" y="224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104161</xdr:rowOff>
    </xdr:from>
    <xdr:to>
      <xdr:col>21</xdr:col>
      <xdr:colOff>50800</xdr:colOff>
      <xdr:row>15</xdr:row>
      <xdr:rowOff>34311</xdr:rowOff>
    </xdr:to>
    <xdr:sp macro="" textlink="">
      <xdr:nvSpPr>
        <xdr:cNvPr id="473" name="円/楕円 472"/>
        <xdr:cNvSpPr/>
      </xdr:nvSpPr>
      <xdr:spPr>
        <a:xfrm>
          <a:off x="14351000" y="25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44488</xdr:rowOff>
    </xdr:from>
    <xdr:ext cx="762000" cy="259045"/>
    <xdr:sp macro="" textlink="">
      <xdr:nvSpPr>
        <xdr:cNvPr id="474" name="テキスト ボックス 473"/>
        <xdr:cNvSpPr txBox="1"/>
      </xdr:nvSpPr>
      <xdr:spPr>
        <a:xfrm>
          <a:off x="14020800" y="227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154231</xdr:rowOff>
    </xdr:from>
    <xdr:to>
      <xdr:col>19</xdr:col>
      <xdr:colOff>533400</xdr:colOff>
      <xdr:row>15</xdr:row>
      <xdr:rowOff>84381</xdr:rowOff>
    </xdr:to>
    <xdr:sp macro="" textlink="">
      <xdr:nvSpPr>
        <xdr:cNvPr id="475" name="円/楕円 474"/>
        <xdr:cNvSpPr/>
      </xdr:nvSpPr>
      <xdr:spPr>
        <a:xfrm>
          <a:off x="13462000" y="2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69158</xdr:rowOff>
    </xdr:from>
    <xdr:ext cx="762000" cy="259045"/>
    <xdr:sp macro="" textlink="">
      <xdr:nvSpPr>
        <xdr:cNvPr id="476" name="テキスト ボックス 475"/>
        <xdr:cNvSpPr txBox="1"/>
      </xdr:nvSpPr>
      <xdr:spPr>
        <a:xfrm>
          <a:off x="13131800" y="264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45,218
44,989
348.38
23,032,501
21,735,069
1,143,961
15,068,675
24,611,121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35.0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昨年度</a:t>
          </a:r>
          <a:r>
            <a:rPr kumimoji="1" lang="ja-JP" altLang="en-US" sz="1300">
              <a:solidFill>
                <a:schemeClr val="dk1"/>
              </a:solidFill>
              <a:effectLst/>
              <a:latin typeface="+mn-ea"/>
              <a:ea typeface="+mn-ea"/>
              <a:cs typeface="+mn-cs"/>
            </a:rPr>
            <a:t>より</a:t>
          </a:r>
          <a:r>
            <a:rPr kumimoji="1" lang="en-US" altLang="ja-JP" sz="1300">
              <a:solidFill>
                <a:schemeClr val="dk1"/>
              </a:solidFill>
              <a:effectLst/>
              <a:latin typeface="+mn-ea"/>
              <a:ea typeface="+mn-ea"/>
              <a:cs typeface="+mn-cs"/>
            </a:rPr>
            <a:t>0.9</a:t>
          </a:r>
          <a:r>
            <a:rPr kumimoji="1" lang="ja-JP" altLang="en-US" sz="1300">
              <a:solidFill>
                <a:schemeClr val="dk1"/>
              </a:solidFill>
              <a:effectLst/>
              <a:latin typeface="+mn-ea"/>
              <a:ea typeface="+mn-ea"/>
              <a:cs typeface="+mn-cs"/>
            </a:rPr>
            <a:t>ポイント改善したが，類似団体平均及び全国平均を上回っている。高い要因は，</a:t>
          </a:r>
          <a:r>
            <a:rPr kumimoji="1" lang="ja-JP" altLang="ja-JP" sz="1300">
              <a:solidFill>
                <a:schemeClr val="dk1"/>
              </a:solidFill>
              <a:effectLst/>
              <a:latin typeface="+mn-lt"/>
              <a:ea typeface="+mn-ea"/>
              <a:cs typeface="+mn-cs"/>
            </a:rPr>
            <a:t>５町村合併後の行政運営を総合支所方式として旧町村毎に支所を配置しているため，費目別比較でも半数の部門で類似団体平均を上回っている。今後は，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22</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月に策定した定員適正化計画に基づき，</a:t>
          </a:r>
          <a:r>
            <a:rPr kumimoji="1" lang="ja-JP" altLang="ja-JP" sz="1300">
              <a:solidFill>
                <a:schemeClr val="dk1"/>
              </a:solidFill>
              <a:effectLst/>
              <a:latin typeface="+mn-lt"/>
              <a:ea typeface="+mn-ea"/>
              <a:cs typeface="+mn-cs"/>
            </a:rPr>
            <a:t>機構改革等で新規採用を抑制し職員数を削減し，コストの削減を図っていく。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37</xdr:row>
      <xdr:rowOff>115570</xdr:rowOff>
    </xdr:to>
    <xdr:cxnSp macro="">
      <xdr:nvCxnSpPr>
        <xdr:cNvPr id="63" name="直線コネクタ 62"/>
        <xdr:cNvCxnSpPr/>
      </xdr:nvCxnSpPr>
      <xdr:spPr>
        <a:xfrm flipV="1">
          <a:off x="3987800" y="6418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161290</xdr:rowOff>
    </xdr:to>
    <xdr:cxnSp macro="">
      <xdr:nvCxnSpPr>
        <xdr:cNvPr id="66" name="直線コネクタ 65"/>
        <xdr:cNvCxnSpPr/>
      </xdr:nvCxnSpPr>
      <xdr:spPr>
        <a:xfrm flipV="1">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37</xdr:row>
      <xdr:rowOff>161290</xdr:rowOff>
    </xdr:to>
    <xdr:cxnSp macro="">
      <xdr:nvCxnSpPr>
        <xdr:cNvPr id="69" name="直線コネクタ 68"/>
        <xdr:cNvCxnSpPr/>
      </xdr:nvCxnSpPr>
      <xdr:spPr>
        <a:xfrm>
          <a:off x="2209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131572</xdr:rowOff>
    </xdr:to>
    <xdr:cxnSp macro="">
      <xdr:nvCxnSpPr>
        <xdr:cNvPr id="72" name="直線コネクタ 71"/>
        <xdr:cNvCxnSpPr/>
      </xdr:nvCxnSpPr>
      <xdr:spPr>
        <a:xfrm flipV="1">
          <a:off x="1320800" y="65049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2" name="円/楕円 81"/>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3"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4" name="円/楕円 83"/>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5" name="テキスト ボックス 84"/>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6" name="円/楕円 85"/>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7" name="テキスト ボックス 86"/>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8" name="円/楕円 87"/>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89" name="テキスト ボックス 88"/>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80772</xdr:rowOff>
    </xdr:from>
    <xdr:to>
      <xdr:col>1</xdr:col>
      <xdr:colOff>676275</xdr:colOff>
      <xdr:row>39</xdr:row>
      <xdr:rowOff>10922</xdr:rowOff>
    </xdr:to>
    <xdr:sp macro="" textlink="">
      <xdr:nvSpPr>
        <xdr:cNvPr id="90" name="円/楕円 89"/>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167149</xdr:rowOff>
    </xdr:from>
    <xdr:ext cx="762000" cy="259045"/>
    <xdr:sp macro="" textlink="">
      <xdr:nvSpPr>
        <xdr:cNvPr id="91" name="テキスト ボックス 90"/>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同ポイントであり，類似団体平均及び全国平均とも上回っている。上回っている要因は，施設の指定管理委託料や学校統廃合によるスクールバス運行業務委託料等が挙げられる。今後は，事務事業の見直し，機構改革及び公共施設の統廃合により，コスト削減を図っ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91621</xdr:rowOff>
    </xdr:to>
    <xdr:cxnSp macro="">
      <xdr:nvCxnSpPr>
        <xdr:cNvPr id="126" name="直線コネクタ 125"/>
        <xdr:cNvCxnSpPr/>
      </xdr:nvCxnSpPr>
      <xdr:spPr>
        <a:xfrm>
          <a:off x="15671800" y="3006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91621</xdr:rowOff>
    </xdr:to>
    <xdr:cxnSp macro="">
      <xdr:nvCxnSpPr>
        <xdr:cNvPr id="129" name="直線コネクタ 128"/>
        <xdr:cNvCxnSpPr/>
      </xdr:nvCxnSpPr>
      <xdr:spPr>
        <a:xfrm>
          <a:off x="14782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4536</xdr:rowOff>
    </xdr:to>
    <xdr:cxnSp macro="">
      <xdr:nvCxnSpPr>
        <xdr:cNvPr id="132" name="直線コネクタ 131"/>
        <xdr:cNvCxnSpPr/>
      </xdr:nvCxnSpPr>
      <xdr:spPr>
        <a:xfrm>
          <a:off x="13893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143329</xdr:rowOff>
    </xdr:to>
    <xdr:cxnSp macro="">
      <xdr:nvCxnSpPr>
        <xdr:cNvPr id="135" name="直線コネクタ 134"/>
        <xdr:cNvCxnSpPr/>
      </xdr:nvCxnSpPr>
      <xdr:spPr>
        <a:xfrm flipV="1">
          <a:off x="13004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5" name="円/楕円 144"/>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6"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47" name="円/楕円 146"/>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48" name="テキスト ボックス 147"/>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49" name="円/楕円 148"/>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0" name="テキスト ボックス 149"/>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1" name="円/楕円 150"/>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2" name="テキスト ボックス 151"/>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3" name="円/楕円 152"/>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4" name="テキスト ボックス 153"/>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類似団体平均及び全国平均を下回っており，昨年度より</a:t>
          </a:r>
          <a:r>
            <a:rPr kumimoji="1" lang="en-US" altLang="ja-JP" sz="1300">
              <a:latin typeface="ＭＳ Ｐゴシック"/>
            </a:rPr>
            <a:t>0.5</a:t>
          </a:r>
          <a:r>
            <a:rPr kumimoji="1" lang="ja-JP" altLang="en-US" sz="1300">
              <a:latin typeface="ＭＳ Ｐゴシック"/>
            </a:rPr>
            <a:t>ポイント改善している。この要因は，生活保護費負担金の増（</a:t>
          </a:r>
          <a:r>
            <a:rPr kumimoji="1" lang="en-US" altLang="ja-JP" sz="1300">
              <a:latin typeface="ＭＳ Ｐゴシック"/>
            </a:rPr>
            <a:t>124</a:t>
          </a:r>
          <a:r>
            <a:rPr kumimoji="1" lang="ja-JP" altLang="en-US" sz="1300">
              <a:latin typeface="ＭＳ Ｐゴシック"/>
            </a:rPr>
            <a:t>百万円）等により一時的に経常経費充当一般財源が減となったことによる。今後の見込みとしては社会福祉費及び生活保護費とも年々増加しており，再び増加が予想される。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55</xdr:row>
      <xdr:rowOff>158750</xdr:rowOff>
    </xdr:to>
    <xdr:cxnSp macro="">
      <xdr:nvCxnSpPr>
        <xdr:cNvPr id="187" name="直線コネクタ 186"/>
        <xdr:cNvCxnSpPr/>
      </xdr:nvCxnSpPr>
      <xdr:spPr>
        <a:xfrm flipV="1">
          <a:off x="3987800" y="952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158750</xdr:rowOff>
    </xdr:to>
    <xdr:cxnSp macro="">
      <xdr:nvCxnSpPr>
        <xdr:cNvPr id="190" name="直線コネクタ 189"/>
        <xdr:cNvCxnSpPr/>
      </xdr:nvCxnSpPr>
      <xdr:spPr>
        <a:xfrm>
          <a:off x="3098800" y="949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93" name="直線コネクタ 192"/>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31750</xdr:rowOff>
    </xdr:to>
    <xdr:cxnSp macro="">
      <xdr:nvCxnSpPr>
        <xdr:cNvPr id="196" name="直線コネクタ 195"/>
        <xdr:cNvCxnSpPr/>
      </xdr:nvCxnSpPr>
      <xdr:spPr>
        <a:xfrm>
          <a:off x="1320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6" name="円/楕円 205"/>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07"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8" name="円/楕円 207"/>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9" name="テキスト ボックス 208"/>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1" name="テキスト ボックス 210"/>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2" name="円/楕円 211"/>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3" name="テキスト ボックス 212"/>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4" name="円/楕円 213"/>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15" name="テキスト ボックス 214"/>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昨年度より</a:t>
          </a:r>
          <a:r>
            <a:rPr kumimoji="1" lang="en-US" altLang="ja-JP" sz="1200">
              <a:latin typeface="ＭＳ Ｐゴシック"/>
            </a:rPr>
            <a:t>0.4</a:t>
          </a:r>
          <a:r>
            <a:rPr kumimoji="1" lang="ja-JP" altLang="en-US" sz="1200">
              <a:latin typeface="ＭＳ Ｐゴシック"/>
            </a:rPr>
            <a:t>ポイント改善している。主な要因は維持補修費では昨年度から横ばいながら，繰出金で公共下水道事業特別会計繰出金や農業集落排水事業特別会計繰出金で増となるも，介護保険特別会計繰出金や後期高齢者医療特別会計繰出金が減となったことによる。今後は，水道事業等の公営企業については経費を節減し，独立採算の原則のもと料金の見直しなど，国民健康保険事業会計においても保険料の適正化を図るなど，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66040</xdr:rowOff>
    </xdr:to>
    <xdr:cxnSp macro="">
      <xdr:nvCxnSpPr>
        <xdr:cNvPr id="248" name="直線コネクタ 247"/>
        <xdr:cNvCxnSpPr/>
      </xdr:nvCxnSpPr>
      <xdr:spPr>
        <a:xfrm flipV="1">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66040</xdr:rowOff>
    </xdr:to>
    <xdr:cxnSp macro="">
      <xdr:nvCxnSpPr>
        <xdr:cNvPr id="251" name="直線コネクタ 250"/>
        <xdr:cNvCxnSpPr/>
      </xdr:nvCxnSpPr>
      <xdr:spPr>
        <a:xfrm>
          <a:off x="14782800" y="9606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5080</xdr:rowOff>
    </xdr:to>
    <xdr:cxnSp macro="">
      <xdr:nvCxnSpPr>
        <xdr:cNvPr id="254" name="直線コネクタ 253"/>
        <xdr:cNvCxnSpPr/>
      </xdr:nvCxnSpPr>
      <xdr:spPr>
        <a:xfrm>
          <a:off x="13893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153670</xdr:rowOff>
    </xdr:to>
    <xdr:cxnSp macro="">
      <xdr:nvCxnSpPr>
        <xdr:cNvPr id="257" name="直線コネクタ 256"/>
        <xdr:cNvCxnSpPr/>
      </xdr:nvCxnSpPr>
      <xdr:spPr>
        <a:xfrm flipV="1">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7" name="円/楕円 266"/>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8"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9" name="円/楕円 268"/>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0" name="テキスト ボックス 269"/>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1" name="円/楕円 270"/>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2" name="テキスト ボックス 271"/>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3" name="円/楕円 272"/>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4" name="テキスト ボックス 273"/>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5" name="円/楕円 274"/>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6" name="テキスト ボックス 275"/>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0.2</a:t>
          </a:r>
          <a:r>
            <a:rPr kumimoji="1" lang="ja-JP" altLang="en-US" sz="1300">
              <a:latin typeface="ＭＳ Ｐゴシック"/>
            </a:rPr>
            <a:t>ポイント改善し，類似団体平均，全国平均及び茨城県平均を下回っている。主な要因は城北地方広域事務組合負担金の</a:t>
          </a:r>
          <a:r>
            <a:rPr kumimoji="1" lang="en-US" altLang="ja-JP" sz="1300">
              <a:latin typeface="ＭＳ Ｐゴシック"/>
            </a:rPr>
            <a:t>71</a:t>
          </a:r>
          <a:r>
            <a:rPr kumimoji="1" lang="ja-JP" altLang="en-US" sz="1300">
              <a:latin typeface="ＭＳ Ｐゴシック"/>
            </a:rPr>
            <a:t>百万円の減によるものである。その他，市単独補助金についても，平成</a:t>
          </a:r>
          <a:r>
            <a:rPr kumimoji="1" lang="en-US" altLang="ja-JP" sz="1300">
              <a:latin typeface="ＭＳ Ｐゴシック"/>
            </a:rPr>
            <a:t>17</a:t>
          </a:r>
          <a:r>
            <a:rPr kumimoji="1" lang="ja-JP" altLang="en-US" sz="1300">
              <a:latin typeface="ＭＳ Ｐゴシック"/>
            </a:rPr>
            <a:t>年度に補助金等見直し要領を策定し，毎年度予算編成時に見直しを行い抑制に努めているが，今後も同様に取り組み，削減に努める。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56134</xdr:rowOff>
    </xdr:to>
    <xdr:cxnSp macro="">
      <xdr:nvCxnSpPr>
        <xdr:cNvPr id="306" name="直線コネクタ 305"/>
        <xdr:cNvCxnSpPr/>
      </xdr:nvCxnSpPr>
      <xdr:spPr>
        <a:xfrm flipV="1">
          <a:off x="15671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60706</xdr:rowOff>
    </xdr:to>
    <xdr:cxnSp macro="">
      <xdr:nvCxnSpPr>
        <xdr:cNvPr id="309" name="直線コネクタ 308"/>
        <xdr:cNvCxnSpPr/>
      </xdr:nvCxnSpPr>
      <xdr:spPr>
        <a:xfrm flipV="1">
          <a:off x="14782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78994</xdr:rowOff>
    </xdr:to>
    <xdr:cxnSp macro="">
      <xdr:nvCxnSpPr>
        <xdr:cNvPr id="312" name="直線コネクタ 311"/>
        <xdr:cNvCxnSpPr/>
      </xdr:nvCxnSpPr>
      <xdr:spPr>
        <a:xfrm flipV="1">
          <a:off x="13893800" y="6061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106426</xdr:rowOff>
    </xdr:to>
    <xdr:cxnSp macro="">
      <xdr:nvCxnSpPr>
        <xdr:cNvPr id="315" name="直線コネクタ 314"/>
        <xdr:cNvCxnSpPr/>
      </xdr:nvCxnSpPr>
      <xdr:spPr>
        <a:xfrm flipV="1">
          <a:off x="13004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5" name="円/楕円 324"/>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6"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7" name="円/楕円 326"/>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28" name="テキスト ボックス 327"/>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29" name="円/楕円 328"/>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30" name="テキスト ボックス 329"/>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31" name="円/楕円 330"/>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32" name="テキスト ボックス 331"/>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3" name="円/楕円 332"/>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4" name="テキスト ボックス 333"/>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平成</a:t>
          </a:r>
          <a:r>
            <a:rPr kumimoji="1" lang="en-US" altLang="ja-JP" sz="1300">
              <a:latin typeface="+mn-ea"/>
              <a:ea typeface="+mn-ea"/>
            </a:rPr>
            <a:t>19</a:t>
          </a:r>
          <a:r>
            <a:rPr kumimoji="1" lang="ja-JP" altLang="en-US" sz="1300">
              <a:latin typeface="+mn-ea"/>
              <a:ea typeface="+mn-ea"/>
            </a:rPr>
            <a:t>年度から新規市債発行額を償還元金以下として公債費の削減に取組んできたことにより年々減少傾向にあり，本年度は類似団体平均を下回り，昨年度より</a:t>
          </a:r>
          <a:r>
            <a:rPr kumimoji="1" lang="en-US" altLang="ja-JP" sz="1300">
              <a:latin typeface="+mn-ea"/>
              <a:ea typeface="+mn-ea"/>
            </a:rPr>
            <a:t>1.3</a:t>
          </a:r>
          <a:r>
            <a:rPr kumimoji="1" lang="ja-JP" altLang="en-US" sz="1300">
              <a:latin typeface="+mn-ea"/>
              <a:ea typeface="+mn-ea"/>
            </a:rPr>
            <a:t>ポイント改善した。</a:t>
          </a:r>
          <a:r>
            <a:rPr kumimoji="1" lang="ja-JP" altLang="ja-JP" sz="1300">
              <a:solidFill>
                <a:schemeClr val="dk1"/>
              </a:solidFill>
              <a:effectLst/>
              <a:latin typeface="+mn-ea"/>
              <a:ea typeface="+mn-ea"/>
              <a:cs typeface="+mn-cs"/>
            </a:rPr>
            <a:t>今後も適正な市債管理を行い，財政の健全化を図っていく。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22225</xdr:rowOff>
    </xdr:from>
    <xdr:to>
      <xdr:col>7</xdr:col>
      <xdr:colOff>15875</xdr:colOff>
      <xdr:row>75</xdr:row>
      <xdr:rowOff>46990</xdr:rowOff>
    </xdr:to>
    <xdr:cxnSp macro="">
      <xdr:nvCxnSpPr>
        <xdr:cNvPr id="366" name="直線コネクタ 365"/>
        <xdr:cNvCxnSpPr/>
      </xdr:nvCxnSpPr>
      <xdr:spPr>
        <a:xfrm flipV="1">
          <a:off x="3987800" y="128809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46990</xdr:rowOff>
    </xdr:to>
    <xdr:cxnSp macro="">
      <xdr:nvCxnSpPr>
        <xdr:cNvPr id="369" name="直線コネクタ 368"/>
        <xdr:cNvCxnSpPr/>
      </xdr:nvCxnSpPr>
      <xdr:spPr>
        <a:xfrm>
          <a:off x="3098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46990</xdr:rowOff>
    </xdr:to>
    <xdr:cxnSp macro="">
      <xdr:nvCxnSpPr>
        <xdr:cNvPr id="372" name="直線コネクタ 371"/>
        <xdr:cNvCxnSpPr/>
      </xdr:nvCxnSpPr>
      <xdr:spPr>
        <a:xfrm>
          <a:off x="2209800" y="12901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79375</xdr:rowOff>
    </xdr:to>
    <xdr:cxnSp macro="">
      <xdr:nvCxnSpPr>
        <xdr:cNvPr id="375" name="直線コネクタ 374"/>
        <xdr:cNvCxnSpPr/>
      </xdr:nvCxnSpPr>
      <xdr:spPr>
        <a:xfrm flipV="1">
          <a:off x="1320800" y="12901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85" name="円/楕円 384"/>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159402</xdr:rowOff>
    </xdr:from>
    <xdr:ext cx="762000" cy="259045"/>
    <xdr:sp macro="" textlink="">
      <xdr:nvSpPr>
        <xdr:cNvPr id="386" name="公債費該当値テキスト"/>
        <xdr:cNvSpPr txBox="1"/>
      </xdr:nvSpPr>
      <xdr:spPr>
        <a:xfrm>
          <a:off x="49149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7" name="円/楕円 386"/>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82566</xdr:rowOff>
    </xdr:from>
    <xdr:ext cx="736600" cy="259045"/>
    <xdr:sp macro="" textlink="">
      <xdr:nvSpPr>
        <xdr:cNvPr id="388" name="テキスト ボックス 387"/>
        <xdr:cNvSpPr txBox="1"/>
      </xdr:nvSpPr>
      <xdr:spPr>
        <a:xfrm>
          <a:off x="3606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9" name="円/楕円 38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82566</xdr:rowOff>
    </xdr:from>
    <xdr:ext cx="762000" cy="259045"/>
    <xdr:sp macro="" textlink="">
      <xdr:nvSpPr>
        <xdr:cNvPr id="390" name="テキスト ボックス 389"/>
        <xdr:cNvSpPr txBox="1"/>
      </xdr:nvSpPr>
      <xdr:spPr>
        <a:xfrm>
          <a:off x="2717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91" name="円/楕円 390"/>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78757</xdr:rowOff>
    </xdr:from>
    <xdr:ext cx="762000" cy="259045"/>
    <xdr:sp macro="" textlink="">
      <xdr:nvSpPr>
        <xdr:cNvPr id="392" name="テキスト ボックス 391"/>
        <xdr:cNvSpPr txBox="1"/>
      </xdr:nvSpPr>
      <xdr:spPr>
        <a:xfrm>
          <a:off x="1828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28575</xdr:rowOff>
    </xdr:from>
    <xdr:to>
      <xdr:col>1</xdr:col>
      <xdr:colOff>676275</xdr:colOff>
      <xdr:row>75</xdr:row>
      <xdr:rowOff>130175</xdr:rowOff>
    </xdr:to>
    <xdr:sp macro="" textlink="">
      <xdr:nvSpPr>
        <xdr:cNvPr id="393" name="円/楕円 392"/>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114952</xdr:rowOff>
    </xdr:from>
    <xdr:ext cx="762000" cy="259045"/>
    <xdr:sp macro="" textlink="">
      <xdr:nvSpPr>
        <xdr:cNvPr id="394" name="テキスト ボックス 393"/>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物件費は類似団体平均を上回っているが，扶助費，補助費等及び繰出金では類似団体平均を下回っており，中でも補助費等については，予算編成時に補助金見直要領に基づき見直しを行い抑制に努めているため，大きく下回っている。今後は，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月に策定した定員適正化計画に基づく職員数削減や，機構改革及び公共施設の統廃合により，人件費及び物件費でもコスト削減を図っていく。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111761</xdr:rowOff>
    </xdr:to>
    <xdr:cxnSp macro="">
      <xdr:nvCxnSpPr>
        <xdr:cNvPr id="427" name="直線コネクタ 426"/>
        <xdr:cNvCxnSpPr/>
      </xdr:nvCxnSpPr>
      <xdr:spPr>
        <a:xfrm flipV="1">
          <a:off x="15671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76</xdr:row>
      <xdr:rowOff>111761</xdr:rowOff>
    </xdr:to>
    <xdr:cxnSp macro="">
      <xdr:nvCxnSpPr>
        <xdr:cNvPr id="430" name="直線コネクタ 429"/>
        <xdr:cNvCxnSpPr/>
      </xdr:nvCxnSpPr>
      <xdr:spPr>
        <a:xfrm>
          <a:off x="14782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66039</xdr:rowOff>
    </xdr:to>
    <xdr:cxnSp macro="">
      <xdr:nvCxnSpPr>
        <xdr:cNvPr id="433" name="直線コネクタ 432"/>
        <xdr:cNvCxnSpPr/>
      </xdr:nvCxnSpPr>
      <xdr:spPr>
        <a:xfrm>
          <a:off x="13893800" y="13042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77</xdr:row>
      <xdr:rowOff>8889</xdr:rowOff>
    </xdr:to>
    <xdr:cxnSp macro="">
      <xdr:nvCxnSpPr>
        <xdr:cNvPr id="436" name="直線コネクタ 435"/>
        <xdr:cNvCxnSpPr/>
      </xdr:nvCxnSpPr>
      <xdr:spPr>
        <a:xfrm flipV="1">
          <a:off x="13004800" y="130429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6" name="円/楕円 44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7"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48" name="円/楕円 447"/>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49" name="テキスト ボックス 448"/>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50" name="円/楕円 449"/>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51" name="テキスト ボックス 450"/>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2" name="円/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3" name="テキスト ボックス 45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4" name="円/楕円 453"/>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55" name="テキスト ボックス 454"/>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茨城県常陸大宮市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24295</xdr:rowOff>
    </xdr:from>
    <xdr:to>
      <xdr:col>4</xdr:col>
      <xdr:colOff>1117600</xdr:colOff>
      <xdr:row>18</xdr:row>
      <xdr:rowOff>66751</xdr:rowOff>
    </xdr:to>
    <xdr:cxnSp macro="">
      <xdr:nvCxnSpPr>
        <xdr:cNvPr id="50" name="直線コネクタ 49"/>
        <xdr:cNvCxnSpPr/>
      </xdr:nvCxnSpPr>
      <xdr:spPr bwMode="auto">
        <a:xfrm>
          <a:off x="5003800" y="3158020"/>
          <a:ext cx="647700" cy="4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158305</xdr:rowOff>
    </xdr:from>
    <xdr:to>
      <xdr:col>4</xdr:col>
      <xdr:colOff>469900</xdr:colOff>
      <xdr:row>18</xdr:row>
      <xdr:rowOff>24295</xdr:rowOff>
    </xdr:to>
    <xdr:cxnSp macro="">
      <xdr:nvCxnSpPr>
        <xdr:cNvPr id="53" name="直線コネクタ 52"/>
        <xdr:cNvCxnSpPr/>
      </xdr:nvCxnSpPr>
      <xdr:spPr bwMode="auto">
        <a:xfrm>
          <a:off x="4305300" y="3120580"/>
          <a:ext cx="698500" cy="3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155372</xdr:rowOff>
    </xdr:from>
    <xdr:to>
      <xdr:col>3</xdr:col>
      <xdr:colOff>904875</xdr:colOff>
      <xdr:row>17</xdr:row>
      <xdr:rowOff>158305</xdr:rowOff>
    </xdr:to>
    <xdr:cxnSp macro="">
      <xdr:nvCxnSpPr>
        <xdr:cNvPr id="56" name="直線コネクタ 55"/>
        <xdr:cNvCxnSpPr/>
      </xdr:nvCxnSpPr>
      <xdr:spPr bwMode="auto">
        <a:xfrm>
          <a:off x="3606800" y="3117647"/>
          <a:ext cx="698500" cy="2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103314</xdr:rowOff>
    </xdr:from>
    <xdr:to>
      <xdr:col>3</xdr:col>
      <xdr:colOff>206375</xdr:colOff>
      <xdr:row>17</xdr:row>
      <xdr:rowOff>155372</xdr:rowOff>
    </xdr:to>
    <xdr:cxnSp macro="">
      <xdr:nvCxnSpPr>
        <xdr:cNvPr id="59" name="直線コネクタ 58"/>
        <xdr:cNvCxnSpPr/>
      </xdr:nvCxnSpPr>
      <xdr:spPr bwMode="auto">
        <a:xfrm>
          <a:off x="2908300" y="3065589"/>
          <a:ext cx="698500" cy="5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15951</xdr:rowOff>
    </xdr:from>
    <xdr:to>
      <xdr:col>5</xdr:col>
      <xdr:colOff>34925</xdr:colOff>
      <xdr:row>18</xdr:row>
      <xdr:rowOff>117551</xdr:rowOff>
    </xdr:to>
    <xdr:sp macro="" textlink="">
      <xdr:nvSpPr>
        <xdr:cNvPr id="69" name="円/楕円 68"/>
        <xdr:cNvSpPr/>
      </xdr:nvSpPr>
      <xdr:spPr bwMode="auto">
        <a:xfrm>
          <a:off x="5600700" y="314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159478</xdr:rowOff>
    </xdr:from>
    <xdr:ext cx="762000" cy="259045"/>
    <xdr:sp macro="" textlink="">
      <xdr:nvSpPr>
        <xdr:cNvPr id="70" name="人口1人当たり決算額の推移該当値テキスト130"/>
        <xdr:cNvSpPr txBox="1"/>
      </xdr:nvSpPr>
      <xdr:spPr>
        <a:xfrm>
          <a:off x="5740400" y="31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144945</xdr:rowOff>
    </xdr:from>
    <xdr:to>
      <xdr:col>4</xdr:col>
      <xdr:colOff>520700</xdr:colOff>
      <xdr:row>18</xdr:row>
      <xdr:rowOff>75095</xdr:rowOff>
    </xdr:to>
    <xdr:sp macro="" textlink="">
      <xdr:nvSpPr>
        <xdr:cNvPr id="71" name="円/楕円 70"/>
        <xdr:cNvSpPr/>
      </xdr:nvSpPr>
      <xdr:spPr bwMode="auto">
        <a:xfrm>
          <a:off x="4953000" y="31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59872</xdr:rowOff>
    </xdr:from>
    <xdr:ext cx="736600" cy="259045"/>
    <xdr:sp macro="" textlink="">
      <xdr:nvSpPr>
        <xdr:cNvPr id="72" name="テキスト ボックス 71"/>
        <xdr:cNvSpPr txBox="1"/>
      </xdr:nvSpPr>
      <xdr:spPr>
        <a:xfrm>
          <a:off x="4622800" y="3193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107505</xdr:rowOff>
    </xdr:from>
    <xdr:to>
      <xdr:col>3</xdr:col>
      <xdr:colOff>955675</xdr:colOff>
      <xdr:row>18</xdr:row>
      <xdr:rowOff>37655</xdr:rowOff>
    </xdr:to>
    <xdr:sp macro="" textlink="">
      <xdr:nvSpPr>
        <xdr:cNvPr id="73" name="円/楕円 72"/>
        <xdr:cNvSpPr/>
      </xdr:nvSpPr>
      <xdr:spPr bwMode="auto">
        <a:xfrm>
          <a:off x="4254500" y="306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22432</xdr:rowOff>
    </xdr:from>
    <xdr:ext cx="762000" cy="259045"/>
    <xdr:sp macro="" textlink="">
      <xdr:nvSpPr>
        <xdr:cNvPr id="74" name="テキスト ボックス 73"/>
        <xdr:cNvSpPr txBox="1"/>
      </xdr:nvSpPr>
      <xdr:spPr>
        <a:xfrm>
          <a:off x="3924300" y="31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104572</xdr:rowOff>
    </xdr:from>
    <xdr:to>
      <xdr:col>3</xdr:col>
      <xdr:colOff>257175</xdr:colOff>
      <xdr:row>18</xdr:row>
      <xdr:rowOff>34722</xdr:rowOff>
    </xdr:to>
    <xdr:sp macro="" textlink="">
      <xdr:nvSpPr>
        <xdr:cNvPr id="75" name="円/楕円 74"/>
        <xdr:cNvSpPr/>
      </xdr:nvSpPr>
      <xdr:spPr bwMode="auto">
        <a:xfrm>
          <a:off x="3556000" y="306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19499</xdr:rowOff>
    </xdr:from>
    <xdr:ext cx="762000" cy="259045"/>
    <xdr:sp macro="" textlink="">
      <xdr:nvSpPr>
        <xdr:cNvPr id="76" name="テキスト ボックス 75"/>
        <xdr:cNvSpPr txBox="1"/>
      </xdr:nvSpPr>
      <xdr:spPr>
        <a:xfrm>
          <a:off x="3225800" y="315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52514</xdr:rowOff>
    </xdr:from>
    <xdr:to>
      <xdr:col>2</xdr:col>
      <xdr:colOff>692150</xdr:colOff>
      <xdr:row>17</xdr:row>
      <xdr:rowOff>154114</xdr:rowOff>
    </xdr:to>
    <xdr:sp macro="" textlink="">
      <xdr:nvSpPr>
        <xdr:cNvPr id="77" name="円/楕円 76"/>
        <xdr:cNvSpPr/>
      </xdr:nvSpPr>
      <xdr:spPr bwMode="auto">
        <a:xfrm>
          <a:off x="2857500" y="301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164291</xdr:rowOff>
    </xdr:from>
    <xdr:ext cx="762000" cy="259045"/>
    <xdr:sp macro="" textlink="">
      <xdr:nvSpPr>
        <xdr:cNvPr id="78" name="テキスト ボックス 77"/>
        <xdr:cNvSpPr txBox="1"/>
      </xdr:nvSpPr>
      <xdr:spPr>
        <a:xfrm>
          <a:off x="2527300" y="27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307643</xdr:rowOff>
    </xdr:from>
    <xdr:to>
      <xdr:col>4</xdr:col>
      <xdr:colOff>1117600</xdr:colOff>
      <xdr:row>37</xdr:row>
      <xdr:rowOff>326168</xdr:rowOff>
    </xdr:to>
    <xdr:cxnSp macro="">
      <xdr:nvCxnSpPr>
        <xdr:cNvPr id="112" name="直線コネクタ 111"/>
        <xdr:cNvCxnSpPr/>
      </xdr:nvCxnSpPr>
      <xdr:spPr bwMode="auto">
        <a:xfrm>
          <a:off x="5003800" y="7432343"/>
          <a:ext cx="647700" cy="18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295414</xdr:rowOff>
    </xdr:from>
    <xdr:to>
      <xdr:col>4</xdr:col>
      <xdr:colOff>469900</xdr:colOff>
      <xdr:row>37</xdr:row>
      <xdr:rowOff>307643</xdr:rowOff>
    </xdr:to>
    <xdr:cxnSp macro="">
      <xdr:nvCxnSpPr>
        <xdr:cNvPr id="115" name="直線コネクタ 114"/>
        <xdr:cNvCxnSpPr/>
      </xdr:nvCxnSpPr>
      <xdr:spPr bwMode="auto">
        <a:xfrm>
          <a:off x="4305300" y="7420114"/>
          <a:ext cx="698500" cy="1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293809</xdr:rowOff>
    </xdr:from>
    <xdr:to>
      <xdr:col>3</xdr:col>
      <xdr:colOff>904875</xdr:colOff>
      <xdr:row>37</xdr:row>
      <xdr:rowOff>295414</xdr:rowOff>
    </xdr:to>
    <xdr:cxnSp macro="">
      <xdr:nvCxnSpPr>
        <xdr:cNvPr id="118" name="直線コネクタ 117"/>
        <xdr:cNvCxnSpPr/>
      </xdr:nvCxnSpPr>
      <xdr:spPr bwMode="auto">
        <a:xfrm>
          <a:off x="3606800" y="7418509"/>
          <a:ext cx="698500" cy="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281674</xdr:rowOff>
    </xdr:from>
    <xdr:to>
      <xdr:col>3</xdr:col>
      <xdr:colOff>206375</xdr:colOff>
      <xdr:row>37</xdr:row>
      <xdr:rowOff>293809</xdr:rowOff>
    </xdr:to>
    <xdr:cxnSp macro="">
      <xdr:nvCxnSpPr>
        <xdr:cNvPr id="121" name="直線コネクタ 120"/>
        <xdr:cNvCxnSpPr/>
      </xdr:nvCxnSpPr>
      <xdr:spPr bwMode="auto">
        <a:xfrm>
          <a:off x="2908300" y="7406374"/>
          <a:ext cx="698500" cy="1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275368</xdr:rowOff>
    </xdr:from>
    <xdr:to>
      <xdr:col>5</xdr:col>
      <xdr:colOff>34925</xdr:colOff>
      <xdr:row>38</xdr:row>
      <xdr:rowOff>34068</xdr:rowOff>
    </xdr:to>
    <xdr:sp macro="" textlink="">
      <xdr:nvSpPr>
        <xdr:cNvPr id="131" name="円/楕円 130"/>
        <xdr:cNvSpPr/>
      </xdr:nvSpPr>
      <xdr:spPr bwMode="auto">
        <a:xfrm>
          <a:off x="5600700" y="740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256843</xdr:rowOff>
    </xdr:from>
    <xdr:to>
      <xdr:col>4</xdr:col>
      <xdr:colOff>520700</xdr:colOff>
      <xdr:row>38</xdr:row>
      <xdr:rowOff>15543</xdr:rowOff>
    </xdr:to>
    <xdr:sp macro="" textlink="">
      <xdr:nvSpPr>
        <xdr:cNvPr id="133" name="円/楕円 132"/>
        <xdr:cNvSpPr/>
      </xdr:nvSpPr>
      <xdr:spPr bwMode="auto">
        <a:xfrm>
          <a:off x="4953000" y="738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25720</xdr:rowOff>
    </xdr:from>
    <xdr:ext cx="736600" cy="259045"/>
    <xdr:sp macro="" textlink="">
      <xdr:nvSpPr>
        <xdr:cNvPr id="134" name="テキスト ボックス 133"/>
        <xdr:cNvSpPr txBox="1"/>
      </xdr:nvSpPr>
      <xdr:spPr>
        <a:xfrm>
          <a:off x="4622800" y="7150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32,587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244614</xdr:rowOff>
    </xdr:from>
    <xdr:to>
      <xdr:col>3</xdr:col>
      <xdr:colOff>955675</xdr:colOff>
      <xdr:row>38</xdr:row>
      <xdr:rowOff>3314</xdr:rowOff>
    </xdr:to>
    <xdr:sp macro="" textlink="">
      <xdr:nvSpPr>
        <xdr:cNvPr id="135" name="円/楕円 134"/>
        <xdr:cNvSpPr/>
      </xdr:nvSpPr>
      <xdr:spPr bwMode="auto">
        <a:xfrm>
          <a:off x="4254500" y="736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13491</xdr:rowOff>
    </xdr:from>
    <xdr:ext cx="762000" cy="259045"/>
    <xdr:sp macro="" textlink="">
      <xdr:nvSpPr>
        <xdr:cNvPr id="136" name="テキスト ボックス 135"/>
        <xdr:cNvSpPr txBox="1"/>
      </xdr:nvSpPr>
      <xdr:spPr>
        <a:xfrm>
          <a:off x="3924300" y="71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243009</xdr:rowOff>
    </xdr:from>
    <xdr:to>
      <xdr:col>3</xdr:col>
      <xdr:colOff>257175</xdr:colOff>
      <xdr:row>38</xdr:row>
      <xdr:rowOff>1709</xdr:rowOff>
    </xdr:to>
    <xdr:sp macro="" textlink="">
      <xdr:nvSpPr>
        <xdr:cNvPr id="137" name="円/楕円 136"/>
        <xdr:cNvSpPr/>
      </xdr:nvSpPr>
      <xdr:spPr bwMode="auto">
        <a:xfrm>
          <a:off x="3556000" y="736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11886</xdr:rowOff>
    </xdr:from>
    <xdr:ext cx="762000" cy="259045"/>
    <xdr:sp macro="" textlink="">
      <xdr:nvSpPr>
        <xdr:cNvPr id="138" name="テキスト ボックス 137"/>
        <xdr:cNvSpPr txBox="1"/>
      </xdr:nvSpPr>
      <xdr:spPr>
        <a:xfrm>
          <a:off x="3225800" y="71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230874</xdr:rowOff>
    </xdr:from>
    <xdr:to>
      <xdr:col>2</xdr:col>
      <xdr:colOff>692150</xdr:colOff>
      <xdr:row>37</xdr:row>
      <xdr:rowOff>332474</xdr:rowOff>
    </xdr:to>
    <xdr:sp macro="" textlink="">
      <xdr:nvSpPr>
        <xdr:cNvPr id="139" name="円/楕円 138"/>
        <xdr:cNvSpPr/>
      </xdr:nvSpPr>
      <xdr:spPr bwMode="auto">
        <a:xfrm>
          <a:off x="2857500" y="735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171201</xdr:rowOff>
    </xdr:from>
    <xdr:ext cx="762000" cy="259045"/>
    <xdr:sp macro="" textlink="">
      <xdr:nvSpPr>
        <xdr:cNvPr id="140" name="テキスト ボックス 139"/>
        <xdr:cNvSpPr txBox="1"/>
      </xdr:nvSpPr>
      <xdr:spPr>
        <a:xfrm>
          <a:off x="2527300" y="71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歳入で市税収入が前年度比</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増，歳出で職員数削減に伴い人件費で</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減，公債費で</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減，普通建設事業費で</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減となったことから，実質収支比率は</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7.59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財政調整基金残高については，人件費及び公債費等の縮減等により剰余金が見込めたことから財政調整基金へ積立てを行い，残高が増加した。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決算であり連結実質赤字比率は算定されていない。一般会計の黒字の要因としては，歳入で市税収入が法人市民税で減となるものの，個人市民税及び固定資産税で増となることから市税全体で前年度比</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増，歳出で職員数削減に伴い人件費で</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減，公債費で</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減となったことによるもの。</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町村合併における重点施策である常陸大宮済生会病院建設事業に係る合併特例債発行の影響により，元利償還金は増加し平成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年度がピーク</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年度から新規市債発行額を償還元金以下として市債発行額の縮減に取り組んだ結果，年々減少している。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また，市債発行では，交付税参入率の高い起債を優先的に借り入れることとしているため，実質公債費比率も下がってきている。今後も適正な市債管理に努めていく。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％となり，前年度から</a:t>
          </a:r>
          <a:r>
            <a:rPr kumimoji="1" lang="en-US" altLang="ja-JP" sz="1400">
              <a:latin typeface="ＭＳ ゴシック" pitchFamily="49" charset="-128"/>
              <a:ea typeface="ＭＳ ゴシック" pitchFamily="49" charset="-128"/>
            </a:rPr>
            <a:t>28.5</a:t>
          </a:r>
          <a:r>
            <a:rPr kumimoji="1" lang="ja-JP" altLang="en-US" sz="1400">
              <a:latin typeface="ＭＳ ゴシック" pitchFamily="49" charset="-128"/>
              <a:ea typeface="ＭＳ ゴシック" pitchFamily="49" charset="-128"/>
            </a:rPr>
            <a:t>ポイント減となった。主な要因としては，平成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年度からの新規市債発行額を償還元金以下として市債発行額の縮減に取り組んだ結果，地方債残高が減少したこと，平成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年度に策定した定員適正化計画の推進による職員数の削減に伴い，退職手当負担見込額が減少したことによるものである。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また，充当可能財源等については，人件費や公債費の縮減等により剰余金が見込め財政調整基金等へ積立てたことにより充当可能基金が増加したことなどから，前年度比</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23032501</v>
      </c>
      <c r="BO4" s="349"/>
      <c r="BP4" s="349"/>
      <c r="BQ4" s="349"/>
      <c r="BR4" s="349"/>
      <c r="BS4" s="349"/>
      <c r="BT4" s="349"/>
      <c r="BU4" s="350"/>
      <c r="BV4" s="348">
        <v>24871225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7.6</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21735069</v>
      </c>
      <c r="BO5" s="386"/>
      <c r="BP5" s="386"/>
      <c r="BQ5" s="386"/>
      <c r="BR5" s="386"/>
      <c r="BS5" s="386"/>
      <c r="BT5" s="386"/>
      <c r="BU5" s="387"/>
      <c r="BV5" s="385">
        <v>23782084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84.1</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1297432</v>
      </c>
      <c r="BO6" s="386"/>
      <c r="BP6" s="386"/>
      <c r="BQ6" s="386"/>
      <c r="BR6" s="386"/>
      <c r="BS6" s="386"/>
      <c r="BT6" s="386"/>
      <c r="BU6" s="387"/>
      <c r="BV6" s="385">
        <v>1089141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93.9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153471</v>
      </c>
      <c r="BO7" s="386"/>
      <c r="BP7" s="386"/>
      <c r="BQ7" s="386"/>
      <c r="BR7" s="386"/>
      <c r="BS7" s="386"/>
      <c r="BT7" s="386"/>
      <c r="BU7" s="387"/>
      <c r="BV7" s="385">
        <v>56490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15068675</v>
      </c>
      <c r="CU7" s="386"/>
      <c r="CV7" s="386"/>
      <c r="CW7" s="386"/>
      <c r="CX7" s="386"/>
      <c r="CY7" s="386"/>
      <c r="CZ7" s="386"/>
      <c r="DA7" s="387"/>
      <c r="DB7" s="385">
        <v>15032001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1143961</v>
      </c>
      <c r="BO8" s="386"/>
      <c r="BP8" s="386"/>
      <c r="BQ8" s="386"/>
      <c r="BR8" s="386"/>
      <c r="BS8" s="386"/>
      <c r="BT8" s="386"/>
      <c r="BU8" s="387"/>
      <c r="BV8" s="385">
        <v>1032651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45178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111310</v>
      </c>
      <c r="BO9" s="386"/>
      <c r="BP9" s="386"/>
      <c r="BQ9" s="386"/>
      <c r="BR9" s="386"/>
      <c r="BS9" s="386"/>
      <c r="BT9" s="386"/>
      <c r="BU9" s="387"/>
      <c r="BV9" s="385">
        <v>-57289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47808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511435</v>
      </c>
      <c r="BO10" s="386"/>
      <c r="BP10" s="386"/>
      <c r="BQ10" s="386"/>
      <c r="BR10" s="386"/>
      <c r="BS10" s="386"/>
      <c r="BT10" s="386"/>
      <c r="BU10" s="387"/>
      <c r="BV10" s="385">
        <v>1094322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71</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45218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44989</v>
      </c>
      <c r="S13" s="467"/>
      <c r="T13" s="467"/>
      <c r="U13" s="467"/>
      <c r="V13" s="468"/>
      <c r="W13" s="401" t="s">
        <v>124</v>
      </c>
      <c r="X13" s="402"/>
      <c r="Y13" s="402"/>
      <c r="Z13" s="402"/>
      <c r="AA13" s="402"/>
      <c r="AB13" s="392"/>
      <c r="AC13" s="436">
        <v>2399</v>
      </c>
      <c r="AD13" s="437"/>
      <c r="AE13" s="437"/>
      <c r="AF13" s="437"/>
      <c r="AG13" s="476"/>
      <c r="AH13" s="436">
        <v>3499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622816</v>
      </c>
      <c r="BO13" s="386"/>
      <c r="BP13" s="386"/>
      <c r="BQ13" s="386"/>
      <c r="BR13" s="386"/>
      <c r="BS13" s="386"/>
      <c r="BT13" s="386"/>
      <c r="BU13" s="387"/>
      <c r="BV13" s="385">
        <v>1037033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11.4</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45519</v>
      </c>
      <c r="S14" s="467"/>
      <c r="T14" s="467"/>
      <c r="U14" s="467"/>
      <c r="V14" s="468"/>
      <c r="W14" s="375"/>
      <c r="X14" s="376"/>
      <c r="Y14" s="376"/>
      <c r="Z14" s="376"/>
      <c r="AA14" s="376"/>
      <c r="AB14" s="365"/>
      <c r="AC14" s="469">
        <v>11.2</v>
      </c>
      <c r="AD14" s="470"/>
      <c r="AE14" s="470"/>
      <c r="AF14" s="470"/>
      <c r="AG14" s="471"/>
      <c r="AH14" s="469">
        <v>14.3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35</v>
      </c>
      <c r="CU14" s="481"/>
      <c r="CV14" s="481"/>
      <c r="CW14" s="481"/>
      <c r="CX14" s="481"/>
      <c r="CY14" s="481"/>
      <c r="CZ14" s="481"/>
      <c r="DA14" s="482"/>
      <c r="DB14" s="480">
        <v>63.5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45298</v>
      </c>
      <c r="S15" s="467"/>
      <c r="T15" s="467"/>
      <c r="U15" s="467"/>
      <c r="V15" s="468"/>
      <c r="W15" s="401" t="s">
        <v>131</v>
      </c>
      <c r="X15" s="402"/>
      <c r="Y15" s="402"/>
      <c r="Z15" s="402"/>
      <c r="AA15" s="402"/>
      <c r="AB15" s="392"/>
      <c r="AC15" s="436">
        <v>6639</v>
      </c>
      <c r="AD15" s="437"/>
      <c r="AE15" s="437"/>
      <c r="AF15" s="437"/>
      <c r="AG15" s="476"/>
      <c r="AH15" s="436">
        <v>7797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4558208</v>
      </c>
      <c r="BO15" s="349"/>
      <c r="BP15" s="349"/>
      <c r="BQ15" s="349"/>
      <c r="BR15" s="349"/>
      <c r="BS15" s="349"/>
      <c r="BT15" s="349"/>
      <c r="BU15" s="350"/>
      <c r="BV15" s="348">
        <v>4525770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31.1</v>
      </c>
      <c r="AD16" s="470"/>
      <c r="AE16" s="470"/>
      <c r="AF16" s="470"/>
      <c r="AG16" s="471"/>
      <c r="AH16" s="469">
        <v>31.9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10239683</v>
      </c>
      <c r="BO16" s="386"/>
      <c r="BP16" s="386"/>
      <c r="BQ16" s="386"/>
      <c r="BR16" s="386"/>
      <c r="BS16" s="386"/>
      <c r="BT16" s="386"/>
      <c r="BU16" s="387"/>
      <c r="BV16" s="385">
        <v>10264206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12329</v>
      </c>
      <c r="AD17" s="437"/>
      <c r="AE17" s="437"/>
      <c r="AF17" s="437"/>
      <c r="AG17" s="476"/>
      <c r="AH17" s="436">
        <v>12843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5834738</v>
      </c>
      <c r="BO17" s="386"/>
      <c r="BP17" s="386"/>
      <c r="BQ17" s="386"/>
      <c r="BR17" s="386"/>
      <c r="BS17" s="386"/>
      <c r="BT17" s="386"/>
      <c r="BU17" s="387"/>
      <c r="BV17" s="385">
        <v>5786509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348.38</v>
      </c>
      <c r="M18" s="498"/>
      <c r="N18" s="498"/>
      <c r="O18" s="498"/>
      <c r="P18" s="498"/>
      <c r="Q18" s="498"/>
      <c r="R18" s="499"/>
      <c r="S18" s="499"/>
      <c r="T18" s="499"/>
      <c r="U18" s="499"/>
      <c r="V18" s="500"/>
      <c r="W18" s="403"/>
      <c r="X18" s="404"/>
      <c r="Y18" s="404"/>
      <c r="Z18" s="404"/>
      <c r="AA18" s="404"/>
      <c r="AB18" s="395"/>
      <c r="AC18" s="501">
        <v>57.7</v>
      </c>
      <c r="AD18" s="502"/>
      <c r="AE18" s="502"/>
      <c r="AF18" s="502"/>
      <c r="AG18" s="503"/>
      <c r="AH18" s="501">
        <v>52.6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12675756</v>
      </c>
      <c r="BO18" s="386"/>
      <c r="BP18" s="386"/>
      <c r="BQ18" s="386"/>
      <c r="BR18" s="386"/>
      <c r="BS18" s="386"/>
      <c r="BT18" s="386"/>
      <c r="BU18" s="387"/>
      <c r="BV18" s="385">
        <v>13107599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17606674</v>
      </c>
      <c r="BO19" s="386"/>
      <c r="BP19" s="386"/>
      <c r="BQ19" s="386"/>
      <c r="BR19" s="386"/>
      <c r="BS19" s="386"/>
      <c r="BT19" s="386"/>
      <c r="BU19" s="387"/>
      <c r="BV19" s="385">
        <v>17498947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16087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24611121</v>
      </c>
      <c r="BO23" s="386"/>
      <c r="BP23" s="386"/>
      <c r="BQ23" s="386"/>
      <c r="BR23" s="386"/>
      <c r="BS23" s="386"/>
      <c r="BT23" s="386"/>
      <c r="BU23" s="387"/>
      <c r="BV23" s="385">
        <v>24879093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6560</v>
      </c>
      <c r="R24" s="437"/>
      <c r="S24" s="437"/>
      <c r="T24" s="437"/>
      <c r="U24" s="437"/>
      <c r="V24" s="476"/>
      <c r="W24" s="531"/>
      <c r="X24" s="519"/>
      <c r="Y24" s="520"/>
      <c r="Z24" s="435" t="s">
        <v>154</v>
      </c>
      <c r="AA24" s="415"/>
      <c r="AB24" s="415"/>
      <c r="AC24" s="415"/>
      <c r="AD24" s="415"/>
      <c r="AE24" s="415"/>
      <c r="AF24" s="415"/>
      <c r="AG24" s="416"/>
      <c r="AH24" s="436">
        <v>451</v>
      </c>
      <c r="AI24" s="437"/>
      <c r="AJ24" s="437"/>
      <c r="AK24" s="437"/>
      <c r="AL24" s="476"/>
      <c r="AM24" s="436">
        <v>1446808</v>
      </c>
      <c r="AN24" s="437"/>
      <c r="AO24" s="437"/>
      <c r="AP24" s="437"/>
      <c r="AQ24" s="437"/>
      <c r="AR24" s="476"/>
      <c r="AS24" s="436">
        <v>3208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19303016</v>
      </c>
      <c r="BO24" s="386"/>
      <c r="BP24" s="386"/>
      <c r="BQ24" s="386"/>
      <c r="BR24" s="386"/>
      <c r="BS24" s="386"/>
      <c r="BT24" s="386"/>
      <c r="BU24" s="387"/>
      <c r="BV24" s="385">
        <v>19254112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6430</v>
      </c>
      <c r="R25" s="437"/>
      <c r="S25" s="437"/>
      <c r="T25" s="437"/>
      <c r="U25" s="437"/>
      <c r="V25" s="476"/>
      <c r="W25" s="531"/>
      <c r="X25" s="519"/>
      <c r="Y25" s="520"/>
      <c r="Z25" s="435" t="s">
        <v>157</v>
      </c>
      <c r="AA25" s="415"/>
      <c r="AB25" s="415"/>
      <c r="AC25" s="415"/>
      <c r="AD25" s="415"/>
      <c r="AE25" s="415"/>
      <c r="AF25" s="415"/>
      <c r="AG25" s="416"/>
      <c r="AH25" s="436">
        <v>77</v>
      </c>
      <c r="AI25" s="437"/>
      <c r="AJ25" s="437"/>
      <c r="AK25" s="437"/>
      <c r="AL25" s="476"/>
      <c r="AM25" s="436">
        <v>234234</v>
      </c>
      <c r="AN25" s="437"/>
      <c r="AO25" s="437"/>
      <c r="AP25" s="437"/>
      <c r="AQ25" s="437"/>
      <c r="AR25" s="476"/>
      <c r="AS25" s="436">
        <v>3042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1789428</v>
      </c>
      <c r="BO25" s="349"/>
      <c r="BP25" s="349"/>
      <c r="BQ25" s="349"/>
      <c r="BR25" s="349"/>
      <c r="BS25" s="349"/>
      <c r="BT25" s="349"/>
      <c r="BU25" s="350"/>
      <c r="BV25" s="348">
        <v>2146712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6000</v>
      </c>
      <c r="R26" s="437"/>
      <c r="S26" s="437"/>
      <c r="T26" s="437"/>
      <c r="U26" s="437"/>
      <c r="V26" s="476"/>
      <c r="W26" s="531"/>
      <c r="X26" s="519"/>
      <c r="Y26" s="520"/>
      <c r="Z26" s="435" t="s">
        <v>160</v>
      </c>
      <c r="AA26" s="539"/>
      <c r="AB26" s="539"/>
      <c r="AC26" s="539"/>
      <c r="AD26" s="539"/>
      <c r="AE26" s="539"/>
      <c r="AF26" s="539"/>
      <c r="AG26" s="540"/>
      <c r="AH26" s="436">
        <v>23</v>
      </c>
      <c r="AI26" s="437"/>
      <c r="AJ26" s="437"/>
      <c r="AK26" s="437"/>
      <c r="AL26" s="476"/>
      <c r="AM26" s="436">
        <v>71415</v>
      </c>
      <c r="AN26" s="437"/>
      <c r="AO26" s="437"/>
      <c r="AP26" s="437"/>
      <c r="AQ26" s="437"/>
      <c r="AR26" s="476"/>
      <c r="AS26" s="436">
        <v>3105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4100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32418</v>
      </c>
      <c r="AN27" s="437"/>
      <c r="AO27" s="437"/>
      <c r="AP27" s="437"/>
      <c r="AQ27" s="437"/>
      <c r="AR27" s="476"/>
      <c r="AS27" s="436">
        <v>3602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600872</v>
      </c>
      <c r="BO27" s="553"/>
      <c r="BP27" s="553"/>
      <c r="BQ27" s="553"/>
      <c r="BR27" s="553"/>
      <c r="BS27" s="553"/>
      <c r="BT27" s="553"/>
      <c r="BU27" s="554"/>
      <c r="BV27" s="552">
        <v>600562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3700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4445827</v>
      </c>
      <c r="BO28" s="349"/>
      <c r="BP28" s="349"/>
      <c r="BQ28" s="349"/>
      <c r="BR28" s="349"/>
      <c r="BS28" s="349"/>
      <c r="BT28" s="349"/>
      <c r="BU28" s="350"/>
      <c r="BV28" s="348">
        <v>3934392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3500</v>
      </c>
      <c r="R29" s="437"/>
      <c r="S29" s="437"/>
      <c r="T29" s="437"/>
      <c r="U29" s="437"/>
      <c r="V29" s="476"/>
      <c r="W29" s="531"/>
      <c r="X29" s="519"/>
      <c r="Y29" s="520"/>
      <c r="Z29" s="435" t="s">
        <v>170</v>
      </c>
      <c r="AA29" s="415"/>
      <c r="AB29" s="415"/>
      <c r="AC29" s="415"/>
      <c r="AD29" s="415"/>
      <c r="AE29" s="415"/>
      <c r="AF29" s="415"/>
      <c r="AG29" s="416"/>
      <c r="AH29" s="436">
        <v>460</v>
      </c>
      <c r="AI29" s="437"/>
      <c r="AJ29" s="437"/>
      <c r="AK29" s="437"/>
      <c r="AL29" s="476"/>
      <c r="AM29" s="436">
        <v>1479226</v>
      </c>
      <c r="AN29" s="437"/>
      <c r="AO29" s="437"/>
      <c r="AP29" s="437"/>
      <c r="AQ29" s="437"/>
      <c r="AR29" s="476"/>
      <c r="AS29" s="436">
        <v>3216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1422344</v>
      </c>
      <c r="BO29" s="386"/>
      <c r="BP29" s="386"/>
      <c r="BQ29" s="386"/>
      <c r="BR29" s="386"/>
      <c r="BS29" s="386"/>
      <c r="BT29" s="386"/>
      <c r="BU29" s="387"/>
      <c r="BV29" s="385">
        <v>427277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2494272</v>
      </c>
      <c r="BO30" s="553"/>
      <c r="BP30" s="553"/>
      <c r="BQ30" s="553"/>
      <c r="BR30" s="553"/>
      <c r="BS30" s="553"/>
      <c r="BT30" s="553"/>
      <c r="BU30" s="554"/>
      <c r="BV30" s="552">
        <v>2195274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上水道事業会計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常陸大宮市農業公社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公営墓地特別会計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国民健康保険特別会計（診療施設勘定）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常陸大宮街づくり</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温泉事業特別会計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IF('各会計、関係団体の財政状況及び健全化判断比率'!B35="","",'各会計、関係団体の財政状況及び健全化判断比率'!B35)</f>
        <v>簡易水道事業特別会計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茨城租税債権管理機構</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常陸大宮市振興財団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IF('各会計、関係団体の財政状況及び健全化判断比率'!B36="","",'各会計、関係団体の財政状況及び健全化判断比率'!B36)</f>
        <v>戸別浄化槽整備事業特別会計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ふるさと活性化センターみわ</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IF('各会計、関係団体の財政状況及び健全化判断比率'!B37="","",'各会計、関係団体の財政状況及び健全化判断比率'!B37)</f>
        <v>宅地造成事業特別会計</v>
      </c>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茨城県後期高齢者医療広域連合（後期高齢者医療特別会計）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おがわ地域振興</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茨城北農業共済事務組合（農業共済事務会計）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常陸大宮市体育協会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大宮地方環境整備組合</v>
      </c>
      <c r="BZ40" s="565"/>
      <c r="CA40" s="565"/>
      <c r="CB40" s="565"/>
      <c r="CC40" s="565"/>
      <c r="CD40" s="565"/>
      <c r="CE40" s="565"/>
      <c r="CF40" s="565"/>
      <c r="CG40" s="565"/>
      <c r="CH40" s="565"/>
      <c r="CI40" s="565"/>
      <c r="CJ40" s="565"/>
      <c r="CK40" s="565"/>
      <c r="CL40" s="565"/>
      <c r="CM40" s="565"/>
      <c r="CN40" s="165"/>
      <c r="CO40" s="564">
        <f t="shared" si="3"/>
        <v>27</v>
      </c>
      <c r="CP40" s="564"/>
      <c r="CQ40" s="565" t="str">
        <f>IF('各会計、関係団体の財政状況及び健全化判断比率'!BS13="","",'各会計、関係団体の財政状況及び健全化判断比率'!BS13)</f>
        <v>常陸大宮市温泉事業</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27047</v>
      </c>
      <c r="J41" s="83">
        <v>26339</v>
      </c>
      <c r="K41" s="83">
        <v>25183</v>
      </c>
      <c r="L41" s="83">
        <v>24879</v>
      </c>
      <c r="M41" s="84">
        <v>24611</v>
      </c>
    </row>
    <row r="42" spans="2:13" ht="27.75" customHeight="1">
      <c r="B42" s="1169"/>
      <c r="C42" s="1170"/>
      <c r="D42" s="85"/>
      <c r="E42" s="1175" t="s">
        <v>26</v>
      </c>
      <c r="F42" s="1175"/>
      <c r="G42" s="1175"/>
      <c r="H42" s="1176"/>
      <c r="I42" s="86">
        <v>11</v>
      </c>
      <c r="J42" s="87">
        <v>6</v>
      </c>
      <c r="K42" s="87">
        <v>2</v>
      </c>
      <c r="L42" s="87">
        <v>1</v>
      </c>
      <c r="M42" s="88">
        <v>0</v>
      </c>
    </row>
    <row r="43" spans="2:13" ht="27.75" customHeight="1">
      <c r="B43" s="1169"/>
      <c r="C43" s="1170"/>
      <c r="D43" s="85"/>
      <c r="E43" s="1175" t="s">
        <v>27</v>
      </c>
      <c r="F43" s="1175"/>
      <c r="G43" s="1175"/>
      <c r="H43" s="1176"/>
      <c r="I43" s="86">
        <v>9814</v>
      </c>
      <c r="J43" s="87">
        <v>9846</v>
      </c>
      <c r="K43" s="87">
        <v>9983</v>
      </c>
      <c r="L43" s="87">
        <v>9636</v>
      </c>
      <c r="M43" s="88">
        <v>9387</v>
      </c>
    </row>
    <row r="44" spans="2:13" ht="27.75" customHeight="1">
      <c r="B44" s="1169"/>
      <c r="C44" s="1170"/>
      <c r="D44" s="85"/>
      <c r="E44" s="1175" t="s">
        <v>28</v>
      </c>
      <c r="F44" s="1175"/>
      <c r="G44" s="1175"/>
      <c r="H44" s="1176"/>
      <c r="I44" s="86">
        <v>140</v>
      </c>
      <c r="J44" s="87">
        <v>61</v>
      </c>
      <c r="K44" s="87">
        <v>31</v>
      </c>
      <c r="L44" s="87" t="s">
        <v>481</v>
      </c>
      <c r="M44" s="88" t="s">
        <v>481</v>
      </c>
    </row>
    <row r="45" spans="2:13" ht="27.75" customHeight="1">
      <c r="B45" s="1169"/>
      <c r="C45" s="1170"/>
      <c r="D45" s="85"/>
      <c r="E45" s="1175" t="s">
        <v>29</v>
      </c>
      <c r="F45" s="1175"/>
      <c r="G45" s="1175"/>
      <c r="H45" s="1176"/>
      <c r="I45" s="86">
        <v>6256</v>
      </c>
      <c r="J45" s="87">
        <v>6121</v>
      </c>
      <c r="K45" s="87">
        <v>5902</v>
      </c>
      <c r="L45" s="87">
        <v>5680</v>
      </c>
      <c r="M45" s="88">
        <v>5403</v>
      </c>
    </row>
    <row r="46" spans="2:13" ht="27.75" customHeight="1">
      <c r="B46" s="1169"/>
      <c r="C46" s="1170"/>
      <c r="D46" s="85"/>
      <c r="E46" s="1175" t="s">
        <v>30</v>
      </c>
      <c r="F46" s="1175"/>
      <c r="G46" s="1175"/>
      <c r="H46" s="1176"/>
      <c r="I46" s="86">
        <v>4</v>
      </c>
      <c r="J46" s="87">
        <v>2</v>
      </c>
      <c r="K46" s="87" t="s">
        <v>481</v>
      </c>
      <c r="L46" s="87" t="s">
        <v>481</v>
      </c>
      <c r="M46" s="88">
        <v>6</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4443</v>
      </c>
      <c r="J49" s="87">
        <v>5672</v>
      </c>
      <c r="K49" s="87">
        <v>6234</v>
      </c>
      <c r="L49" s="87">
        <v>7405</v>
      </c>
      <c r="M49" s="88">
        <v>9275</v>
      </c>
    </row>
    <row r="50" spans="2:13" ht="27.75" customHeight="1">
      <c r="B50" s="1169"/>
      <c r="C50" s="1170"/>
      <c r="D50" s="85"/>
      <c r="E50" s="1175" t="s">
        <v>35</v>
      </c>
      <c r="F50" s="1175"/>
      <c r="G50" s="1175"/>
      <c r="H50" s="1176"/>
      <c r="I50" s="86">
        <v>1809</v>
      </c>
      <c r="J50" s="87">
        <v>1782</v>
      </c>
      <c r="K50" s="87">
        <v>1717</v>
      </c>
      <c r="L50" s="87">
        <v>1478</v>
      </c>
      <c r="M50" s="88">
        <v>1259</v>
      </c>
    </row>
    <row r="51" spans="2:13" ht="27.75" customHeight="1">
      <c r="B51" s="1171"/>
      <c r="C51" s="1172"/>
      <c r="D51" s="85"/>
      <c r="E51" s="1175" t="s">
        <v>36</v>
      </c>
      <c r="F51" s="1175"/>
      <c r="G51" s="1175"/>
      <c r="H51" s="1176"/>
      <c r="I51" s="86">
        <v>22181</v>
      </c>
      <c r="J51" s="87">
        <v>22886</v>
      </c>
      <c r="K51" s="87">
        <v>22953</v>
      </c>
      <c r="L51" s="87">
        <v>23258</v>
      </c>
      <c r="M51" s="88">
        <v>24439</v>
      </c>
    </row>
    <row r="52" spans="2:13" ht="27.75" customHeight="1" thickBot="1">
      <c r="B52" s="1179" t="s">
        <v>37</v>
      </c>
      <c r="C52" s="1180"/>
      <c r="D52" s="90"/>
      <c r="E52" s="1181" t="s">
        <v>38</v>
      </c>
      <c r="F52" s="1181"/>
      <c r="G52" s="1181"/>
      <c r="H52" s="1182"/>
      <c r="I52" s="91">
        <v>14838</v>
      </c>
      <c r="J52" s="92">
        <v>12035</v>
      </c>
      <c r="K52" s="92">
        <v>10197</v>
      </c>
      <c r="L52" s="92">
        <v>8055</v>
      </c>
      <c r="M52" s="93">
        <v>4436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55276</v>
      </c>
      <c r="E3" s="116"/>
      <c r="F3" s="117">
        <v>79008</v>
      </c>
      <c r="G3" s="118"/>
      <c r="H3" s="119"/>
    </row>
    <row r="4" spans="1:8">
      <c r="A4" s="120"/>
      <c r="B4" s="121"/>
      <c r="C4" s="122"/>
      <c r="D4" s="123">
        <v>42986</v>
      </c>
      <c r="E4" s="124"/>
      <c r="F4" s="125">
        <v>46014</v>
      </c>
      <c r="G4" s="126"/>
      <c r="H4" s="127"/>
    </row>
    <row r="5" spans="1:8">
      <c r="A5" s="108" t="s">
        <v>514</v>
      </c>
      <c r="B5" s="113"/>
      <c r="C5" s="114"/>
      <c r="D5" s="115">
        <v>58139</v>
      </c>
      <c r="E5" s="116"/>
      <c r="F5" s="117">
        <v>86381</v>
      </c>
      <c r="G5" s="118"/>
      <c r="H5" s="119"/>
    </row>
    <row r="6" spans="1:8">
      <c r="A6" s="120"/>
      <c r="B6" s="121"/>
      <c r="C6" s="122"/>
      <c r="D6" s="123">
        <v>27495</v>
      </c>
      <c r="E6" s="124"/>
      <c r="F6" s="125">
        <v>41242</v>
      </c>
      <c r="G6" s="126"/>
      <c r="H6" s="127"/>
    </row>
    <row r="7" spans="1:8">
      <c r="A7" s="108" t="s">
        <v>515</v>
      </c>
      <c r="B7" s="113"/>
      <c r="C7" s="114"/>
      <c r="D7" s="115">
        <v>34134</v>
      </c>
      <c r="E7" s="116"/>
      <c r="F7" s="117">
        <v>67201</v>
      </c>
      <c r="G7" s="118"/>
      <c r="H7" s="119"/>
    </row>
    <row r="8" spans="1:8">
      <c r="A8" s="120"/>
      <c r="B8" s="121"/>
      <c r="C8" s="122"/>
      <c r="D8" s="123">
        <v>23536</v>
      </c>
      <c r="E8" s="124"/>
      <c r="F8" s="125">
        <v>35210</v>
      </c>
      <c r="G8" s="126"/>
      <c r="H8" s="127"/>
    </row>
    <row r="9" spans="1:8">
      <c r="A9" s="108" t="s">
        <v>516</v>
      </c>
      <c r="B9" s="113"/>
      <c r="C9" s="114"/>
      <c r="D9" s="115">
        <v>56897</v>
      </c>
      <c r="E9" s="116"/>
      <c r="F9" s="117">
        <v>75709</v>
      </c>
      <c r="G9" s="118"/>
      <c r="H9" s="119"/>
    </row>
    <row r="10" spans="1:8">
      <c r="A10" s="120"/>
      <c r="B10" s="121"/>
      <c r="C10" s="122"/>
      <c r="D10" s="123">
        <v>27416</v>
      </c>
      <c r="E10" s="124"/>
      <c r="F10" s="125">
        <v>35212</v>
      </c>
      <c r="G10" s="126"/>
      <c r="H10" s="127"/>
    </row>
    <row r="11" spans="1:8">
      <c r="A11" s="108" t="s">
        <v>517</v>
      </c>
      <c r="B11" s="113"/>
      <c r="C11" s="114"/>
      <c r="D11" s="115">
        <v>38859</v>
      </c>
      <c r="E11" s="116"/>
      <c r="F11" s="117">
        <v>90961</v>
      </c>
      <c r="G11" s="118"/>
      <c r="H11" s="119"/>
    </row>
    <row r="12" spans="1:8">
      <c r="A12" s="120"/>
      <c r="B12" s="121"/>
      <c r="C12" s="128"/>
      <c r="D12" s="123">
        <v>31663</v>
      </c>
      <c r="E12" s="124"/>
      <c r="F12" s="125">
        <v>37720</v>
      </c>
      <c r="G12" s="126"/>
      <c r="H12" s="127"/>
    </row>
    <row r="13" spans="1:8">
      <c r="A13" s="108"/>
      <c r="B13" s="113"/>
      <c r="C13" s="129"/>
      <c r="D13" s="130">
        <v>48661</v>
      </c>
      <c r="E13" s="131"/>
      <c r="F13" s="132">
        <v>79852</v>
      </c>
      <c r="G13" s="133"/>
      <c r="H13" s="119"/>
    </row>
    <row r="14" spans="1:8">
      <c r="A14" s="120"/>
      <c r="B14" s="121"/>
      <c r="C14" s="122"/>
      <c r="D14" s="123">
        <v>30619</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3.29</v>
      </c>
      <c r="C19" s="134">
        <f>ROUND(VALUE(SUBSTITUTE(実質収支比率等に係る経年分析!G$48,"▲","-")),2)</f>
        <v>5.38</v>
      </c>
      <c r="D19" s="134">
        <f>ROUND(VALUE(SUBSTITUTE(実質収支比率等に係る経年分析!H$48,"▲","-")),2)</f>
        <v>7.15</v>
      </c>
      <c r="E19" s="134">
        <f>ROUND(VALUE(SUBSTITUTE(実質収支比率等に係る経年分析!I$48,"▲","-")),2)</f>
        <v>6.87</v>
      </c>
      <c r="F19" s="134">
        <f>ROUND(VALUE(SUBSTITUTE(実質収支比率等に係る経年分析!J$48,"▲","-")),2)</f>
        <v>7.59</v>
      </c>
    </row>
    <row r="20" spans="1:11">
      <c r="A20" s="134" t="s">
        <v>43</v>
      </c>
      <c r="B20" s="134">
        <f>ROUND(VALUE(SUBSTITUTE(実質収支比率等に係る経年分析!F$47,"▲","-")),2)</f>
        <v>14.85</v>
      </c>
      <c r="C20" s="134">
        <f>ROUND(VALUE(SUBSTITUTE(実質収支比率等に係る経年分析!G$47,"▲","-")),2)</f>
        <v>15.93</v>
      </c>
      <c r="D20" s="134">
        <f>ROUND(VALUE(SUBSTITUTE(実質収支比率等に係る経年分析!H$47,"▲","-")),2)</f>
        <v>18.64</v>
      </c>
      <c r="E20" s="134">
        <f>ROUND(VALUE(SUBSTITUTE(実質収支比率等に係る経年分析!I$47,"▲","-")),2)</f>
        <v>26.17</v>
      </c>
      <c r="F20" s="134">
        <f>ROUND(VALUE(SUBSTITUTE(実質収支比率等に係る経年分析!J$47,"▲","-")),2)</f>
        <v>29.5</v>
      </c>
    </row>
    <row r="21" spans="1:11">
      <c r="A21" s="134" t="s">
        <v>44</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3.67</v>
      </c>
      <c r="D21" s="134">
        <f>IF(ISNUMBER(VALUE(SUBSTITUTE(実質収支比率等に係る経年分析!H$49,"▲","-"))),ROUND(VALUE(SUBSTITUTE(実質収支比率等に係る経年分析!H$49,"▲","-")),2),NA())</f>
        <v>4.29</v>
      </c>
      <c r="E21" s="134">
        <f>IF(ISNUMBER(VALUE(SUBSTITUTE(実質収支比率等に係る経年分析!I$49,"▲","-"))),ROUND(VALUE(SUBSTITUTE(実質収支比率等に係る経年分析!I$49,"▲","-")),2),NA())</f>
        <v>6.9</v>
      </c>
      <c r="F21" s="134">
        <f>IF(ISNUMBER(VALUE(SUBSTITUTE(実質収支比率等に係る経年分析!J$49,"▲","-"))),ROUND(VALUE(SUBSTITUTE(実質収支比率等に係る経年分析!J$49,"▲","-")),2),NA())</f>
        <v>4.13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国民健康保険特別会計（診療施設勘定）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2398</v>
      </c>
      <c r="E42" s="136"/>
      <c r="F42" s="136"/>
      <c r="G42" s="136">
        <f>'実質公債費比率（分子）の構造'!L$52</f>
        <v>2444</v>
      </c>
      <c r="H42" s="136"/>
      <c r="I42" s="136"/>
      <c r="J42" s="136">
        <f>'実質公債費比率（分子）の構造'!M$52</f>
        <v>2502</v>
      </c>
      <c r="K42" s="136"/>
      <c r="L42" s="136"/>
      <c r="M42" s="136">
        <f>'実質公債費比率（分子）の構造'!N$52</f>
        <v>2517</v>
      </c>
      <c r="N42" s="136"/>
      <c r="O42" s="136"/>
      <c r="P42" s="136">
        <f>'実質公債費比率（分子）の構造'!O$52</f>
        <v>2548</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5</v>
      </c>
      <c r="F44" s="136"/>
      <c r="G44" s="136"/>
      <c r="H44" s="136">
        <f>'実質公債費比率（分子）の構造'!M$50</f>
        <v>3</v>
      </c>
      <c r="I44" s="136"/>
      <c r="J44" s="136"/>
      <c r="K44" s="136">
        <f>'実質公債費比率（分子）の構造'!N$50</f>
        <v>2</v>
      </c>
      <c r="L44" s="136"/>
      <c r="M44" s="136"/>
      <c r="N44" s="136">
        <f>'実質公債費比率（分子）の構造'!O$50</f>
        <v>0</v>
      </c>
      <c r="O44" s="136"/>
      <c r="P44" s="136"/>
    </row>
    <row r="45" spans="1:16">
      <c r="A45" s="136" t="s">
        <v>54</v>
      </c>
      <c r="B45" s="136">
        <f>'実質公債費比率（分子）の構造'!K$49</f>
        <v>68</v>
      </c>
      <c r="C45" s="136"/>
      <c r="D45" s="136"/>
      <c r="E45" s="136">
        <f>'実質公債費比率（分子）の構造'!L$49</f>
        <v>53</v>
      </c>
      <c r="F45" s="136"/>
      <c r="G45" s="136"/>
      <c r="H45" s="136">
        <f>'実質公債費比率（分子）の構造'!M$49</f>
        <v>80</v>
      </c>
      <c r="I45" s="136"/>
      <c r="J45" s="136"/>
      <c r="K45" s="136">
        <f>'実質公債費比率（分子）の構造'!N$49</f>
        <v>46</v>
      </c>
      <c r="L45" s="136"/>
      <c r="M45" s="136"/>
      <c r="N45" s="136" t="str">
        <f>'実質公債費比率（分子）の構造'!O$49</f>
        <v>-</v>
      </c>
      <c r="O45" s="136"/>
      <c r="P45" s="136"/>
    </row>
    <row r="46" spans="1:16">
      <c r="A46" s="136" t="s">
        <v>55</v>
      </c>
      <c r="B46" s="136">
        <f>'実質公債費比率（分子）の構造'!K$48</f>
        <v>673</v>
      </c>
      <c r="C46" s="136"/>
      <c r="D46" s="136"/>
      <c r="E46" s="136">
        <f>'実質公債費比率（分子）の構造'!L$48</f>
        <v>677</v>
      </c>
      <c r="F46" s="136"/>
      <c r="G46" s="136"/>
      <c r="H46" s="136">
        <f>'実質公債費比率（分子）の構造'!M$48</f>
        <v>708</v>
      </c>
      <c r="I46" s="136"/>
      <c r="J46" s="136"/>
      <c r="K46" s="136">
        <f>'実質公債費比率（分子）の構造'!N$48</f>
        <v>684</v>
      </c>
      <c r="L46" s="136"/>
      <c r="M46" s="136"/>
      <c r="N46" s="136">
        <f>'実質公債費比率（分子）の構造'!O$48</f>
        <v>711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3500</v>
      </c>
      <c r="C49" s="136"/>
      <c r="D49" s="136"/>
      <c r="E49" s="136">
        <f>'実質公債費比率（分子）の構造'!L$45</f>
        <v>3385</v>
      </c>
      <c r="F49" s="136"/>
      <c r="G49" s="136"/>
      <c r="H49" s="136">
        <f>'実質公債費比率（分子）の構造'!M$45</f>
        <v>3352</v>
      </c>
      <c r="I49" s="136"/>
      <c r="J49" s="136"/>
      <c r="K49" s="136">
        <f>'実質公債費比率（分子）の構造'!N$45</f>
        <v>3269</v>
      </c>
      <c r="L49" s="136"/>
      <c r="M49" s="136"/>
      <c r="N49" s="136">
        <f>'実質公債費比率（分子）の構造'!O$45</f>
        <v>3090</v>
      </c>
      <c r="O49" s="136"/>
      <c r="P49" s="136"/>
    </row>
    <row r="50" spans="1:16">
      <c r="A50" s="136" t="s">
        <v>59</v>
      </c>
      <c r="B50" s="136" t="e">
        <f>NA()</f>
        <v>#N/A</v>
      </c>
      <c r="C50" s="136">
        <f>IF(ISNUMBER('実質公債費比率（分子）の構造'!K$53),'実質公債費比率（分子）の構造'!K$53,NA())</f>
        <v>1850</v>
      </c>
      <c r="D50" s="136" t="e">
        <f>NA()</f>
        <v>#N/A</v>
      </c>
      <c r="E50" s="136" t="e">
        <f>NA()</f>
        <v>#N/A</v>
      </c>
      <c r="F50" s="136">
        <f>IF(ISNUMBER('実質公債費比率（分子）の構造'!L$53),'実質公債費比率（分子）の構造'!L$53,NA())</f>
        <v>1676</v>
      </c>
      <c r="G50" s="136" t="e">
        <f>NA()</f>
        <v>#N/A</v>
      </c>
      <c r="H50" s="136" t="e">
        <f>NA()</f>
        <v>#N/A</v>
      </c>
      <c r="I50" s="136">
        <f>IF(ISNUMBER('実質公債費比率（分子）の構造'!M$53),'実質公債費比率（分子）の構造'!M$53,NA())</f>
        <v>1641</v>
      </c>
      <c r="J50" s="136" t="e">
        <f>NA()</f>
        <v>#N/A</v>
      </c>
      <c r="K50" s="136" t="e">
        <f>NA()</f>
        <v>#N/A</v>
      </c>
      <c r="L50" s="136">
        <f>IF(ISNUMBER('実質公債費比率（分子）の構造'!N$53),'実質公債費比率（分子）の構造'!N$53,NA())</f>
        <v>1484</v>
      </c>
      <c r="M50" s="136" t="e">
        <f>NA()</f>
        <v>#N/A</v>
      </c>
      <c r="N50" s="136" t="e">
        <f>NA()</f>
        <v>#N/A</v>
      </c>
      <c r="O50" s="136">
        <f>IF(ISNUMBER('実質公債費比率（分子）の構造'!O$53),'実質公債費比率（分子）の構造'!O$53,NA())</f>
        <v>1253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22181</v>
      </c>
      <c r="E56" s="135"/>
      <c r="F56" s="135"/>
      <c r="G56" s="135">
        <f>'将来負担比率（分子）の構造'!J$51</f>
        <v>22886</v>
      </c>
      <c r="H56" s="135"/>
      <c r="I56" s="135"/>
      <c r="J56" s="135">
        <f>'将来負担比率（分子）の構造'!K$51</f>
        <v>22953</v>
      </c>
      <c r="K56" s="135"/>
      <c r="L56" s="135"/>
      <c r="M56" s="135">
        <f>'将来負担比率（分子）の構造'!L$51</f>
        <v>23258</v>
      </c>
      <c r="N56" s="135"/>
      <c r="O56" s="135"/>
      <c r="P56" s="135">
        <f>'将来負担比率（分子）の構造'!M$51</f>
        <v>24439</v>
      </c>
    </row>
    <row r="57" spans="1:16">
      <c r="A57" s="135" t="s">
        <v>35</v>
      </c>
      <c r="B57" s="135"/>
      <c r="C57" s="135"/>
      <c r="D57" s="135">
        <f>'将来負担比率（分子）の構造'!I$50</f>
        <v>1809</v>
      </c>
      <c r="E57" s="135"/>
      <c r="F57" s="135"/>
      <c r="G57" s="135">
        <f>'将来負担比率（分子）の構造'!J$50</f>
        <v>1782</v>
      </c>
      <c r="H57" s="135"/>
      <c r="I57" s="135"/>
      <c r="J57" s="135">
        <f>'将来負担比率（分子）の構造'!K$50</f>
        <v>1717</v>
      </c>
      <c r="K57" s="135"/>
      <c r="L57" s="135"/>
      <c r="M57" s="135">
        <f>'将来負担比率（分子）の構造'!L$50</f>
        <v>1478</v>
      </c>
      <c r="N57" s="135"/>
      <c r="O57" s="135"/>
      <c r="P57" s="135">
        <f>'将来負担比率（分子）の構造'!M$50</f>
        <v>1259</v>
      </c>
    </row>
    <row r="58" spans="1:16">
      <c r="A58" s="135" t="s">
        <v>34</v>
      </c>
      <c r="B58" s="135"/>
      <c r="C58" s="135"/>
      <c r="D58" s="135">
        <f>'将来負担比率（分子）の構造'!I$49</f>
        <v>4443</v>
      </c>
      <c r="E58" s="135"/>
      <c r="F58" s="135"/>
      <c r="G58" s="135">
        <f>'将来負担比率（分子）の構造'!J$49</f>
        <v>5672</v>
      </c>
      <c r="H58" s="135"/>
      <c r="I58" s="135"/>
      <c r="J58" s="135">
        <f>'将来負担比率（分子）の構造'!K$49</f>
        <v>6234</v>
      </c>
      <c r="K58" s="135"/>
      <c r="L58" s="135"/>
      <c r="M58" s="135">
        <f>'将来負担比率（分子）の構造'!L$49</f>
        <v>7405</v>
      </c>
      <c r="N58" s="135"/>
      <c r="O58" s="135"/>
      <c r="P58" s="135">
        <f>'将来負担比率（分子）の構造'!M$49</f>
        <v>9275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f>'将来負担比率（分子）の構造'!M$46</f>
        <v>6</v>
      </c>
      <c r="O61" s="135"/>
      <c r="P61" s="135"/>
    </row>
    <row r="62" spans="1:16">
      <c r="A62" s="135" t="s">
        <v>29</v>
      </c>
      <c r="B62" s="135">
        <f>'将来負担比率（分子）の構造'!I$45</f>
        <v>6256</v>
      </c>
      <c r="C62" s="135"/>
      <c r="D62" s="135"/>
      <c r="E62" s="135">
        <f>'将来負担比率（分子）の構造'!J$45</f>
        <v>6121</v>
      </c>
      <c r="F62" s="135"/>
      <c r="G62" s="135"/>
      <c r="H62" s="135">
        <f>'将来負担比率（分子）の構造'!K$45</f>
        <v>5902</v>
      </c>
      <c r="I62" s="135"/>
      <c r="J62" s="135"/>
      <c r="K62" s="135">
        <f>'将来負担比率（分子）の構造'!L$45</f>
        <v>5680</v>
      </c>
      <c r="L62" s="135"/>
      <c r="M62" s="135"/>
      <c r="N62" s="135">
        <f>'将来負担比率（分子）の構造'!M$45</f>
        <v>5403</v>
      </c>
      <c r="O62" s="135"/>
      <c r="P62" s="135"/>
    </row>
    <row r="63" spans="1:16">
      <c r="A63" s="135" t="s">
        <v>28</v>
      </c>
      <c r="B63" s="135">
        <f>'将来負担比率（分子）の構造'!I$44</f>
        <v>140</v>
      </c>
      <c r="C63" s="135"/>
      <c r="D63" s="135"/>
      <c r="E63" s="135">
        <f>'将来負担比率（分子）の構造'!J$44</f>
        <v>61</v>
      </c>
      <c r="F63" s="135"/>
      <c r="G63" s="135"/>
      <c r="H63" s="135">
        <f>'将来負担比率（分子）の構造'!K$44</f>
        <v>31</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9814</v>
      </c>
      <c r="C64" s="135"/>
      <c r="D64" s="135"/>
      <c r="E64" s="135">
        <f>'将来負担比率（分子）の構造'!J$43</f>
        <v>9846</v>
      </c>
      <c r="F64" s="135"/>
      <c r="G64" s="135"/>
      <c r="H64" s="135">
        <f>'将来負担比率（分子）の構造'!K$43</f>
        <v>9983</v>
      </c>
      <c r="I64" s="135"/>
      <c r="J64" s="135"/>
      <c r="K64" s="135">
        <f>'将来負担比率（分子）の構造'!L$43</f>
        <v>9636</v>
      </c>
      <c r="L64" s="135"/>
      <c r="M64" s="135"/>
      <c r="N64" s="135">
        <f>'将来負担比率（分子）の構造'!M$43</f>
        <v>9387</v>
      </c>
      <c r="O64" s="135"/>
      <c r="P64" s="135"/>
    </row>
    <row r="65" spans="1:16">
      <c r="A65" s="135" t="s">
        <v>26</v>
      </c>
      <c r="B65" s="135">
        <f>'将来負担比率（分子）の構造'!I$42</f>
        <v>11</v>
      </c>
      <c r="C65" s="135"/>
      <c r="D65" s="135"/>
      <c r="E65" s="135">
        <f>'将来負担比率（分子）の構造'!J$42</f>
        <v>6</v>
      </c>
      <c r="F65" s="135"/>
      <c r="G65" s="135"/>
      <c r="H65" s="135">
        <f>'将来負担比率（分子）の構造'!K$42</f>
        <v>2</v>
      </c>
      <c r="I65" s="135"/>
      <c r="J65" s="135"/>
      <c r="K65" s="135">
        <f>'将来負担比率（分子）の構造'!L$42</f>
        <v>1</v>
      </c>
      <c r="L65" s="135"/>
      <c r="M65" s="135"/>
      <c r="N65" s="135">
        <f>'将来負担比率（分子）の構造'!M$42</f>
        <v>0</v>
      </c>
      <c r="O65" s="135"/>
      <c r="P65" s="135"/>
    </row>
    <row r="66" spans="1:16">
      <c r="A66" s="135" t="s">
        <v>25</v>
      </c>
      <c r="B66" s="135">
        <f>'将来負担比率（分子）の構造'!I$41</f>
        <v>27047</v>
      </c>
      <c r="C66" s="135"/>
      <c r="D66" s="135"/>
      <c r="E66" s="135">
        <f>'将来負担比率（分子）の構造'!J$41</f>
        <v>26339</v>
      </c>
      <c r="F66" s="135"/>
      <c r="G66" s="135"/>
      <c r="H66" s="135">
        <f>'将来負担比率（分子）の構造'!K$41</f>
        <v>25183</v>
      </c>
      <c r="I66" s="135"/>
      <c r="J66" s="135"/>
      <c r="K66" s="135">
        <f>'将来負担比率（分子）の構造'!L$41</f>
        <v>24879</v>
      </c>
      <c r="L66" s="135"/>
      <c r="M66" s="135"/>
      <c r="N66" s="135">
        <f>'将来負担比率（分子）の構造'!M$41</f>
        <v>24611</v>
      </c>
      <c r="O66" s="135"/>
      <c r="P66" s="135"/>
    </row>
    <row r="67" spans="1:16">
      <c r="A67" s="135" t="s">
        <v>63</v>
      </c>
      <c r="B67" s="135" t="e">
        <f>NA()</f>
        <v>#N/A</v>
      </c>
      <c r="C67" s="135">
        <f>IF(ISNUMBER('将来負担比率（分子）の構造'!I$52), IF('将来負担比率（分子）の構造'!I$52 &lt; 0, 0, '将来負担比率（分子）の構造'!I$52), NA())</f>
        <v>14838</v>
      </c>
      <c r="D67" s="135" t="e">
        <f>NA()</f>
        <v>#N/A</v>
      </c>
      <c r="E67" s="135" t="e">
        <f>NA()</f>
        <v>#N/A</v>
      </c>
      <c r="F67" s="135">
        <f>IF(ISNUMBER('将来負担比率（分子）の構造'!J$52), IF('将来負担比率（分子）の構造'!J$52 &lt; 0, 0, '将来負担比率（分子）の構造'!J$52), NA())</f>
        <v>12035</v>
      </c>
      <c r="G67" s="135" t="e">
        <f>NA()</f>
        <v>#N/A</v>
      </c>
      <c r="H67" s="135" t="e">
        <f>NA()</f>
        <v>#N/A</v>
      </c>
      <c r="I67" s="135">
        <f>IF(ISNUMBER('将来負担比率（分子）の構造'!K$52), IF('将来負担比率（分子）の構造'!K$52 &lt; 0, 0, '将来負担比率（分子）の構造'!K$52), NA())</f>
        <v>10197</v>
      </c>
      <c r="J67" s="135" t="e">
        <f>NA()</f>
        <v>#N/A</v>
      </c>
      <c r="K67" s="135" t="e">
        <f>NA()</f>
        <v>#N/A</v>
      </c>
      <c r="L67" s="135">
        <f>IF(ISNUMBER('将来負担比率（分子）の構造'!L$52), IF('将来負担比率（分子）の構造'!L$52 &lt; 0, 0, '将来負担比率（分子）の構造'!L$52), NA())</f>
        <v>8055</v>
      </c>
      <c r="M67" s="135" t="e">
        <f>NA()</f>
        <v>#N/A</v>
      </c>
      <c r="N67" s="135" t="e">
        <f>NA()</f>
        <v>#N/A</v>
      </c>
      <c r="O67" s="135">
        <f>IF(ISNUMBER('将来負担比率（分子）の構造'!M$52), IF('将来負担比率（分子）の構造'!M$52 &lt; 0, 0, '将来負担比率（分子）の構造'!M$52), NA())</f>
        <v>4436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4900761</v>
      </c>
      <c r="S5" s="581"/>
      <c r="T5" s="581"/>
      <c r="U5" s="581"/>
      <c r="V5" s="581"/>
      <c r="W5" s="581"/>
      <c r="X5" s="581"/>
      <c r="Y5" s="582"/>
      <c r="Z5" s="583">
        <v>21.3</v>
      </c>
      <c r="AA5" s="583"/>
      <c r="AB5" s="583"/>
      <c r="AC5" s="583"/>
      <c r="AD5" s="584">
        <v>4900761</v>
      </c>
      <c r="AE5" s="584"/>
      <c r="AF5" s="584"/>
      <c r="AG5" s="584"/>
      <c r="AH5" s="584"/>
      <c r="AI5" s="584"/>
      <c r="AJ5" s="584"/>
      <c r="AK5" s="584"/>
      <c r="AL5" s="585">
        <v>35</v>
      </c>
      <c r="AM5" s="586"/>
      <c r="AN5" s="586"/>
      <c r="AO5" s="587"/>
      <c r="AP5" s="577" t="s">
        <v>208</v>
      </c>
      <c r="AQ5" s="578"/>
      <c r="AR5" s="578"/>
      <c r="AS5" s="578"/>
      <c r="AT5" s="578"/>
      <c r="AU5" s="578"/>
      <c r="AV5" s="578"/>
      <c r="AW5" s="578"/>
      <c r="AX5" s="578"/>
      <c r="AY5" s="578"/>
      <c r="AZ5" s="578"/>
      <c r="BA5" s="578"/>
      <c r="BB5" s="578"/>
      <c r="BC5" s="578"/>
      <c r="BD5" s="578"/>
      <c r="BE5" s="578"/>
      <c r="BF5" s="579"/>
      <c r="BG5" s="591">
        <v>4880031</v>
      </c>
      <c r="BH5" s="592"/>
      <c r="BI5" s="592"/>
      <c r="BJ5" s="592"/>
      <c r="BK5" s="592"/>
      <c r="BL5" s="592"/>
      <c r="BM5" s="592"/>
      <c r="BN5" s="593"/>
      <c r="BO5" s="594">
        <v>99.6</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262900</v>
      </c>
      <c r="S6" s="592"/>
      <c r="T6" s="592"/>
      <c r="U6" s="592"/>
      <c r="V6" s="592"/>
      <c r="W6" s="592"/>
      <c r="X6" s="592"/>
      <c r="Y6" s="593"/>
      <c r="Z6" s="594">
        <v>1.1000000000000001</v>
      </c>
      <c r="AA6" s="594"/>
      <c r="AB6" s="594"/>
      <c r="AC6" s="594"/>
      <c r="AD6" s="595">
        <v>262900</v>
      </c>
      <c r="AE6" s="595"/>
      <c r="AF6" s="595"/>
      <c r="AG6" s="595"/>
      <c r="AH6" s="595"/>
      <c r="AI6" s="595"/>
      <c r="AJ6" s="595"/>
      <c r="AK6" s="595"/>
      <c r="AL6" s="596">
        <v>1.9</v>
      </c>
      <c r="AM6" s="597"/>
      <c r="AN6" s="597"/>
      <c r="AO6" s="598"/>
      <c r="AP6" s="588" t="s">
        <v>214</v>
      </c>
      <c r="AQ6" s="589"/>
      <c r="AR6" s="589"/>
      <c r="AS6" s="589"/>
      <c r="AT6" s="589"/>
      <c r="AU6" s="589"/>
      <c r="AV6" s="589"/>
      <c r="AW6" s="589"/>
      <c r="AX6" s="589"/>
      <c r="AY6" s="589"/>
      <c r="AZ6" s="589"/>
      <c r="BA6" s="589"/>
      <c r="BB6" s="589"/>
      <c r="BC6" s="589"/>
      <c r="BD6" s="589"/>
      <c r="BE6" s="589"/>
      <c r="BF6" s="590"/>
      <c r="BG6" s="591">
        <v>4880031</v>
      </c>
      <c r="BH6" s="592"/>
      <c r="BI6" s="592"/>
      <c r="BJ6" s="592"/>
      <c r="BK6" s="592"/>
      <c r="BL6" s="592"/>
      <c r="BM6" s="592"/>
      <c r="BN6" s="593"/>
      <c r="BO6" s="594">
        <v>99.6</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222208</v>
      </c>
      <c r="CS6" s="592"/>
      <c r="CT6" s="592"/>
      <c r="CU6" s="592"/>
      <c r="CV6" s="592"/>
      <c r="CW6" s="592"/>
      <c r="CX6" s="592"/>
      <c r="CY6" s="593"/>
      <c r="CZ6" s="594">
        <v>1</v>
      </c>
      <c r="DA6" s="594"/>
      <c r="DB6" s="594"/>
      <c r="DC6" s="594"/>
      <c r="DD6" s="600" t="s">
        <v>209</v>
      </c>
      <c r="DE6" s="592"/>
      <c r="DF6" s="592"/>
      <c r="DG6" s="592"/>
      <c r="DH6" s="592"/>
      <c r="DI6" s="592"/>
      <c r="DJ6" s="592"/>
      <c r="DK6" s="592"/>
      <c r="DL6" s="592"/>
      <c r="DM6" s="592"/>
      <c r="DN6" s="592"/>
      <c r="DO6" s="592"/>
      <c r="DP6" s="593"/>
      <c r="DQ6" s="600">
        <v>222208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8895</v>
      </c>
      <c r="S7" s="592"/>
      <c r="T7" s="592"/>
      <c r="U7" s="592"/>
      <c r="V7" s="592"/>
      <c r="W7" s="592"/>
      <c r="X7" s="592"/>
      <c r="Y7" s="593"/>
      <c r="Z7" s="594">
        <v>0</v>
      </c>
      <c r="AA7" s="594"/>
      <c r="AB7" s="594"/>
      <c r="AC7" s="594"/>
      <c r="AD7" s="595">
        <v>8895</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2043193</v>
      </c>
      <c r="BH7" s="592"/>
      <c r="BI7" s="592"/>
      <c r="BJ7" s="592"/>
      <c r="BK7" s="592"/>
      <c r="BL7" s="592"/>
      <c r="BM7" s="592"/>
      <c r="BN7" s="593"/>
      <c r="BO7" s="594">
        <v>41.7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4389744</v>
      </c>
      <c r="CS7" s="592"/>
      <c r="CT7" s="592"/>
      <c r="CU7" s="592"/>
      <c r="CV7" s="592"/>
      <c r="CW7" s="592"/>
      <c r="CX7" s="592"/>
      <c r="CY7" s="593"/>
      <c r="CZ7" s="594">
        <v>20.2</v>
      </c>
      <c r="DA7" s="594"/>
      <c r="DB7" s="594"/>
      <c r="DC7" s="594"/>
      <c r="DD7" s="600">
        <v>76921</v>
      </c>
      <c r="DE7" s="592"/>
      <c r="DF7" s="592"/>
      <c r="DG7" s="592"/>
      <c r="DH7" s="592"/>
      <c r="DI7" s="592"/>
      <c r="DJ7" s="592"/>
      <c r="DK7" s="592"/>
      <c r="DL7" s="592"/>
      <c r="DM7" s="592"/>
      <c r="DN7" s="592"/>
      <c r="DO7" s="592"/>
      <c r="DP7" s="593"/>
      <c r="DQ7" s="600">
        <v>3700864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14653</v>
      </c>
      <c r="S8" s="592"/>
      <c r="T8" s="592"/>
      <c r="U8" s="592"/>
      <c r="V8" s="592"/>
      <c r="W8" s="592"/>
      <c r="X8" s="592"/>
      <c r="Y8" s="593"/>
      <c r="Z8" s="594">
        <v>0.1</v>
      </c>
      <c r="AA8" s="594"/>
      <c r="AB8" s="594"/>
      <c r="AC8" s="594"/>
      <c r="AD8" s="595">
        <v>14653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59336</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6000746</v>
      </c>
      <c r="CS8" s="592"/>
      <c r="CT8" s="592"/>
      <c r="CU8" s="592"/>
      <c r="CV8" s="592"/>
      <c r="CW8" s="592"/>
      <c r="CX8" s="592"/>
      <c r="CY8" s="593"/>
      <c r="CZ8" s="594">
        <v>27.6</v>
      </c>
      <c r="DA8" s="594"/>
      <c r="DB8" s="594"/>
      <c r="DC8" s="594"/>
      <c r="DD8" s="600">
        <v>4328</v>
      </c>
      <c r="DE8" s="592"/>
      <c r="DF8" s="592"/>
      <c r="DG8" s="592"/>
      <c r="DH8" s="592"/>
      <c r="DI8" s="592"/>
      <c r="DJ8" s="592"/>
      <c r="DK8" s="592"/>
      <c r="DL8" s="592"/>
      <c r="DM8" s="592"/>
      <c r="DN8" s="592"/>
      <c r="DO8" s="592"/>
      <c r="DP8" s="593"/>
      <c r="DQ8" s="600">
        <v>3306923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24365</v>
      </c>
      <c r="S9" s="592"/>
      <c r="T9" s="592"/>
      <c r="U9" s="592"/>
      <c r="V9" s="592"/>
      <c r="W9" s="592"/>
      <c r="X9" s="592"/>
      <c r="Y9" s="593"/>
      <c r="Z9" s="594">
        <v>0.1</v>
      </c>
      <c r="AA9" s="594"/>
      <c r="AB9" s="594"/>
      <c r="AC9" s="594"/>
      <c r="AD9" s="595">
        <v>24365</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1685548</v>
      </c>
      <c r="BH9" s="592"/>
      <c r="BI9" s="592"/>
      <c r="BJ9" s="592"/>
      <c r="BK9" s="592"/>
      <c r="BL9" s="592"/>
      <c r="BM9" s="592"/>
      <c r="BN9" s="593"/>
      <c r="BO9" s="594">
        <v>34.4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1936315</v>
      </c>
      <c r="CS9" s="592"/>
      <c r="CT9" s="592"/>
      <c r="CU9" s="592"/>
      <c r="CV9" s="592"/>
      <c r="CW9" s="592"/>
      <c r="CX9" s="592"/>
      <c r="CY9" s="593"/>
      <c r="CZ9" s="594">
        <v>8.9</v>
      </c>
      <c r="DA9" s="594"/>
      <c r="DB9" s="594"/>
      <c r="DC9" s="594"/>
      <c r="DD9" s="600">
        <v>129498</v>
      </c>
      <c r="DE9" s="592"/>
      <c r="DF9" s="592"/>
      <c r="DG9" s="592"/>
      <c r="DH9" s="592"/>
      <c r="DI9" s="592"/>
      <c r="DJ9" s="592"/>
      <c r="DK9" s="592"/>
      <c r="DL9" s="592"/>
      <c r="DM9" s="592"/>
      <c r="DN9" s="592"/>
      <c r="DO9" s="592"/>
      <c r="DP9" s="593"/>
      <c r="DQ9" s="600">
        <v>1578933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398383</v>
      </c>
      <c r="S10" s="592"/>
      <c r="T10" s="592"/>
      <c r="U10" s="592"/>
      <c r="V10" s="592"/>
      <c r="W10" s="592"/>
      <c r="X10" s="592"/>
      <c r="Y10" s="593"/>
      <c r="Z10" s="594">
        <v>1.7</v>
      </c>
      <c r="AA10" s="594"/>
      <c r="AB10" s="594"/>
      <c r="AC10" s="594"/>
      <c r="AD10" s="595">
        <v>398383</v>
      </c>
      <c r="AE10" s="595"/>
      <c r="AF10" s="595"/>
      <c r="AG10" s="595"/>
      <c r="AH10" s="595"/>
      <c r="AI10" s="595"/>
      <c r="AJ10" s="595"/>
      <c r="AK10" s="595"/>
      <c r="AL10" s="596">
        <v>2.8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106103</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16269</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8520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123066</v>
      </c>
      <c r="S11" s="592"/>
      <c r="T11" s="592"/>
      <c r="U11" s="592"/>
      <c r="V11" s="592"/>
      <c r="W11" s="592"/>
      <c r="X11" s="592"/>
      <c r="Y11" s="593"/>
      <c r="Z11" s="594">
        <v>0.5</v>
      </c>
      <c r="AA11" s="594"/>
      <c r="AB11" s="594"/>
      <c r="AC11" s="594"/>
      <c r="AD11" s="595">
        <v>123066</v>
      </c>
      <c r="AE11" s="595"/>
      <c r="AF11" s="595"/>
      <c r="AG11" s="595"/>
      <c r="AH11" s="595"/>
      <c r="AI11" s="595"/>
      <c r="AJ11" s="595"/>
      <c r="AK11" s="595"/>
      <c r="AL11" s="596">
        <v>0.9</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192206</v>
      </c>
      <c r="BH11" s="592"/>
      <c r="BI11" s="592"/>
      <c r="BJ11" s="592"/>
      <c r="BK11" s="592"/>
      <c r="BL11" s="592"/>
      <c r="BM11" s="592"/>
      <c r="BN11" s="593"/>
      <c r="BO11" s="594">
        <v>3.9</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1201044</v>
      </c>
      <c r="CS11" s="592"/>
      <c r="CT11" s="592"/>
      <c r="CU11" s="592"/>
      <c r="CV11" s="592"/>
      <c r="CW11" s="592"/>
      <c r="CX11" s="592"/>
      <c r="CY11" s="593"/>
      <c r="CZ11" s="594">
        <v>5.5</v>
      </c>
      <c r="DA11" s="594"/>
      <c r="DB11" s="594"/>
      <c r="DC11" s="594"/>
      <c r="DD11" s="600">
        <v>243218</v>
      </c>
      <c r="DE11" s="592"/>
      <c r="DF11" s="592"/>
      <c r="DG11" s="592"/>
      <c r="DH11" s="592"/>
      <c r="DI11" s="592"/>
      <c r="DJ11" s="592"/>
      <c r="DK11" s="592"/>
      <c r="DL11" s="592"/>
      <c r="DM11" s="592"/>
      <c r="DN11" s="592"/>
      <c r="DO11" s="592"/>
      <c r="DP11" s="593"/>
      <c r="DQ11" s="600">
        <v>871879</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2425203</v>
      </c>
      <c r="BH12" s="592"/>
      <c r="BI12" s="592"/>
      <c r="BJ12" s="592"/>
      <c r="BK12" s="592"/>
      <c r="BL12" s="592"/>
      <c r="BM12" s="592"/>
      <c r="BN12" s="593"/>
      <c r="BO12" s="594">
        <v>49.5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546892</v>
      </c>
      <c r="CS12" s="592"/>
      <c r="CT12" s="592"/>
      <c r="CU12" s="592"/>
      <c r="CV12" s="592"/>
      <c r="CW12" s="592"/>
      <c r="CX12" s="592"/>
      <c r="CY12" s="593"/>
      <c r="CZ12" s="594">
        <v>2.5</v>
      </c>
      <c r="DA12" s="594"/>
      <c r="DB12" s="594"/>
      <c r="DC12" s="594"/>
      <c r="DD12" s="600">
        <v>166800</v>
      </c>
      <c r="DE12" s="592"/>
      <c r="DF12" s="592"/>
      <c r="DG12" s="592"/>
      <c r="DH12" s="592"/>
      <c r="DI12" s="592"/>
      <c r="DJ12" s="592"/>
      <c r="DK12" s="592"/>
      <c r="DL12" s="592"/>
      <c r="DM12" s="592"/>
      <c r="DN12" s="592"/>
      <c r="DO12" s="592"/>
      <c r="DP12" s="593"/>
      <c r="DQ12" s="600">
        <v>362541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62631</v>
      </c>
      <c r="S13" s="592"/>
      <c r="T13" s="592"/>
      <c r="U13" s="592"/>
      <c r="V13" s="592"/>
      <c r="W13" s="592"/>
      <c r="X13" s="592"/>
      <c r="Y13" s="593"/>
      <c r="Z13" s="594">
        <v>0.3</v>
      </c>
      <c r="AA13" s="594"/>
      <c r="AB13" s="594"/>
      <c r="AC13" s="594"/>
      <c r="AD13" s="595">
        <v>62631</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2412962</v>
      </c>
      <c r="BH13" s="592"/>
      <c r="BI13" s="592"/>
      <c r="BJ13" s="592"/>
      <c r="BK13" s="592"/>
      <c r="BL13" s="592"/>
      <c r="BM13" s="592"/>
      <c r="BN13" s="593"/>
      <c r="BO13" s="594">
        <v>49.2</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1238092</v>
      </c>
      <c r="CS13" s="592"/>
      <c r="CT13" s="592"/>
      <c r="CU13" s="592"/>
      <c r="CV13" s="592"/>
      <c r="CW13" s="592"/>
      <c r="CX13" s="592"/>
      <c r="CY13" s="593"/>
      <c r="CZ13" s="594">
        <v>5.7</v>
      </c>
      <c r="DA13" s="594"/>
      <c r="DB13" s="594"/>
      <c r="DC13" s="594"/>
      <c r="DD13" s="600">
        <v>636401</v>
      </c>
      <c r="DE13" s="592"/>
      <c r="DF13" s="592"/>
      <c r="DG13" s="592"/>
      <c r="DH13" s="592"/>
      <c r="DI13" s="592"/>
      <c r="DJ13" s="592"/>
      <c r="DK13" s="592"/>
      <c r="DL13" s="592"/>
      <c r="DM13" s="592"/>
      <c r="DN13" s="592"/>
      <c r="DO13" s="592"/>
      <c r="DP13" s="593"/>
      <c r="DQ13" s="600">
        <v>887497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107464</v>
      </c>
      <c r="BH14" s="592"/>
      <c r="BI14" s="592"/>
      <c r="BJ14" s="592"/>
      <c r="BK14" s="592"/>
      <c r="BL14" s="592"/>
      <c r="BM14" s="592"/>
      <c r="BN14" s="593"/>
      <c r="BO14" s="594">
        <v>2.2000000000000002</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946734</v>
      </c>
      <c r="CS14" s="592"/>
      <c r="CT14" s="592"/>
      <c r="CU14" s="592"/>
      <c r="CV14" s="592"/>
      <c r="CW14" s="592"/>
      <c r="CX14" s="592"/>
      <c r="CY14" s="593"/>
      <c r="CZ14" s="594">
        <v>4.4000000000000004</v>
      </c>
      <c r="DA14" s="594"/>
      <c r="DB14" s="594"/>
      <c r="DC14" s="594"/>
      <c r="DD14" s="600">
        <v>237063</v>
      </c>
      <c r="DE14" s="592"/>
      <c r="DF14" s="592"/>
      <c r="DG14" s="592"/>
      <c r="DH14" s="592"/>
      <c r="DI14" s="592"/>
      <c r="DJ14" s="592"/>
      <c r="DK14" s="592"/>
      <c r="DL14" s="592"/>
      <c r="DM14" s="592"/>
      <c r="DN14" s="592"/>
      <c r="DO14" s="592"/>
      <c r="DP14" s="593"/>
      <c r="DQ14" s="600">
        <v>730740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14921</v>
      </c>
      <c r="S15" s="592"/>
      <c r="T15" s="592"/>
      <c r="U15" s="592"/>
      <c r="V15" s="592"/>
      <c r="W15" s="592"/>
      <c r="X15" s="592"/>
      <c r="Y15" s="593"/>
      <c r="Z15" s="594">
        <v>0.1</v>
      </c>
      <c r="AA15" s="594"/>
      <c r="AB15" s="594"/>
      <c r="AC15" s="594"/>
      <c r="AD15" s="595">
        <v>14921</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304171</v>
      </c>
      <c r="BH15" s="592"/>
      <c r="BI15" s="592"/>
      <c r="BJ15" s="592"/>
      <c r="BK15" s="592"/>
      <c r="BL15" s="592"/>
      <c r="BM15" s="592"/>
      <c r="BN15" s="593"/>
      <c r="BO15" s="594">
        <v>6.2</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2090476</v>
      </c>
      <c r="CS15" s="592"/>
      <c r="CT15" s="592"/>
      <c r="CU15" s="592"/>
      <c r="CV15" s="592"/>
      <c r="CW15" s="592"/>
      <c r="CX15" s="592"/>
      <c r="CY15" s="593"/>
      <c r="CZ15" s="594">
        <v>9.6</v>
      </c>
      <c r="DA15" s="594"/>
      <c r="DB15" s="594"/>
      <c r="DC15" s="594"/>
      <c r="DD15" s="600">
        <v>262889</v>
      </c>
      <c r="DE15" s="592"/>
      <c r="DF15" s="592"/>
      <c r="DG15" s="592"/>
      <c r="DH15" s="592"/>
      <c r="DI15" s="592"/>
      <c r="DJ15" s="592"/>
      <c r="DK15" s="592"/>
      <c r="DL15" s="592"/>
      <c r="DM15" s="592"/>
      <c r="DN15" s="592"/>
      <c r="DO15" s="592"/>
      <c r="DP15" s="593"/>
      <c r="DQ15" s="600">
        <v>1692248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9353416</v>
      </c>
      <c r="S16" s="592"/>
      <c r="T16" s="592"/>
      <c r="U16" s="592"/>
      <c r="V16" s="592"/>
      <c r="W16" s="592"/>
      <c r="X16" s="592"/>
      <c r="Y16" s="593"/>
      <c r="Z16" s="594">
        <v>40.6</v>
      </c>
      <c r="AA16" s="594"/>
      <c r="AB16" s="594"/>
      <c r="AC16" s="594"/>
      <c r="AD16" s="595">
        <v>8173649</v>
      </c>
      <c r="AE16" s="595"/>
      <c r="AF16" s="595"/>
      <c r="AG16" s="595"/>
      <c r="AH16" s="595"/>
      <c r="AI16" s="595"/>
      <c r="AJ16" s="595"/>
      <c r="AK16" s="595"/>
      <c r="AL16" s="596">
        <v>58.3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56501</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1877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8173649</v>
      </c>
      <c r="S17" s="592"/>
      <c r="T17" s="592"/>
      <c r="U17" s="592"/>
      <c r="V17" s="592"/>
      <c r="W17" s="592"/>
      <c r="X17" s="592"/>
      <c r="Y17" s="593"/>
      <c r="Z17" s="594">
        <v>35.5</v>
      </c>
      <c r="AA17" s="594"/>
      <c r="AB17" s="594"/>
      <c r="AC17" s="594"/>
      <c r="AD17" s="595">
        <v>8173649</v>
      </c>
      <c r="AE17" s="595"/>
      <c r="AF17" s="595"/>
      <c r="AG17" s="595"/>
      <c r="AH17" s="595"/>
      <c r="AI17" s="595"/>
      <c r="AJ17" s="595"/>
      <c r="AK17" s="595"/>
      <c r="AL17" s="596">
        <v>58.3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3090048</v>
      </c>
      <c r="CS17" s="592"/>
      <c r="CT17" s="592"/>
      <c r="CU17" s="592"/>
      <c r="CV17" s="592"/>
      <c r="CW17" s="592"/>
      <c r="CX17" s="592"/>
      <c r="CY17" s="593"/>
      <c r="CZ17" s="594">
        <v>14.2</v>
      </c>
      <c r="DA17" s="594"/>
      <c r="DB17" s="594"/>
      <c r="DC17" s="594"/>
      <c r="DD17" s="600" t="s">
        <v>112</v>
      </c>
      <c r="DE17" s="592"/>
      <c r="DF17" s="592"/>
      <c r="DG17" s="592"/>
      <c r="DH17" s="592"/>
      <c r="DI17" s="592"/>
      <c r="DJ17" s="592"/>
      <c r="DK17" s="592"/>
      <c r="DL17" s="592"/>
      <c r="DM17" s="592"/>
      <c r="DN17" s="592"/>
      <c r="DO17" s="592"/>
      <c r="DP17" s="593"/>
      <c r="DQ17" s="600">
        <v>2945012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1033289</v>
      </c>
      <c r="S18" s="592"/>
      <c r="T18" s="592"/>
      <c r="U18" s="592"/>
      <c r="V18" s="592"/>
      <c r="W18" s="592"/>
      <c r="X18" s="592"/>
      <c r="Y18" s="593"/>
      <c r="Z18" s="594">
        <v>4.5</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146478</v>
      </c>
      <c r="S19" s="592"/>
      <c r="T19" s="592"/>
      <c r="U19" s="592"/>
      <c r="V19" s="592"/>
      <c r="W19" s="592"/>
      <c r="X19" s="592"/>
      <c r="Y19" s="593"/>
      <c r="Z19" s="594">
        <v>0.6</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20730</v>
      </c>
      <c r="BH19" s="592"/>
      <c r="BI19" s="592"/>
      <c r="BJ19" s="592"/>
      <c r="BK19" s="592"/>
      <c r="BL19" s="592"/>
      <c r="BM19" s="592"/>
      <c r="BN19" s="593"/>
      <c r="BO19" s="594">
        <v>0.4</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15163991</v>
      </c>
      <c r="S20" s="592"/>
      <c r="T20" s="592"/>
      <c r="U20" s="592"/>
      <c r="V20" s="592"/>
      <c r="W20" s="592"/>
      <c r="X20" s="592"/>
      <c r="Y20" s="593"/>
      <c r="Z20" s="594">
        <v>65.8</v>
      </c>
      <c r="AA20" s="594"/>
      <c r="AB20" s="594"/>
      <c r="AC20" s="594"/>
      <c r="AD20" s="595">
        <v>13984224</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20730</v>
      </c>
      <c r="BH20" s="592"/>
      <c r="BI20" s="592"/>
      <c r="BJ20" s="592"/>
      <c r="BK20" s="592"/>
      <c r="BL20" s="592"/>
      <c r="BM20" s="592"/>
      <c r="BN20" s="593"/>
      <c r="BO20" s="594">
        <v>0.4</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21735069</v>
      </c>
      <c r="CS20" s="592"/>
      <c r="CT20" s="592"/>
      <c r="CU20" s="592"/>
      <c r="CV20" s="592"/>
      <c r="CW20" s="592"/>
      <c r="CX20" s="592"/>
      <c r="CY20" s="593"/>
      <c r="CZ20" s="594">
        <v>100</v>
      </c>
      <c r="DA20" s="594"/>
      <c r="DB20" s="594"/>
      <c r="DC20" s="594"/>
      <c r="DD20" s="600">
        <v>1757118</v>
      </c>
      <c r="DE20" s="592"/>
      <c r="DF20" s="592"/>
      <c r="DG20" s="592"/>
      <c r="DH20" s="592"/>
      <c r="DI20" s="592"/>
      <c r="DJ20" s="592"/>
      <c r="DK20" s="592"/>
      <c r="DL20" s="592"/>
      <c r="DM20" s="592"/>
      <c r="DN20" s="592"/>
      <c r="DO20" s="592"/>
      <c r="DP20" s="593"/>
      <c r="DQ20" s="600">
        <v>16309242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7159</v>
      </c>
      <c r="S21" s="592"/>
      <c r="T21" s="592"/>
      <c r="U21" s="592"/>
      <c r="V21" s="592"/>
      <c r="W21" s="592"/>
      <c r="X21" s="592"/>
      <c r="Y21" s="593"/>
      <c r="Z21" s="594">
        <v>0</v>
      </c>
      <c r="AA21" s="594"/>
      <c r="AB21" s="594"/>
      <c r="AC21" s="594"/>
      <c r="AD21" s="595">
        <v>7159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20730</v>
      </c>
      <c r="BH21" s="592"/>
      <c r="BI21" s="592"/>
      <c r="BJ21" s="592"/>
      <c r="BK21" s="592"/>
      <c r="BL21" s="592"/>
      <c r="BM21" s="592"/>
      <c r="BN21" s="593"/>
      <c r="BO21" s="594">
        <v>0.4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179523</v>
      </c>
      <c r="S22" s="592"/>
      <c r="T22" s="592"/>
      <c r="U22" s="592"/>
      <c r="V22" s="592"/>
      <c r="W22" s="592"/>
      <c r="X22" s="592"/>
      <c r="Y22" s="593"/>
      <c r="Z22" s="594">
        <v>0.8</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218905</v>
      </c>
      <c r="S23" s="592"/>
      <c r="T23" s="592"/>
      <c r="U23" s="592"/>
      <c r="V23" s="592"/>
      <c r="W23" s="592"/>
      <c r="X23" s="592"/>
      <c r="Y23" s="593"/>
      <c r="Z23" s="594">
        <v>1</v>
      </c>
      <c r="AA23" s="594"/>
      <c r="AB23" s="594"/>
      <c r="AC23" s="594"/>
      <c r="AD23" s="595">
        <v>8687</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31307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10318134</v>
      </c>
      <c r="CS24" s="581"/>
      <c r="CT24" s="581"/>
      <c r="CU24" s="581"/>
      <c r="CV24" s="581"/>
      <c r="CW24" s="581"/>
      <c r="CX24" s="581"/>
      <c r="CY24" s="582"/>
      <c r="CZ24" s="618">
        <v>47.5</v>
      </c>
      <c r="DA24" s="619"/>
      <c r="DB24" s="619"/>
      <c r="DC24" s="620"/>
      <c r="DD24" s="617">
        <v>7789693</v>
      </c>
      <c r="DE24" s="581"/>
      <c r="DF24" s="581"/>
      <c r="DG24" s="581"/>
      <c r="DH24" s="581"/>
      <c r="DI24" s="581"/>
      <c r="DJ24" s="581"/>
      <c r="DK24" s="582"/>
      <c r="DL24" s="617">
        <v>7699099</v>
      </c>
      <c r="DM24" s="581"/>
      <c r="DN24" s="581"/>
      <c r="DO24" s="581"/>
      <c r="DP24" s="581"/>
      <c r="DQ24" s="581"/>
      <c r="DR24" s="581"/>
      <c r="DS24" s="581"/>
      <c r="DT24" s="581"/>
      <c r="DU24" s="581"/>
      <c r="DV24" s="582"/>
      <c r="DW24" s="585">
        <v>51.1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1781859</v>
      </c>
      <c r="S25" s="592"/>
      <c r="T25" s="592"/>
      <c r="U25" s="592"/>
      <c r="V25" s="592"/>
      <c r="W25" s="592"/>
      <c r="X25" s="592"/>
      <c r="Y25" s="593"/>
      <c r="Z25" s="594">
        <v>7.7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4019920</v>
      </c>
      <c r="CS25" s="623"/>
      <c r="CT25" s="623"/>
      <c r="CU25" s="623"/>
      <c r="CV25" s="623"/>
      <c r="CW25" s="623"/>
      <c r="CX25" s="623"/>
      <c r="CY25" s="624"/>
      <c r="CZ25" s="625">
        <v>18.5</v>
      </c>
      <c r="DA25" s="626"/>
      <c r="DB25" s="626"/>
      <c r="DC25" s="627"/>
      <c r="DD25" s="600">
        <v>3861154</v>
      </c>
      <c r="DE25" s="623"/>
      <c r="DF25" s="623"/>
      <c r="DG25" s="623"/>
      <c r="DH25" s="623"/>
      <c r="DI25" s="623"/>
      <c r="DJ25" s="623"/>
      <c r="DK25" s="624"/>
      <c r="DL25" s="600">
        <v>3778899</v>
      </c>
      <c r="DM25" s="623"/>
      <c r="DN25" s="623"/>
      <c r="DO25" s="623"/>
      <c r="DP25" s="623"/>
      <c r="DQ25" s="623"/>
      <c r="DR25" s="623"/>
      <c r="DS25" s="623"/>
      <c r="DT25" s="623"/>
      <c r="DU25" s="623"/>
      <c r="DV25" s="624"/>
      <c r="DW25" s="596">
        <v>25.1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2521729</v>
      </c>
      <c r="CS26" s="592"/>
      <c r="CT26" s="592"/>
      <c r="CU26" s="592"/>
      <c r="CV26" s="592"/>
      <c r="CW26" s="592"/>
      <c r="CX26" s="592"/>
      <c r="CY26" s="593"/>
      <c r="CZ26" s="625">
        <v>11.6</v>
      </c>
      <c r="DA26" s="626"/>
      <c r="DB26" s="626"/>
      <c r="DC26" s="627"/>
      <c r="DD26" s="600">
        <v>2392667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1239825</v>
      </c>
      <c r="S27" s="592"/>
      <c r="T27" s="592"/>
      <c r="U27" s="592"/>
      <c r="V27" s="592"/>
      <c r="W27" s="592"/>
      <c r="X27" s="592"/>
      <c r="Y27" s="593"/>
      <c r="Z27" s="594">
        <v>5.4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4900761</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3208166</v>
      </c>
      <c r="CS27" s="623"/>
      <c r="CT27" s="623"/>
      <c r="CU27" s="623"/>
      <c r="CV27" s="623"/>
      <c r="CW27" s="623"/>
      <c r="CX27" s="623"/>
      <c r="CY27" s="624"/>
      <c r="CZ27" s="625">
        <v>14.8</v>
      </c>
      <c r="DA27" s="626"/>
      <c r="DB27" s="626"/>
      <c r="DC27" s="627"/>
      <c r="DD27" s="600">
        <v>983527</v>
      </c>
      <c r="DE27" s="623"/>
      <c r="DF27" s="623"/>
      <c r="DG27" s="623"/>
      <c r="DH27" s="623"/>
      <c r="DI27" s="623"/>
      <c r="DJ27" s="623"/>
      <c r="DK27" s="624"/>
      <c r="DL27" s="600">
        <v>975259</v>
      </c>
      <c r="DM27" s="623"/>
      <c r="DN27" s="623"/>
      <c r="DO27" s="623"/>
      <c r="DP27" s="623"/>
      <c r="DQ27" s="623"/>
      <c r="DR27" s="623"/>
      <c r="DS27" s="623"/>
      <c r="DT27" s="623"/>
      <c r="DU27" s="623"/>
      <c r="DV27" s="624"/>
      <c r="DW27" s="596">
        <v>6.5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71911</v>
      </c>
      <c r="S28" s="592"/>
      <c r="T28" s="592"/>
      <c r="U28" s="592"/>
      <c r="V28" s="592"/>
      <c r="W28" s="592"/>
      <c r="X28" s="592"/>
      <c r="Y28" s="593"/>
      <c r="Z28" s="594">
        <v>0.3</v>
      </c>
      <c r="AA28" s="594"/>
      <c r="AB28" s="594"/>
      <c r="AC28" s="594"/>
      <c r="AD28" s="595">
        <v>17183</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3090048</v>
      </c>
      <c r="CS28" s="592"/>
      <c r="CT28" s="592"/>
      <c r="CU28" s="592"/>
      <c r="CV28" s="592"/>
      <c r="CW28" s="592"/>
      <c r="CX28" s="592"/>
      <c r="CY28" s="593"/>
      <c r="CZ28" s="625">
        <v>14.2</v>
      </c>
      <c r="DA28" s="626"/>
      <c r="DB28" s="626"/>
      <c r="DC28" s="627"/>
      <c r="DD28" s="600">
        <v>2945012</v>
      </c>
      <c r="DE28" s="592"/>
      <c r="DF28" s="592"/>
      <c r="DG28" s="592"/>
      <c r="DH28" s="592"/>
      <c r="DI28" s="592"/>
      <c r="DJ28" s="592"/>
      <c r="DK28" s="593"/>
      <c r="DL28" s="600">
        <v>2944941</v>
      </c>
      <c r="DM28" s="592"/>
      <c r="DN28" s="592"/>
      <c r="DO28" s="592"/>
      <c r="DP28" s="592"/>
      <c r="DQ28" s="592"/>
      <c r="DR28" s="592"/>
      <c r="DS28" s="592"/>
      <c r="DT28" s="592"/>
      <c r="DU28" s="592"/>
      <c r="DV28" s="593"/>
      <c r="DW28" s="596">
        <v>19.5</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79461</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3090048</v>
      </c>
      <c r="CS29" s="623"/>
      <c r="CT29" s="623"/>
      <c r="CU29" s="623"/>
      <c r="CV29" s="623"/>
      <c r="CW29" s="623"/>
      <c r="CX29" s="623"/>
      <c r="CY29" s="624"/>
      <c r="CZ29" s="625">
        <v>14.2</v>
      </c>
      <c r="DA29" s="626"/>
      <c r="DB29" s="626"/>
      <c r="DC29" s="627"/>
      <c r="DD29" s="600">
        <v>2945012</v>
      </c>
      <c r="DE29" s="623"/>
      <c r="DF29" s="623"/>
      <c r="DG29" s="623"/>
      <c r="DH29" s="623"/>
      <c r="DI29" s="623"/>
      <c r="DJ29" s="623"/>
      <c r="DK29" s="624"/>
      <c r="DL29" s="600">
        <v>2944941</v>
      </c>
      <c r="DM29" s="623"/>
      <c r="DN29" s="623"/>
      <c r="DO29" s="623"/>
      <c r="DP29" s="623"/>
      <c r="DQ29" s="623"/>
      <c r="DR29" s="623"/>
      <c r="DS29" s="623"/>
      <c r="DT29" s="623"/>
      <c r="DU29" s="623"/>
      <c r="DV29" s="624"/>
      <c r="DW29" s="596">
        <v>19.5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164318</v>
      </c>
      <c r="S30" s="592"/>
      <c r="T30" s="592"/>
      <c r="U30" s="592"/>
      <c r="V30" s="592"/>
      <c r="W30" s="592"/>
      <c r="X30" s="592"/>
      <c r="Y30" s="593"/>
      <c r="Z30" s="594">
        <v>0.7</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98.1</v>
      </c>
      <c r="BH30" s="650"/>
      <c r="BI30" s="650"/>
      <c r="BJ30" s="650"/>
      <c r="BK30" s="650"/>
      <c r="BL30" s="650"/>
      <c r="BM30" s="586">
        <v>87.7</v>
      </c>
      <c r="BN30" s="650"/>
      <c r="BO30" s="650"/>
      <c r="BP30" s="650"/>
      <c r="BQ30" s="651"/>
      <c r="BR30" s="649">
        <v>97.5</v>
      </c>
      <c r="BS30" s="650"/>
      <c r="BT30" s="650"/>
      <c r="BU30" s="650"/>
      <c r="BV30" s="650"/>
      <c r="BW30" s="650"/>
      <c r="BX30" s="586">
        <v>87</v>
      </c>
      <c r="BY30" s="650"/>
      <c r="BZ30" s="650"/>
      <c r="CA30" s="650"/>
      <c r="CB30" s="651"/>
      <c r="CD30" s="654"/>
      <c r="CE30" s="655"/>
      <c r="CF30" s="605" t="s">
        <v>291</v>
      </c>
      <c r="CG30" s="606"/>
      <c r="CH30" s="606"/>
      <c r="CI30" s="606"/>
      <c r="CJ30" s="606"/>
      <c r="CK30" s="606"/>
      <c r="CL30" s="606"/>
      <c r="CM30" s="606"/>
      <c r="CN30" s="606"/>
      <c r="CO30" s="606"/>
      <c r="CP30" s="606"/>
      <c r="CQ30" s="607"/>
      <c r="CR30" s="591">
        <v>2759760</v>
      </c>
      <c r="CS30" s="592"/>
      <c r="CT30" s="592"/>
      <c r="CU30" s="592"/>
      <c r="CV30" s="592"/>
      <c r="CW30" s="592"/>
      <c r="CX30" s="592"/>
      <c r="CY30" s="593"/>
      <c r="CZ30" s="625">
        <v>12.7</v>
      </c>
      <c r="DA30" s="626"/>
      <c r="DB30" s="626"/>
      <c r="DC30" s="627"/>
      <c r="DD30" s="600">
        <v>2634008</v>
      </c>
      <c r="DE30" s="592"/>
      <c r="DF30" s="592"/>
      <c r="DG30" s="592"/>
      <c r="DH30" s="592"/>
      <c r="DI30" s="592"/>
      <c r="DJ30" s="592"/>
      <c r="DK30" s="593"/>
      <c r="DL30" s="600">
        <v>2633937</v>
      </c>
      <c r="DM30" s="592"/>
      <c r="DN30" s="592"/>
      <c r="DO30" s="592"/>
      <c r="DP30" s="592"/>
      <c r="DQ30" s="592"/>
      <c r="DR30" s="592"/>
      <c r="DS30" s="592"/>
      <c r="DT30" s="592"/>
      <c r="DU30" s="592"/>
      <c r="DV30" s="593"/>
      <c r="DW30" s="596">
        <v>17.5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1089141</v>
      </c>
      <c r="S31" s="592"/>
      <c r="T31" s="592"/>
      <c r="U31" s="592"/>
      <c r="V31" s="592"/>
      <c r="W31" s="592"/>
      <c r="X31" s="592"/>
      <c r="Y31" s="593"/>
      <c r="Z31" s="594">
        <v>4.7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v>
      </c>
      <c r="BH31" s="623"/>
      <c r="BI31" s="623"/>
      <c r="BJ31" s="623"/>
      <c r="BK31" s="623"/>
      <c r="BL31" s="623"/>
      <c r="BM31" s="597">
        <v>93</v>
      </c>
      <c r="BN31" s="647"/>
      <c r="BO31" s="647"/>
      <c r="BP31" s="647"/>
      <c r="BQ31" s="648"/>
      <c r="BR31" s="646">
        <v>98.1</v>
      </c>
      <c r="BS31" s="623"/>
      <c r="BT31" s="623"/>
      <c r="BU31" s="623"/>
      <c r="BV31" s="623"/>
      <c r="BW31" s="623"/>
      <c r="BX31" s="597">
        <v>92.4</v>
      </c>
      <c r="BY31" s="647"/>
      <c r="BZ31" s="647"/>
      <c r="CA31" s="647"/>
      <c r="CB31" s="648"/>
      <c r="CD31" s="654"/>
      <c r="CE31" s="655"/>
      <c r="CF31" s="605" t="s">
        <v>295</v>
      </c>
      <c r="CG31" s="606"/>
      <c r="CH31" s="606"/>
      <c r="CI31" s="606"/>
      <c r="CJ31" s="606"/>
      <c r="CK31" s="606"/>
      <c r="CL31" s="606"/>
      <c r="CM31" s="606"/>
      <c r="CN31" s="606"/>
      <c r="CO31" s="606"/>
      <c r="CP31" s="606"/>
      <c r="CQ31" s="607"/>
      <c r="CR31" s="591">
        <v>330288</v>
      </c>
      <c r="CS31" s="623"/>
      <c r="CT31" s="623"/>
      <c r="CU31" s="623"/>
      <c r="CV31" s="623"/>
      <c r="CW31" s="623"/>
      <c r="CX31" s="623"/>
      <c r="CY31" s="624"/>
      <c r="CZ31" s="625">
        <v>1.5</v>
      </c>
      <c r="DA31" s="626"/>
      <c r="DB31" s="626"/>
      <c r="DC31" s="627"/>
      <c r="DD31" s="600">
        <v>311004</v>
      </c>
      <c r="DE31" s="623"/>
      <c r="DF31" s="623"/>
      <c r="DG31" s="623"/>
      <c r="DH31" s="623"/>
      <c r="DI31" s="623"/>
      <c r="DJ31" s="623"/>
      <c r="DK31" s="624"/>
      <c r="DL31" s="600">
        <v>311004</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513313</v>
      </c>
      <c r="S32" s="592"/>
      <c r="T32" s="592"/>
      <c r="U32" s="592"/>
      <c r="V32" s="592"/>
      <c r="W32" s="592"/>
      <c r="X32" s="592"/>
      <c r="Y32" s="593"/>
      <c r="Z32" s="594">
        <v>2.2000000000000002</v>
      </c>
      <c r="AA32" s="594"/>
      <c r="AB32" s="594"/>
      <c r="AC32" s="594"/>
      <c r="AD32" s="595">
        <v>1862</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82.3</v>
      </c>
      <c r="BN32" s="659"/>
      <c r="BO32" s="659"/>
      <c r="BP32" s="659"/>
      <c r="BQ32" s="661"/>
      <c r="BR32" s="658">
        <v>96.7</v>
      </c>
      <c r="BS32" s="659"/>
      <c r="BT32" s="659"/>
      <c r="BU32" s="659"/>
      <c r="BV32" s="659"/>
      <c r="BW32" s="659"/>
      <c r="BX32" s="660">
        <v>81.2</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2491788</v>
      </c>
      <c r="S33" s="592"/>
      <c r="T33" s="592"/>
      <c r="U33" s="592"/>
      <c r="V33" s="592"/>
      <c r="W33" s="592"/>
      <c r="X33" s="592"/>
      <c r="Y33" s="593"/>
      <c r="Z33" s="594">
        <v>10.8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9603316</v>
      </c>
      <c r="CS33" s="623"/>
      <c r="CT33" s="623"/>
      <c r="CU33" s="623"/>
      <c r="CV33" s="623"/>
      <c r="CW33" s="623"/>
      <c r="CX33" s="623"/>
      <c r="CY33" s="624"/>
      <c r="CZ33" s="625">
        <v>44.2</v>
      </c>
      <c r="DA33" s="626"/>
      <c r="DB33" s="626"/>
      <c r="DC33" s="627"/>
      <c r="DD33" s="600">
        <v>7911367</v>
      </c>
      <c r="DE33" s="623"/>
      <c r="DF33" s="623"/>
      <c r="DG33" s="623"/>
      <c r="DH33" s="623"/>
      <c r="DI33" s="623"/>
      <c r="DJ33" s="623"/>
      <c r="DK33" s="624"/>
      <c r="DL33" s="600">
        <v>4976657</v>
      </c>
      <c r="DM33" s="623"/>
      <c r="DN33" s="623"/>
      <c r="DO33" s="623"/>
      <c r="DP33" s="623"/>
      <c r="DQ33" s="623"/>
      <c r="DR33" s="623"/>
      <c r="DS33" s="623"/>
      <c r="DT33" s="623"/>
      <c r="DU33" s="623"/>
      <c r="DV33" s="624"/>
      <c r="DW33" s="596">
        <v>33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2901224</v>
      </c>
      <c r="CS34" s="592"/>
      <c r="CT34" s="592"/>
      <c r="CU34" s="592"/>
      <c r="CV34" s="592"/>
      <c r="CW34" s="592"/>
      <c r="CX34" s="592"/>
      <c r="CY34" s="593"/>
      <c r="CZ34" s="625">
        <v>13.3</v>
      </c>
      <c r="DA34" s="626"/>
      <c r="DB34" s="626"/>
      <c r="DC34" s="627"/>
      <c r="DD34" s="600">
        <v>2328440</v>
      </c>
      <c r="DE34" s="592"/>
      <c r="DF34" s="592"/>
      <c r="DG34" s="592"/>
      <c r="DH34" s="592"/>
      <c r="DI34" s="592"/>
      <c r="DJ34" s="592"/>
      <c r="DK34" s="593"/>
      <c r="DL34" s="600">
        <v>2072349</v>
      </c>
      <c r="DM34" s="592"/>
      <c r="DN34" s="592"/>
      <c r="DO34" s="592"/>
      <c r="DP34" s="592"/>
      <c r="DQ34" s="592"/>
      <c r="DR34" s="592"/>
      <c r="DS34" s="592"/>
      <c r="DT34" s="592"/>
      <c r="DU34" s="592"/>
      <c r="DV34" s="593"/>
      <c r="DW34" s="596">
        <v>13.7</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1060288</v>
      </c>
      <c r="S35" s="592"/>
      <c r="T35" s="592"/>
      <c r="U35" s="592"/>
      <c r="V35" s="592"/>
      <c r="W35" s="592"/>
      <c r="X35" s="592"/>
      <c r="Y35" s="593"/>
      <c r="Z35" s="594">
        <v>4.5999999999999996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2896316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215865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151643</v>
      </c>
      <c r="CS35" s="623"/>
      <c r="CT35" s="623"/>
      <c r="CU35" s="623"/>
      <c r="CV35" s="623"/>
      <c r="CW35" s="623"/>
      <c r="CX35" s="623"/>
      <c r="CY35" s="624"/>
      <c r="CZ35" s="625">
        <v>0.7</v>
      </c>
      <c r="DA35" s="626"/>
      <c r="DB35" s="626"/>
      <c r="DC35" s="627"/>
      <c r="DD35" s="600">
        <v>136414</v>
      </c>
      <c r="DE35" s="623"/>
      <c r="DF35" s="623"/>
      <c r="DG35" s="623"/>
      <c r="DH35" s="623"/>
      <c r="DI35" s="623"/>
      <c r="DJ35" s="623"/>
      <c r="DK35" s="624"/>
      <c r="DL35" s="600">
        <v>85268</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23032501</v>
      </c>
      <c r="S36" s="664"/>
      <c r="T36" s="664"/>
      <c r="U36" s="664"/>
      <c r="V36" s="664"/>
      <c r="W36" s="664"/>
      <c r="X36" s="664"/>
      <c r="Y36" s="665"/>
      <c r="Z36" s="666">
        <v>100</v>
      </c>
      <c r="AA36" s="666"/>
      <c r="AB36" s="666"/>
      <c r="AC36" s="666"/>
      <c r="AD36" s="667">
        <v>14019115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602732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162872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1747477</v>
      </c>
      <c r="CS36" s="592"/>
      <c r="CT36" s="592"/>
      <c r="CU36" s="592"/>
      <c r="CV36" s="592"/>
      <c r="CW36" s="592"/>
      <c r="CX36" s="592"/>
      <c r="CY36" s="593"/>
      <c r="CZ36" s="625">
        <v>8</v>
      </c>
      <c r="DA36" s="626"/>
      <c r="DB36" s="626"/>
      <c r="DC36" s="627"/>
      <c r="DD36" s="600">
        <v>1386132</v>
      </c>
      <c r="DE36" s="592"/>
      <c r="DF36" s="592"/>
      <c r="DG36" s="592"/>
      <c r="DH36" s="592"/>
      <c r="DI36" s="592"/>
      <c r="DJ36" s="592"/>
      <c r="DK36" s="593"/>
      <c r="DL36" s="600">
        <v>1060574</v>
      </c>
      <c r="DM36" s="592"/>
      <c r="DN36" s="592"/>
      <c r="DO36" s="592"/>
      <c r="DP36" s="592"/>
      <c r="DQ36" s="592"/>
      <c r="DR36" s="592"/>
      <c r="DS36" s="592"/>
      <c r="DT36" s="592"/>
      <c r="DU36" s="592"/>
      <c r="DV36" s="593"/>
      <c r="DW36" s="596">
        <v>7</v>
      </c>
      <c r="DX36" s="621"/>
      <c r="DY36" s="621"/>
      <c r="DZ36" s="621"/>
      <c r="EA36" s="621"/>
      <c r="EB36" s="621"/>
      <c r="EC36" s="622"/>
    </row>
    <row r="37" spans="2:133" ht="11.25" customHeight="1">
      <c r="AQ37" s="670" t="s">
        <v>313</v>
      </c>
      <c r="AR37" s="671"/>
      <c r="AS37" s="671"/>
      <c r="AT37" s="671"/>
      <c r="AU37" s="671"/>
      <c r="AV37" s="671"/>
      <c r="AW37" s="671"/>
      <c r="AX37" s="671"/>
      <c r="AY37" s="672"/>
      <c r="AZ37" s="591">
        <v>339732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7610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478859</v>
      </c>
      <c r="CS37" s="623"/>
      <c r="CT37" s="623"/>
      <c r="CU37" s="623"/>
      <c r="CV37" s="623"/>
      <c r="CW37" s="623"/>
      <c r="CX37" s="623"/>
      <c r="CY37" s="624"/>
      <c r="CZ37" s="625">
        <v>2.2000000000000002</v>
      </c>
      <c r="DA37" s="626"/>
      <c r="DB37" s="626"/>
      <c r="DC37" s="627"/>
      <c r="DD37" s="600">
        <v>478501</v>
      </c>
      <c r="DE37" s="623"/>
      <c r="DF37" s="623"/>
      <c r="DG37" s="623"/>
      <c r="DH37" s="623"/>
      <c r="DI37" s="623"/>
      <c r="DJ37" s="623"/>
      <c r="DK37" s="624"/>
      <c r="DL37" s="600">
        <v>478501</v>
      </c>
      <c r="DM37" s="623"/>
      <c r="DN37" s="623"/>
      <c r="DO37" s="623"/>
      <c r="DP37" s="623"/>
      <c r="DQ37" s="623"/>
      <c r="DR37" s="623"/>
      <c r="DS37" s="623"/>
      <c r="DT37" s="623"/>
      <c r="DU37" s="623"/>
      <c r="DV37" s="624"/>
      <c r="DW37" s="596">
        <v>3.2</v>
      </c>
      <c r="DX37" s="621"/>
      <c r="DY37" s="621"/>
      <c r="DZ37" s="621"/>
      <c r="EA37" s="621"/>
      <c r="EB37" s="621"/>
      <c r="EC37" s="622"/>
    </row>
    <row r="38" spans="2:133" ht="11.25" customHeight="1">
      <c r="AQ38" s="670" t="s">
        <v>316</v>
      </c>
      <c r="AR38" s="671"/>
      <c r="AS38" s="671"/>
      <c r="AT38" s="671"/>
      <c r="AU38" s="671"/>
      <c r="AV38" s="671"/>
      <c r="AW38" s="671"/>
      <c r="AX38" s="671"/>
      <c r="AY38" s="672"/>
      <c r="AZ38" s="591">
        <v>23100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13781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2860167</v>
      </c>
      <c r="CS38" s="592"/>
      <c r="CT38" s="592"/>
      <c r="CU38" s="592"/>
      <c r="CV38" s="592"/>
      <c r="CW38" s="592"/>
      <c r="CX38" s="592"/>
      <c r="CY38" s="593"/>
      <c r="CZ38" s="625">
        <v>13.2</v>
      </c>
      <c r="DA38" s="626"/>
      <c r="DB38" s="626"/>
      <c r="DC38" s="627"/>
      <c r="DD38" s="600">
        <v>2552998</v>
      </c>
      <c r="DE38" s="592"/>
      <c r="DF38" s="592"/>
      <c r="DG38" s="592"/>
      <c r="DH38" s="592"/>
      <c r="DI38" s="592"/>
      <c r="DJ38" s="592"/>
      <c r="DK38" s="593"/>
      <c r="DL38" s="600">
        <v>1758466</v>
      </c>
      <c r="DM38" s="592"/>
      <c r="DN38" s="592"/>
      <c r="DO38" s="592"/>
      <c r="DP38" s="592"/>
      <c r="DQ38" s="592"/>
      <c r="DR38" s="592"/>
      <c r="DS38" s="592"/>
      <c r="DT38" s="592"/>
      <c r="DU38" s="592"/>
      <c r="DV38" s="593"/>
      <c r="DW38" s="596">
        <v>11.7</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1903005</v>
      </c>
      <c r="CS39" s="623"/>
      <c r="CT39" s="623"/>
      <c r="CU39" s="623"/>
      <c r="CV39" s="623"/>
      <c r="CW39" s="623"/>
      <c r="CX39" s="623"/>
      <c r="CY39" s="624"/>
      <c r="CZ39" s="625">
        <v>8.8000000000000007</v>
      </c>
      <c r="DA39" s="626"/>
      <c r="DB39" s="626"/>
      <c r="DC39" s="627"/>
      <c r="DD39" s="600">
        <v>1507383</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571685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39800</v>
      </c>
      <c r="CS40" s="592"/>
      <c r="CT40" s="592"/>
      <c r="CU40" s="592"/>
      <c r="CV40" s="592"/>
      <c r="CW40" s="592"/>
      <c r="CX40" s="592"/>
      <c r="CY40" s="593"/>
      <c r="CZ40" s="625">
        <v>0.2</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1359067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247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1813619</v>
      </c>
      <c r="CS42" s="592"/>
      <c r="CT42" s="592"/>
      <c r="CU42" s="592"/>
      <c r="CV42" s="592"/>
      <c r="CW42" s="592"/>
      <c r="CX42" s="592"/>
      <c r="CY42" s="593"/>
      <c r="CZ42" s="625">
        <v>8.3000000000000007</v>
      </c>
      <c r="DA42" s="674"/>
      <c r="DB42" s="674"/>
      <c r="DC42" s="675"/>
      <c r="DD42" s="600">
        <v>608182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152230</v>
      </c>
      <c r="CS43" s="623"/>
      <c r="CT43" s="623"/>
      <c r="CU43" s="623"/>
      <c r="CV43" s="623"/>
      <c r="CW43" s="623"/>
      <c r="CX43" s="623"/>
      <c r="CY43" s="624"/>
      <c r="CZ43" s="625">
        <v>0.7</v>
      </c>
      <c r="DA43" s="626"/>
      <c r="DB43" s="626"/>
      <c r="DC43" s="627"/>
      <c r="DD43" s="600">
        <v>152230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1757118</v>
      </c>
      <c r="CS44" s="592"/>
      <c r="CT44" s="592"/>
      <c r="CU44" s="592"/>
      <c r="CV44" s="592"/>
      <c r="CW44" s="592"/>
      <c r="CX44" s="592"/>
      <c r="CY44" s="593"/>
      <c r="CZ44" s="625">
        <v>8.1</v>
      </c>
      <c r="DA44" s="674"/>
      <c r="DB44" s="674"/>
      <c r="DC44" s="675"/>
      <c r="DD44" s="600">
        <v>606305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309612</v>
      </c>
      <c r="CS45" s="623"/>
      <c r="CT45" s="623"/>
      <c r="CU45" s="623"/>
      <c r="CV45" s="623"/>
      <c r="CW45" s="623"/>
      <c r="CX45" s="623"/>
      <c r="CY45" s="624"/>
      <c r="CZ45" s="625">
        <v>1.4</v>
      </c>
      <c r="DA45" s="626"/>
      <c r="DB45" s="626"/>
      <c r="DC45" s="627"/>
      <c r="DD45" s="600">
        <v>48239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1431728</v>
      </c>
      <c r="CS46" s="592"/>
      <c r="CT46" s="592"/>
      <c r="CU46" s="592"/>
      <c r="CV46" s="592"/>
      <c r="CW46" s="592"/>
      <c r="CX46" s="592"/>
      <c r="CY46" s="593"/>
      <c r="CZ46" s="625">
        <v>6.6</v>
      </c>
      <c r="DA46" s="674"/>
      <c r="DB46" s="674"/>
      <c r="DC46" s="675"/>
      <c r="DD46" s="600">
        <v>545488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56501</v>
      </c>
      <c r="CS47" s="623"/>
      <c r="CT47" s="623"/>
      <c r="CU47" s="623"/>
      <c r="CV47" s="623"/>
      <c r="CW47" s="623"/>
      <c r="CX47" s="623"/>
      <c r="CY47" s="624"/>
      <c r="CZ47" s="625">
        <v>0.3</v>
      </c>
      <c r="DA47" s="626"/>
      <c r="DB47" s="626"/>
      <c r="DC47" s="627"/>
      <c r="DD47" s="600">
        <v>1877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21735069</v>
      </c>
      <c r="CS49" s="659"/>
      <c r="CT49" s="659"/>
      <c r="CU49" s="659"/>
      <c r="CV49" s="659"/>
      <c r="CW49" s="659"/>
      <c r="CX49" s="659"/>
      <c r="CY49" s="686"/>
      <c r="CZ49" s="687">
        <v>100</v>
      </c>
      <c r="DA49" s="688"/>
      <c r="DB49" s="688"/>
      <c r="DC49" s="689"/>
      <c r="DD49" s="690">
        <v>16309242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23010</v>
      </c>
      <c r="R7" s="721"/>
      <c r="S7" s="721"/>
      <c r="T7" s="721"/>
      <c r="U7" s="721"/>
      <c r="V7" s="721">
        <v>21752</v>
      </c>
      <c r="W7" s="721"/>
      <c r="X7" s="721"/>
      <c r="Y7" s="721"/>
      <c r="Z7" s="721"/>
      <c r="AA7" s="721">
        <v>1257</v>
      </c>
      <c r="AB7" s="721"/>
      <c r="AC7" s="721"/>
      <c r="AD7" s="721"/>
      <c r="AE7" s="722"/>
      <c r="AF7" s="723">
        <v>1128</v>
      </c>
      <c r="AG7" s="724"/>
      <c r="AH7" s="724"/>
      <c r="AI7" s="724"/>
      <c r="AJ7" s="725"/>
      <c r="AK7" s="760">
        <v>164</v>
      </c>
      <c r="AL7" s="761"/>
      <c r="AM7" s="761"/>
      <c r="AN7" s="761"/>
      <c r="AO7" s="761"/>
      <c r="AP7" s="761">
        <v>24557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-4</v>
      </c>
      <c r="CI7" s="758"/>
      <c r="CJ7" s="758"/>
      <c r="CK7" s="758"/>
      <c r="CL7" s="759"/>
      <c r="CM7" s="757">
        <v>124</v>
      </c>
      <c r="CN7" s="758"/>
      <c r="CO7" s="758"/>
      <c r="CP7" s="758"/>
      <c r="CQ7" s="759"/>
      <c r="CR7" s="757">
        <v>50</v>
      </c>
      <c r="CS7" s="758"/>
      <c r="CT7" s="758"/>
      <c r="CU7" s="758"/>
      <c r="CV7" s="759"/>
      <c r="CW7" s="757">
        <v>5</v>
      </c>
      <c r="CX7" s="758"/>
      <c r="CY7" s="758"/>
      <c r="CZ7" s="758"/>
      <c r="DA7" s="759"/>
      <c r="DB7" s="757" t="s">
        <v>555</v>
      </c>
      <c r="DC7" s="758"/>
      <c r="DD7" s="758"/>
      <c r="DE7" s="758"/>
      <c r="DF7" s="759"/>
      <c r="DG7" s="757" t="s">
        <v>547</v>
      </c>
      <c r="DH7" s="758"/>
      <c r="DI7" s="758"/>
      <c r="DJ7" s="758"/>
      <c r="DK7" s="759"/>
      <c r="DL7" s="757" t="s">
        <v>547</v>
      </c>
      <c r="DM7" s="758"/>
      <c r="DN7" s="758"/>
      <c r="DO7" s="758"/>
      <c r="DP7" s="759"/>
      <c r="DQ7" s="757" t="s">
        <v>556</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84</v>
      </c>
      <c r="R8" s="745"/>
      <c r="S8" s="745"/>
      <c r="T8" s="745"/>
      <c r="U8" s="745"/>
      <c r="V8" s="745">
        <v>72</v>
      </c>
      <c r="W8" s="745"/>
      <c r="X8" s="745"/>
      <c r="Y8" s="745"/>
      <c r="Z8" s="745"/>
      <c r="AA8" s="745">
        <v>11</v>
      </c>
      <c r="AB8" s="745"/>
      <c r="AC8" s="745"/>
      <c r="AD8" s="745"/>
      <c r="AE8" s="746"/>
      <c r="AF8" s="747">
        <v>11</v>
      </c>
      <c r="AG8" s="748"/>
      <c r="AH8" s="748"/>
      <c r="AI8" s="748"/>
      <c r="AJ8" s="749"/>
      <c r="AK8" s="750" t="s">
        <v>538</v>
      </c>
      <c r="AL8" s="751"/>
      <c r="AM8" s="751"/>
      <c r="AN8" s="751"/>
      <c r="AO8" s="751"/>
      <c r="AP8" s="751">
        <v>55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-4</v>
      </c>
      <c r="CI8" s="768"/>
      <c r="CJ8" s="768"/>
      <c r="CK8" s="768"/>
      <c r="CL8" s="769"/>
      <c r="CM8" s="767">
        <v>249</v>
      </c>
      <c r="CN8" s="768"/>
      <c r="CO8" s="768"/>
      <c r="CP8" s="768"/>
      <c r="CQ8" s="769"/>
      <c r="CR8" s="767">
        <v>300</v>
      </c>
      <c r="CS8" s="768"/>
      <c r="CT8" s="768"/>
      <c r="CU8" s="768"/>
      <c r="CV8" s="769"/>
      <c r="CW8" s="767" t="s">
        <v>547</v>
      </c>
      <c r="CX8" s="768"/>
      <c r="CY8" s="768"/>
      <c r="CZ8" s="768"/>
      <c r="DA8" s="769"/>
      <c r="DB8" s="767">
        <v>11</v>
      </c>
      <c r="DC8" s="768"/>
      <c r="DD8" s="768"/>
      <c r="DE8" s="768"/>
      <c r="DF8" s="769"/>
      <c r="DG8" s="767" t="s">
        <v>547</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89</v>
      </c>
      <c r="R9" s="745"/>
      <c r="S9" s="745"/>
      <c r="T9" s="745"/>
      <c r="U9" s="745"/>
      <c r="V9" s="745">
        <v>60</v>
      </c>
      <c r="W9" s="745"/>
      <c r="X9" s="745"/>
      <c r="Y9" s="745"/>
      <c r="Z9" s="745"/>
      <c r="AA9" s="745">
        <v>29</v>
      </c>
      <c r="AB9" s="745"/>
      <c r="AC9" s="745"/>
      <c r="AD9" s="745"/>
      <c r="AE9" s="746"/>
      <c r="AF9" s="747">
        <v>5</v>
      </c>
      <c r="AG9" s="748"/>
      <c r="AH9" s="748"/>
      <c r="AI9" s="748"/>
      <c r="AJ9" s="749"/>
      <c r="AK9" s="750">
        <v>83</v>
      </c>
      <c r="AL9" s="751"/>
      <c r="AM9" s="751"/>
      <c r="AN9" s="751"/>
      <c r="AO9" s="751"/>
      <c r="AP9" s="751" t="s">
        <v>537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-7</v>
      </c>
      <c r="CI9" s="768"/>
      <c r="CJ9" s="768"/>
      <c r="CK9" s="768"/>
      <c r="CL9" s="769"/>
      <c r="CM9" s="767">
        <v>116</v>
      </c>
      <c r="CN9" s="768"/>
      <c r="CO9" s="768"/>
      <c r="CP9" s="768"/>
      <c r="CQ9" s="769"/>
      <c r="CR9" s="767">
        <v>100</v>
      </c>
      <c r="CS9" s="768"/>
      <c r="CT9" s="768"/>
      <c r="CU9" s="768"/>
      <c r="CV9" s="769"/>
      <c r="CW9" s="767" t="s">
        <v>547</v>
      </c>
      <c r="CX9" s="768"/>
      <c r="CY9" s="768"/>
      <c r="CZ9" s="768"/>
      <c r="DA9" s="769"/>
      <c r="DB9" s="767" t="s">
        <v>547</v>
      </c>
      <c r="DC9" s="768"/>
      <c r="DD9" s="768"/>
      <c r="DE9" s="768"/>
      <c r="DF9" s="769"/>
      <c r="DG9" s="767" t="s">
        <v>547</v>
      </c>
      <c r="DH9" s="768"/>
      <c r="DI9" s="768"/>
      <c r="DJ9" s="768"/>
      <c r="DK9" s="769"/>
      <c r="DL9" s="767" t="s">
        <v>547</v>
      </c>
      <c r="DM9" s="768"/>
      <c r="DN9" s="768"/>
      <c r="DO9" s="768"/>
      <c r="DP9" s="769"/>
      <c r="DQ9" s="767" t="s">
        <v>547</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13</v>
      </c>
      <c r="CI10" s="768"/>
      <c r="CJ10" s="768"/>
      <c r="CK10" s="768"/>
      <c r="CL10" s="769"/>
      <c r="CM10" s="767">
        <v>263</v>
      </c>
      <c r="CN10" s="768"/>
      <c r="CO10" s="768"/>
      <c r="CP10" s="768"/>
      <c r="CQ10" s="769"/>
      <c r="CR10" s="767">
        <v>48</v>
      </c>
      <c r="CS10" s="768"/>
      <c r="CT10" s="768"/>
      <c r="CU10" s="768"/>
      <c r="CV10" s="769"/>
      <c r="CW10" s="767" t="s">
        <v>547</v>
      </c>
      <c r="CX10" s="768"/>
      <c r="CY10" s="768"/>
      <c r="CZ10" s="768"/>
      <c r="DA10" s="769"/>
      <c r="DB10" s="767" t="s">
        <v>547</v>
      </c>
      <c r="DC10" s="768"/>
      <c r="DD10" s="768"/>
      <c r="DE10" s="768"/>
      <c r="DF10" s="769"/>
      <c r="DG10" s="767" t="s">
        <v>547</v>
      </c>
      <c r="DH10" s="768"/>
      <c r="DI10" s="768"/>
      <c r="DJ10" s="768"/>
      <c r="DK10" s="769"/>
      <c r="DL10" s="767" t="s">
        <v>556</v>
      </c>
      <c r="DM10" s="768"/>
      <c r="DN10" s="768"/>
      <c r="DO10" s="768"/>
      <c r="DP10" s="769"/>
      <c r="DQ10" s="767" t="s">
        <v>547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552</v>
      </c>
      <c r="BT11" s="755"/>
      <c r="BU11" s="755"/>
      <c r="BV11" s="755"/>
      <c r="BW11" s="755"/>
      <c r="BX11" s="755"/>
      <c r="BY11" s="755"/>
      <c r="BZ11" s="755"/>
      <c r="CA11" s="755"/>
      <c r="CB11" s="755"/>
      <c r="CC11" s="755"/>
      <c r="CD11" s="755"/>
      <c r="CE11" s="755"/>
      <c r="CF11" s="755"/>
      <c r="CG11" s="756"/>
      <c r="CH11" s="767">
        <v>1</v>
      </c>
      <c r="CI11" s="768"/>
      <c r="CJ11" s="768"/>
      <c r="CK11" s="768"/>
      <c r="CL11" s="769"/>
      <c r="CM11" s="767">
        <v>49</v>
      </c>
      <c r="CN11" s="768"/>
      <c r="CO11" s="768"/>
      <c r="CP11" s="768"/>
      <c r="CQ11" s="769"/>
      <c r="CR11" s="767">
        <v>57</v>
      </c>
      <c r="CS11" s="768"/>
      <c r="CT11" s="768"/>
      <c r="CU11" s="768"/>
      <c r="CV11" s="769"/>
      <c r="CW11" s="767" t="s">
        <v>547</v>
      </c>
      <c r="CX11" s="768"/>
      <c r="CY11" s="768"/>
      <c r="CZ11" s="768"/>
      <c r="DA11" s="769"/>
      <c r="DB11" s="767" t="s">
        <v>547</v>
      </c>
      <c r="DC11" s="768"/>
      <c r="DD11" s="768"/>
      <c r="DE11" s="768"/>
      <c r="DF11" s="769"/>
      <c r="DG11" s="767" t="s">
        <v>547</v>
      </c>
      <c r="DH11" s="768"/>
      <c r="DI11" s="768"/>
      <c r="DJ11" s="768"/>
      <c r="DK11" s="769"/>
      <c r="DL11" s="767" t="s">
        <v>547</v>
      </c>
      <c r="DM11" s="768"/>
      <c r="DN11" s="768"/>
      <c r="DO11" s="768"/>
      <c r="DP11" s="769"/>
      <c r="DQ11" s="767" t="s">
        <v>547</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553</v>
      </c>
      <c r="BT12" s="755"/>
      <c r="BU12" s="755"/>
      <c r="BV12" s="755"/>
      <c r="BW12" s="755"/>
      <c r="BX12" s="755"/>
      <c r="BY12" s="755"/>
      <c r="BZ12" s="755"/>
      <c r="CA12" s="755"/>
      <c r="CB12" s="755"/>
      <c r="CC12" s="755"/>
      <c r="CD12" s="755"/>
      <c r="CE12" s="755"/>
      <c r="CF12" s="755"/>
      <c r="CG12" s="756"/>
      <c r="CH12" s="767">
        <v>-8</v>
      </c>
      <c r="CI12" s="768"/>
      <c r="CJ12" s="768"/>
      <c r="CK12" s="768"/>
      <c r="CL12" s="769"/>
      <c r="CM12" s="767">
        <v>69</v>
      </c>
      <c r="CN12" s="768"/>
      <c r="CO12" s="768"/>
      <c r="CP12" s="768"/>
      <c r="CQ12" s="769"/>
      <c r="CR12" s="767">
        <v>30</v>
      </c>
      <c r="CS12" s="768"/>
      <c r="CT12" s="768"/>
      <c r="CU12" s="768"/>
      <c r="CV12" s="769"/>
      <c r="CW12" s="767">
        <v>27</v>
      </c>
      <c r="CX12" s="768"/>
      <c r="CY12" s="768"/>
      <c r="CZ12" s="768"/>
      <c r="DA12" s="769"/>
      <c r="DB12" s="767" t="s">
        <v>547</v>
      </c>
      <c r="DC12" s="768"/>
      <c r="DD12" s="768"/>
      <c r="DE12" s="768"/>
      <c r="DF12" s="769"/>
      <c r="DG12" s="767" t="s">
        <v>547</v>
      </c>
      <c r="DH12" s="768"/>
      <c r="DI12" s="768"/>
      <c r="DJ12" s="768"/>
      <c r="DK12" s="769"/>
      <c r="DL12" s="767" t="s">
        <v>556</v>
      </c>
      <c r="DM12" s="768"/>
      <c r="DN12" s="768"/>
      <c r="DO12" s="768"/>
      <c r="DP12" s="769"/>
      <c r="DQ12" s="767" t="s">
        <v>547</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554</v>
      </c>
      <c r="BT13" s="755"/>
      <c r="BU13" s="755"/>
      <c r="BV13" s="755"/>
      <c r="BW13" s="755"/>
      <c r="BX13" s="755"/>
      <c r="BY13" s="755"/>
      <c r="BZ13" s="755"/>
      <c r="CA13" s="755"/>
      <c r="CB13" s="755"/>
      <c r="CC13" s="755"/>
      <c r="CD13" s="755"/>
      <c r="CE13" s="755"/>
      <c r="CF13" s="755"/>
      <c r="CG13" s="756"/>
      <c r="CH13" s="767">
        <v>-9</v>
      </c>
      <c r="CI13" s="768"/>
      <c r="CJ13" s="768"/>
      <c r="CK13" s="768"/>
      <c r="CL13" s="769"/>
      <c r="CM13" s="767">
        <v>28</v>
      </c>
      <c r="CN13" s="768"/>
      <c r="CO13" s="768"/>
      <c r="CP13" s="768"/>
      <c r="CQ13" s="769"/>
      <c r="CR13" s="767">
        <v>50</v>
      </c>
      <c r="CS13" s="768"/>
      <c r="CT13" s="768"/>
      <c r="CU13" s="768"/>
      <c r="CV13" s="769"/>
      <c r="CW13" s="767" t="s">
        <v>547</v>
      </c>
      <c r="CX13" s="768"/>
      <c r="CY13" s="768"/>
      <c r="CZ13" s="768"/>
      <c r="DA13" s="769"/>
      <c r="DB13" s="767" t="s">
        <v>547</v>
      </c>
      <c r="DC13" s="768"/>
      <c r="DD13" s="768"/>
      <c r="DE13" s="768"/>
      <c r="DF13" s="769"/>
      <c r="DG13" s="767" t="s">
        <v>547</v>
      </c>
      <c r="DH13" s="768"/>
      <c r="DI13" s="768"/>
      <c r="DJ13" s="768"/>
      <c r="DK13" s="769"/>
      <c r="DL13" s="767" t="s">
        <v>556</v>
      </c>
      <c r="DM13" s="768"/>
      <c r="DN13" s="768"/>
      <c r="DO13" s="768"/>
      <c r="DP13" s="769"/>
      <c r="DQ13" s="767" t="s">
        <v>547</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23099</v>
      </c>
      <c r="R23" s="780"/>
      <c r="S23" s="780"/>
      <c r="T23" s="780"/>
      <c r="U23" s="780"/>
      <c r="V23" s="780">
        <v>21802</v>
      </c>
      <c r="W23" s="780"/>
      <c r="X23" s="780"/>
      <c r="Y23" s="780"/>
      <c r="Z23" s="780"/>
      <c r="AA23" s="780">
        <v>1297</v>
      </c>
      <c r="AB23" s="780"/>
      <c r="AC23" s="780"/>
      <c r="AD23" s="780"/>
      <c r="AE23" s="781"/>
      <c r="AF23" s="782">
        <v>1144</v>
      </c>
      <c r="AG23" s="780"/>
      <c r="AH23" s="780"/>
      <c r="AI23" s="780"/>
      <c r="AJ23" s="783"/>
      <c r="AK23" s="784"/>
      <c r="AL23" s="785"/>
      <c r="AM23" s="785"/>
      <c r="AN23" s="785"/>
      <c r="AO23" s="785"/>
      <c r="AP23" s="780">
        <v>24611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5441</v>
      </c>
      <c r="R28" s="809"/>
      <c r="S28" s="809"/>
      <c r="T28" s="809"/>
      <c r="U28" s="809"/>
      <c r="V28" s="809">
        <v>5225</v>
      </c>
      <c r="W28" s="809"/>
      <c r="X28" s="809"/>
      <c r="Y28" s="809"/>
      <c r="Z28" s="809"/>
      <c r="AA28" s="809">
        <v>216</v>
      </c>
      <c r="AB28" s="809"/>
      <c r="AC28" s="809"/>
      <c r="AD28" s="809"/>
      <c r="AE28" s="810"/>
      <c r="AF28" s="811">
        <v>216</v>
      </c>
      <c r="AG28" s="809"/>
      <c r="AH28" s="809"/>
      <c r="AI28" s="809"/>
      <c r="AJ28" s="812"/>
      <c r="AK28" s="813">
        <v>535</v>
      </c>
      <c r="AL28" s="804"/>
      <c r="AM28" s="804"/>
      <c r="AN28" s="804"/>
      <c r="AO28" s="804"/>
      <c r="AP28" s="804" t="s">
        <v>539</v>
      </c>
      <c r="AQ28" s="804"/>
      <c r="AR28" s="804"/>
      <c r="AS28" s="804"/>
      <c r="AT28" s="804"/>
      <c r="AU28" s="804" t="s">
        <v>539</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172</v>
      </c>
      <c r="R29" s="745"/>
      <c r="S29" s="745"/>
      <c r="T29" s="745"/>
      <c r="U29" s="745"/>
      <c r="V29" s="745">
        <v>157</v>
      </c>
      <c r="W29" s="745"/>
      <c r="X29" s="745"/>
      <c r="Y29" s="745"/>
      <c r="Z29" s="745"/>
      <c r="AA29" s="745">
        <v>16</v>
      </c>
      <c r="AB29" s="745"/>
      <c r="AC29" s="745"/>
      <c r="AD29" s="745"/>
      <c r="AE29" s="746"/>
      <c r="AF29" s="747">
        <v>16</v>
      </c>
      <c r="AG29" s="748"/>
      <c r="AH29" s="748"/>
      <c r="AI29" s="748"/>
      <c r="AJ29" s="749"/>
      <c r="AK29" s="816">
        <v>56</v>
      </c>
      <c r="AL29" s="817"/>
      <c r="AM29" s="817"/>
      <c r="AN29" s="817"/>
      <c r="AO29" s="817"/>
      <c r="AP29" s="817">
        <v>143</v>
      </c>
      <c r="AQ29" s="817"/>
      <c r="AR29" s="817"/>
      <c r="AS29" s="817"/>
      <c r="AT29" s="817"/>
      <c r="AU29" s="817">
        <v>40</v>
      </c>
      <c r="AV29" s="817"/>
      <c r="AW29" s="817"/>
      <c r="AX29" s="817"/>
      <c r="AY29" s="817"/>
      <c r="AZ29" s="818" t="s">
        <v>539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4520</v>
      </c>
      <c r="R30" s="745"/>
      <c r="S30" s="745"/>
      <c r="T30" s="745"/>
      <c r="U30" s="745"/>
      <c r="V30" s="745">
        <v>4459</v>
      </c>
      <c r="W30" s="745"/>
      <c r="X30" s="745"/>
      <c r="Y30" s="745"/>
      <c r="Z30" s="745"/>
      <c r="AA30" s="745">
        <v>61</v>
      </c>
      <c r="AB30" s="745"/>
      <c r="AC30" s="745"/>
      <c r="AD30" s="745"/>
      <c r="AE30" s="746"/>
      <c r="AF30" s="747">
        <v>61</v>
      </c>
      <c r="AG30" s="748"/>
      <c r="AH30" s="748"/>
      <c r="AI30" s="748"/>
      <c r="AJ30" s="749"/>
      <c r="AK30" s="816">
        <v>657</v>
      </c>
      <c r="AL30" s="817"/>
      <c r="AM30" s="817"/>
      <c r="AN30" s="817"/>
      <c r="AO30" s="817"/>
      <c r="AP30" s="817">
        <v>60</v>
      </c>
      <c r="AQ30" s="817"/>
      <c r="AR30" s="817"/>
      <c r="AS30" s="817"/>
      <c r="AT30" s="817"/>
      <c r="AU30" s="817" t="s">
        <v>539</v>
      </c>
      <c r="AV30" s="817"/>
      <c r="AW30" s="817"/>
      <c r="AX30" s="817"/>
      <c r="AY30" s="817"/>
      <c r="AZ30" s="818" t="s">
        <v>539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460</v>
      </c>
      <c r="R31" s="745"/>
      <c r="S31" s="745"/>
      <c r="T31" s="745"/>
      <c r="U31" s="745"/>
      <c r="V31" s="745">
        <v>455</v>
      </c>
      <c r="W31" s="745"/>
      <c r="X31" s="745"/>
      <c r="Y31" s="745"/>
      <c r="Z31" s="745"/>
      <c r="AA31" s="745">
        <v>5</v>
      </c>
      <c r="AB31" s="745"/>
      <c r="AC31" s="745"/>
      <c r="AD31" s="745"/>
      <c r="AE31" s="746"/>
      <c r="AF31" s="747">
        <v>5</v>
      </c>
      <c r="AG31" s="748"/>
      <c r="AH31" s="748"/>
      <c r="AI31" s="748"/>
      <c r="AJ31" s="749"/>
      <c r="AK31" s="816">
        <v>145</v>
      </c>
      <c r="AL31" s="817"/>
      <c r="AM31" s="817"/>
      <c r="AN31" s="817"/>
      <c r="AO31" s="817"/>
      <c r="AP31" s="817" t="s">
        <v>539</v>
      </c>
      <c r="AQ31" s="817"/>
      <c r="AR31" s="817"/>
      <c r="AS31" s="817"/>
      <c r="AT31" s="817"/>
      <c r="AU31" s="817" t="s">
        <v>539</v>
      </c>
      <c r="AV31" s="817"/>
      <c r="AW31" s="817"/>
      <c r="AX31" s="817"/>
      <c r="AY31" s="817"/>
      <c r="AZ31" s="818" t="s">
        <v>539</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636</v>
      </c>
      <c r="R32" s="745"/>
      <c r="S32" s="745"/>
      <c r="T32" s="745"/>
      <c r="U32" s="745"/>
      <c r="V32" s="745">
        <v>593</v>
      </c>
      <c r="W32" s="745"/>
      <c r="X32" s="745"/>
      <c r="Y32" s="745"/>
      <c r="Z32" s="745"/>
      <c r="AA32" s="745">
        <v>43</v>
      </c>
      <c r="AB32" s="745"/>
      <c r="AC32" s="745"/>
      <c r="AD32" s="745"/>
      <c r="AE32" s="746"/>
      <c r="AF32" s="747">
        <v>936</v>
      </c>
      <c r="AG32" s="748"/>
      <c r="AH32" s="748"/>
      <c r="AI32" s="748"/>
      <c r="AJ32" s="749"/>
      <c r="AK32" s="816" t="s">
        <v>539</v>
      </c>
      <c r="AL32" s="817"/>
      <c r="AM32" s="817"/>
      <c r="AN32" s="817"/>
      <c r="AO32" s="817"/>
      <c r="AP32" s="817">
        <v>985</v>
      </c>
      <c r="AQ32" s="817"/>
      <c r="AR32" s="817"/>
      <c r="AS32" s="817"/>
      <c r="AT32" s="817"/>
      <c r="AU32" s="817" t="s">
        <v>539</v>
      </c>
      <c r="AV32" s="817"/>
      <c r="AW32" s="817"/>
      <c r="AX32" s="817"/>
      <c r="AY32" s="817"/>
      <c r="AZ32" s="818" t="s">
        <v>539</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779</v>
      </c>
      <c r="R33" s="745"/>
      <c r="S33" s="745"/>
      <c r="T33" s="745"/>
      <c r="U33" s="745"/>
      <c r="V33" s="745">
        <v>717</v>
      </c>
      <c r="W33" s="745"/>
      <c r="X33" s="745"/>
      <c r="Y33" s="745"/>
      <c r="Z33" s="745"/>
      <c r="AA33" s="745">
        <v>61</v>
      </c>
      <c r="AB33" s="745"/>
      <c r="AC33" s="745"/>
      <c r="AD33" s="745"/>
      <c r="AE33" s="746"/>
      <c r="AF33" s="747">
        <v>21</v>
      </c>
      <c r="AG33" s="748"/>
      <c r="AH33" s="748"/>
      <c r="AI33" s="748"/>
      <c r="AJ33" s="749"/>
      <c r="AK33" s="816">
        <v>248</v>
      </c>
      <c r="AL33" s="817"/>
      <c r="AM33" s="817"/>
      <c r="AN33" s="817"/>
      <c r="AO33" s="817"/>
      <c r="AP33" s="817">
        <v>3179</v>
      </c>
      <c r="AQ33" s="817"/>
      <c r="AR33" s="817"/>
      <c r="AS33" s="817"/>
      <c r="AT33" s="817"/>
      <c r="AU33" s="817">
        <v>2893</v>
      </c>
      <c r="AV33" s="817"/>
      <c r="AW33" s="817"/>
      <c r="AX33" s="817"/>
      <c r="AY33" s="817"/>
      <c r="AZ33" s="818" t="s">
        <v>539</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513</v>
      </c>
      <c r="R34" s="745"/>
      <c r="S34" s="745"/>
      <c r="T34" s="745"/>
      <c r="U34" s="745"/>
      <c r="V34" s="745">
        <v>501</v>
      </c>
      <c r="W34" s="745"/>
      <c r="X34" s="745"/>
      <c r="Y34" s="745"/>
      <c r="Z34" s="745"/>
      <c r="AA34" s="745">
        <v>12</v>
      </c>
      <c r="AB34" s="745"/>
      <c r="AC34" s="745"/>
      <c r="AD34" s="745"/>
      <c r="AE34" s="746"/>
      <c r="AF34" s="747">
        <v>12</v>
      </c>
      <c r="AG34" s="748"/>
      <c r="AH34" s="748"/>
      <c r="AI34" s="748"/>
      <c r="AJ34" s="749"/>
      <c r="AK34" s="816">
        <v>327</v>
      </c>
      <c r="AL34" s="817"/>
      <c r="AM34" s="817"/>
      <c r="AN34" s="817"/>
      <c r="AO34" s="817"/>
      <c r="AP34" s="817">
        <v>3898</v>
      </c>
      <c r="AQ34" s="817"/>
      <c r="AR34" s="817"/>
      <c r="AS34" s="817"/>
      <c r="AT34" s="817"/>
      <c r="AU34" s="817">
        <v>3898</v>
      </c>
      <c r="AV34" s="817"/>
      <c r="AW34" s="817"/>
      <c r="AX34" s="817"/>
      <c r="AY34" s="817"/>
      <c r="AZ34" s="818" t="s">
        <v>539</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1252</v>
      </c>
      <c r="R35" s="745"/>
      <c r="S35" s="745"/>
      <c r="T35" s="745"/>
      <c r="U35" s="745"/>
      <c r="V35" s="745">
        <v>1218</v>
      </c>
      <c r="W35" s="745"/>
      <c r="X35" s="745"/>
      <c r="Y35" s="745"/>
      <c r="Z35" s="745"/>
      <c r="AA35" s="745">
        <v>34</v>
      </c>
      <c r="AB35" s="745"/>
      <c r="AC35" s="745"/>
      <c r="AD35" s="745"/>
      <c r="AE35" s="746"/>
      <c r="AF35" s="747">
        <v>16</v>
      </c>
      <c r="AG35" s="748"/>
      <c r="AH35" s="748"/>
      <c r="AI35" s="748"/>
      <c r="AJ35" s="749"/>
      <c r="AK35" s="816">
        <v>340</v>
      </c>
      <c r="AL35" s="817"/>
      <c r="AM35" s="817"/>
      <c r="AN35" s="817"/>
      <c r="AO35" s="817"/>
      <c r="AP35" s="817">
        <v>3099</v>
      </c>
      <c r="AQ35" s="817"/>
      <c r="AR35" s="817"/>
      <c r="AS35" s="817"/>
      <c r="AT35" s="817"/>
      <c r="AU35" s="817">
        <v>2361</v>
      </c>
      <c r="AV35" s="817"/>
      <c r="AW35" s="817"/>
      <c r="AX35" s="817"/>
      <c r="AY35" s="817"/>
      <c r="AZ35" s="818" t="s">
        <v>539</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45</v>
      </c>
      <c r="R36" s="745"/>
      <c r="S36" s="745"/>
      <c r="T36" s="745"/>
      <c r="U36" s="745"/>
      <c r="V36" s="745">
        <v>44</v>
      </c>
      <c r="W36" s="745"/>
      <c r="X36" s="745"/>
      <c r="Y36" s="745"/>
      <c r="Z36" s="745"/>
      <c r="AA36" s="745">
        <v>1</v>
      </c>
      <c r="AB36" s="745"/>
      <c r="AC36" s="745"/>
      <c r="AD36" s="745"/>
      <c r="AE36" s="746"/>
      <c r="AF36" s="747">
        <v>1</v>
      </c>
      <c r="AG36" s="748"/>
      <c r="AH36" s="748"/>
      <c r="AI36" s="748"/>
      <c r="AJ36" s="749"/>
      <c r="AK36" s="816">
        <v>28</v>
      </c>
      <c r="AL36" s="817"/>
      <c r="AM36" s="817"/>
      <c r="AN36" s="817"/>
      <c r="AO36" s="817"/>
      <c r="AP36" s="817">
        <v>178</v>
      </c>
      <c r="AQ36" s="817"/>
      <c r="AR36" s="817"/>
      <c r="AS36" s="817"/>
      <c r="AT36" s="817"/>
      <c r="AU36" s="817">
        <v>140</v>
      </c>
      <c r="AV36" s="817"/>
      <c r="AW36" s="817"/>
      <c r="AX36" s="817"/>
      <c r="AY36" s="817"/>
      <c r="AZ36" s="818" t="s">
        <v>539</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391</v>
      </c>
      <c r="C37" s="742"/>
      <c r="D37" s="742"/>
      <c r="E37" s="742"/>
      <c r="F37" s="742"/>
      <c r="G37" s="742"/>
      <c r="H37" s="742"/>
      <c r="I37" s="742"/>
      <c r="J37" s="742"/>
      <c r="K37" s="742"/>
      <c r="L37" s="742"/>
      <c r="M37" s="742"/>
      <c r="N37" s="742"/>
      <c r="O37" s="742"/>
      <c r="P37" s="743"/>
      <c r="Q37" s="744">
        <v>26</v>
      </c>
      <c r="R37" s="745"/>
      <c r="S37" s="745"/>
      <c r="T37" s="745"/>
      <c r="U37" s="745"/>
      <c r="V37" s="745">
        <v>26</v>
      </c>
      <c r="W37" s="745"/>
      <c r="X37" s="745"/>
      <c r="Y37" s="745"/>
      <c r="Z37" s="745"/>
      <c r="AA37" s="745" t="s">
        <v>536</v>
      </c>
      <c r="AB37" s="745"/>
      <c r="AC37" s="745"/>
      <c r="AD37" s="745"/>
      <c r="AE37" s="746"/>
      <c r="AF37" s="747" t="s">
        <v>112</v>
      </c>
      <c r="AG37" s="748"/>
      <c r="AH37" s="748"/>
      <c r="AI37" s="748"/>
      <c r="AJ37" s="749"/>
      <c r="AK37" s="816">
        <v>23</v>
      </c>
      <c r="AL37" s="817"/>
      <c r="AM37" s="817"/>
      <c r="AN37" s="817"/>
      <c r="AO37" s="817"/>
      <c r="AP37" s="817">
        <v>64</v>
      </c>
      <c r="AQ37" s="817"/>
      <c r="AR37" s="817"/>
      <c r="AS37" s="817"/>
      <c r="AT37" s="817"/>
      <c r="AU37" s="817">
        <v>55</v>
      </c>
      <c r="AV37" s="817"/>
      <c r="AW37" s="817"/>
      <c r="AX37" s="817"/>
      <c r="AY37" s="817"/>
      <c r="AZ37" s="818" t="s">
        <v>539</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1282</v>
      </c>
      <c r="AG63" s="828"/>
      <c r="AH63" s="828"/>
      <c r="AI63" s="828"/>
      <c r="AJ63" s="829"/>
      <c r="AK63" s="830"/>
      <c r="AL63" s="825"/>
      <c r="AM63" s="825"/>
      <c r="AN63" s="825"/>
      <c r="AO63" s="825"/>
      <c r="AP63" s="828">
        <v>11606</v>
      </c>
      <c r="AQ63" s="828"/>
      <c r="AR63" s="828"/>
      <c r="AS63" s="828"/>
      <c r="AT63" s="828"/>
      <c r="AU63" s="828">
        <v>9387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547</v>
      </c>
      <c r="AQ68" s="852"/>
      <c r="AR68" s="852"/>
      <c r="AS68" s="852"/>
      <c r="AT68" s="852"/>
      <c r="AU68" s="852" t="s">
        <v>547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547</v>
      </c>
      <c r="AQ69" s="817"/>
      <c r="AR69" s="817"/>
      <c r="AS69" s="817"/>
      <c r="AT69" s="817"/>
      <c r="AU69" s="817" t="s">
        <v>547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547</v>
      </c>
      <c r="AL70" s="817"/>
      <c r="AM70" s="817"/>
      <c r="AN70" s="817"/>
      <c r="AO70" s="817"/>
      <c r="AP70" s="817" t="s">
        <v>547</v>
      </c>
      <c r="AQ70" s="817"/>
      <c r="AR70" s="817"/>
      <c r="AS70" s="817"/>
      <c r="AT70" s="817"/>
      <c r="AU70" s="817" t="s">
        <v>547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547</v>
      </c>
      <c r="AL71" s="817"/>
      <c r="AM71" s="817"/>
      <c r="AN71" s="817"/>
      <c r="AO71" s="817"/>
      <c r="AP71" s="817" t="s">
        <v>547</v>
      </c>
      <c r="AQ71" s="817"/>
      <c r="AR71" s="817"/>
      <c r="AS71" s="817"/>
      <c r="AT71" s="817"/>
      <c r="AU71" s="817" t="s">
        <v>547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547</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836</v>
      </c>
      <c r="R73" s="817"/>
      <c r="S73" s="817"/>
      <c r="T73" s="817"/>
      <c r="U73" s="817"/>
      <c r="V73" s="817">
        <v>833</v>
      </c>
      <c r="W73" s="817"/>
      <c r="X73" s="817"/>
      <c r="Y73" s="817"/>
      <c r="Z73" s="817"/>
      <c r="AA73" s="817">
        <v>3</v>
      </c>
      <c r="AB73" s="817"/>
      <c r="AC73" s="817"/>
      <c r="AD73" s="817"/>
      <c r="AE73" s="817"/>
      <c r="AF73" s="817">
        <v>1354</v>
      </c>
      <c r="AG73" s="817"/>
      <c r="AH73" s="817"/>
      <c r="AI73" s="817"/>
      <c r="AJ73" s="817"/>
      <c r="AK73" s="817" t="s">
        <v>547</v>
      </c>
      <c r="AL73" s="817"/>
      <c r="AM73" s="817"/>
      <c r="AN73" s="817"/>
      <c r="AO73" s="817"/>
      <c r="AP73" s="817" t="s">
        <v>547</v>
      </c>
      <c r="AQ73" s="817"/>
      <c r="AR73" s="817"/>
      <c r="AS73" s="817"/>
      <c r="AT73" s="817"/>
      <c r="AU73" s="817" t="s">
        <v>547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5">
        <v>1152</v>
      </c>
      <c r="R74" s="866"/>
      <c r="S74" s="866"/>
      <c r="T74" s="866"/>
      <c r="U74" s="816"/>
      <c r="V74" s="867">
        <v>1072</v>
      </c>
      <c r="W74" s="866"/>
      <c r="X74" s="866"/>
      <c r="Y74" s="866"/>
      <c r="Z74" s="816"/>
      <c r="AA74" s="867">
        <v>80</v>
      </c>
      <c r="AB74" s="866"/>
      <c r="AC74" s="866"/>
      <c r="AD74" s="866"/>
      <c r="AE74" s="816"/>
      <c r="AF74" s="867">
        <v>80</v>
      </c>
      <c r="AG74" s="866"/>
      <c r="AH74" s="866"/>
      <c r="AI74" s="866"/>
      <c r="AJ74" s="816"/>
      <c r="AK74" s="867" t="s">
        <v>547</v>
      </c>
      <c r="AL74" s="866"/>
      <c r="AM74" s="866"/>
      <c r="AN74" s="866"/>
      <c r="AO74" s="816"/>
      <c r="AP74" s="867" t="s">
        <v>547</v>
      </c>
      <c r="AQ74" s="866"/>
      <c r="AR74" s="866"/>
      <c r="AS74" s="866"/>
      <c r="AT74" s="816"/>
      <c r="AU74" s="867" t="s">
        <v>547</v>
      </c>
      <c r="AV74" s="866"/>
      <c r="AW74" s="866"/>
      <c r="AX74" s="866"/>
      <c r="AY74" s="816"/>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7271</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635</v>
      </c>
      <c r="CS102" s="836"/>
      <c r="CT102" s="836"/>
      <c r="CU102" s="836"/>
      <c r="CV102" s="879"/>
      <c r="CW102" s="878">
        <v>32</v>
      </c>
      <c r="CX102" s="836"/>
      <c r="CY102" s="836"/>
      <c r="CZ102" s="836"/>
      <c r="DA102" s="879"/>
      <c r="DB102" s="878">
        <v>11</v>
      </c>
      <c r="DC102" s="836"/>
      <c r="DD102" s="836"/>
      <c r="DE102" s="836"/>
      <c r="DF102" s="879"/>
      <c r="DG102" s="878" t="s">
        <v>547</v>
      </c>
      <c r="DH102" s="836"/>
      <c r="DI102" s="836"/>
      <c r="DJ102" s="836"/>
      <c r="DK102" s="879"/>
      <c r="DL102" s="878" t="s">
        <v>547</v>
      </c>
      <c r="DM102" s="836"/>
      <c r="DN102" s="836"/>
      <c r="DO102" s="836"/>
      <c r="DP102" s="879"/>
      <c r="DQ102" s="878" t="s">
        <v>556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286</v>
      </c>
      <c r="AG109" s="881"/>
      <c r="AH109" s="881"/>
      <c r="AI109" s="881"/>
      <c r="AJ109" s="882"/>
      <c r="AK109" s="880" t="s">
        <v>285</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286</v>
      </c>
      <c r="BW109" s="881"/>
      <c r="BX109" s="881"/>
      <c r="BY109" s="881"/>
      <c r="BZ109" s="882"/>
      <c r="CA109" s="880" t="s">
        <v>285</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286</v>
      </c>
      <c r="DM109" s="881"/>
      <c r="DN109" s="881"/>
      <c r="DO109" s="881"/>
      <c r="DP109" s="882"/>
      <c r="DQ109" s="880" t="s">
        <v>285</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3352192</v>
      </c>
      <c r="AB110" s="888"/>
      <c r="AC110" s="888"/>
      <c r="AD110" s="888"/>
      <c r="AE110" s="889"/>
      <c r="AF110" s="890">
        <v>3269359</v>
      </c>
      <c r="AG110" s="888"/>
      <c r="AH110" s="888"/>
      <c r="AI110" s="888"/>
      <c r="AJ110" s="889"/>
      <c r="AK110" s="890">
        <v>3089977</v>
      </c>
      <c r="AL110" s="888"/>
      <c r="AM110" s="888"/>
      <c r="AN110" s="888"/>
      <c r="AO110" s="889"/>
      <c r="AP110" s="891">
        <v>24.4</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25183255</v>
      </c>
      <c r="BR110" s="925"/>
      <c r="BS110" s="925"/>
      <c r="BT110" s="925"/>
      <c r="BU110" s="925"/>
      <c r="BV110" s="925">
        <v>24879093</v>
      </c>
      <c r="BW110" s="925"/>
      <c r="BX110" s="925"/>
      <c r="BY110" s="925"/>
      <c r="BZ110" s="925"/>
      <c r="CA110" s="925">
        <v>24611121</v>
      </c>
      <c r="CB110" s="925"/>
      <c r="CC110" s="925"/>
      <c r="CD110" s="925"/>
      <c r="CE110" s="925"/>
      <c r="CF110" s="939">
        <v>194.3</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2402</v>
      </c>
      <c r="BR111" s="918"/>
      <c r="BS111" s="918"/>
      <c r="BT111" s="918"/>
      <c r="BU111" s="918"/>
      <c r="BV111" s="918">
        <v>925</v>
      </c>
      <c r="BW111" s="918"/>
      <c r="BX111" s="918"/>
      <c r="BY111" s="918"/>
      <c r="BZ111" s="918"/>
      <c r="CA111" s="918">
        <v>467</v>
      </c>
      <c r="CB111" s="918"/>
      <c r="CC111" s="918"/>
      <c r="CD111" s="918"/>
      <c r="CE111" s="918"/>
      <c r="CF111" s="912">
        <v>0</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9983164</v>
      </c>
      <c r="BR112" s="918"/>
      <c r="BS112" s="918"/>
      <c r="BT112" s="918"/>
      <c r="BU112" s="918"/>
      <c r="BV112" s="918">
        <v>9635861</v>
      </c>
      <c r="BW112" s="918"/>
      <c r="BX112" s="918"/>
      <c r="BY112" s="918"/>
      <c r="BZ112" s="918"/>
      <c r="CA112" s="918">
        <v>9387315</v>
      </c>
      <c r="CB112" s="918"/>
      <c r="CC112" s="918"/>
      <c r="CD112" s="918"/>
      <c r="CE112" s="918"/>
      <c r="CF112" s="912">
        <v>74.099999999999994</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708371</v>
      </c>
      <c r="AB113" s="932"/>
      <c r="AC113" s="932"/>
      <c r="AD113" s="932"/>
      <c r="AE113" s="933"/>
      <c r="AF113" s="934">
        <v>684054</v>
      </c>
      <c r="AG113" s="932"/>
      <c r="AH113" s="932"/>
      <c r="AI113" s="932"/>
      <c r="AJ113" s="933"/>
      <c r="AK113" s="934">
        <v>710869</v>
      </c>
      <c r="AL113" s="932"/>
      <c r="AM113" s="932"/>
      <c r="AN113" s="932"/>
      <c r="AO113" s="933"/>
      <c r="AP113" s="935">
        <v>5.6</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31248</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79950</v>
      </c>
      <c r="AB114" s="957"/>
      <c r="AC114" s="957"/>
      <c r="AD114" s="957"/>
      <c r="AE114" s="958"/>
      <c r="AF114" s="959">
        <v>45589</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5901908</v>
      </c>
      <c r="BR114" s="918"/>
      <c r="BS114" s="918"/>
      <c r="BT114" s="918"/>
      <c r="BU114" s="918"/>
      <c r="BV114" s="918">
        <v>5679737</v>
      </c>
      <c r="BW114" s="918"/>
      <c r="BX114" s="918"/>
      <c r="BY114" s="918"/>
      <c r="BZ114" s="918"/>
      <c r="CA114" s="918">
        <v>5403408</v>
      </c>
      <c r="CB114" s="918"/>
      <c r="CC114" s="918"/>
      <c r="CD114" s="918"/>
      <c r="CE114" s="918"/>
      <c r="CF114" s="912">
        <v>42.7</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3340</v>
      </c>
      <c r="AB115" s="932"/>
      <c r="AC115" s="932"/>
      <c r="AD115" s="932"/>
      <c r="AE115" s="933"/>
      <c r="AF115" s="934">
        <v>1523</v>
      </c>
      <c r="AG115" s="932"/>
      <c r="AH115" s="932"/>
      <c r="AI115" s="932"/>
      <c r="AJ115" s="933"/>
      <c r="AK115" s="934">
        <v>476</v>
      </c>
      <c r="AL115" s="932"/>
      <c r="AM115" s="932"/>
      <c r="AN115" s="932"/>
      <c r="AO115" s="933"/>
      <c r="AP115" s="935">
        <v>0</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v>5656</v>
      </c>
      <c r="CB115" s="918"/>
      <c r="CC115" s="918"/>
      <c r="CD115" s="918"/>
      <c r="CE115" s="918"/>
      <c r="CF115" s="912">
        <v>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4143853</v>
      </c>
      <c r="AB117" s="964"/>
      <c r="AC117" s="964"/>
      <c r="AD117" s="964"/>
      <c r="AE117" s="965"/>
      <c r="AF117" s="963">
        <v>4000525</v>
      </c>
      <c r="AG117" s="964"/>
      <c r="AH117" s="964"/>
      <c r="AI117" s="964"/>
      <c r="AJ117" s="965"/>
      <c r="AK117" s="963">
        <v>3801322</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286</v>
      </c>
      <c r="AG118" s="881"/>
      <c r="AH118" s="881"/>
      <c r="AI118" s="881"/>
      <c r="AJ118" s="882"/>
      <c r="AK118" s="880" t="s">
        <v>285</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435</v>
      </c>
      <c r="BP118" s="992"/>
      <c r="BQ118" s="983">
        <v>41101977</v>
      </c>
      <c r="BR118" s="984"/>
      <c r="BS118" s="984"/>
      <c r="BT118" s="984"/>
      <c r="BU118" s="984"/>
      <c r="BV118" s="984">
        <v>40195616</v>
      </c>
      <c r="BW118" s="984"/>
      <c r="BX118" s="984"/>
      <c r="BY118" s="984"/>
      <c r="BZ118" s="984"/>
      <c r="CA118" s="984">
        <v>39407967</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6234269</v>
      </c>
      <c r="BR119" s="925"/>
      <c r="BS119" s="925"/>
      <c r="BT119" s="925"/>
      <c r="BU119" s="925"/>
      <c r="BV119" s="925">
        <v>7404635</v>
      </c>
      <c r="BW119" s="925"/>
      <c r="BX119" s="925"/>
      <c r="BY119" s="925"/>
      <c r="BZ119" s="925"/>
      <c r="CA119" s="925">
        <v>9274793</v>
      </c>
      <c r="CB119" s="925"/>
      <c r="CC119" s="925"/>
      <c r="CD119" s="925"/>
      <c r="CE119" s="925"/>
      <c r="CF119" s="939">
        <v>73.2</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2402</v>
      </c>
      <c r="DH119" s="996"/>
      <c r="DI119" s="996"/>
      <c r="DJ119" s="996"/>
      <c r="DK119" s="997"/>
      <c r="DL119" s="998">
        <v>925</v>
      </c>
      <c r="DM119" s="996"/>
      <c r="DN119" s="996"/>
      <c r="DO119" s="996"/>
      <c r="DP119" s="997"/>
      <c r="DQ119" s="998">
        <v>467</v>
      </c>
      <c r="DR119" s="996"/>
      <c r="DS119" s="996"/>
      <c r="DT119" s="996"/>
      <c r="DU119" s="997"/>
      <c r="DV119" s="999">
        <v>0</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1717191</v>
      </c>
      <c r="BR120" s="918"/>
      <c r="BS120" s="918"/>
      <c r="BT120" s="918"/>
      <c r="BU120" s="918"/>
      <c r="BV120" s="918">
        <v>1478366</v>
      </c>
      <c r="BW120" s="918"/>
      <c r="BX120" s="918"/>
      <c r="BY120" s="918"/>
      <c r="BZ120" s="918"/>
      <c r="CA120" s="918">
        <v>1258662</v>
      </c>
      <c r="CB120" s="918"/>
      <c r="CC120" s="918"/>
      <c r="CD120" s="918"/>
      <c r="CE120" s="918"/>
      <c r="CF120" s="912">
        <v>9.9</v>
      </c>
      <c r="CG120" s="913"/>
      <c r="CH120" s="913"/>
      <c r="CI120" s="913"/>
      <c r="CJ120" s="913"/>
      <c r="CK120" s="1011" t="s">
        <v>441</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4287521</v>
      </c>
      <c r="DH120" s="925"/>
      <c r="DI120" s="925"/>
      <c r="DJ120" s="925"/>
      <c r="DK120" s="925"/>
      <c r="DL120" s="925">
        <v>4101910</v>
      </c>
      <c r="DM120" s="925"/>
      <c r="DN120" s="925"/>
      <c r="DO120" s="925"/>
      <c r="DP120" s="925"/>
      <c r="DQ120" s="925">
        <v>3898088</v>
      </c>
      <c r="DR120" s="925"/>
      <c r="DS120" s="925"/>
      <c r="DT120" s="925"/>
      <c r="DU120" s="925"/>
      <c r="DV120" s="926">
        <v>30.8</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22953146</v>
      </c>
      <c r="BR121" s="984"/>
      <c r="BS121" s="984"/>
      <c r="BT121" s="984"/>
      <c r="BU121" s="984"/>
      <c r="BV121" s="984">
        <v>23257719</v>
      </c>
      <c r="BW121" s="984"/>
      <c r="BX121" s="984"/>
      <c r="BY121" s="984"/>
      <c r="BZ121" s="984"/>
      <c r="CA121" s="984">
        <v>24438550</v>
      </c>
      <c r="CB121" s="984"/>
      <c r="CC121" s="984"/>
      <c r="CD121" s="984"/>
      <c r="CE121" s="984"/>
      <c r="CF121" s="1022">
        <v>192.9</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3067879</v>
      </c>
      <c r="DH121" s="918"/>
      <c r="DI121" s="918"/>
      <c r="DJ121" s="918"/>
      <c r="DK121" s="918"/>
      <c r="DL121" s="918">
        <v>3021168</v>
      </c>
      <c r="DM121" s="918"/>
      <c r="DN121" s="918"/>
      <c r="DO121" s="918"/>
      <c r="DP121" s="918"/>
      <c r="DQ121" s="918">
        <v>2893168</v>
      </c>
      <c r="DR121" s="918"/>
      <c r="DS121" s="918"/>
      <c r="DT121" s="918"/>
      <c r="DU121" s="918"/>
      <c r="DV121" s="919">
        <v>22.8</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444</v>
      </c>
      <c r="BP122" s="992"/>
      <c r="BQ122" s="1032">
        <v>30904606</v>
      </c>
      <c r="BR122" s="1033"/>
      <c r="BS122" s="1033"/>
      <c r="BT122" s="1033"/>
      <c r="BU122" s="1033"/>
      <c r="BV122" s="1033">
        <v>32140720</v>
      </c>
      <c r="BW122" s="1033"/>
      <c r="BX122" s="1033"/>
      <c r="BY122" s="1033"/>
      <c r="BZ122" s="1033"/>
      <c r="CA122" s="1033">
        <v>34972005</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2360398</v>
      </c>
      <c r="DH122" s="918"/>
      <c r="DI122" s="918"/>
      <c r="DJ122" s="918"/>
      <c r="DK122" s="918"/>
      <c r="DL122" s="918">
        <v>2256210</v>
      </c>
      <c r="DM122" s="918"/>
      <c r="DN122" s="918"/>
      <c r="DO122" s="918"/>
      <c r="DP122" s="918"/>
      <c r="DQ122" s="918">
        <v>2361130</v>
      </c>
      <c r="DR122" s="918"/>
      <c r="DS122" s="918"/>
      <c r="DT122" s="918"/>
      <c r="DU122" s="918"/>
      <c r="DV122" s="919">
        <v>18.600000000000001</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79.099999999999994</v>
      </c>
      <c r="BR123" s="1025"/>
      <c r="BS123" s="1025"/>
      <c r="BT123" s="1025"/>
      <c r="BU123" s="1025"/>
      <c r="BV123" s="1025">
        <v>63.5</v>
      </c>
      <c r="BW123" s="1025"/>
      <c r="BX123" s="1025"/>
      <c r="BY123" s="1025"/>
      <c r="BZ123" s="1025"/>
      <c r="CA123" s="1025">
        <v>35</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146289</v>
      </c>
      <c r="DH123" s="957"/>
      <c r="DI123" s="957"/>
      <c r="DJ123" s="957"/>
      <c r="DK123" s="958"/>
      <c r="DL123" s="959">
        <v>142610</v>
      </c>
      <c r="DM123" s="957"/>
      <c r="DN123" s="957"/>
      <c r="DO123" s="957"/>
      <c r="DP123" s="958"/>
      <c r="DQ123" s="959">
        <v>140208</v>
      </c>
      <c r="DR123" s="957"/>
      <c r="DS123" s="957"/>
      <c r="DT123" s="957"/>
      <c r="DU123" s="958"/>
      <c r="DV123" s="960">
        <v>1.1000000000000001</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v>87525</v>
      </c>
      <c r="DH124" s="996"/>
      <c r="DI124" s="996"/>
      <c r="DJ124" s="996"/>
      <c r="DK124" s="997"/>
      <c r="DL124" s="998">
        <v>72438</v>
      </c>
      <c r="DM124" s="996"/>
      <c r="DN124" s="996"/>
      <c r="DO124" s="996"/>
      <c r="DP124" s="997"/>
      <c r="DQ124" s="998">
        <v>54955</v>
      </c>
      <c r="DR124" s="996"/>
      <c r="DS124" s="996"/>
      <c r="DT124" s="996"/>
      <c r="DU124" s="997"/>
      <c r="DV124" s="999">
        <v>0.4</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3222</v>
      </c>
      <c r="AB126" s="957"/>
      <c r="AC126" s="957"/>
      <c r="AD126" s="957"/>
      <c r="AE126" s="958"/>
      <c r="AF126" s="959">
        <v>1477</v>
      </c>
      <c r="AG126" s="957"/>
      <c r="AH126" s="957"/>
      <c r="AI126" s="957"/>
      <c r="AJ126" s="958"/>
      <c r="AK126" s="959">
        <v>458</v>
      </c>
      <c r="AL126" s="957"/>
      <c r="AM126" s="957"/>
      <c r="AN126" s="957"/>
      <c r="AO126" s="958"/>
      <c r="AP126" s="960">
        <v>0</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118</v>
      </c>
      <c r="AB127" s="957"/>
      <c r="AC127" s="957"/>
      <c r="AD127" s="957"/>
      <c r="AE127" s="958"/>
      <c r="AF127" s="959">
        <v>46</v>
      </c>
      <c r="AG127" s="957"/>
      <c r="AH127" s="957"/>
      <c r="AI127" s="957"/>
      <c r="AJ127" s="958"/>
      <c r="AK127" s="959">
        <v>18</v>
      </c>
      <c r="AL127" s="957"/>
      <c r="AM127" s="957"/>
      <c r="AN127" s="957"/>
      <c r="AO127" s="958"/>
      <c r="AP127" s="960">
        <v>0</v>
      </c>
      <c r="AQ127" s="961"/>
      <c r="AR127" s="961"/>
      <c r="AS127" s="961"/>
      <c r="AT127" s="962"/>
      <c r="AU127" s="233"/>
      <c r="AV127" s="233"/>
      <c r="AW127" s="233"/>
      <c r="AX127" s="884" t="s">
        <v>455</v>
      </c>
      <c r="AY127" s="885"/>
      <c r="AZ127" s="885"/>
      <c r="BA127" s="885"/>
      <c r="BB127" s="885"/>
      <c r="BC127" s="885"/>
      <c r="BD127" s="885"/>
      <c r="BE127" s="886"/>
      <c r="BF127" s="1039" t="s">
        <v>112</v>
      </c>
      <c r="BG127" s="1040"/>
      <c r="BH127" s="1040"/>
      <c r="BI127" s="1040"/>
      <c r="BJ127" s="1040"/>
      <c r="BK127" s="1040"/>
      <c r="BL127" s="1049"/>
      <c r="BM127" s="1039">
        <v>12.77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v>5656</v>
      </c>
      <c r="DR127" s="1046"/>
      <c r="DS127" s="1046"/>
      <c r="DT127" s="1046"/>
      <c r="DU127" s="1046"/>
      <c r="DV127" s="1047">
        <v>0</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156590</v>
      </c>
      <c r="AB128" s="1088"/>
      <c r="AC128" s="1088"/>
      <c r="AD128" s="1088"/>
      <c r="AE128" s="1089"/>
      <c r="AF128" s="1090">
        <v>150252</v>
      </c>
      <c r="AG128" s="1088"/>
      <c r="AH128" s="1088"/>
      <c r="AI128" s="1088"/>
      <c r="AJ128" s="1089"/>
      <c r="AK128" s="1090">
        <v>145036</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112</v>
      </c>
      <c r="BG128" s="1065"/>
      <c r="BH128" s="1065"/>
      <c r="BI128" s="1065"/>
      <c r="BJ128" s="1065"/>
      <c r="BK128" s="1065"/>
      <c r="BL128" s="1066"/>
      <c r="BM128" s="1064">
        <v>17.77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15234141</v>
      </c>
      <c r="AB129" s="957"/>
      <c r="AC129" s="957"/>
      <c r="AD129" s="957"/>
      <c r="AE129" s="958"/>
      <c r="AF129" s="959">
        <v>15032001</v>
      </c>
      <c r="AG129" s="957"/>
      <c r="AH129" s="957"/>
      <c r="AI129" s="957"/>
      <c r="AJ129" s="958"/>
      <c r="AK129" s="959">
        <v>15068675</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11.4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2344588</v>
      </c>
      <c r="AB130" s="957"/>
      <c r="AC130" s="957"/>
      <c r="AD130" s="957"/>
      <c r="AE130" s="958"/>
      <c r="AF130" s="959">
        <v>2366972</v>
      </c>
      <c r="AG130" s="957"/>
      <c r="AH130" s="957"/>
      <c r="AI130" s="957"/>
      <c r="AJ130" s="958"/>
      <c r="AK130" s="959">
        <v>2402603</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35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12889553</v>
      </c>
      <c r="AB131" s="996"/>
      <c r="AC131" s="996"/>
      <c r="AD131" s="996"/>
      <c r="AE131" s="997"/>
      <c r="AF131" s="998">
        <v>12665029</v>
      </c>
      <c r="AG131" s="996"/>
      <c r="AH131" s="996"/>
      <c r="AI131" s="996"/>
      <c r="AJ131" s="997"/>
      <c r="AK131" s="998">
        <v>12666072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12.74423807</v>
      </c>
      <c r="AB132" s="1102"/>
      <c r="AC132" s="1102"/>
      <c r="AD132" s="1102"/>
      <c r="AE132" s="1103"/>
      <c r="AF132" s="1104">
        <v>11.711785259999999</v>
      </c>
      <c r="AG132" s="1102"/>
      <c r="AH132" s="1102"/>
      <c r="AI132" s="1102"/>
      <c r="AJ132" s="1103"/>
      <c r="AK132" s="1104">
        <v>9.8979620520000005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13.3</v>
      </c>
      <c r="AB133" s="1109"/>
      <c r="AC133" s="1109"/>
      <c r="AD133" s="1109"/>
      <c r="AE133" s="1110"/>
      <c r="AF133" s="1108">
        <v>12.4</v>
      </c>
      <c r="AG133" s="1109"/>
      <c r="AH133" s="1109"/>
      <c r="AI133" s="1109"/>
      <c r="AJ133" s="1110"/>
      <c r="AK133" s="1108">
        <v>11.4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9"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4019920</v>
      </c>
      <c r="L9" s="264">
        <v>88901</v>
      </c>
      <c r="M9" s="265">
        <v>83170</v>
      </c>
      <c r="N9" s="266">
        <v>6.9</v>
      </c>
    </row>
    <row r="10" spans="1:16">
      <c r="A10" s="248"/>
      <c r="B10" s="244"/>
      <c r="C10" s="244"/>
      <c r="D10" s="244"/>
      <c r="E10" s="244"/>
      <c r="F10" s="244"/>
      <c r="G10" s="1117" t="s">
        <v>477</v>
      </c>
      <c r="H10" s="1118"/>
      <c r="I10" s="1118"/>
      <c r="J10" s="1119"/>
      <c r="K10" s="267">
        <v>152801</v>
      </c>
      <c r="L10" s="268">
        <v>3379</v>
      </c>
      <c r="M10" s="269">
        <v>7053</v>
      </c>
      <c r="N10" s="270">
        <v>-52.1</v>
      </c>
    </row>
    <row r="11" spans="1:16" ht="13.5" customHeight="1">
      <c r="A11" s="248"/>
      <c r="B11" s="244"/>
      <c r="C11" s="244"/>
      <c r="D11" s="244"/>
      <c r="E11" s="244"/>
      <c r="F11" s="244"/>
      <c r="G11" s="1117" t="s">
        <v>478</v>
      </c>
      <c r="H11" s="1118"/>
      <c r="I11" s="1118"/>
      <c r="J11" s="1119"/>
      <c r="K11" s="267">
        <v>65584</v>
      </c>
      <c r="L11" s="268">
        <v>1450</v>
      </c>
      <c r="M11" s="269">
        <v>8860</v>
      </c>
      <c r="N11" s="270">
        <v>-83.6</v>
      </c>
    </row>
    <row r="12" spans="1:16" ht="13.5" customHeight="1">
      <c r="A12" s="248"/>
      <c r="B12" s="244"/>
      <c r="C12" s="244"/>
      <c r="D12" s="244"/>
      <c r="E12" s="244"/>
      <c r="F12" s="244"/>
      <c r="G12" s="1117" t="s">
        <v>479</v>
      </c>
      <c r="H12" s="1118"/>
      <c r="I12" s="1118"/>
      <c r="J12" s="1119"/>
      <c r="K12" s="267">
        <v>24870</v>
      </c>
      <c r="L12" s="268">
        <v>550</v>
      </c>
      <c r="M12" s="269">
        <v>837</v>
      </c>
      <c r="N12" s="270">
        <v>-34.299999999999997</v>
      </c>
    </row>
    <row r="13" spans="1:16" ht="13.5" customHeight="1">
      <c r="A13" s="248"/>
      <c r="B13" s="244"/>
      <c r="C13" s="244"/>
      <c r="D13" s="244"/>
      <c r="E13" s="244"/>
      <c r="F13" s="244"/>
      <c r="G13" s="1117" t="s">
        <v>480</v>
      </c>
      <c r="H13" s="1118"/>
      <c r="I13" s="1118"/>
      <c r="J13" s="1119"/>
      <c r="K13" s="267" t="s">
        <v>481</v>
      </c>
      <c r="L13" s="268" t="s">
        <v>481</v>
      </c>
      <c r="M13" s="269">
        <v>4</v>
      </c>
      <c r="N13" s="270" t="s">
        <v>481</v>
      </c>
    </row>
    <row r="14" spans="1:16" ht="13.5" customHeight="1">
      <c r="A14" s="248"/>
      <c r="B14" s="244"/>
      <c r="C14" s="244"/>
      <c r="D14" s="244"/>
      <c r="E14" s="244"/>
      <c r="F14" s="244"/>
      <c r="G14" s="1117" t="s">
        <v>482</v>
      </c>
      <c r="H14" s="1118"/>
      <c r="I14" s="1118"/>
      <c r="J14" s="1119"/>
      <c r="K14" s="267">
        <v>95628</v>
      </c>
      <c r="L14" s="268">
        <v>2115</v>
      </c>
      <c r="M14" s="269">
        <v>3453</v>
      </c>
      <c r="N14" s="270">
        <v>-38.700000000000003</v>
      </c>
    </row>
    <row r="15" spans="1:16" ht="13.5" customHeight="1">
      <c r="A15" s="248"/>
      <c r="B15" s="244"/>
      <c r="C15" s="244"/>
      <c r="D15" s="244"/>
      <c r="E15" s="244"/>
      <c r="F15" s="244"/>
      <c r="G15" s="1117" t="s">
        <v>483</v>
      </c>
      <c r="H15" s="1118"/>
      <c r="I15" s="1118"/>
      <c r="J15" s="1119"/>
      <c r="K15" s="267">
        <v>152230</v>
      </c>
      <c r="L15" s="268">
        <v>3367</v>
      </c>
      <c r="M15" s="269">
        <v>1923</v>
      </c>
      <c r="N15" s="270">
        <v>75.099999999999994</v>
      </c>
    </row>
    <row r="16" spans="1:16">
      <c r="A16" s="248"/>
      <c r="B16" s="244"/>
      <c r="C16" s="244"/>
      <c r="D16" s="244"/>
      <c r="E16" s="244"/>
      <c r="F16" s="244"/>
      <c r="G16" s="1120" t="s">
        <v>484</v>
      </c>
      <c r="H16" s="1121"/>
      <c r="I16" s="1121"/>
      <c r="J16" s="1122"/>
      <c r="K16" s="268">
        <v>-532102</v>
      </c>
      <c r="L16" s="268">
        <v>-11767</v>
      </c>
      <c r="M16" s="269">
        <v>-10272</v>
      </c>
      <c r="N16" s="270">
        <v>14.6</v>
      </c>
    </row>
    <row r="17" spans="1:16">
      <c r="A17" s="248"/>
      <c r="B17" s="244"/>
      <c r="C17" s="244"/>
      <c r="D17" s="244"/>
      <c r="E17" s="244"/>
      <c r="F17" s="244"/>
      <c r="G17" s="1120" t="s">
        <v>170</v>
      </c>
      <c r="H17" s="1121"/>
      <c r="I17" s="1121"/>
      <c r="J17" s="1122"/>
      <c r="K17" s="268">
        <v>3978931</v>
      </c>
      <c r="L17" s="268">
        <v>87994</v>
      </c>
      <c r="M17" s="269">
        <v>95028</v>
      </c>
      <c r="N17" s="270">
        <v>-7.4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10.17</v>
      </c>
      <c r="L21" s="281">
        <v>9.36</v>
      </c>
      <c r="M21" s="282">
        <v>0.81</v>
      </c>
      <c r="N21" s="249"/>
      <c r="O21" s="283"/>
      <c r="P21" s="279"/>
    </row>
    <row r="22" spans="1:16" s="284" customFormat="1">
      <c r="A22" s="279"/>
      <c r="B22" s="249"/>
      <c r="C22" s="249"/>
      <c r="D22" s="249"/>
      <c r="E22" s="249"/>
      <c r="F22" s="249"/>
      <c r="G22" s="1112" t="s">
        <v>490</v>
      </c>
      <c r="H22" s="1113"/>
      <c r="I22" s="1113"/>
      <c r="J22" s="1114"/>
      <c r="K22" s="285">
        <v>95.6</v>
      </c>
      <c r="L22" s="286">
        <v>96.8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3089977</v>
      </c>
      <c r="L32" s="294">
        <v>68335</v>
      </c>
      <c r="M32" s="295">
        <v>65071</v>
      </c>
      <c r="N32" s="296">
        <v>5</v>
      </c>
    </row>
    <row r="33" spans="1:16" ht="13.5" customHeight="1">
      <c r="A33" s="248"/>
      <c r="B33" s="244"/>
      <c r="C33" s="244"/>
      <c r="D33" s="244"/>
      <c r="E33" s="244"/>
      <c r="F33" s="244"/>
      <c r="G33" s="1128" t="s">
        <v>495</v>
      </c>
      <c r="H33" s="1129"/>
      <c r="I33" s="1129"/>
      <c r="J33" s="1130"/>
      <c r="K33" s="294" t="s">
        <v>481</v>
      </c>
      <c r="L33" s="294" t="s">
        <v>481</v>
      </c>
      <c r="M33" s="295" t="s">
        <v>481</v>
      </c>
      <c r="N33" s="296" t="s">
        <v>481</v>
      </c>
    </row>
    <row r="34" spans="1:16" ht="27" customHeight="1">
      <c r="A34" s="248"/>
      <c r="B34" s="244"/>
      <c r="C34" s="244"/>
      <c r="D34" s="244"/>
      <c r="E34" s="244"/>
      <c r="F34" s="244"/>
      <c r="G34" s="1128" t="s">
        <v>496</v>
      </c>
      <c r="H34" s="1129"/>
      <c r="I34" s="1129"/>
      <c r="J34" s="1130"/>
      <c r="K34" s="294" t="s">
        <v>481</v>
      </c>
      <c r="L34" s="294" t="s">
        <v>481</v>
      </c>
      <c r="M34" s="295">
        <v>23</v>
      </c>
      <c r="N34" s="296" t="s">
        <v>481</v>
      </c>
    </row>
    <row r="35" spans="1:16" ht="27" customHeight="1">
      <c r="A35" s="248"/>
      <c r="B35" s="244"/>
      <c r="C35" s="244"/>
      <c r="D35" s="244"/>
      <c r="E35" s="244"/>
      <c r="F35" s="244"/>
      <c r="G35" s="1128" t="s">
        <v>497</v>
      </c>
      <c r="H35" s="1129"/>
      <c r="I35" s="1129"/>
      <c r="J35" s="1130"/>
      <c r="K35" s="294">
        <v>710869</v>
      </c>
      <c r="L35" s="294">
        <v>15721</v>
      </c>
      <c r="M35" s="295">
        <v>17560</v>
      </c>
      <c r="N35" s="296">
        <v>-10.5</v>
      </c>
    </row>
    <row r="36" spans="1:16" ht="27" customHeight="1">
      <c r="A36" s="248"/>
      <c r="B36" s="244"/>
      <c r="C36" s="244"/>
      <c r="D36" s="244"/>
      <c r="E36" s="244"/>
      <c r="F36" s="244"/>
      <c r="G36" s="1128" t="s">
        <v>498</v>
      </c>
      <c r="H36" s="1129"/>
      <c r="I36" s="1129"/>
      <c r="J36" s="1130"/>
      <c r="K36" s="294" t="s">
        <v>481</v>
      </c>
      <c r="L36" s="294" t="s">
        <v>481</v>
      </c>
      <c r="M36" s="295">
        <v>3274</v>
      </c>
      <c r="N36" s="296" t="s">
        <v>481</v>
      </c>
    </row>
    <row r="37" spans="1:16" ht="13.5" customHeight="1">
      <c r="A37" s="248"/>
      <c r="B37" s="244"/>
      <c r="C37" s="244"/>
      <c r="D37" s="244"/>
      <c r="E37" s="244"/>
      <c r="F37" s="244"/>
      <c r="G37" s="1128" t="s">
        <v>499</v>
      </c>
      <c r="H37" s="1129"/>
      <c r="I37" s="1129"/>
      <c r="J37" s="1130"/>
      <c r="K37" s="294">
        <v>476</v>
      </c>
      <c r="L37" s="294">
        <v>11</v>
      </c>
      <c r="M37" s="295">
        <v>1387</v>
      </c>
      <c r="N37" s="296">
        <v>-99.2</v>
      </c>
    </row>
    <row r="38" spans="1:16" ht="27" customHeight="1">
      <c r="A38" s="248"/>
      <c r="B38" s="244"/>
      <c r="C38" s="244"/>
      <c r="D38" s="244"/>
      <c r="E38" s="244"/>
      <c r="F38" s="244"/>
      <c r="G38" s="1131" t="s">
        <v>500</v>
      </c>
      <c r="H38" s="1132"/>
      <c r="I38" s="1132"/>
      <c r="J38" s="1133"/>
      <c r="K38" s="297" t="s">
        <v>481</v>
      </c>
      <c r="L38" s="297" t="s">
        <v>481</v>
      </c>
      <c r="M38" s="298">
        <v>7</v>
      </c>
      <c r="N38" s="299" t="s">
        <v>481</v>
      </c>
      <c r="O38" s="293"/>
    </row>
    <row r="39" spans="1:16">
      <c r="A39" s="248"/>
      <c r="B39" s="244"/>
      <c r="C39" s="244"/>
      <c r="D39" s="244"/>
      <c r="E39" s="244"/>
      <c r="F39" s="244"/>
      <c r="G39" s="1131" t="s">
        <v>501</v>
      </c>
      <c r="H39" s="1132"/>
      <c r="I39" s="1132"/>
      <c r="J39" s="1133"/>
      <c r="K39" s="300">
        <v>-145036</v>
      </c>
      <c r="L39" s="300">
        <v>-3207</v>
      </c>
      <c r="M39" s="301">
        <v>-4282</v>
      </c>
      <c r="N39" s="302">
        <v>-25.1</v>
      </c>
      <c r="O39" s="293"/>
    </row>
    <row r="40" spans="1:16" ht="27" customHeight="1">
      <c r="A40" s="248"/>
      <c r="B40" s="244"/>
      <c r="C40" s="244"/>
      <c r="D40" s="244"/>
      <c r="E40" s="244"/>
      <c r="F40" s="244"/>
      <c r="G40" s="1128" t="s">
        <v>502</v>
      </c>
      <c r="H40" s="1129"/>
      <c r="I40" s="1129"/>
      <c r="J40" s="1130"/>
      <c r="K40" s="300">
        <v>-2402603</v>
      </c>
      <c r="L40" s="300">
        <v>-53134</v>
      </c>
      <c r="M40" s="301">
        <v>-54179</v>
      </c>
      <c r="N40" s="302">
        <v>-1.9</v>
      </c>
      <c r="O40" s="293"/>
    </row>
    <row r="41" spans="1:16">
      <c r="A41" s="248"/>
      <c r="B41" s="244"/>
      <c r="C41" s="244"/>
      <c r="D41" s="244"/>
      <c r="E41" s="244"/>
      <c r="F41" s="244"/>
      <c r="G41" s="1134" t="s">
        <v>280</v>
      </c>
      <c r="H41" s="1135"/>
      <c r="I41" s="1135"/>
      <c r="J41" s="1136"/>
      <c r="K41" s="294">
        <v>1253683</v>
      </c>
      <c r="L41" s="300">
        <v>27725</v>
      </c>
      <c r="M41" s="301">
        <v>28861</v>
      </c>
      <c r="N41" s="302">
        <v>-3.9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2596686</v>
      </c>
      <c r="J51" s="320">
        <v>55276</v>
      </c>
      <c r="K51" s="321">
        <v>2.5</v>
      </c>
      <c r="L51" s="322">
        <v>79008</v>
      </c>
      <c r="M51" s="323">
        <v>36.6</v>
      </c>
      <c r="N51" s="324">
        <v>-34.1</v>
      </c>
    </row>
    <row r="52" spans="1:14">
      <c r="A52" s="248"/>
      <c r="B52" s="244"/>
      <c r="C52" s="244"/>
      <c r="D52" s="244"/>
      <c r="E52" s="244"/>
      <c r="F52" s="244"/>
      <c r="G52" s="325"/>
      <c r="H52" s="326" t="s">
        <v>513</v>
      </c>
      <c r="I52" s="327">
        <v>2019356</v>
      </c>
      <c r="J52" s="328">
        <v>42986</v>
      </c>
      <c r="K52" s="329">
        <v>26.6</v>
      </c>
      <c r="L52" s="330">
        <v>46014</v>
      </c>
      <c r="M52" s="331">
        <v>37.5</v>
      </c>
      <c r="N52" s="332">
        <v>-10.9</v>
      </c>
    </row>
    <row r="53" spans="1:14">
      <c r="A53" s="248"/>
      <c r="B53" s="244"/>
      <c r="C53" s="244"/>
      <c r="D53" s="244"/>
      <c r="E53" s="244"/>
      <c r="F53" s="244"/>
      <c r="G53" s="310" t="s">
        <v>514</v>
      </c>
      <c r="H53" s="311"/>
      <c r="I53" s="319">
        <v>2693796</v>
      </c>
      <c r="J53" s="320">
        <v>58139</v>
      </c>
      <c r="K53" s="321">
        <v>5.2</v>
      </c>
      <c r="L53" s="322">
        <v>86381</v>
      </c>
      <c r="M53" s="323">
        <v>9.3000000000000007</v>
      </c>
      <c r="N53" s="324">
        <v>-4.0999999999999996</v>
      </c>
    </row>
    <row r="54" spans="1:14">
      <c r="A54" s="248"/>
      <c r="B54" s="244"/>
      <c r="C54" s="244"/>
      <c r="D54" s="244"/>
      <c r="E54" s="244"/>
      <c r="F54" s="244"/>
      <c r="G54" s="325"/>
      <c r="H54" s="326" t="s">
        <v>513</v>
      </c>
      <c r="I54" s="327">
        <v>1273937</v>
      </c>
      <c r="J54" s="328">
        <v>27495</v>
      </c>
      <c r="K54" s="329">
        <v>-36</v>
      </c>
      <c r="L54" s="330">
        <v>41242</v>
      </c>
      <c r="M54" s="331">
        <v>-10.4</v>
      </c>
      <c r="N54" s="332">
        <v>-25.6</v>
      </c>
    </row>
    <row r="55" spans="1:14">
      <c r="A55" s="248"/>
      <c r="B55" s="244"/>
      <c r="C55" s="244"/>
      <c r="D55" s="244"/>
      <c r="E55" s="244"/>
      <c r="F55" s="244"/>
      <c r="G55" s="310" t="s">
        <v>515</v>
      </c>
      <c r="H55" s="311"/>
      <c r="I55" s="319">
        <v>1566362</v>
      </c>
      <c r="J55" s="320">
        <v>34134</v>
      </c>
      <c r="K55" s="321">
        <v>-41.3</v>
      </c>
      <c r="L55" s="322">
        <v>67201</v>
      </c>
      <c r="M55" s="323">
        <v>-22.2</v>
      </c>
      <c r="N55" s="324">
        <v>-19.100000000000001</v>
      </c>
    </row>
    <row r="56" spans="1:14">
      <c r="A56" s="248"/>
      <c r="B56" s="244"/>
      <c r="C56" s="244"/>
      <c r="D56" s="244"/>
      <c r="E56" s="244"/>
      <c r="F56" s="244"/>
      <c r="G56" s="325"/>
      <c r="H56" s="326" t="s">
        <v>513</v>
      </c>
      <c r="I56" s="327">
        <v>1080014</v>
      </c>
      <c r="J56" s="328">
        <v>23536</v>
      </c>
      <c r="K56" s="329">
        <v>-14.4</v>
      </c>
      <c r="L56" s="330">
        <v>35210</v>
      </c>
      <c r="M56" s="331">
        <v>-14.6</v>
      </c>
      <c r="N56" s="332">
        <v>0.2</v>
      </c>
    </row>
    <row r="57" spans="1:14">
      <c r="A57" s="248"/>
      <c r="B57" s="244"/>
      <c r="C57" s="244"/>
      <c r="D57" s="244"/>
      <c r="E57" s="244"/>
      <c r="F57" s="244"/>
      <c r="G57" s="310" t="s">
        <v>516</v>
      </c>
      <c r="H57" s="311"/>
      <c r="I57" s="319">
        <v>2589884</v>
      </c>
      <c r="J57" s="320">
        <v>56897</v>
      </c>
      <c r="K57" s="321">
        <v>66.7</v>
      </c>
      <c r="L57" s="322">
        <v>75709</v>
      </c>
      <c r="M57" s="323">
        <v>12.7</v>
      </c>
      <c r="N57" s="324">
        <v>54</v>
      </c>
    </row>
    <row r="58" spans="1:14">
      <c r="A58" s="248"/>
      <c r="B58" s="244"/>
      <c r="C58" s="244"/>
      <c r="D58" s="244"/>
      <c r="E58" s="244"/>
      <c r="F58" s="244"/>
      <c r="G58" s="325"/>
      <c r="H58" s="326" t="s">
        <v>513</v>
      </c>
      <c r="I58" s="327">
        <v>1247938</v>
      </c>
      <c r="J58" s="328">
        <v>27416</v>
      </c>
      <c r="K58" s="329">
        <v>16.5</v>
      </c>
      <c r="L58" s="330">
        <v>35212</v>
      </c>
      <c r="M58" s="331">
        <v>0</v>
      </c>
      <c r="N58" s="332">
        <v>16.5</v>
      </c>
    </row>
    <row r="59" spans="1:14">
      <c r="A59" s="248"/>
      <c r="B59" s="244"/>
      <c r="C59" s="244"/>
      <c r="D59" s="244"/>
      <c r="E59" s="244"/>
      <c r="F59" s="244"/>
      <c r="G59" s="310" t="s">
        <v>517</v>
      </c>
      <c r="H59" s="311"/>
      <c r="I59" s="319">
        <v>1757118</v>
      </c>
      <c r="J59" s="320">
        <v>38859</v>
      </c>
      <c r="K59" s="321">
        <v>-31.7</v>
      </c>
      <c r="L59" s="322">
        <v>90961</v>
      </c>
      <c r="M59" s="323">
        <v>20.100000000000001</v>
      </c>
      <c r="N59" s="324">
        <v>-51.8</v>
      </c>
    </row>
    <row r="60" spans="1:14">
      <c r="A60" s="248"/>
      <c r="B60" s="244"/>
      <c r="C60" s="244"/>
      <c r="D60" s="244"/>
      <c r="E60" s="244"/>
      <c r="F60" s="244"/>
      <c r="G60" s="325"/>
      <c r="H60" s="326" t="s">
        <v>513</v>
      </c>
      <c r="I60" s="333">
        <v>1431728</v>
      </c>
      <c r="J60" s="328">
        <v>31663</v>
      </c>
      <c r="K60" s="329">
        <v>15.5</v>
      </c>
      <c r="L60" s="330">
        <v>37720</v>
      </c>
      <c r="M60" s="331">
        <v>7.1</v>
      </c>
      <c r="N60" s="332">
        <v>8.4</v>
      </c>
    </row>
    <row r="61" spans="1:14">
      <c r="A61" s="248"/>
      <c r="B61" s="244"/>
      <c r="C61" s="244"/>
      <c r="D61" s="244"/>
      <c r="E61" s="244"/>
      <c r="F61" s="244"/>
      <c r="G61" s="310" t="s">
        <v>518</v>
      </c>
      <c r="H61" s="334"/>
      <c r="I61" s="335">
        <v>2240769</v>
      </c>
      <c r="J61" s="336">
        <v>48661</v>
      </c>
      <c r="K61" s="337">
        <v>0.3</v>
      </c>
      <c r="L61" s="338">
        <v>79852</v>
      </c>
      <c r="M61" s="339">
        <v>11.3</v>
      </c>
      <c r="N61" s="324">
        <v>-11</v>
      </c>
    </row>
    <row r="62" spans="1:14">
      <c r="A62" s="248"/>
      <c r="B62" s="244"/>
      <c r="C62" s="244"/>
      <c r="D62" s="244"/>
      <c r="E62" s="244"/>
      <c r="F62" s="244"/>
      <c r="G62" s="325"/>
      <c r="H62" s="326" t="s">
        <v>513</v>
      </c>
      <c r="I62" s="327">
        <v>1410595</v>
      </c>
      <c r="J62" s="328">
        <v>30619</v>
      </c>
      <c r="K62" s="329">
        <v>1.6</v>
      </c>
      <c r="L62" s="330">
        <v>39080</v>
      </c>
      <c r="M62" s="331">
        <v>3.9</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14.85</v>
      </c>
      <c r="G47" s="12">
        <v>15.93</v>
      </c>
      <c r="H47" s="12">
        <v>18.64</v>
      </c>
      <c r="I47" s="12">
        <v>26.17</v>
      </c>
      <c r="J47" s="13">
        <v>29.5</v>
      </c>
    </row>
    <row r="48" spans="2:10" ht="57.75" customHeight="1">
      <c r="B48" s="14"/>
      <c r="C48" s="1139" t="s">
        <v>4</v>
      </c>
      <c r="D48" s="1139"/>
      <c r="E48" s="1140"/>
      <c r="F48" s="15">
        <v>3.29</v>
      </c>
      <c r="G48" s="16">
        <v>5.38</v>
      </c>
      <c r="H48" s="16">
        <v>7.15</v>
      </c>
      <c r="I48" s="16">
        <v>6.87</v>
      </c>
      <c r="J48" s="17">
        <v>7.59</v>
      </c>
    </row>
    <row r="49" spans="2:10" ht="57.75" customHeight="1" thickBot="1">
      <c r="B49" s="18"/>
      <c r="C49" s="1141" t="s">
        <v>5</v>
      </c>
      <c r="D49" s="1141"/>
      <c r="E49" s="1142"/>
      <c r="F49" s="19" t="s">
        <v>525</v>
      </c>
      <c r="G49" s="20">
        <v>3.67</v>
      </c>
      <c r="H49" s="20">
        <v>4.29</v>
      </c>
      <c r="I49" s="20">
        <v>6.9</v>
      </c>
      <c r="J49" s="21">
        <v>4.13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0" zoomScaleSheetLayoutView="100" workbookViewId="0">
      <selection activeCell="J40" sqref="J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2.95</v>
      </c>
      <c r="G34" s="33">
        <v>5.01</v>
      </c>
      <c r="H34" s="33">
        <v>6.74</v>
      </c>
      <c r="I34" s="33">
        <v>6.77</v>
      </c>
      <c r="J34" s="34">
        <v>7.48</v>
      </c>
      <c r="K34" s="22"/>
      <c r="L34" s="22"/>
      <c r="M34" s="22"/>
      <c r="N34" s="22"/>
      <c r="O34" s="22"/>
      <c r="P34" s="22"/>
    </row>
    <row r="35" spans="1:16" ht="39" customHeight="1">
      <c r="A35" s="22"/>
      <c r="B35" s="35"/>
      <c r="C35" s="1143" t="s">
        <v>527</v>
      </c>
      <c r="D35" s="1144"/>
      <c r="E35" s="1145"/>
      <c r="F35" s="36">
        <v>2.04</v>
      </c>
      <c r="G35" s="37">
        <v>2.93</v>
      </c>
      <c r="H35" s="37">
        <v>3.68</v>
      </c>
      <c r="I35" s="37">
        <v>4.83</v>
      </c>
      <c r="J35" s="38">
        <v>6.21</v>
      </c>
      <c r="K35" s="22"/>
      <c r="L35" s="22"/>
      <c r="M35" s="22"/>
      <c r="N35" s="22"/>
      <c r="O35" s="22"/>
      <c r="P35" s="22"/>
    </row>
    <row r="36" spans="1:16" ht="39" customHeight="1">
      <c r="A36" s="22"/>
      <c r="B36" s="35"/>
      <c r="C36" s="1143" t="s">
        <v>528</v>
      </c>
      <c r="D36" s="1144"/>
      <c r="E36" s="1145"/>
      <c r="F36" s="36">
        <v>0.5</v>
      </c>
      <c r="G36" s="37">
        <v>1.51</v>
      </c>
      <c r="H36" s="37">
        <v>1.32</v>
      </c>
      <c r="I36" s="37">
        <v>1.59</v>
      </c>
      <c r="J36" s="38">
        <v>1.43</v>
      </c>
      <c r="K36" s="22"/>
      <c r="L36" s="22"/>
      <c r="M36" s="22"/>
      <c r="N36" s="22"/>
      <c r="O36" s="22"/>
      <c r="P36" s="22"/>
    </row>
    <row r="37" spans="1:16" ht="39" customHeight="1">
      <c r="A37" s="22"/>
      <c r="B37" s="35"/>
      <c r="C37" s="1143" t="s">
        <v>529</v>
      </c>
      <c r="D37" s="1144"/>
      <c r="E37" s="1145"/>
      <c r="F37" s="36">
        <v>0.16</v>
      </c>
      <c r="G37" s="37">
        <v>0.06</v>
      </c>
      <c r="H37" s="37">
        <v>0.28999999999999998</v>
      </c>
      <c r="I37" s="37">
        <v>0.48</v>
      </c>
      <c r="J37" s="38">
        <v>0.4</v>
      </c>
      <c r="K37" s="22"/>
      <c r="L37" s="22"/>
      <c r="M37" s="22"/>
      <c r="N37" s="22"/>
      <c r="O37" s="22"/>
      <c r="P37" s="22"/>
    </row>
    <row r="38" spans="1:16" ht="39" customHeight="1">
      <c r="A38" s="22"/>
      <c r="B38" s="35"/>
      <c r="C38" s="1143" t="s">
        <v>530</v>
      </c>
      <c r="D38" s="1144"/>
      <c r="E38" s="1145"/>
      <c r="F38" s="36">
        <v>0.11</v>
      </c>
      <c r="G38" s="37">
        <v>0.09</v>
      </c>
      <c r="H38" s="37">
        <v>0.04</v>
      </c>
      <c r="I38" s="37">
        <v>0.12</v>
      </c>
      <c r="J38" s="38">
        <v>0.14000000000000001</v>
      </c>
      <c r="K38" s="22"/>
      <c r="L38" s="22"/>
      <c r="M38" s="22"/>
      <c r="N38" s="22"/>
      <c r="O38" s="22"/>
      <c r="P38" s="22"/>
    </row>
    <row r="39" spans="1:16" ht="39" customHeight="1">
      <c r="A39" s="22"/>
      <c r="B39" s="35"/>
      <c r="C39" s="1143" t="s">
        <v>531</v>
      </c>
      <c r="D39" s="1144"/>
      <c r="E39" s="1145"/>
      <c r="F39" s="36">
        <v>0.2</v>
      </c>
      <c r="G39" s="37">
        <v>0.23</v>
      </c>
      <c r="H39" s="37">
        <v>0.16</v>
      </c>
      <c r="I39" s="37">
        <v>0.11</v>
      </c>
      <c r="J39" s="38">
        <v>0.1</v>
      </c>
      <c r="K39" s="22"/>
      <c r="L39" s="22"/>
      <c r="M39" s="22"/>
      <c r="N39" s="22"/>
      <c r="O39" s="22"/>
      <c r="P39" s="22"/>
    </row>
    <row r="40" spans="1:16" ht="39" customHeight="1">
      <c r="A40" s="22"/>
      <c r="B40" s="35"/>
      <c r="C40" s="1143" t="s">
        <v>532</v>
      </c>
      <c r="D40" s="1144"/>
      <c r="E40" s="1145"/>
      <c r="F40" s="36">
        <v>7.0000000000000007E-2</v>
      </c>
      <c r="G40" s="37">
        <v>0.05</v>
      </c>
      <c r="H40" s="37">
        <v>0.09</v>
      </c>
      <c r="I40" s="37">
        <v>0.12</v>
      </c>
      <c r="J40" s="38">
        <v>0.1</v>
      </c>
      <c r="K40" s="22"/>
      <c r="L40" s="22"/>
      <c r="M40" s="22"/>
      <c r="N40" s="22"/>
      <c r="O40" s="22"/>
      <c r="P40" s="22"/>
    </row>
    <row r="41" spans="1:16" ht="39" customHeight="1">
      <c r="A41" s="22"/>
      <c r="B41" s="35"/>
      <c r="C41" s="1143" t="s">
        <v>533</v>
      </c>
      <c r="D41" s="1144"/>
      <c r="E41" s="1145"/>
      <c r="F41" s="36">
        <v>0.17</v>
      </c>
      <c r="G41" s="37">
        <v>0.08</v>
      </c>
      <c r="H41" s="37">
        <v>0.4</v>
      </c>
      <c r="I41" s="37">
        <v>0.14000000000000001</v>
      </c>
      <c r="J41" s="38">
        <v>0.08</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0.39</v>
      </c>
      <c r="G43" s="42">
        <v>0.38</v>
      </c>
      <c r="H43" s="42">
        <v>0.43</v>
      </c>
      <c r="I43" s="42">
        <v>0.12</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3500</v>
      </c>
      <c r="L45" s="60">
        <v>3385</v>
      </c>
      <c r="M45" s="60">
        <v>3352</v>
      </c>
      <c r="N45" s="60">
        <v>3269</v>
      </c>
      <c r="O45" s="61">
        <v>3090</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673</v>
      </c>
      <c r="L48" s="64">
        <v>677</v>
      </c>
      <c r="M48" s="64">
        <v>708</v>
      </c>
      <c r="N48" s="64">
        <v>684</v>
      </c>
      <c r="O48" s="65">
        <v>711</v>
      </c>
      <c r="P48" s="48"/>
      <c r="Q48" s="48"/>
      <c r="R48" s="48"/>
      <c r="S48" s="48"/>
      <c r="T48" s="48"/>
      <c r="U48" s="48"/>
    </row>
    <row r="49" spans="1:21" ht="30.75" customHeight="1">
      <c r="A49" s="48"/>
      <c r="B49" s="1161"/>
      <c r="C49" s="1162"/>
      <c r="D49" s="62"/>
      <c r="E49" s="1153" t="s">
        <v>16</v>
      </c>
      <c r="F49" s="1153"/>
      <c r="G49" s="1153"/>
      <c r="H49" s="1153"/>
      <c r="I49" s="1153"/>
      <c r="J49" s="1154"/>
      <c r="K49" s="63">
        <v>68</v>
      </c>
      <c r="L49" s="64">
        <v>53</v>
      </c>
      <c r="M49" s="64">
        <v>80</v>
      </c>
      <c r="N49" s="64">
        <v>46</v>
      </c>
      <c r="O49" s="65" t="s">
        <v>481</v>
      </c>
      <c r="P49" s="48"/>
      <c r="Q49" s="48"/>
      <c r="R49" s="48"/>
      <c r="S49" s="48"/>
      <c r="T49" s="48"/>
      <c r="U49" s="48"/>
    </row>
    <row r="50" spans="1:21" ht="30.75" customHeight="1">
      <c r="A50" s="48"/>
      <c r="B50" s="1161"/>
      <c r="C50" s="1162"/>
      <c r="D50" s="62"/>
      <c r="E50" s="1153" t="s">
        <v>17</v>
      </c>
      <c r="F50" s="1153"/>
      <c r="G50" s="1153"/>
      <c r="H50" s="1153"/>
      <c r="I50" s="1153"/>
      <c r="J50" s="1154"/>
      <c r="K50" s="63">
        <v>7</v>
      </c>
      <c r="L50" s="64">
        <v>5</v>
      </c>
      <c r="M50" s="64">
        <v>3</v>
      </c>
      <c r="N50" s="64">
        <v>2</v>
      </c>
      <c r="O50" s="65">
        <v>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2398</v>
      </c>
      <c r="L52" s="64">
        <v>2444</v>
      </c>
      <c r="M52" s="64">
        <v>2502</v>
      </c>
      <c r="N52" s="64">
        <v>2517</v>
      </c>
      <c r="O52" s="65">
        <v>2548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1850</v>
      </c>
      <c r="L53" s="69">
        <v>1676</v>
      </c>
      <c r="M53" s="69">
        <v>1641</v>
      </c>
      <c r="N53" s="69">
        <v>1484</v>
      </c>
      <c r="O53" s="70">
        <v>1253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2015-05-08T09:58:31Z</cp:lastPrinted>
  <dcterms:created xsi:type="dcterms:W3CDTF">2015-02-17T06:15:20Z</dcterms:created>
  <dcterms:modified xsi:type="dcterms:W3CDTF">2015-05-11T03:32:45Z</dcterms:modified>
  <cp:category/>
</cp:coreProperties>
</file>