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63" i="11" l="1"/>
  <c r="AU63" i="11"/>
  <c r="CW102" i="11" l="1"/>
  <c r="DB102" i="11"/>
  <c r="DG102" i="11"/>
  <c r="DL102" i="11"/>
  <c r="DQ102" i="11"/>
  <c r="DV102" i="11"/>
  <c r="CR102" i="11"/>
  <c r="AF8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s="1"/>
  <c r="U36" i="9" s="1"/>
  <c r="BE34" i="9" s="1"/>
  <c r="BE35" i="9" s="1"/>
  <c r="AM34" i="9"/>
</calcChain>
</file>

<file path=xl/sharedStrings.xml><?xml version="1.0" encoding="utf-8"?>
<sst xmlns="http://schemas.openxmlformats.org/spreadsheetml/2006/main" count="965" uniqueCount="543">
  <si>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</si>
  <si>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</si>
  <si>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</si>
  <si>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</si>
  <si>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</si>
  <si>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</si>
  <si>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</si>
  <si>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</si>
  <si>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</si>
  <si>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</si>
  <si>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</si>
  <si>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</si>
  <si>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</si>
  <si>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</si>
  <si>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</si>
  <si>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</si>
  <si>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</si>
  <si>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</si>
  <si>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</si>
  <si>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</si>
  <si>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</si>
  <si>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</si>
  <si>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</si>
  <si>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</si>
  <si>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</si>
  <si>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</si>
  <si>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</si>
  <si>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</si>
  <si>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</si>
  <si>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</si>
  <si>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</si>
  <si>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</si>
  <si>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</si>
  <si>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</si>
  <si>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</si>
  <si>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</si>
  <si>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</si>
  <si>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</si>
  <si>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</si>
  <si>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</si>
  <si>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</si>
  <si>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</si>
  <si>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</si>
  <si>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</si>
  <si>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</si>
  <si>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</si>
  <si>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</si>
  <si>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</si>
  <si>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</si>
  <si>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</si>
  <si>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</si>
  <si>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</si>
  <si>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</si>
  <si>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</si>
  <si>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</si>
  <si>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</si>
  <si>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</si>
  <si>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</si>
  <si>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</si>
  <si>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</si>
  <si>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</si>
  <si>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</si>
  <si>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</si>
  <si>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</si>
  <si>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</si>
  <si>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</si>
  <si>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</si>
  <si>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</si>
  <si>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</si>
  <si>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</si>
  <si>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</si>
  <si>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</si>
  <si>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</si>
  <si>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</si>
  <si>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</si>
  <si>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</si>
  <si>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</si>
  <si>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</si>
  <si>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</si>
  <si>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</si>
  <si>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</si>
  <si>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</si>
  <si>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大洗町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</si>
  <si>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</si>
  <si>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</si>
  <si>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</si>
  <si>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</si>
  <si>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</si>
  <si>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</si>
  <si>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</si>
  <si>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</si>
  <si>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</si>
  <si>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</si>
  <si>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</si>
  <si>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</si>
  <si>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</si>
  <si>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</si>
  <si>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</si>
  <si>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</si>
  <si>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</si>
  <si>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</si>
  <si>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</si>
  <si>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</si>
  <si>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</si>
  <si>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</si>
  <si>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</si>
  <si>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</si>
  <si>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</si>
  <si>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</si>
  <si>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</si>
  <si>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</si>
  <si>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</si>
  <si>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</si>
  <si>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</si>
  <si>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</si>
  <si>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</si>
  <si>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</si>
  <si>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</si>
  <si>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</si>
  <si>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</si>
  <si>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</si>
  <si>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</si>
  <si>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</si>
  <si>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</si>
  <si>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</si>
  <si>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</si>
  <si>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</si>
  <si>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</si>
  <si>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</si>
  <si>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</si>
  <si>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</si>
  <si>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</si>
  <si>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</si>
  <si>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</si>
  <si>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</si>
  <si>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</si>
  <si>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</si>
  <si>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</si>
  <si>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</si>
  <si>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</si>
  <si>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</si>
  <si>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</si>
  <si>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</si>
  <si>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</si>
  <si>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</si>
  <si>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</si>
  <si>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</si>
  <si>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</si>
  <si>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</si>
  <si>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</si>
  <si>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</si>
  <si>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</si>
  <si>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</si>
  <si>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</si>
  <si>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</si>
  <si>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</si>
  <si>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</si>
  <si>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</si>
  <si>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</si>
  <si>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</si>
  <si>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</si>
  <si>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</si>
  <si>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</si>
  <si>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</si>
  <si>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</si>
  <si>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</si>
  <si>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</si>
  <si>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</si>
  <si>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</si>
  <si>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</si>
  <si>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</si>
  <si>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</si>
  <si>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</si>
  <si>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</si>
  <si>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</si>
  <si>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</si>
  <si>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</si>
  <si>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</si>
  <si>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</si>
  <si>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</si>
  <si>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</si>
  <si>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</si>
  <si>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</si>
  <si>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</si>
  <si>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</si>
  <si>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</si>
  <si>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</si>
  <si>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</si>
  <si>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</si>
  <si>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</si>
  <si>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</si>
  <si>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</si>
  <si>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</si>
  <si>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</si>
  <si>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</si>
  <si>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茨城県大洗町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</si>
  <si>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</si>
  <si>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</si>
  <si>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</si>
  <si>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</si>
  <si>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</si>
  <si>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</si>
  <si>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</si>
  <si>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</si>
  <si>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</si>
  <si>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</si>
  <si>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</si>
  <si>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</si>
  <si>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</si>
  <si>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</si>
  <si>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</si>
  <si>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</si>
  <si>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</si>
  <si>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</si>
  <si>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</si>
  <si>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</si>
  <si>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</si>
  <si>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</si>
  <si>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</si>
  <si>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</si>
  <si>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</si>
  <si>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</si>
  <si>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</si>
  <si>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</si>
  <si>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</si>
  <si>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</si>
  <si>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</si>
  <si>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</si>
  <si>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</si>
  <si>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</si>
  <si>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</si>
  <si>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</si>
  <si>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</si>
  <si>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</si>
  <si>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</si>
  <si>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</si>
  <si>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</si>
  <si>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</si>
  <si>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</si>
  <si>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</si>
  <si>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</si>
  <si>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</si>
  <si>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</si>
  <si>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</si>
  <si>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</si>
  <si>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</si>
  <si>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</si>
  <si>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</si>
  <si>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</si>
  <si>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</si>
  <si>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</si>
  <si>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</si>
  <si>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</si>
  <si>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</si>
  <si>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</si>
  <si>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</si>
  <si>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</si>
  <si>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</si>
  <si>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</si>
  <si>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</si>
  <si>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</si>
  <si>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</si>
  <si>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</si>
  <si>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</si>
  <si>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</si>
  <si>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</si>
  <si>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</si>
  <si>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</si>
  <si>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</si>
  <si>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</si>
  <si>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</si>
  <si>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</si>
  <si>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</si>
  <si>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</si>
  <si>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</si>
  <si>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</si>
  <si>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</si>
  <si>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</si>
  <si>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</si>
  <si>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</si>
  <si>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</si>
  <si>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</si>
  <si>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</si>
  <si>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</si>
  <si>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</si>
  <si>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</si>
  <si>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</si>
  <si>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</si>
  <si>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</si>
  <si>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</si>
  <si>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</si>
  <si>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</si>
  <si>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</si>
  <si>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</si>
  <si>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</si>
  <si>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</si>
  <si>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</si>
  <si>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</si>
  <si>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</si>
  <si>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</si>
  <si>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</si>
  <si>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</si>
  <si>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</si>
  <si>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</si>
  <si>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</si>
  <si>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</si>
  <si>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</si>
  <si>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</si>
  <si>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</si>
  <si>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</si>
  <si>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</si>
  <si>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</si>
  <si>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</si>
  <si>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</si>
  <si>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</si>
  <si>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</si>
  <si>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</si>
  <si>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</si>
  <si>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</si>
  <si>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</si>
  <si>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</si>
  <si>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</si>
  <si>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</si>
  <si>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</si>
  <si>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</si>
  <si>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</si>
  <si>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</si>
  <si>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</si>
  <si>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</si>
  <si>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</si>
  <si>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</si>
  <si>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</si>
  <si>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</si>
  <si>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</si>
  <si>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</si>
  <si>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</si>
  <si>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</si>
  <si>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</si>
  <si>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</si>
  <si>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</si>
  <si>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</si>
  <si>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</si>
  <si>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</si>
  <si>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</si>
  <si>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茨城県大洗町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</si>
  <si>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</si>
  <si>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</si>
  <si>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</si>
  <si>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</si>
  <si>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</si>
  <si>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</si>
  <si>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</si>
  <si>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</si>
  <si>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</si>
  <si>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</si>
  <si>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</si>
  <si>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</si>
  <si>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</si>
  <si>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</si>
  <si>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</si>
  <si>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</si>
  <si>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</si>
  <si>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</si>
  <si>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</si>
  <si>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</si>
  <si>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</si>
  <si>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東茨城郡内町村及び一部事務組合公平委員会特別会計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</si>
  <si>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</si>
  <si>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</si>
  <si>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</si>
  <si>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</si>
  <si>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</si>
  <si>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</si>
  <si>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</si>
  <si>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</si>
  <si>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</si>
  <si>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</si>
  <si>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</si>
  <si>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</si>
  <si>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</si>
  <si>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</si>
  <si>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</si>
  <si>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</si>
  <si>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</si>
  <si>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</si>
  <si>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</si>
  <si>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</si>
  <si>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</si>
  <si>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</si>
  <si>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</si>
  <si>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</si>
  <si>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</si>
  <si>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</si>
  <si>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</si>
  <si>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</si>
  <si>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</si>
  <si>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</si>
  <si>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</si>
  <si>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</si>
  <si>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</si>
  <si>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</si>
  <si>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</si>
  <si>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</si>
  <si>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</si>
  <si>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</si>
  <si>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</si>
  <si>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</si>
  <si>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</si>
  <si>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</si>
  <si>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</si>
  <si>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</si>
  <si>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</si>
  <si>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</si>
  <si>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</si>
  <si>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</si>
  <si>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</si>
  <si>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</si>
  <si>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</si>
  <si>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</si>
  <si>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</si>
  <si>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</si>
  <si>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</si>
  <si>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</si>
  <si>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</si>
  <si>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</si>
  <si>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</si>
  <si>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</si>
  <si>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</si>
  <si>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</si>
  <si>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</si>
  <si>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</si>
  <si>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</si>
  <si>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</si>
  <si>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</si>
  <si>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</si>
  <si>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</si>
  <si>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</si>
  <si>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</si>
  <si>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</si>
  <si>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</si>
  <si>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</si>
  <si>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</si>
  <si>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</si>
  <si>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</si>
  <si>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</si>
  <si>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</si>
  <si>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</si>
  <si>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</si>
  <si>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</si>
  <si>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</si>
  <si>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</si>
  <si>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</si>
  <si>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</si>
  <si>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</si>
  <si>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</si>
  <si>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</si>
  <si>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</si>
  <si>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</si>
  <si>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</si>
  <si>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</si>
  <si>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</si>
  <si>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</si>
  <si>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</si>
  <si>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</si>
  <si>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</si>
  <si>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</si>
  <si>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</si>
  <si>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</si>
  <si>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</si>
  <si>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</si>
  <si>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</si>
  <si>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</si>
  <si>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</si>
  <si>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</si>
  <si>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</si>
  <si>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</si>
  <si>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</si>
  <si>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</si>
  <si>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</si>
  <si>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</si>
  <si>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</si>
  <si>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</si>
  <si>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</si>
  <si>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</si>
  <si>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</si>
  <si>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</si>
  <si>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</si>
  <si>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</si>
  <si>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</si>
  <si>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</si>
  <si>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</si>
  <si>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</si>
  <si>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</si>
  <si>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</si>
  <si>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</si>
  <si>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</si>
  <si>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</si>
  <si>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</si>
  <si>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</si>
  <si>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</si>
  <si>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</si>
  <si>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</si>
  <si>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</si>
  <si>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</si>
  <si>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</si>
  <si>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</si>
  <si>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</si>
  <si>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</si>
  <si>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</si>
  <si>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</si>
  <si>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</si>
  <si>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</si>
  <si>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</si>
  <si>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</si>
  <si>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</si>
  <si>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</si>
  <si>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</si>
  <si>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</si>
  <si>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</si>
  <si>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</si>
  <si>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</si>
  <si>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4.98</t>
  </si>
  <si>
    <t>国民健康保険特別会計</t>
  </si>
  <si>
    <t>▲ 0.29</t>
  </si>
  <si>
    <t>▲ 0.31</t>
  </si>
  <si>
    <t>水道事業会計</t>
  </si>
  <si>
    <t>一般会計</t>
  </si>
  <si>
    <t>介護保険特別会計</t>
  </si>
  <si>
    <t>公共下水道事業特別会計</t>
  </si>
  <si>
    <t>町営公園墓地事業特別会計</t>
  </si>
  <si>
    <t>東茨城郡内町村及び一部事務組合公平委員会特別会計</t>
  </si>
  <si>
    <t>地方卸売市場事業特別会計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</si>
  <si>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</si>
  <si>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</si>
  <si>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</si>
  <si>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茨城県市町村総合事務組合(県民交通災害共済事務特別会計）</t>
    <rPh sb="13" eb="15">
      <t>ケンミン</t>
    </rPh>
    <rPh sb="15" eb="17">
      <t>コウツウ</t>
    </rPh>
    <rPh sb="17" eb="19">
      <t>サイガイ</t>
    </rPh>
    <rPh sb="19" eb="21">
      <t>キョウサイ</t>
    </rPh>
    <rPh sb="21" eb="23">
      <t>ジム</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</si>
  <si>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</si>
  <si>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</si>
  <si>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</si>
  <si>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大洗，鉾田，水戸環境組合</t>
    <rPh sb="0" eb="2">
      <t>オオアライ</t>
    </rPh>
    <rPh sb="3" eb="5">
      <t>ホコタ</t>
    </rPh>
    <rPh sb="6" eb="8">
      <t>ミト</t>
    </rPh>
    <rPh sb="8" eb="10">
      <t>カンキョウ</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</si>
  <si>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</si>
  <si>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大洗ターミナル</t>
    <rPh sb="0" eb="2">
      <t>オオアライ</t>
    </rPh>
    <phoneticPr fontId="2"/>
  </si>
  <si>
    <t>大洗土地開発公社</t>
    <rPh sb="0" eb="2">
      <t>オオアライ</t>
    </rPh>
    <rPh sb="2" eb="4">
      <t>トチ</t>
    </rPh>
    <rPh sb="4" eb="6">
      <t>カイハツ</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</si>
</sst>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40438</c:v>
                </c:pt>
                <c:pt idx="1">
                  <c:v>76171</c:v>
                </c:pt>
                <c:pt idx="2">
                  <c:v>129005</c:v>
                </c:pt>
                <c:pt idx="3">
                  <c:v>86150</c:v>
                </c:pt>
                <c:pt idx="4">
                  <c:v>88139</c:v>
                </c:pt>
              </c:numCache>
            </c:numRef>
          </c:val>
          <c:smooth val="0"/>
        </c:ser>
        <c:dLbls>
          <c:showLegendKey val="0"/>
          <c:showVal val="0"/>
          <c:showCatName val="0"/>
          <c:showSerName val="0"/>
          <c:showPercent val="0"/>
          <c:showBubbleSize val="0"/>
        </c:dLbls>
        <c:marker val="1"/>
        <c:smooth val="0"/>
        <c:axId val="34240384"/>
        <c:axId val="174272512"/>
      </c:lineChart>
      <c:catAx>
        <c:axId val="34240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272512"/>
        <c:crosses val="autoZero"/>
        <c:auto val="1"/>
        <c:lblAlgn val="ctr"/>
        <c:lblOffset val="100"/>
        <c:tickLblSkip val="1"/>
        <c:tickMarkSkip val="1"/>
        <c:noMultiLvlLbl val="0"/>
      </c:catAx>
      <c:valAx>
        <c:axId val="174272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4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9.17</c:v>
                </c:pt>
                <c:pt idx="1">
                  <c:v>7.44</c:v>
                </c:pt>
                <c:pt idx="2">
                  <c:v>9.6999999999999993</c:v>
                </c:pt>
                <c:pt idx="3">
                  <c:v>10.57</c:v>
                </c:pt>
                <c:pt idx="4">
                  <c:v>5.47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5.28</c:v>
                </c:pt>
                <c:pt idx="1">
                  <c:v>9.09</c:v>
                </c:pt>
                <c:pt idx="2">
                  <c:v>9.1999999999999993</c:v>
                </c:pt>
                <c:pt idx="3">
                  <c:v>9.4600000000000009</c:v>
                </c:pt>
                <c:pt idx="4">
                  <c:v>9.36</c:v>
                </c:pt>
              </c:numCache>
            </c:numRef>
          </c:val>
        </c:ser>
        <c:dLbls>
          <c:showLegendKey val="0"/>
          <c:showVal val="0"/>
          <c:showCatName val="0"/>
          <c:showSerName val="0"/>
          <c:showPercent val="0"/>
          <c:showBubbleSize val="0"/>
        </c:dLbls>
        <c:gapWidth val="250"/>
        <c:overlap val="100"/>
        <c:axId val="189278464"/>
        <c:axId val="18928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1.74</c:v>
                </c:pt>
                <c:pt idx="1">
                  <c:v>2.6</c:v>
                </c:pt>
                <c:pt idx="2">
                  <c:v>2.17</c:v>
                </c:pt>
                <c:pt idx="3">
                  <c:v>0.43</c:v>
                </c:pt>
                <c:pt idx="4">
                  <c:v>-4.9800000000000004</c:v>
                </c:pt>
              </c:numCache>
            </c:numRef>
          </c:val>
          <c:smooth val="0"/>
        </c:ser>
        <c:dLbls>
          <c:showLegendKey val="0"/>
          <c:showVal val="0"/>
          <c:showCatName val="0"/>
          <c:showSerName val="0"/>
          <c:showPercent val="0"/>
          <c:showBubbleSize val="0"/>
        </c:dLbls>
        <c:marker val="1"/>
        <c:smooth val="0"/>
        <c:axId val="189278464"/>
        <c:axId val="189284736"/>
      </c:lineChart>
      <c:catAx>
        <c:axId val="1892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284736"/>
        <c:crosses val="autoZero"/>
        <c:auto val="1"/>
        <c:lblAlgn val="ctr"/>
        <c:lblOffset val="100"/>
        <c:tickLblSkip val="1"/>
        <c:tickMarkSkip val="1"/>
        <c:noMultiLvlLbl val="0"/>
      </c:catAx>
      <c:valAx>
        <c:axId val="18928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0.03</c:v>
                </c:pt>
                <c:pt idx="4">
                  <c:v>#N/A</c:v>
                </c:pt>
                <c:pt idx="5">
                  <c:v>0.02</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0.03</c:v>
                </c:pt>
                <c:pt idx="8">
                  <c:v>#N/A</c:v>
                </c:pt>
                <c:pt idx="9">
                  <c:v>0.05</c:v>
                </c:pt>
              </c:numCache>
            </c:numRef>
          </c:val>
        </c:ser>
        <c:ser>
          <c:idx val="3"/>
          <c:order val="3"/>
          <c:tx>
            <c:strRef>
              <c:f>データシート!$A$30</c:f>
              <c:strCache>
                <c:ptCount val="1"/>
                <c:pt idx="0">
                  <c:v>東茨城郡内町村及び一部事務組合公平委員会特別会計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0.06</c:v>
                </c:pt>
              </c:numCache>
            </c:numRef>
          </c:val>
        </c:ser>
        <c:ser>
          <c:idx val="4"/>
          <c:order val="4"/>
          <c:tx>
            <c:strRef>
              <c:f>データシート!$A$31</c:f>
              <c:strCache>
                <c:ptCount val="1"/>
                <c:pt idx="0">
                  <c:v>町営公園墓地事業特別会計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0.18</c:v>
                </c:pt>
                <c:pt idx="4">
                  <c:v>#N/A</c:v>
                </c:pt>
                <c:pt idx="5">
                  <c:v>0.15</c:v>
                </c:pt>
                <c:pt idx="6">
                  <c:v>#N/A</c:v>
                </c:pt>
                <c:pt idx="7">
                  <c:v>0.17</c:v>
                </c:pt>
                <c:pt idx="8">
                  <c:v>#N/A</c:v>
                </c:pt>
                <c:pt idx="9">
                  <c:v>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0.64</c:v>
                </c:pt>
                <c:pt idx="2">
                  <c:v>#N/A</c:v>
                </c:pt>
                <c:pt idx="3">
                  <c:v>0.46</c:v>
                </c:pt>
                <c:pt idx="4">
                  <c:v>#N/A</c:v>
                </c:pt>
                <c:pt idx="5">
                  <c:v>0.45</c:v>
                </c:pt>
                <c:pt idx="6">
                  <c:v>#N/A</c:v>
                </c:pt>
                <c:pt idx="7">
                  <c:v>0.28999999999999998</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0.95</c:v>
                </c:pt>
                <c:pt idx="2">
                  <c:v>#N/A</c:v>
                </c:pt>
                <c:pt idx="3">
                  <c:v>0.78</c:v>
                </c:pt>
                <c:pt idx="4">
                  <c:v>#N/A</c:v>
                </c:pt>
                <c:pt idx="5">
                  <c:v>0.5</c:v>
                </c:pt>
                <c:pt idx="6">
                  <c:v>#N/A</c:v>
                </c:pt>
                <c:pt idx="7">
                  <c:v>0.79</c:v>
                </c:pt>
                <c:pt idx="8">
                  <c:v>#N/A</c:v>
                </c:pt>
                <c:pt idx="9">
                  <c:v>1.02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9</c:v>
                </c:pt>
                <c:pt idx="2">
                  <c:v>#N/A</c:v>
                </c:pt>
                <c:pt idx="3">
                  <c:v>9.34</c:v>
                </c:pt>
                <c:pt idx="4">
                  <c:v>#N/A</c:v>
                </c:pt>
                <c:pt idx="5">
                  <c:v>9.52</c:v>
                </c:pt>
                <c:pt idx="6">
                  <c:v>#N/A</c:v>
                </c:pt>
                <c:pt idx="7">
                  <c:v>10.37</c:v>
                </c:pt>
                <c:pt idx="8">
                  <c:v>#N/A</c:v>
                </c:pt>
                <c:pt idx="9">
                  <c:v>5.31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7.38</c:v>
                </c:pt>
                <c:pt idx="2">
                  <c:v>#N/A</c:v>
                </c:pt>
                <c:pt idx="3">
                  <c:v>6.78</c:v>
                </c:pt>
                <c:pt idx="4">
                  <c:v>#N/A</c:v>
                </c:pt>
                <c:pt idx="5">
                  <c:v>6.89</c:v>
                </c:pt>
                <c:pt idx="6">
                  <c:v>#N/A</c:v>
                </c:pt>
                <c:pt idx="7">
                  <c:v>7.28</c:v>
                </c:pt>
                <c:pt idx="8">
                  <c:v>#N/A</c:v>
                </c:pt>
                <c:pt idx="9">
                  <c:v>7.9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0.03</c:v>
                </c:pt>
                <c:pt idx="2">
                  <c:v>#N/A</c:v>
                </c:pt>
                <c:pt idx="3">
                  <c:v>0.49</c:v>
                </c:pt>
                <c:pt idx="4">
                  <c:v>#N/A</c:v>
                </c:pt>
                <c:pt idx="5">
                  <c:v>0.38</c:v>
                </c:pt>
                <c:pt idx="6">
                  <c:v>0.28999999999999998</c:v>
                </c:pt>
                <c:pt idx="7">
                  <c:v>#N/A</c:v>
                </c:pt>
                <c:pt idx="8">
                  <c:v>0.31</c:v>
                </c:pt>
                <c:pt idx="9">
                  <c:v>#N/A</c:v>
                </c:pt>
              </c:numCache>
            </c:numRef>
          </c:val>
        </c:ser>
        <c:dLbls>
          <c:showLegendKey val="0"/>
          <c:showVal val="0"/>
          <c:showCatName val="0"/>
          <c:showSerName val="0"/>
          <c:showPercent val="0"/>
          <c:showBubbleSize val="0"/>
        </c:dLbls>
        <c:gapWidth val="150"/>
        <c:overlap val="100"/>
        <c:axId val="189399424"/>
        <c:axId val="189400960"/>
      </c:barChart>
      <c:catAx>
        <c:axId val="1893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00960"/>
        <c:crosses val="autoZero"/>
        <c:auto val="1"/>
        <c:lblAlgn val="ctr"/>
        <c:lblOffset val="100"/>
        <c:tickLblSkip val="1"/>
        <c:tickMarkSkip val="1"/>
        <c:noMultiLvlLbl val="0"/>
      </c:catAx>
      <c:valAx>
        <c:axId val="18940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9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682</c:v>
                </c:pt>
                <c:pt idx="5">
                  <c:v>656</c:v>
                </c:pt>
                <c:pt idx="8">
                  <c:v>671</c:v>
                </c:pt>
                <c:pt idx="11">
                  <c:v>662</c:v>
                </c:pt>
                <c:pt idx="14">
                  <c:v>698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118</c:v>
                </c:pt>
                <c:pt idx="3">
                  <c:v>82</c:v>
                </c:pt>
                <c:pt idx="6">
                  <c:v>87</c:v>
                </c:pt>
                <c:pt idx="9">
                  <c:v>22</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200</c:v>
                </c:pt>
                <c:pt idx="3">
                  <c:v>198</c:v>
                </c:pt>
                <c:pt idx="6">
                  <c:v>239</c:v>
                </c:pt>
                <c:pt idx="9">
                  <c:v>222</c:v>
                </c:pt>
                <c:pt idx="12">
                  <c:v>229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656</c:v>
                </c:pt>
                <c:pt idx="3">
                  <c:v>648</c:v>
                </c:pt>
                <c:pt idx="6">
                  <c:v>654</c:v>
                </c:pt>
                <c:pt idx="9">
                  <c:v>654</c:v>
                </c:pt>
                <c:pt idx="12">
                  <c:v>643</c:v>
                </c:pt>
              </c:numCache>
            </c:numRef>
          </c:val>
        </c:ser>
        <c:dLbls>
          <c:showLegendKey val="0"/>
          <c:showVal val="0"/>
          <c:showCatName val="0"/>
          <c:showSerName val="0"/>
          <c:showPercent val="0"/>
          <c:showBubbleSize val="0"/>
        </c:dLbls>
        <c:gapWidth val="100"/>
        <c:overlap val="100"/>
        <c:axId val="173776896"/>
        <c:axId val="17377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293</c:v>
                </c:pt>
                <c:pt idx="2">
                  <c:v>#N/A</c:v>
                </c:pt>
                <c:pt idx="3">
                  <c:v>#N/A</c:v>
                </c:pt>
                <c:pt idx="4">
                  <c:v>272</c:v>
                </c:pt>
                <c:pt idx="5">
                  <c:v>#N/A</c:v>
                </c:pt>
                <c:pt idx="6">
                  <c:v>#N/A</c:v>
                </c:pt>
                <c:pt idx="7">
                  <c:v>310</c:v>
                </c:pt>
                <c:pt idx="8">
                  <c:v>#N/A</c:v>
                </c:pt>
                <c:pt idx="9">
                  <c:v>#N/A</c:v>
                </c:pt>
                <c:pt idx="10">
                  <c:v>236</c:v>
                </c:pt>
                <c:pt idx="11">
                  <c:v>#N/A</c:v>
                </c:pt>
                <c:pt idx="12">
                  <c:v>#N/A</c:v>
                </c:pt>
                <c:pt idx="13">
                  <c:v>190</c:v>
                </c:pt>
                <c:pt idx="14">
                  <c:v>#N/A</c:v>
                </c:pt>
              </c:numCache>
            </c:numRef>
          </c:val>
          <c:smooth val="0"/>
        </c:ser>
        <c:dLbls>
          <c:showLegendKey val="0"/>
          <c:showVal val="0"/>
          <c:showCatName val="0"/>
          <c:showSerName val="0"/>
          <c:showPercent val="0"/>
          <c:showBubbleSize val="0"/>
        </c:dLbls>
        <c:marker val="1"/>
        <c:smooth val="0"/>
        <c:axId val="173776896"/>
        <c:axId val="173778816"/>
      </c:lineChart>
      <c:catAx>
        <c:axId val="1737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778816"/>
        <c:crosses val="autoZero"/>
        <c:auto val="1"/>
        <c:lblAlgn val="ctr"/>
        <c:lblOffset val="100"/>
        <c:tickLblSkip val="1"/>
        <c:tickMarkSkip val="1"/>
        <c:noMultiLvlLbl val="0"/>
      </c:catAx>
      <c:valAx>
        <c:axId val="17377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77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5597</c:v>
                </c:pt>
                <c:pt idx="5">
                  <c:v>5808</c:v>
                </c:pt>
                <c:pt idx="8">
                  <c:v>5940</c:v>
                </c:pt>
                <c:pt idx="11">
                  <c:v>6043</c:v>
                </c:pt>
                <c:pt idx="14">
                  <c:v>6300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2950</c:v>
                </c:pt>
                <c:pt idx="5">
                  <c:v>3040</c:v>
                </c:pt>
                <c:pt idx="8">
                  <c:v>2988</c:v>
                </c:pt>
                <c:pt idx="11">
                  <c:v>3089</c:v>
                </c:pt>
                <c:pt idx="14">
                  <c:v>2959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1312</c:v>
                </c:pt>
                <c:pt idx="5">
                  <c:v>1397</c:v>
                </c:pt>
                <c:pt idx="8">
                  <c:v>894</c:v>
                </c:pt>
                <c:pt idx="11">
                  <c:v>1463</c:v>
                </c:pt>
                <c:pt idx="14">
                  <c:v>1378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0</c:v>
                </c:pt>
                <c:pt idx="6">
                  <c:v>2</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2663</c:v>
                </c:pt>
                <c:pt idx="3">
                  <c:v>2462</c:v>
                </c:pt>
                <c:pt idx="6">
                  <c:v>2406</c:v>
                </c:pt>
                <c:pt idx="9">
                  <c:v>2457</c:v>
                </c:pt>
                <c:pt idx="12">
                  <c:v>2073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276</c:v>
                </c:pt>
                <c:pt idx="3">
                  <c:v>219</c:v>
                </c:pt>
                <c:pt idx="6">
                  <c:v>138</c:v>
                </c:pt>
                <c:pt idx="9">
                  <c:v>113</c:v>
                </c:pt>
                <c:pt idx="12">
                  <c:v>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2872</c:v>
                </c:pt>
                <c:pt idx="3">
                  <c:v>2717</c:v>
                </c:pt>
                <c:pt idx="6">
                  <c:v>2826</c:v>
                </c:pt>
                <c:pt idx="9">
                  <c:v>2844</c:v>
                </c:pt>
                <c:pt idx="12">
                  <c:v>2846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62</c:v>
                </c:pt>
                <c:pt idx="3">
                  <c:v>175</c:v>
                </c:pt>
                <c:pt idx="6">
                  <c:v>165</c:v>
                </c:pt>
                <c:pt idx="9">
                  <c:v>64</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5994</c:v>
                </c:pt>
                <c:pt idx="3">
                  <c:v>6208</c:v>
                </c:pt>
                <c:pt idx="6">
                  <c:v>6327</c:v>
                </c:pt>
                <c:pt idx="9">
                  <c:v>6627</c:v>
                </c:pt>
                <c:pt idx="12">
                  <c:v>7017</c:v>
                </c:pt>
              </c:numCache>
            </c:numRef>
          </c:val>
        </c:ser>
        <c:dLbls>
          <c:showLegendKey val="0"/>
          <c:showVal val="0"/>
          <c:showCatName val="0"/>
          <c:showSerName val="0"/>
          <c:showPercent val="0"/>
          <c:showBubbleSize val="0"/>
        </c:dLbls>
        <c:gapWidth val="100"/>
        <c:overlap val="100"/>
        <c:axId val="189343616"/>
        <c:axId val="18934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2010</c:v>
                </c:pt>
                <c:pt idx="2">
                  <c:v>#N/A</c:v>
                </c:pt>
                <c:pt idx="3">
                  <c:v>#N/A</c:v>
                </c:pt>
                <c:pt idx="4">
                  <c:v>1535</c:v>
                </c:pt>
                <c:pt idx="5">
                  <c:v>#N/A</c:v>
                </c:pt>
                <c:pt idx="6">
                  <c:v>#N/A</c:v>
                </c:pt>
                <c:pt idx="7">
                  <c:v>2041</c:v>
                </c:pt>
                <c:pt idx="8">
                  <c:v>#N/A</c:v>
                </c:pt>
                <c:pt idx="9">
                  <c:v>#N/A</c:v>
                </c:pt>
                <c:pt idx="10">
                  <c:v>1515</c:v>
                </c:pt>
                <c:pt idx="11">
                  <c:v>#N/A</c:v>
                </c:pt>
                <c:pt idx="12">
                  <c:v>#N/A</c:v>
                </c:pt>
                <c:pt idx="13">
                  <c:v>1426</c:v>
                </c:pt>
                <c:pt idx="14">
                  <c:v>#N/A</c:v>
                </c:pt>
              </c:numCache>
            </c:numRef>
          </c:val>
          <c:smooth val="0"/>
        </c:ser>
        <c:dLbls>
          <c:showLegendKey val="0"/>
          <c:showVal val="0"/>
          <c:showCatName val="0"/>
          <c:showSerName val="0"/>
          <c:showPercent val="0"/>
          <c:showBubbleSize val="0"/>
        </c:dLbls>
        <c:marker val="1"/>
        <c:smooth val="0"/>
        <c:axId val="189343616"/>
        <c:axId val="189345792"/>
      </c:lineChart>
      <c:catAx>
        <c:axId val="18934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345792"/>
        <c:crosses val="autoZero"/>
        <c:auto val="1"/>
        <c:lblAlgn val="ctr"/>
        <c:lblOffset val="100"/>
        <c:tickLblSkip val="1"/>
        <c:tickMarkSkip val="1"/>
        <c:noMultiLvlLbl val="0"/>
      </c:catAx>
      <c:valAx>
        <c:axId val="18934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4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18,095
17,425
23.19
9,588,438
8,609,394
230,365
4,213,432
7,016,554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財政力指数については類似団体平均を大きく上回っているが，指数は平成２</a:t>
          </a:r>
          <a:r>
            <a:rPr kumimoji="1" lang="en-US" altLang="ja-JP" sz="1300">
              <a:latin typeface="ＭＳ Ｐゴシック"/>
            </a:rPr>
            <a:t>1</a:t>
          </a:r>
          <a:r>
            <a:rPr kumimoji="1" lang="ja-JP" altLang="en-US" sz="1300">
              <a:latin typeface="ＭＳ Ｐゴシック"/>
            </a:rPr>
            <a:t>年度以降，微減の方向で推移しており，今後も町民税，固定資産税等の町税の徴収強化，公有地の民間への売却など税収の安定的確保に努める必要がある。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115509</xdr:rowOff>
    </xdr:from>
    <xdr:to>
      <xdr:col>7</xdr:col>
      <xdr:colOff>152400</xdr:colOff>
      <xdr:row>40</xdr:row>
      <xdr:rowOff>138491</xdr:rowOff>
    </xdr:to>
    <xdr:cxnSp macro="">
      <xdr:nvCxnSpPr>
        <xdr:cNvPr id="69" name="直線コネクタ 68"/>
        <xdr:cNvCxnSpPr/>
      </xdr:nvCxnSpPr>
      <xdr:spPr>
        <a:xfrm>
          <a:off x="4114800" y="697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115509</xdr:rowOff>
    </xdr:to>
    <xdr:cxnSp macro="">
      <xdr:nvCxnSpPr>
        <xdr:cNvPr id="72" name="直線コネクタ 71"/>
        <xdr:cNvCxnSpPr/>
      </xdr:nvCxnSpPr>
      <xdr:spPr>
        <a:xfrm>
          <a:off x="3225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92528</xdr:rowOff>
    </xdr:to>
    <xdr:cxnSp macro="">
      <xdr:nvCxnSpPr>
        <xdr:cNvPr id="75" name="直線コネクタ 74"/>
        <xdr:cNvCxnSpPr/>
      </xdr:nvCxnSpPr>
      <xdr:spPr>
        <a:xfrm>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35076</xdr:rowOff>
    </xdr:from>
    <xdr:to>
      <xdr:col>3</xdr:col>
      <xdr:colOff>279400</xdr:colOff>
      <xdr:row>40</xdr:row>
      <xdr:rowOff>58057</xdr:rowOff>
    </xdr:to>
    <xdr:cxnSp macro="">
      <xdr:nvCxnSpPr>
        <xdr:cNvPr id="78" name="直線コネクタ 77"/>
        <xdr:cNvCxnSpPr/>
      </xdr:nvCxnSpPr>
      <xdr:spPr>
        <a:xfrm>
          <a:off x="1447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87691</xdr:rowOff>
    </xdr:from>
    <xdr:to>
      <xdr:col>7</xdr:col>
      <xdr:colOff>203200</xdr:colOff>
      <xdr:row>41</xdr:row>
      <xdr:rowOff>17841</xdr:rowOff>
    </xdr:to>
    <xdr:sp macro="" textlink="">
      <xdr:nvSpPr>
        <xdr:cNvPr id="88" name="円/楕円 87"/>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104218</xdr:rowOff>
    </xdr:from>
    <xdr:ext cx="762000" cy="259045"/>
    <xdr:sp macro="" textlink="">
      <xdr:nvSpPr>
        <xdr:cNvPr id="89" name="財政力該当値テキスト"/>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64709</xdr:rowOff>
    </xdr:from>
    <xdr:to>
      <xdr:col>6</xdr:col>
      <xdr:colOff>50800</xdr:colOff>
      <xdr:row>40</xdr:row>
      <xdr:rowOff>166309</xdr:rowOff>
    </xdr:to>
    <xdr:sp macro="" textlink="">
      <xdr:nvSpPr>
        <xdr:cNvPr id="90" name="円/楕円 89"/>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5036</xdr:rowOff>
    </xdr:from>
    <xdr:ext cx="736600" cy="259045"/>
    <xdr:sp macro="" textlink="">
      <xdr:nvSpPr>
        <xdr:cNvPr id="91" name="テキスト ボックス 90"/>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4" name="円/楕円 93"/>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5" name="テキスト ボックス 94"/>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155726</xdr:rowOff>
    </xdr:from>
    <xdr:to>
      <xdr:col>2</xdr:col>
      <xdr:colOff>127000</xdr:colOff>
      <xdr:row>40</xdr:row>
      <xdr:rowOff>85876</xdr:rowOff>
    </xdr:to>
    <xdr:sp macro="" textlink="">
      <xdr:nvSpPr>
        <xdr:cNvPr id="96" name="円/楕円 95"/>
        <xdr:cNvSpPr/>
      </xdr:nvSpPr>
      <xdr:spPr>
        <a:xfrm>
          <a:off x="1397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96053</xdr:rowOff>
    </xdr:from>
    <xdr:ext cx="762000" cy="259045"/>
    <xdr:sp macro="" textlink="">
      <xdr:nvSpPr>
        <xdr:cNvPr id="97" name="テキスト ボックス 96"/>
        <xdr:cNvSpPr txBox="1"/>
      </xdr:nvSpPr>
      <xdr:spPr>
        <a:xfrm>
          <a:off x="1066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経常経費及び経常経費充当一般財源は</a:t>
          </a:r>
          <a:r>
            <a:rPr kumimoji="1" lang="ja-JP" altLang="en-US" sz="1300">
              <a:solidFill>
                <a:sysClr val="windowText" lastClr="000000"/>
              </a:solidFill>
              <a:latin typeface="ＭＳ Ｐゴシック"/>
            </a:rPr>
            <a:t>減少したが，地方税，臨時財政対策債の増加及び町営住宅使用料等の経常経費充当特定財源の増加により経常収支比率は減となったが，依然として類似団体平均を上回っている状況である。</a:t>
          </a:r>
        </a:p>
        <a:p>
          <a:r>
            <a:rPr kumimoji="1" lang="ja-JP" altLang="en-US" sz="1300">
              <a:latin typeface="ＭＳ Ｐゴシック"/>
            </a:rPr>
            <a:t>　今後は人件費の減少が見込まれる一方で，扶助費、繰出金の増が懸念され，また，町税の増収は期待できない状況であるため，当該比率の抑制のため一層の経常経費の削減と税収の確保に努める。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142784</xdr:rowOff>
    </xdr:from>
    <xdr:to>
      <xdr:col>7</xdr:col>
      <xdr:colOff>152400</xdr:colOff>
      <xdr:row>64</xdr:row>
      <xdr:rowOff>156573</xdr:rowOff>
    </xdr:to>
    <xdr:cxnSp macro="">
      <xdr:nvCxnSpPr>
        <xdr:cNvPr id="134" name="直線コネクタ 133"/>
        <xdr:cNvCxnSpPr/>
      </xdr:nvCxnSpPr>
      <xdr:spPr>
        <a:xfrm flipV="1">
          <a:off x="4114800" y="1111558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108313</xdr:rowOff>
    </xdr:from>
    <xdr:to>
      <xdr:col>6</xdr:col>
      <xdr:colOff>0</xdr:colOff>
      <xdr:row>64</xdr:row>
      <xdr:rowOff>156573</xdr:rowOff>
    </xdr:to>
    <xdr:cxnSp macro="">
      <xdr:nvCxnSpPr>
        <xdr:cNvPr id="137" name="直線コネクタ 136"/>
        <xdr:cNvCxnSpPr/>
      </xdr:nvCxnSpPr>
      <xdr:spPr>
        <a:xfrm>
          <a:off x="3225800" y="110811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11793</xdr:rowOff>
    </xdr:from>
    <xdr:to>
      <xdr:col>4</xdr:col>
      <xdr:colOff>482600</xdr:colOff>
      <xdr:row>64</xdr:row>
      <xdr:rowOff>108313</xdr:rowOff>
    </xdr:to>
    <xdr:cxnSp macro="">
      <xdr:nvCxnSpPr>
        <xdr:cNvPr id="140" name="直線コネクタ 139"/>
        <xdr:cNvCxnSpPr/>
      </xdr:nvCxnSpPr>
      <xdr:spPr>
        <a:xfrm>
          <a:off x="2336800" y="109845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11793</xdr:rowOff>
    </xdr:from>
    <xdr:to>
      <xdr:col>3</xdr:col>
      <xdr:colOff>279400</xdr:colOff>
      <xdr:row>64</xdr:row>
      <xdr:rowOff>153126</xdr:rowOff>
    </xdr:to>
    <xdr:cxnSp macro="">
      <xdr:nvCxnSpPr>
        <xdr:cNvPr id="143" name="直線コネクタ 142"/>
        <xdr:cNvCxnSpPr/>
      </xdr:nvCxnSpPr>
      <xdr:spPr>
        <a:xfrm flipV="1">
          <a:off x="1447800" y="10984593"/>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91984</xdr:rowOff>
    </xdr:from>
    <xdr:to>
      <xdr:col>7</xdr:col>
      <xdr:colOff>203200</xdr:colOff>
      <xdr:row>65</xdr:row>
      <xdr:rowOff>22134</xdr:rowOff>
    </xdr:to>
    <xdr:sp macro="" textlink="">
      <xdr:nvSpPr>
        <xdr:cNvPr id="153" name="円/楕円 152"/>
        <xdr:cNvSpPr/>
      </xdr:nvSpPr>
      <xdr:spPr>
        <a:xfrm>
          <a:off x="49022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64061</xdr:rowOff>
    </xdr:from>
    <xdr:ext cx="762000" cy="259045"/>
    <xdr:sp macro="" textlink="">
      <xdr:nvSpPr>
        <xdr:cNvPr id="154" name="財政構造の弾力性該当値テキスト"/>
        <xdr:cNvSpPr txBox="1"/>
      </xdr:nvSpPr>
      <xdr:spPr>
        <a:xfrm>
          <a:off x="5041900" y="110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105773</xdr:rowOff>
    </xdr:from>
    <xdr:to>
      <xdr:col>6</xdr:col>
      <xdr:colOff>50800</xdr:colOff>
      <xdr:row>65</xdr:row>
      <xdr:rowOff>35923</xdr:rowOff>
    </xdr:to>
    <xdr:sp macro="" textlink="">
      <xdr:nvSpPr>
        <xdr:cNvPr id="155" name="円/楕円 154"/>
        <xdr:cNvSpPr/>
      </xdr:nvSpPr>
      <xdr:spPr>
        <a:xfrm>
          <a:off x="4064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20700</xdr:rowOff>
    </xdr:from>
    <xdr:ext cx="736600" cy="259045"/>
    <xdr:sp macro="" textlink="">
      <xdr:nvSpPr>
        <xdr:cNvPr id="156" name="テキスト ボックス 155"/>
        <xdr:cNvSpPr txBox="1"/>
      </xdr:nvSpPr>
      <xdr:spPr>
        <a:xfrm>
          <a:off x="3733800" y="1116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57513</xdr:rowOff>
    </xdr:from>
    <xdr:to>
      <xdr:col>4</xdr:col>
      <xdr:colOff>533400</xdr:colOff>
      <xdr:row>64</xdr:row>
      <xdr:rowOff>159113</xdr:rowOff>
    </xdr:to>
    <xdr:sp macro="" textlink="">
      <xdr:nvSpPr>
        <xdr:cNvPr id="157" name="円/楕円 156"/>
        <xdr:cNvSpPr/>
      </xdr:nvSpPr>
      <xdr:spPr>
        <a:xfrm>
          <a:off x="3175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143890</xdr:rowOff>
    </xdr:from>
    <xdr:ext cx="762000" cy="259045"/>
    <xdr:sp macro="" textlink="">
      <xdr:nvSpPr>
        <xdr:cNvPr id="158" name="テキスト ボックス 157"/>
        <xdr:cNvSpPr txBox="1"/>
      </xdr:nvSpPr>
      <xdr:spPr>
        <a:xfrm>
          <a:off x="2844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132443</xdr:rowOff>
    </xdr:from>
    <xdr:to>
      <xdr:col>3</xdr:col>
      <xdr:colOff>330200</xdr:colOff>
      <xdr:row>64</xdr:row>
      <xdr:rowOff>62593</xdr:rowOff>
    </xdr:to>
    <xdr:sp macro="" textlink="">
      <xdr:nvSpPr>
        <xdr:cNvPr id="159" name="円/楕円 158"/>
        <xdr:cNvSpPr/>
      </xdr:nvSpPr>
      <xdr:spPr>
        <a:xfrm>
          <a:off x="2286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47370</xdr:rowOff>
    </xdr:from>
    <xdr:ext cx="762000" cy="259045"/>
    <xdr:sp macro="" textlink="">
      <xdr:nvSpPr>
        <xdr:cNvPr id="160" name="テキスト ボックス 159"/>
        <xdr:cNvSpPr txBox="1"/>
      </xdr:nvSpPr>
      <xdr:spPr>
        <a:xfrm>
          <a:off x="1955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102326</xdr:rowOff>
    </xdr:from>
    <xdr:to>
      <xdr:col>2</xdr:col>
      <xdr:colOff>127000</xdr:colOff>
      <xdr:row>65</xdr:row>
      <xdr:rowOff>32476</xdr:rowOff>
    </xdr:to>
    <xdr:sp macro="" textlink="">
      <xdr:nvSpPr>
        <xdr:cNvPr id="161" name="円/楕円 160"/>
        <xdr:cNvSpPr/>
      </xdr:nvSpPr>
      <xdr:spPr>
        <a:xfrm>
          <a:off x="1397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17253</xdr:rowOff>
    </xdr:from>
    <xdr:ext cx="762000" cy="259045"/>
    <xdr:sp macro="" textlink="">
      <xdr:nvSpPr>
        <xdr:cNvPr id="162" name="テキスト ボックス 161"/>
        <xdr:cNvSpPr txBox="1"/>
      </xdr:nvSpPr>
      <xdr:spPr>
        <a:xfrm>
          <a:off x="1066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[158,582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a:t>
          </a:r>
          <a:r>
            <a:rPr kumimoji="1" lang="ja-JP" altLang="en-US" sz="1300">
              <a:solidFill>
                <a:sysClr val="windowText" lastClr="000000"/>
              </a:solidFill>
              <a:latin typeface="ＭＳ Ｐゴシック"/>
            </a:rPr>
            <a:t>人件費</a:t>
          </a:r>
          <a:r>
            <a:rPr kumimoji="1" lang="ja-JP" altLang="en-US" sz="1300">
              <a:latin typeface="ＭＳ Ｐゴシック"/>
            </a:rPr>
            <a:t>が要因となっている。これは常備消防を町単独で運営していることや，復興事業，観光事業及び原子力防災関連事業の実施により人員を要していることによる。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年度からは微減傾向にあるが，今後は再任用職員等を活用することにより引き続き人件費の抑制を図っていく。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124795</xdr:rowOff>
    </xdr:from>
    <xdr:to>
      <xdr:col>7</xdr:col>
      <xdr:colOff>152400</xdr:colOff>
      <xdr:row>83</xdr:row>
      <xdr:rowOff>159471</xdr:rowOff>
    </xdr:to>
    <xdr:cxnSp macro="">
      <xdr:nvCxnSpPr>
        <xdr:cNvPr id="193" name="直線コネクタ 192"/>
        <xdr:cNvCxnSpPr/>
      </xdr:nvCxnSpPr>
      <xdr:spPr>
        <a:xfrm flipV="1">
          <a:off x="4114800" y="14355145"/>
          <a:ext cx="838200" cy="3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159471</xdr:rowOff>
    </xdr:from>
    <xdr:to>
      <xdr:col>6</xdr:col>
      <xdr:colOff>0</xdr:colOff>
      <xdr:row>84</xdr:row>
      <xdr:rowOff>61122</xdr:rowOff>
    </xdr:to>
    <xdr:cxnSp macro="">
      <xdr:nvCxnSpPr>
        <xdr:cNvPr id="196" name="直線コネクタ 195"/>
        <xdr:cNvCxnSpPr/>
      </xdr:nvCxnSpPr>
      <xdr:spPr>
        <a:xfrm flipV="1">
          <a:off x="3225800" y="14389821"/>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90410</xdr:rowOff>
    </xdr:from>
    <xdr:to>
      <xdr:col>4</xdr:col>
      <xdr:colOff>482600</xdr:colOff>
      <xdr:row>84</xdr:row>
      <xdr:rowOff>61122</xdr:rowOff>
    </xdr:to>
    <xdr:cxnSp macro="">
      <xdr:nvCxnSpPr>
        <xdr:cNvPr id="199" name="直線コネクタ 198"/>
        <xdr:cNvCxnSpPr/>
      </xdr:nvCxnSpPr>
      <xdr:spPr>
        <a:xfrm>
          <a:off x="2336800" y="14320760"/>
          <a:ext cx="889000" cy="1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90410</xdr:rowOff>
    </xdr:from>
    <xdr:to>
      <xdr:col>3</xdr:col>
      <xdr:colOff>279400</xdr:colOff>
      <xdr:row>83</xdr:row>
      <xdr:rowOff>90808</xdr:rowOff>
    </xdr:to>
    <xdr:cxnSp macro="">
      <xdr:nvCxnSpPr>
        <xdr:cNvPr id="202" name="直線コネクタ 201"/>
        <xdr:cNvCxnSpPr/>
      </xdr:nvCxnSpPr>
      <xdr:spPr>
        <a:xfrm flipV="1">
          <a:off x="1447800" y="14320760"/>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73995</xdr:rowOff>
    </xdr:from>
    <xdr:to>
      <xdr:col>7</xdr:col>
      <xdr:colOff>203200</xdr:colOff>
      <xdr:row>84</xdr:row>
      <xdr:rowOff>4145</xdr:rowOff>
    </xdr:to>
    <xdr:sp macro="" textlink="">
      <xdr:nvSpPr>
        <xdr:cNvPr id="212" name="円/楕円 211"/>
        <xdr:cNvSpPr/>
      </xdr:nvSpPr>
      <xdr:spPr>
        <a:xfrm>
          <a:off x="4902200" y="143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46072</xdr:rowOff>
    </xdr:from>
    <xdr:ext cx="762000" cy="259045"/>
    <xdr:sp macro="" textlink="">
      <xdr:nvSpPr>
        <xdr:cNvPr id="213" name="人件費・物件費等の状況該当値テキスト"/>
        <xdr:cNvSpPr txBox="1"/>
      </xdr:nvSpPr>
      <xdr:spPr>
        <a:xfrm>
          <a:off x="5041900" y="1427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158,582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108671</xdr:rowOff>
    </xdr:from>
    <xdr:to>
      <xdr:col>6</xdr:col>
      <xdr:colOff>50800</xdr:colOff>
      <xdr:row>84</xdr:row>
      <xdr:rowOff>38821</xdr:rowOff>
    </xdr:to>
    <xdr:sp macro="" textlink="">
      <xdr:nvSpPr>
        <xdr:cNvPr id="214" name="円/楕円 213"/>
        <xdr:cNvSpPr/>
      </xdr:nvSpPr>
      <xdr:spPr>
        <a:xfrm>
          <a:off x="4064000" y="143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23598</xdr:rowOff>
    </xdr:from>
    <xdr:ext cx="736600" cy="259045"/>
    <xdr:sp macro="" textlink="">
      <xdr:nvSpPr>
        <xdr:cNvPr id="215" name="テキスト ボックス 214"/>
        <xdr:cNvSpPr txBox="1"/>
      </xdr:nvSpPr>
      <xdr:spPr>
        <a:xfrm>
          <a:off x="3733800" y="1442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164,330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10322</xdr:rowOff>
    </xdr:from>
    <xdr:to>
      <xdr:col>4</xdr:col>
      <xdr:colOff>533400</xdr:colOff>
      <xdr:row>84</xdr:row>
      <xdr:rowOff>111922</xdr:rowOff>
    </xdr:to>
    <xdr:sp macro="" textlink="">
      <xdr:nvSpPr>
        <xdr:cNvPr id="216" name="円/楕円 215"/>
        <xdr:cNvSpPr/>
      </xdr:nvSpPr>
      <xdr:spPr>
        <a:xfrm>
          <a:off x="3175000" y="144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96699</xdr:rowOff>
    </xdr:from>
    <xdr:ext cx="762000" cy="259045"/>
    <xdr:sp macro="" textlink="">
      <xdr:nvSpPr>
        <xdr:cNvPr id="217" name="テキスト ボックス 216"/>
        <xdr:cNvSpPr txBox="1"/>
      </xdr:nvSpPr>
      <xdr:spPr>
        <a:xfrm>
          <a:off x="2844800" y="144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176,448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39610</xdr:rowOff>
    </xdr:from>
    <xdr:to>
      <xdr:col>3</xdr:col>
      <xdr:colOff>330200</xdr:colOff>
      <xdr:row>83</xdr:row>
      <xdr:rowOff>141210</xdr:rowOff>
    </xdr:to>
    <xdr:sp macro="" textlink="">
      <xdr:nvSpPr>
        <xdr:cNvPr id="218" name="円/楕円 217"/>
        <xdr:cNvSpPr/>
      </xdr:nvSpPr>
      <xdr:spPr>
        <a:xfrm>
          <a:off x="2286000" y="142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125987</xdr:rowOff>
    </xdr:from>
    <xdr:ext cx="762000" cy="259045"/>
    <xdr:sp macro="" textlink="">
      <xdr:nvSpPr>
        <xdr:cNvPr id="219" name="テキスト ボックス 218"/>
        <xdr:cNvSpPr txBox="1"/>
      </xdr:nvSpPr>
      <xdr:spPr>
        <a:xfrm>
          <a:off x="1955800" y="1435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40008</xdr:rowOff>
    </xdr:from>
    <xdr:to>
      <xdr:col>2</xdr:col>
      <xdr:colOff>127000</xdr:colOff>
      <xdr:row>83</xdr:row>
      <xdr:rowOff>141608</xdr:rowOff>
    </xdr:to>
    <xdr:sp macro="" textlink="">
      <xdr:nvSpPr>
        <xdr:cNvPr id="220" name="円/楕円 219"/>
        <xdr:cNvSpPr/>
      </xdr:nvSpPr>
      <xdr:spPr>
        <a:xfrm>
          <a:off x="1397000" y="142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126385</xdr:rowOff>
    </xdr:from>
    <xdr:ext cx="762000" cy="259045"/>
    <xdr:sp macro="" textlink="">
      <xdr:nvSpPr>
        <xdr:cNvPr id="221" name="テキスト ボックス 220"/>
        <xdr:cNvSpPr txBox="1"/>
      </xdr:nvSpPr>
      <xdr:spPr>
        <a:xfrm>
          <a:off x="1066800" y="1435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給与減額支給措置を行ったことにより，平成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9.8</a:t>
          </a:r>
          <a:r>
            <a:rPr kumimoji="1" lang="ja-JP" altLang="en-US" sz="1300">
              <a:latin typeface="ＭＳ Ｐゴシック"/>
            </a:rPr>
            <a:t>ポイント下回った。類似団体内平均値を</a:t>
          </a:r>
          <a:r>
            <a:rPr kumimoji="1" lang="en-US" altLang="ja-JP" sz="1300">
              <a:latin typeface="ＭＳ Ｐゴシック"/>
            </a:rPr>
            <a:t>1.4</a:t>
          </a:r>
          <a:r>
            <a:rPr kumimoji="1" lang="ja-JP" altLang="en-US" sz="1300">
              <a:latin typeface="ＭＳ Ｐゴシック"/>
            </a:rPr>
            <a:t>ポイント上回っているのは，職員の年齢構成の不均衡や退職者の増加によるものであり，昇格等が他の団体より早期となるため，当該指数が高くなる傾向がある。今後は，職員の平均年齢が下がるため，人件費総額については減少していく見込み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88</xdr:row>
      <xdr:rowOff>120650</xdr:rowOff>
    </xdr:to>
    <xdr:cxnSp macro="">
      <xdr:nvCxnSpPr>
        <xdr:cNvPr id="253" name="直線コネクタ 252"/>
        <xdr:cNvCxnSpPr/>
      </xdr:nvCxnSpPr>
      <xdr:spPr>
        <a:xfrm flipV="1">
          <a:off x="16179800" y="14735302"/>
          <a:ext cx="8382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77215</xdr:rowOff>
    </xdr:from>
    <xdr:to>
      <xdr:col>23</xdr:col>
      <xdr:colOff>406400</xdr:colOff>
      <xdr:row>88</xdr:row>
      <xdr:rowOff>120650</xdr:rowOff>
    </xdr:to>
    <xdr:cxnSp macro="">
      <xdr:nvCxnSpPr>
        <xdr:cNvPr id="256" name="直線コネクタ 255"/>
        <xdr:cNvCxnSpPr/>
      </xdr:nvCxnSpPr>
      <xdr:spPr>
        <a:xfrm>
          <a:off x="15290800" y="151648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88</xdr:row>
      <xdr:rowOff>77215</xdr:rowOff>
    </xdr:to>
    <xdr:cxnSp macro="">
      <xdr:nvCxnSpPr>
        <xdr:cNvPr id="259" name="直線コネクタ 258"/>
        <xdr:cNvCxnSpPr/>
      </xdr:nvCxnSpPr>
      <xdr:spPr>
        <a:xfrm>
          <a:off x="14401800" y="14725650"/>
          <a:ext cx="889000" cy="4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133096</xdr:rowOff>
    </xdr:from>
    <xdr:to>
      <xdr:col>21</xdr:col>
      <xdr:colOff>0</xdr:colOff>
      <xdr:row>85</xdr:row>
      <xdr:rowOff>152400</xdr:rowOff>
    </xdr:to>
    <xdr:cxnSp macro="">
      <xdr:nvCxnSpPr>
        <xdr:cNvPr id="262" name="直線コネクタ 261"/>
        <xdr:cNvCxnSpPr/>
      </xdr:nvCxnSpPr>
      <xdr:spPr>
        <a:xfrm>
          <a:off x="13512800" y="147063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2" name="円/楕円 271"/>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3"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4" name="円/楕円 273"/>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75" name="テキスト ボックス 274"/>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26415</xdr:rowOff>
    </xdr:from>
    <xdr:to>
      <xdr:col>22</xdr:col>
      <xdr:colOff>254000</xdr:colOff>
      <xdr:row>88</xdr:row>
      <xdr:rowOff>128015</xdr:rowOff>
    </xdr:to>
    <xdr:sp macro="" textlink="">
      <xdr:nvSpPr>
        <xdr:cNvPr id="276" name="円/楕円 275"/>
        <xdr:cNvSpPr/>
      </xdr:nvSpPr>
      <xdr:spPr>
        <a:xfrm>
          <a:off x="15240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112792</xdr:rowOff>
    </xdr:from>
    <xdr:ext cx="762000" cy="259045"/>
    <xdr:sp macro="" textlink="">
      <xdr:nvSpPr>
        <xdr:cNvPr id="277" name="テキスト ボックス 276"/>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8" name="円/楕円 27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9" name="テキスト ボックス 278"/>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82296</xdr:rowOff>
    </xdr:from>
    <xdr:to>
      <xdr:col>19</xdr:col>
      <xdr:colOff>533400</xdr:colOff>
      <xdr:row>86</xdr:row>
      <xdr:rowOff>12446</xdr:rowOff>
    </xdr:to>
    <xdr:sp macro="" textlink="">
      <xdr:nvSpPr>
        <xdr:cNvPr id="280" name="円/楕円 279"/>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168673</xdr:rowOff>
    </xdr:from>
    <xdr:ext cx="762000" cy="259045"/>
    <xdr:sp macro="" textlink="">
      <xdr:nvSpPr>
        <xdr:cNvPr id="281" name="テキスト ボックス 280"/>
        <xdr:cNvSpPr txBox="1"/>
      </xdr:nvSpPr>
      <xdr:spPr>
        <a:xfrm>
          <a:off x="13131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町の基幹産業である農業，漁業，観光業や復興事業のための積極的な施策展開に人員を要することや，消防業務を単独で運営していることから，類似団体内平均値を</a:t>
          </a:r>
          <a:r>
            <a:rPr kumimoji="1" lang="en-US" altLang="ja-JP" sz="1300">
              <a:latin typeface="ＭＳ Ｐゴシック"/>
            </a:rPr>
            <a:t>1.33</a:t>
          </a:r>
          <a:r>
            <a:rPr kumimoji="1" lang="ja-JP" altLang="en-US" sz="1300">
              <a:latin typeface="ＭＳ Ｐゴシック"/>
            </a:rPr>
            <a:t>ポイント上回っている。今後は，民間委託の推進や再任用職員，嘱託員等の多様な雇用形態を活用することにより，適正な定員管理に取り組んでいく。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137089</xdr:rowOff>
    </xdr:from>
    <xdr:to>
      <xdr:col>24</xdr:col>
      <xdr:colOff>558800</xdr:colOff>
      <xdr:row>63</xdr:row>
      <xdr:rowOff>142452</xdr:rowOff>
    </xdr:to>
    <xdr:cxnSp macro="">
      <xdr:nvCxnSpPr>
        <xdr:cNvPr id="316" name="直線コネクタ 315"/>
        <xdr:cNvCxnSpPr/>
      </xdr:nvCxnSpPr>
      <xdr:spPr>
        <a:xfrm>
          <a:off x="16179800" y="10938439"/>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7"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137089</xdr:rowOff>
    </xdr:from>
    <xdr:to>
      <xdr:col>23</xdr:col>
      <xdr:colOff>406400</xdr:colOff>
      <xdr:row>63</xdr:row>
      <xdr:rowOff>159879</xdr:rowOff>
    </xdr:to>
    <xdr:cxnSp macro="">
      <xdr:nvCxnSpPr>
        <xdr:cNvPr id="319" name="直線コネクタ 318"/>
        <xdr:cNvCxnSpPr/>
      </xdr:nvCxnSpPr>
      <xdr:spPr>
        <a:xfrm flipV="1">
          <a:off x="15290800" y="10938439"/>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1" name="テキスト ボックス 320"/>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131727</xdr:rowOff>
    </xdr:from>
    <xdr:to>
      <xdr:col>22</xdr:col>
      <xdr:colOff>203200</xdr:colOff>
      <xdr:row>63</xdr:row>
      <xdr:rowOff>159879</xdr:rowOff>
    </xdr:to>
    <xdr:cxnSp macro="">
      <xdr:nvCxnSpPr>
        <xdr:cNvPr id="322" name="直線コネクタ 321"/>
        <xdr:cNvCxnSpPr/>
      </xdr:nvCxnSpPr>
      <xdr:spPr>
        <a:xfrm>
          <a:off x="14401800" y="109330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4" name="テキスト ボックス 323"/>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131727</xdr:rowOff>
    </xdr:from>
    <xdr:to>
      <xdr:col>21</xdr:col>
      <xdr:colOff>0</xdr:colOff>
      <xdr:row>63</xdr:row>
      <xdr:rowOff>147814</xdr:rowOff>
    </xdr:to>
    <xdr:cxnSp macro="">
      <xdr:nvCxnSpPr>
        <xdr:cNvPr id="325" name="直線コネクタ 324"/>
        <xdr:cNvCxnSpPr/>
      </xdr:nvCxnSpPr>
      <xdr:spPr>
        <a:xfrm flipV="1">
          <a:off x="13512800" y="1093307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7" name="テキスト ボックス 326"/>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29" name="テキスト ボックス 328"/>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91652</xdr:rowOff>
    </xdr:from>
    <xdr:to>
      <xdr:col>24</xdr:col>
      <xdr:colOff>609600</xdr:colOff>
      <xdr:row>64</xdr:row>
      <xdr:rowOff>21802</xdr:rowOff>
    </xdr:to>
    <xdr:sp macro="" textlink="">
      <xdr:nvSpPr>
        <xdr:cNvPr id="335" name="円/楕円 334"/>
        <xdr:cNvSpPr/>
      </xdr:nvSpPr>
      <xdr:spPr>
        <a:xfrm>
          <a:off x="16967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63729</xdr:rowOff>
    </xdr:from>
    <xdr:ext cx="762000" cy="259045"/>
    <xdr:sp macro="" textlink="">
      <xdr:nvSpPr>
        <xdr:cNvPr id="336" name="定員管理の状況該当値テキスト"/>
        <xdr:cNvSpPr txBox="1"/>
      </xdr:nvSpPr>
      <xdr:spPr>
        <a:xfrm>
          <a:off x="17106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86289</xdr:rowOff>
    </xdr:from>
    <xdr:to>
      <xdr:col>23</xdr:col>
      <xdr:colOff>457200</xdr:colOff>
      <xdr:row>64</xdr:row>
      <xdr:rowOff>16439</xdr:rowOff>
    </xdr:to>
    <xdr:sp macro="" textlink="">
      <xdr:nvSpPr>
        <xdr:cNvPr id="337" name="円/楕円 336"/>
        <xdr:cNvSpPr/>
      </xdr:nvSpPr>
      <xdr:spPr>
        <a:xfrm>
          <a:off x="16129000" y="108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1216</xdr:rowOff>
    </xdr:from>
    <xdr:ext cx="736600" cy="259045"/>
    <xdr:sp macro="" textlink="">
      <xdr:nvSpPr>
        <xdr:cNvPr id="338" name="テキスト ボックス 337"/>
        <xdr:cNvSpPr txBox="1"/>
      </xdr:nvSpPr>
      <xdr:spPr>
        <a:xfrm>
          <a:off x="15798800" y="1097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109079</xdr:rowOff>
    </xdr:from>
    <xdr:to>
      <xdr:col>22</xdr:col>
      <xdr:colOff>254000</xdr:colOff>
      <xdr:row>64</xdr:row>
      <xdr:rowOff>39229</xdr:rowOff>
    </xdr:to>
    <xdr:sp macro="" textlink="">
      <xdr:nvSpPr>
        <xdr:cNvPr id="339" name="円/楕円 338"/>
        <xdr:cNvSpPr/>
      </xdr:nvSpPr>
      <xdr:spPr>
        <a:xfrm>
          <a:off x="15240000" y="109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24006</xdr:rowOff>
    </xdr:from>
    <xdr:ext cx="762000" cy="259045"/>
    <xdr:sp macro="" textlink="">
      <xdr:nvSpPr>
        <xdr:cNvPr id="340" name="テキスト ボックス 339"/>
        <xdr:cNvSpPr txBox="1"/>
      </xdr:nvSpPr>
      <xdr:spPr>
        <a:xfrm>
          <a:off x="14909800" y="1099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80927</xdr:rowOff>
    </xdr:from>
    <xdr:to>
      <xdr:col>21</xdr:col>
      <xdr:colOff>50800</xdr:colOff>
      <xdr:row>64</xdr:row>
      <xdr:rowOff>11077</xdr:rowOff>
    </xdr:to>
    <xdr:sp macro="" textlink="">
      <xdr:nvSpPr>
        <xdr:cNvPr id="341" name="円/楕円 340"/>
        <xdr:cNvSpPr/>
      </xdr:nvSpPr>
      <xdr:spPr>
        <a:xfrm>
          <a:off x="14351000" y="10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167304</xdr:rowOff>
    </xdr:from>
    <xdr:ext cx="762000" cy="259045"/>
    <xdr:sp macro="" textlink="">
      <xdr:nvSpPr>
        <xdr:cNvPr id="342" name="テキスト ボックス 341"/>
        <xdr:cNvSpPr txBox="1"/>
      </xdr:nvSpPr>
      <xdr:spPr>
        <a:xfrm>
          <a:off x="14020800" y="1096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97014</xdr:rowOff>
    </xdr:from>
    <xdr:to>
      <xdr:col>19</xdr:col>
      <xdr:colOff>533400</xdr:colOff>
      <xdr:row>64</xdr:row>
      <xdr:rowOff>27164</xdr:rowOff>
    </xdr:to>
    <xdr:sp macro="" textlink="">
      <xdr:nvSpPr>
        <xdr:cNvPr id="343" name="円/楕円 342"/>
        <xdr:cNvSpPr/>
      </xdr:nvSpPr>
      <xdr:spPr>
        <a:xfrm>
          <a:off x="13462000" y="108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11941</xdr:rowOff>
    </xdr:from>
    <xdr:ext cx="762000" cy="259045"/>
    <xdr:sp macro="" textlink="">
      <xdr:nvSpPr>
        <xdr:cNvPr id="344" name="テキスト ボックス 343"/>
        <xdr:cNvSpPr txBox="1"/>
      </xdr:nvSpPr>
      <xdr:spPr>
        <a:xfrm>
          <a:off x="13131800" y="1098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4.7</a:t>
          </a:r>
          <a:r>
            <a:rPr kumimoji="1" lang="ja-JP" altLang="en-US" sz="1300">
              <a:latin typeface="ＭＳ Ｐゴシック"/>
            </a:rPr>
            <a:t>ポイント下回っており，償還金の減により</a:t>
          </a:r>
          <a:r>
            <a:rPr kumimoji="1" lang="ja-JP" altLang="en-US" sz="1300">
              <a:solidFill>
                <a:sysClr val="windowText" lastClr="000000"/>
              </a:solidFill>
              <a:latin typeface="ＭＳ Ｐゴシック"/>
            </a:rPr>
            <a:t>対前年度比においても</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ポイント下回った。</a:t>
          </a:r>
        </a:p>
        <a:p>
          <a:r>
            <a:rPr kumimoji="1" lang="ja-JP" altLang="en-US" sz="1300">
              <a:latin typeface="ＭＳ Ｐゴシック"/>
            </a:rPr>
            <a:t>   今後は小学校の統合校整備等に係る地方債発行により、償還金の増が見込まれるため、その他の地方債の発行を抑制し、急激な比率の上昇を抑える必要がある。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87313</xdr:rowOff>
    </xdr:from>
    <xdr:to>
      <xdr:col>24</xdr:col>
      <xdr:colOff>558800</xdr:colOff>
      <xdr:row>39</xdr:row>
      <xdr:rowOff>123507</xdr:rowOff>
    </xdr:to>
    <xdr:cxnSp macro="">
      <xdr:nvCxnSpPr>
        <xdr:cNvPr id="374" name="直線コネクタ 373"/>
        <xdr:cNvCxnSpPr/>
      </xdr:nvCxnSpPr>
      <xdr:spPr>
        <a:xfrm flipV="1">
          <a:off x="16179800" y="67738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5"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39</xdr:row>
      <xdr:rowOff>153670</xdr:rowOff>
    </xdr:to>
    <xdr:cxnSp macro="">
      <xdr:nvCxnSpPr>
        <xdr:cNvPr id="377" name="直線コネクタ 376"/>
        <xdr:cNvCxnSpPr/>
      </xdr:nvCxnSpPr>
      <xdr:spPr>
        <a:xfrm flipV="1">
          <a:off x="15290800" y="681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79" name="テキスト ボックス 378"/>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117475</xdr:rowOff>
    </xdr:from>
    <xdr:to>
      <xdr:col>22</xdr:col>
      <xdr:colOff>203200</xdr:colOff>
      <xdr:row>39</xdr:row>
      <xdr:rowOff>153670</xdr:rowOff>
    </xdr:to>
    <xdr:cxnSp macro="">
      <xdr:nvCxnSpPr>
        <xdr:cNvPr id="380" name="直線コネクタ 379"/>
        <xdr:cNvCxnSpPr/>
      </xdr:nvCxnSpPr>
      <xdr:spPr>
        <a:xfrm>
          <a:off x="14401800" y="6804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2" name="テキスト ボックス 381"/>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39</xdr:row>
      <xdr:rowOff>123507</xdr:rowOff>
    </xdr:to>
    <xdr:cxnSp macro="">
      <xdr:nvCxnSpPr>
        <xdr:cNvPr id="383" name="直線コネクタ 382"/>
        <xdr:cNvCxnSpPr/>
      </xdr:nvCxnSpPr>
      <xdr:spPr>
        <a:xfrm flipV="1">
          <a:off x="13512800" y="68040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5" name="テキスト ボックス 38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7" name="テキスト ボックス 386"/>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36513</xdr:rowOff>
    </xdr:from>
    <xdr:to>
      <xdr:col>24</xdr:col>
      <xdr:colOff>609600</xdr:colOff>
      <xdr:row>39</xdr:row>
      <xdr:rowOff>138113</xdr:rowOff>
    </xdr:to>
    <xdr:sp macro="" textlink="">
      <xdr:nvSpPr>
        <xdr:cNvPr id="393" name="円/楕円 392"/>
        <xdr:cNvSpPr/>
      </xdr:nvSpPr>
      <xdr:spPr>
        <a:xfrm>
          <a:off x="169672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53040</xdr:rowOff>
    </xdr:from>
    <xdr:ext cx="762000" cy="259045"/>
    <xdr:sp macro="" textlink="">
      <xdr:nvSpPr>
        <xdr:cNvPr id="394" name="公債費負担の状況該当値テキスト"/>
        <xdr:cNvSpPr txBox="1"/>
      </xdr:nvSpPr>
      <xdr:spPr>
        <a:xfrm>
          <a:off x="171069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395" name="円/楕円 394"/>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96" name="テキスト ボックス 395"/>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7" name="円/楕円 396"/>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8" name="テキスト ボックス 397"/>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66675</xdr:rowOff>
    </xdr:from>
    <xdr:to>
      <xdr:col>21</xdr:col>
      <xdr:colOff>50800</xdr:colOff>
      <xdr:row>39</xdr:row>
      <xdr:rowOff>168275</xdr:rowOff>
    </xdr:to>
    <xdr:sp macro="" textlink="">
      <xdr:nvSpPr>
        <xdr:cNvPr id="399" name="円/楕円 398"/>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7002</xdr:rowOff>
    </xdr:from>
    <xdr:ext cx="762000" cy="259045"/>
    <xdr:sp macro="" textlink="">
      <xdr:nvSpPr>
        <xdr:cNvPr id="400" name="テキスト ボックス 399"/>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72707</xdr:rowOff>
    </xdr:from>
    <xdr:to>
      <xdr:col>19</xdr:col>
      <xdr:colOff>533400</xdr:colOff>
      <xdr:row>40</xdr:row>
      <xdr:rowOff>2857</xdr:rowOff>
    </xdr:to>
    <xdr:sp macro="" textlink="">
      <xdr:nvSpPr>
        <xdr:cNvPr id="401" name="円/楕円 400"/>
        <xdr:cNvSpPr/>
      </xdr:nvSpPr>
      <xdr:spPr>
        <a:xfrm>
          <a:off x="13462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13034</xdr:rowOff>
    </xdr:from>
    <xdr:ext cx="762000" cy="259045"/>
    <xdr:sp macro="" textlink="">
      <xdr:nvSpPr>
        <xdr:cNvPr id="402" name="テキスト ボックス 401"/>
        <xdr:cNvSpPr txBox="1"/>
      </xdr:nvSpPr>
      <xdr:spPr>
        <a:xfrm>
          <a:off x="13131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16.3</a:t>
          </a:r>
          <a:r>
            <a:rPr kumimoji="1" lang="ja-JP" altLang="en-US" sz="1300">
              <a:latin typeface="ＭＳ Ｐゴシック"/>
            </a:rPr>
            <a:t>ポイント下回っているが， 今後，小学校の統合校建設等に係る地方債発行が予定されているため，比率は上昇傾向に転ずると予想される。そのため，その他の地方債の発行を抑制し、基金の積立て等により急激な上昇を抑える必要が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64186</xdr:rowOff>
    </xdr:from>
    <xdr:to>
      <xdr:col>24</xdr:col>
      <xdr:colOff>558800</xdr:colOff>
      <xdr:row>15</xdr:row>
      <xdr:rowOff>77216</xdr:rowOff>
    </xdr:to>
    <xdr:cxnSp macro="">
      <xdr:nvCxnSpPr>
        <xdr:cNvPr id="434" name="直線コネクタ 433"/>
        <xdr:cNvCxnSpPr/>
      </xdr:nvCxnSpPr>
      <xdr:spPr>
        <a:xfrm flipV="1">
          <a:off x="16179800" y="2635936"/>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5"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77216</xdr:rowOff>
    </xdr:from>
    <xdr:to>
      <xdr:col>23</xdr:col>
      <xdr:colOff>406400</xdr:colOff>
      <xdr:row>15</xdr:row>
      <xdr:rowOff>138024</xdr:rowOff>
    </xdr:to>
    <xdr:cxnSp macro="">
      <xdr:nvCxnSpPr>
        <xdr:cNvPr id="437" name="直線コネクタ 436"/>
        <xdr:cNvCxnSpPr/>
      </xdr:nvCxnSpPr>
      <xdr:spPr>
        <a:xfrm flipV="1">
          <a:off x="15290800" y="264896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39" name="テキスト ボックス 438"/>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69494</xdr:rowOff>
    </xdr:from>
    <xdr:to>
      <xdr:col>22</xdr:col>
      <xdr:colOff>203200</xdr:colOff>
      <xdr:row>15</xdr:row>
      <xdr:rowOff>138024</xdr:rowOff>
    </xdr:to>
    <xdr:cxnSp macro="">
      <xdr:nvCxnSpPr>
        <xdr:cNvPr id="440" name="直線コネクタ 439"/>
        <xdr:cNvCxnSpPr/>
      </xdr:nvCxnSpPr>
      <xdr:spPr>
        <a:xfrm>
          <a:off x="14401800" y="2641244"/>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2" name="テキスト ボックス 441"/>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69494</xdr:rowOff>
    </xdr:from>
    <xdr:to>
      <xdr:col>21</xdr:col>
      <xdr:colOff>0</xdr:colOff>
      <xdr:row>15</xdr:row>
      <xdr:rowOff>138989</xdr:rowOff>
    </xdr:to>
    <xdr:cxnSp macro="">
      <xdr:nvCxnSpPr>
        <xdr:cNvPr id="443" name="直線コネクタ 442"/>
        <xdr:cNvCxnSpPr/>
      </xdr:nvCxnSpPr>
      <xdr:spPr>
        <a:xfrm flipV="1">
          <a:off x="13512800" y="264124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5" name="テキスト ボックス 444"/>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7" name="テキスト ボックス 446"/>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13386</xdr:rowOff>
    </xdr:from>
    <xdr:to>
      <xdr:col>24</xdr:col>
      <xdr:colOff>609600</xdr:colOff>
      <xdr:row>15</xdr:row>
      <xdr:rowOff>114986</xdr:rowOff>
    </xdr:to>
    <xdr:sp macro="" textlink="">
      <xdr:nvSpPr>
        <xdr:cNvPr id="453" name="円/楕円 452"/>
        <xdr:cNvSpPr/>
      </xdr:nvSpPr>
      <xdr:spPr>
        <a:xfrm>
          <a:off x="16967200" y="25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29913</xdr:rowOff>
    </xdr:from>
    <xdr:ext cx="762000" cy="259045"/>
    <xdr:sp macro="" textlink="">
      <xdr:nvSpPr>
        <xdr:cNvPr id="454" name="将来負担の状況該当値テキスト"/>
        <xdr:cNvSpPr txBox="1"/>
      </xdr:nvSpPr>
      <xdr:spPr>
        <a:xfrm>
          <a:off x="17106900" y="24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26416</xdr:rowOff>
    </xdr:from>
    <xdr:to>
      <xdr:col>23</xdr:col>
      <xdr:colOff>457200</xdr:colOff>
      <xdr:row>15</xdr:row>
      <xdr:rowOff>128016</xdr:rowOff>
    </xdr:to>
    <xdr:sp macro="" textlink="">
      <xdr:nvSpPr>
        <xdr:cNvPr id="455" name="円/楕円 454"/>
        <xdr:cNvSpPr/>
      </xdr:nvSpPr>
      <xdr:spPr>
        <a:xfrm>
          <a:off x="16129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138193</xdr:rowOff>
    </xdr:from>
    <xdr:ext cx="736600" cy="259045"/>
    <xdr:sp macro="" textlink="">
      <xdr:nvSpPr>
        <xdr:cNvPr id="456" name="テキスト ボックス 455"/>
        <xdr:cNvSpPr txBox="1"/>
      </xdr:nvSpPr>
      <xdr:spPr>
        <a:xfrm>
          <a:off x="15798800" y="23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87224</xdr:rowOff>
    </xdr:from>
    <xdr:to>
      <xdr:col>22</xdr:col>
      <xdr:colOff>254000</xdr:colOff>
      <xdr:row>16</xdr:row>
      <xdr:rowOff>17374</xdr:rowOff>
    </xdr:to>
    <xdr:sp macro="" textlink="">
      <xdr:nvSpPr>
        <xdr:cNvPr id="457" name="円/楕円 456"/>
        <xdr:cNvSpPr/>
      </xdr:nvSpPr>
      <xdr:spPr>
        <a:xfrm>
          <a:off x="15240000" y="26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27551</xdr:rowOff>
    </xdr:from>
    <xdr:ext cx="762000" cy="259045"/>
    <xdr:sp macro="" textlink="">
      <xdr:nvSpPr>
        <xdr:cNvPr id="458" name="テキスト ボックス 457"/>
        <xdr:cNvSpPr txBox="1"/>
      </xdr:nvSpPr>
      <xdr:spPr>
        <a:xfrm>
          <a:off x="14909800" y="242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18694</xdr:rowOff>
    </xdr:from>
    <xdr:to>
      <xdr:col>21</xdr:col>
      <xdr:colOff>50800</xdr:colOff>
      <xdr:row>15</xdr:row>
      <xdr:rowOff>120294</xdr:rowOff>
    </xdr:to>
    <xdr:sp macro="" textlink="">
      <xdr:nvSpPr>
        <xdr:cNvPr id="459" name="円/楕円 458"/>
        <xdr:cNvSpPr/>
      </xdr:nvSpPr>
      <xdr:spPr>
        <a:xfrm>
          <a:off x="14351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130471</xdr:rowOff>
    </xdr:from>
    <xdr:ext cx="762000" cy="259045"/>
    <xdr:sp macro="" textlink="">
      <xdr:nvSpPr>
        <xdr:cNvPr id="460" name="テキスト ボックス 459"/>
        <xdr:cNvSpPr txBox="1"/>
      </xdr:nvSpPr>
      <xdr:spPr>
        <a:xfrm>
          <a:off x="14020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88189</xdr:rowOff>
    </xdr:from>
    <xdr:to>
      <xdr:col>19</xdr:col>
      <xdr:colOff>533400</xdr:colOff>
      <xdr:row>16</xdr:row>
      <xdr:rowOff>18339</xdr:rowOff>
    </xdr:to>
    <xdr:sp macro="" textlink="">
      <xdr:nvSpPr>
        <xdr:cNvPr id="461" name="円/楕円 460"/>
        <xdr:cNvSpPr/>
      </xdr:nvSpPr>
      <xdr:spPr>
        <a:xfrm>
          <a:off x="13462000" y="26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28516</xdr:rowOff>
    </xdr:from>
    <xdr:ext cx="762000" cy="259045"/>
    <xdr:sp macro="" textlink="">
      <xdr:nvSpPr>
        <xdr:cNvPr id="462" name="テキスト ボックス 461"/>
        <xdr:cNvSpPr txBox="1"/>
      </xdr:nvSpPr>
      <xdr:spPr>
        <a:xfrm>
          <a:off x="13131800" y="24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18,095
17,425
23.19
9,588,438
8,609,394
230,365
4,213,432
7,016,554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人件費に係る経常収支比率については，職員給与額の減等により対前年度比で</a:t>
          </a:r>
          <a:r>
            <a:rPr kumimoji="1" lang="en-US" altLang="ja-JP" sz="1200">
              <a:latin typeface="ＭＳ Ｐゴシック"/>
            </a:rPr>
            <a:t>1.5</a:t>
          </a:r>
          <a:r>
            <a:rPr kumimoji="1" lang="ja-JP" altLang="en-US" sz="1200">
              <a:latin typeface="ＭＳ Ｐゴシック"/>
            </a:rPr>
            <a:t>ポイント減少した。依然として類似団体平均を上回っているが，これは当町に原子力施設が立地しており，常備消防業務の必要性から町単独で運営していること，また，全国有数の観光地としての積極的な施策の展開と復興事業の実施に人員を要していることが要因である。</a:t>
          </a:r>
        </a:p>
        <a:p>
          <a:r>
            <a:rPr kumimoji="1" lang="ja-JP" altLang="en-US" sz="1200">
              <a:latin typeface="ＭＳ Ｐゴシック"/>
            </a:rPr>
            <a:t>　 今後，職員年齢層の低下により減小が見込まれているが，適正な定員管理と行財政改革の取り組みを通して，人件費の削減に努める。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30988</xdr:rowOff>
    </xdr:from>
    <xdr:to>
      <xdr:col>7</xdr:col>
      <xdr:colOff>15875</xdr:colOff>
      <xdr:row>40</xdr:row>
      <xdr:rowOff>99568</xdr:rowOff>
    </xdr:to>
    <xdr:cxnSp macro="">
      <xdr:nvCxnSpPr>
        <xdr:cNvPr id="63" name="直線コネクタ 62"/>
        <xdr:cNvCxnSpPr/>
      </xdr:nvCxnSpPr>
      <xdr:spPr>
        <a:xfrm flipV="1">
          <a:off x="3987800" y="68889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30988</xdr:rowOff>
    </xdr:from>
    <xdr:to>
      <xdr:col>5</xdr:col>
      <xdr:colOff>549275</xdr:colOff>
      <xdr:row>40</xdr:row>
      <xdr:rowOff>99568</xdr:rowOff>
    </xdr:to>
    <xdr:cxnSp macro="">
      <xdr:nvCxnSpPr>
        <xdr:cNvPr id="66" name="直線コネクタ 65"/>
        <xdr:cNvCxnSpPr/>
      </xdr:nvCxnSpPr>
      <xdr:spPr>
        <a:xfrm>
          <a:off x="3098800" y="68889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165862</xdr:rowOff>
    </xdr:from>
    <xdr:to>
      <xdr:col>4</xdr:col>
      <xdr:colOff>346075</xdr:colOff>
      <xdr:row>40</xdr:row>
      <xdr:rowOff>30988</xdr:rowOff>
    </xdr:to>
    <xdr:cxnSp macro="">
      <xdr:nvCxnSpPr>
        <xdr:cNvPr id="69" name="直線コネクタ 68"/>
        <xdr:cNvCxnSpPr/>
      </xdr:nvCxnSpPr>
      <xdr:spPr>
        <a:xfrm>
          <a:off x="2209800" y="68524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165862</xdr:rowOff>
    </xdr:from>
    <xdr:to>
      <xdr:col>3</xdr:col>
      <xdr:colOff>142875</xdr:colOff>
      <xdr:row>40</xdr:row>
      <xdr:rowOff>113284</xdr:rowOff>
    </xdr:to>
    <xdr:cxnSp macro="">
      <xdr:nvCxnSpPr>
        <xdr:cNvPr id="72" name="直線コネクタ 71"/>
        <xdr:cNvCxnSpPr/>
      </xdr:nvCxnSpPr>
      <xdr:spPr>
        <a:xfrm flipV="1">
          <a:off x="1320800" y="68524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151638</xdr:rowOff>
    </xdr:from>
    <xdr:to>
      <xdr:col>7</xdr:col>
      <xdr:colOff>66675</xdr:colOff>
      <xdr:row>40</xdr:row>
      <xdr:rowOff>81788</xdr:rowOff>
    </xdr:to>
    <xdr:sp macro="" textlink="">
      <xdr:nvSpPr>
        <xdr:cNvPr id="82" name="円/楕円 81"/>
        <xdr:cNvSpPr/>
      </xdr:nvSpPr>
      <xdr:spPr>
        <a:xfrm>
          <a:off x="4775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60215</xdr:rowOff>
    </xdr:from>
    <xdr:ext cx="762000" cy="259045"/>
    <xdr:sp macro="" textlink="">
      <xdr:nvSpPr>
        <xdr:cNvPr id="83" name="人件費該当値テキスト"/>
        <xdr:cNvSpPr txBox="1"/>
      </xdr:nvSpPr>
      <xdr:spPr>
        <a:xfrm>
          <a:off x="4914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48768</xdr:rowOff>
    </xdr:from>
    <xdr:to>
      <xdr:col>5</xdr:col>
      <xdr:colOff>600075</xdr:colOff>
      <xdr:row>40</xdr:row>
      <xdr:rowOff>150368</xdr:rowOff>
    </xdr:to>
    <xdr:sp macro="" textlink="">
      <xdr:nvSpPr>
        <xdr:cNvPr id="84" name="円/楕円 83"/>
        <xdr:cNvSpPr/>
      </xdr:nvSpPr>
      <xdr:spPr>
        <a:xfrm>
          <a:off x="39370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135145</xdr:rowOff>
    </xdr:from>
    <xdr:ext cx="736600" cy="259045"/>
    <xdr:sp macro="" textlink="">
      <xdr:nvSpPr>
        <xdr:cNvPr id="85" name="テキスト ボックス 84"/>
        <xdr:cNvSpPr txBox="1"/>
      </xdr:nvSpPr>
      <xdr:spPr>
        <a:xfrm>
          <a:off x="3606800" y="699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151638</xdr:rowOff>
    </xdr:from>
    <xdr:to>
      <xdr:col>4</xdr:col>
      <xdr:colOff>396875</xdr:colOff>
      <xdr:row>40</xdr:row>
      <xdr:rowOff>81788</xdr:rowOff>
    </xdr:to>
    <xdr:sp macro="" textlink="">
      <xdr:nvSpPr>
        <xdr:cNvPr id="86" name="円/楕円 85"/>
        <xdr:cNvSpPr/>
      </xdr:nvSpPr>
      <xdr:spPr>
        <a:xfrm>
          <a:off x="3048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66565</xdr:rowOff>
    </xdr:from>
    <xdr:ext cx="762000" cy="259045"/>
    <xdr:sp macro="" textlink="">
      <xdr:nvSpPr>
        <xdr:cNvPr id="87" name="テキスト ボックス 86"/>
        <xdr:cNvSpPr txBox="1"/>
      </xdr:nvSpPr>
      <xdr:spPr>
        <a:xfrm>
          <a:off x="2717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115062</xdr:rowOff>
    </xdr:from>
    <xdr:to>
      <xdr:col>3</xdr:col>
      <xdr:colOff>193675</xdr:colOff>
      <xdr:row>40</xdr:row>
      <xdr:rowOff>45212</xdr:rowOff>
    </xdr:to>
    <xdr:sp macro="" textlink="">
      <xdr:nvSpPr>
        <xdr:cNvPr id="88" name="円/楕円 87"/>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29989</xdr:rowOff>
    </xdr:from>
    <xdr:ext cx="762000" cy="259045"/>
    <xdr:sp macro="" textlink="">
      <xdr:nvSpPr>
        <xdr:cNvPr id="89" name="テキスト ボックス 88"/>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62484</xdr:rowOff>
    </xdr:from>
    <xdr:to>
      <xdr:col>1</xdr:col>
      <xdr:colOff>676275</xdr:colOff>
      <xdr:row>40</xdr:row>
      <xdr:rowOff>164084</xdr:rowOff>
    </xdr:to>
    <xdr:sp macro="" textlink="">
      <xdr:nvSpPr>
        <xdr:cNvPr id="90" name="円/楕円 89"/>
        <xdr:cNvSpPr/>
      </xdr:nvSpPr>
      <xdr:spPr>
        <a:xfrm>
          <a:off x="1270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148861</xdr:rowOff>
    </xdr:from>
    <xdr:ext cx="762000" cy="259045"/>
    <xdr:sp macro="" textlink="">
      <xdr:nvSpPr>
        <xdr:cNvPr id="91" name="テキスト ボックス 90"/>
        <xdr:cNvSpPr txBox="1"/>
      </xdr:nvSpPr>
      <xdr:spPr>
        <a:xfrm>
          <a:off x="939800" y="7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物件費に係る経常収支比率については，昨年度より</a:t>
          </a:r>
          <a:r>
            <a:rPr kumimoji="1" lang="en-US" altLang="ja-JP" sz="1300">
              <a:latin typeface="ＭＳ Ｐゴシック"/>
            </a:rPr>
            <a:t>1.4</a:t>
          </a:r>
          <a:r>
            <a:rPr kumimoji="1" lang="ja-JP" altLang="en-US" sz="1300">
              <a:latin typeface="ＭＳ Ｐゴシック"/>
            </a:rPr>
            <a:t>ポイント上昇した。</a:t>
          </a:r>
          <a:r>
            <a:rPr kumimoji="1" lang="ja-JP" altLang="en-US" sz="1300">
              <a:solidFill>
                <a:sysClr val="windowText" lastClr="000000"/>
              </a:solidFill>
              <a:latin typeface="ＭＳ Ｐゴシック"/>
            </a:rPr>
            <a:t>これは電気料金の値上がりが主な要因であり</a:t>
          </a:r>
          <a:r>
            <a:rPr kumimoji="1" lang="ja-JP" altLang="en-US" sz="1300">
              <a:latin typeface="ＭＳ Ｐゴシック"/>
            </a:rPr>
            <a:t>，引き続き施設管理経費の節減及び使用料等の財源確保に努める。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62230</xdr:rowOff>
    </xdr:to>
    <xdr:cxnSp macro="">
      <xdr:nvCxnSpPr>
        <xdr:cNvPr id="124" name="直線コネクタ 123"/>
        <xdr:cNvCxnSpPr/>
      </xdr:nvCxnSpPr>
      <xdr:spPr>
        <a:xfrm>
          <a:off x="15671800" y="2870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127000</xdr:rowOff>
    </xdr:to>
    <xdr:cxnSp macro="">
      <xdr:nvCxnSpPr>
        <xdr:cNvPr id="127" name="直線コネクタ 126"/>
        <xdr:cNvCxnSpPr/>
      </xdr:nvCxnSpPr>
      <xdr:spPr>
        <a:xfrm>
          <a:off x="14782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127000</xdr:rowOff>
    </xdr:to>
    <xdr:cxnSp macro="">
      <xdr:nvCxnSpPr>
        <xdr:cNvPr id="130" name="直線コネクタ 129"/>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127000</xdr:rowOff>
    </xdr:to>
    <xdr:cxnSp macro="">
      <xdr:nvCxnSpPr>
        <xdr:cNvPr id="133" name="直線コネクタ 132"/>
        <xdr:cNvCxnSpPr/>
      </xdr:nvCxnSpPr>
      <xdr:spPr>
        <a:xfrm>
          <a:off x="13004800" y="283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3" name="円/楕円 142"/>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4"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6" name="テキスト ボックス 14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7" name="円/楕円 146"/>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8" name="テキスト ボックス 147"/>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49" name="円/楕円 148"/>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0" name="テキスト ボックス 14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1" name="円/楕円 150"/>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2" name="テキスト ボックス 151"/>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扶助費に係る経常収支比率については、</a:t>
          </a:r>
          <a:r>
            <a:rPr kumimoji="1" lang="ja-JP" altLang="en-US" sz="1300">
              <a:solidFill>
                <a:sysClr val="windowText" lastClr="000000"/>
              </a:solidFill>
              <a:latin typeface="ＭＳ Ｐゴシック"/>
            </a:rPr>
            <a:t>障害者自立支援費等</a:t>
          </a:r>
          <a:r>
            <a:rPr kumimoji="1" lang="ja-JP" altLang="en-US" sz="1300">
              <a:latin typeface="ＭＳ Ｐゴシック"/>
            </a:rPr>
            <a:t>の増加により，対前年度比で</a:t>
          </a:r>
          <a:r>
            <a:rPr kumimoji="1" lang="en-US" altLang="ja-JP" sz="1300">
              <a:latin typeface="ＭＳ Ｐゴシック"/>
            </a:rPr>
            <a:t>0.4</a:t>
          </a:r>
          <a:r>
            <a:rPr kumimoji="1" lang="ja-JP" altLang="en-US" sz="1300">
              <a:latin typeface="ＭＳ Ｐゴシック"/>
            </a:rPr>
            <a:t>ポイント上昇した。今後については，当該経費は増加傾向にあるため制度の改正等を含め注視していく必要がある。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37193</xdr:rowOff>
    </xdr:to>
    <xdr:cxnSp macro="">
      <xdr:nvCxnSpPr>
        <xdr:cNvPr id="187" name="直線コネクタ 186"/>
        <xdr:cNvCxnSpPr/>
      </xdr:nvCxnSpPr>
      <xdr:spPr>
        <a:xfrm>
          <a:off x="3987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143328</xdr:rowOff>
    </xdr:to>
    <xdr:cxnSp macro="">
      <xdr:nvCxnSpPr>
        <xdr:cNvPr id="190" name="直線コネクタ 189"/>
        <xdr:cNvCxnSpPr/>
      </xdr:nvCxnSpPr>
      <xdr:spPr>
        <a:xfrm>
          <a:off x="3098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78015</xdr:rowOff>
    </xdr:to>
    <xdr:cxnSp macro="">
      <xdr:nvCxnSpPr>
        <xdr:cNvPr id="193" name="直線コネクタ 192"/>
        <xdr:cNvCxnSpPr/>
      </xdr:nvCxnSpPr>
      <xdr:spPr>
        <a:xfrm>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61685</xdr:rowOff>
    </xdr:to>
    <xdr:cxnSp macro="">
      <xdr:nvCxnSpPr>
        <xdr:cNvPr id="196" name="直線コネクタ 195"/>
        <xdr:cNvCxnSpPr/>
      </xdr:nvCxnSpPr>
      <xdr:spPr>
        <a:xfrm>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0" name="テキスト ボックス 19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6" name="円/楕円 205"/>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7"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8" name="円/楕円 207"/>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09" name="テキスト ボックス 208"/>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0" name="円/楕円 209"/>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1" name="テキスト ボックス 210"/>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2" name="円/楕円 211"/>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3" name="テキスト ボックス 212"/>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4" name="円/楕円 213"/>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5" name="テキスト ボックス 21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その他に係る経常収支比率については類似団体平均を</a:t>
          </a:r>
          <a:r>
            <a:rPr kumimoji="1" lang="en-US" altLang="ja-JP" sz="1300">
              <a:latin typeface="ＭＳ Ｐゴシック"/>
            </a:rPr>
            <a:t>2.5</a:t>
          </a:r>
          <a:r>
            <a:rPr kumimoji="1" lang="ja-JP" altLang="en-US" sz="1300">
              <a:latin typeface="ＭＳ Ｐゴシック"/>
            </a:rPr>
            <a:t>ポイント上回っており，対前年度比においては，昨年度と同率となっている。   今後，繰出基準を超える特別会計への繰出金を抑制し，普通会計の一層の負担軽減に努める。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147574</xdr:rowOff>
    </xdr:from>
    <xdr:to>
      <xdr:col>24</xdr:col>
      <xdr:colOff>31750</xdr:colOff>
      <xdr:row>57</xdr:row>
      <xdr:rowOff>147574</xdr:rowOff>
    </xdr:to>
    <xdr:cxnSp macro="">
      <xdr:nvCxnSpPr>
        <xdr:cNvPr id="245" name="直線コネクタ 244"/>
        <xdr:cNvCxnSpPr/>
      </xdr:nvCxnSpPr>
      <xdr:spPr>
        <a:xfrm>
          <a:off x="15671800" y="9920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101854</xdr:rowOff>
    </xdr:from>
    <xdr:to>
      <xdr:col>22</xdr:col>
      <xdr:colOff>565150</xdr:colOff>
      <xdr:row>57</xdr:row>
      <xdr:rowOff>147574</xdr:rowOff>
    </xdr:to>
    <xdr:cxnSp macro="">
      <xdr:nvCxnSpPr>
        <xdr:cNvPr id="248" name="直線コネクタ 247"/>
        <xdr:cNvCxnSpPr/>
      </xdr:nvCxnSpPr>
      <xdr:spPr>
        <a:xfrm>
          <a:off x="14782800" y="9874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60706</xdr:rowOff>
    </xdr:from>
    <xdr:to>
      <xdr:col>21</xdr:col>
      <xdr:colOff>361950</xdr:colOff>
      <xdr:row>57</xdr:row>
      <xdr:rowOff>101854</xdr:rowOff>
    </xdr:to>
    <xdr:cxnSp macro="">
      <xdr:nvCxnSpPr>
        <xdr:cNvPr id="251" name="直線コネクタ 250"/>
        <xdr:cNvCxnSpPr/>
      </xdr:nvCxnSpPr>
      <xdr:spPr>
        <a:xfrm>
          <a:off x="13893800" y="9833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60706</xdr:rowOff>
    </xdr:from>
    <xdr:to>
      <xdr:col>20</xdr:col>
      <xdr:colOff>158750</xdr:colOff>
      <xdr:row>57</xdr:row>
      <xdr:rowOff>78994</xdr:rowOff>
    </xdr:to>
    <xdr:cxnSp macro="">
      <xdr:nvCxnSpPr>
        <xdr:cNvPr id="254" name="直線コネクタ 253"/>
        <xdr:cNvCxnSpPr/>
      </xdr:nvCxnSpPr>
      <xdr:spPr>
        <a:xfrm flipV="1">
          <a:off x="13004800" y="9833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96774</xdr:rowOff>
    </xdr:from>
    <xdr:to>
      <xdr:col>24</xdr:col>
      <xdr:colOff>82550</xdr:colOff>
      <xdr:row>58</xdr:row>
      <xdr:rowOff>26924</xdr:rowOff>
    </xdr:to>
    <xdr:sp macro="" textlink="">
      <xdr:nvSpPr>
        <xdr:cNvPr id="264" name="円/楕円 263"/>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68851</xdr:rowOff>
    </xdr:from>
    <xdr:ext cx="762000" cy="259045"/>
    <xdr:sp macro="" textlink="">
      <xdr:nvSpPr>
        <xdr:cNvPr id="265"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96774</xdr:rowOff>
    </xdr:from>
    <xdr:to>
      <xdr:col>22</xdr:col>
      <xdr:colOff>615950</xdr:colOff>
      <xdr:row>58</xdr:row>
      <xdr:rowOff>26924</xdr:rowOff>
    </xdr:to>
    <xdr:sp macro="" textlink="">
      <xdr:nvSpPr>
        <xdr:cNvPr id="266" name="円/楕円 265"/>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11701</xdr:rowOff>
    </xdr:from>
    <xdr:ext cx="736600" cy="259045"/>
    <xdr:sp macro="" textlink="">
      <xdr:nvSpPr>
        <xdr:cNvPr id="267" name="テキスト ボックス 266"/>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51054</xdr:rowOff>
    </xdr:from>
    <xdr:to>
      <xdr:col>21</xdr:col>
      <xdr:colOff>412750</xdr:colOff>
      <xdr:row>57</xdr:row>
      <xdr:rowOff>152654</xdr:rowOff>
    </xdr:to>
    <xdr:sp macro="" textlink="">
      <xdr:nvSpPr>
        <xdr:cNvPr id="268" name="円/楕円 267"/>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137431</xdr:rowOff>
    </xdr:from>
    <xdr:ext cx="762000" cy="259045"/>
    <xdr:sp macro="" textlink="">
      <xdr:nvSpPr>
        <xdr:cNvPr id="269" name="テキスト ボックス 268"/>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xdr:rowOff>
    </xdr:from>
    <xdr:to>
      <xdr:col>20</xdr:col>
      <xdr:colOff>209550</xdr:colOff>
      <xdr:row>57</xdr:row>
      <xdr:rowOff>111506</xdr:rowOff>
    </xdr:to>
    <xdr:sp macro="" textlink="">
      <xdr:nvSpPr>
        <xdr:cNvPr id="270" name="円/楕円 269"/>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96283</xdr:rowOff>
    </xdr:from>
    <xdr:ext cx="762000" cy="259045"/>
    <xdr:sp macro="" textlink="">
      <xdr:nvSpPr>
        <xdr:cNvPr id="271" name="テキスト ボックス 270"/>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72" name="円/楕円 271"/>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73" name="テキスト ボックス 272"/>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補助費等に係る経常収支比率については，類似団体平均を</a:t>
          </a:r>
          <a:r>
            <a:rPr kumimoji="1" lang="en-US" altLang="ja-JP" sz="1300">
              <a:latin typeface="ＭＳ Ｐゴシック"/>
            </a:rPr>
            <a:t>6.3</a:t>
          </a:r>
          <a:r>
            <a:rPr kumimoji="1" lang="ja-JP" altLang="en-US" sz="1300">
              <a:latin typeface="ＭＳ Ｐゴシック"/>
            </a:rPr>
            <a:t>ポイント下回っている。</a:t>
          </a:r>
        </a:p>
        <a:p>
          <a:r>
            <a:rPr kumimoji="1" lang="ja-JP" altLang="en-US" sz="1300">
              <a:latin typeface="ＭＳ Ｐゴシック"/>
            </a:rPr>
            <a:t>  今後は大洗，鉾田，水戸環境組合における退職手当負担金等の増により，組合負担金の増額が見込まれるため，その他の補助金等の抑制に努める。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51562</xdr:rowOff>
    </xdr:to>
    <xdr:cxnSp macro="">
      <xdr:nvCxnSpPr>
        <xdr:cNvPr id="303" name="直線コネクタ 302"/>
        <xdr:cNvCxnSpPr/>
      </xdr:nvCxnSpPr>
      <xdr:spPr>
        <a:xfrm flipV="1">
          <a:off x="15671800" y="6047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133858</xdr:rowOff>
    </xdr:to>
    <xdr:cxnSp macro="">
      <xdr:nvCxnSpPr>
        <xdr:cNvPr id="306" name="直線コネクタ 305"/>
        <xdr:cNvCxnSpPr/>
      </xdr:nvCxnSpPr>
      <xdr:spPr>
        <a:xfrm flipV="1">
          <a:off x="14782800" y="6052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133858</xdr:rowOff>
    </xdr:to>
    <xdr:cxnSp macro="">
      <xdr:nvCxnSpPr>
        <xdr:cNvPr id="309" name="直線コネクタ 308"/>
        <xdr:cNvCxnSpPr/>
      </xdr:nvCxnSpPr>
      <xdr:spPr>
        <a:xfrm>
          <a:off x="13893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152146</xdr:rowOff>
    </xdr:to>
    <xdr:cxnSp macro="">
      <xdr:nvCxnSpPr>
        <xdr:cNvPr id="312" name="直線コネクタ 311"/>
        <xdr:cNvCxnSpPr/>
      </xdr:nvCxnSpPr>
      <xdr:spPr>
        <a:xfrm flipV="1">
          <a:off x="13004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2" name="円/楕円 321"/>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3"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24" name="円/楕円 323"/>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25" name="テキスト ボックス 324"/>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6" name="円/楕円 325"/>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7" name="テキスト ボックス 326"/>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8" name="円/楕円 327"/>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29" name="テキスト ボックス 328"/>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0" name="円/楕円 329"/>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1" name="テキスト ボックス 330"/>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公債費に係る経常収支比率については，</a:t>
          </a:r>
          <a:r>
            <a:rPr kumimoji="1" lang="ja-JP" altLang="en-US" sz="1300">
              <a:solidFill>
                <a:sysClr val="windowText" lastClr="000000"/>
              </a:solidFill>
              <a:latin typeface="ＭＳ Ｐゴシック"/>
            </a:rPr>
            <a:t>公債費の決算額及び充当一般財源は減少したことにより対前年度比で</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ポイント下降した。</a:t>
          </a:r>
          <a:r>
            <a:rPr kumimoji="1" lang="ja-JP" altLang="en-US" sz="1300">
              <a:latin typeface="ＭＳ Ｐゴシック"/>
            </a:rPr>
            <a:t>類似団体平均を下回ってはいるが，今後，小学校の統合校建設等に係る地方債の発行が見込まれるため，その他の地方債の発行を抑制し，急激な数値の上昇を抑える必要がある。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28702</xdr:rowOff>
    </xdr:to>
    <xdr:cxnSp macro="">
      <xdr:nvCxnSpPr>
        <xdr:cNvPr id="361" name="直線コネクタ 360"/>
        <xdr:cNvCxnSpPr/>
      </xdr:nvCxnSpPr>
      <xdr:spPr>
        <a:xfrm flipV="1">
          <a:off x="3987800" y="13202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28702</xdr:rowOff>
    </xdr:to>
    <xdr:cxnSp macro="">
      <xdr:nvCxnSpPr>
        <xdr:cNvPr id="364" name="直線コネクタ 363"/>
        <xdr:cNvCxnSpPr/>
      </xdr:nvCxnSpPr>
      <xdr:spPr>
        <a:xfrm>
          <a:off x="3098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14987</xdr:rowOff>
    </xdr:to>
    <xdr:cxnSp macro="">
      <xdr:nvCxnSpPr>
        <xdr:cNvPr id="367" name="直線コネクタ 366"/>
        <xdr:cNvCxnSpPr/>
      </xdr:nvCxnSpPr>
      <xdr:spPr>
        <a:xfrm>
          <a:off x="2209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24130</xdr:rowOff>
    </xdr:to>
    <xdr:cxnSp macro="">
      <xdr:nvCxnSpPr>
        <xdr:cNvPr id="370" name="直線コネクタ 369"/>
        <xdr:cNvCxnSpPr/>
      </xdr:nvCxnSpPr>
      <xdr:spPr>
        <a:xfrm flipV="1">
          <a:off x="1320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0" name="円/楕円 379"/>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1"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2" name="円/楕円 381"/>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3" name="テキスト ボックス 382"/>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4" name="円/楕円 383"/>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5" name="テキスト ボックス 384"/>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86" name="円/楕円 385"/>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87" name="テキスト ボックス 386"/>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88" name="円/楕円 387"/>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89" name="テキスト ボックス 388"/>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公債費以外の経常収支比率については，類似団体平均を</a:t>
          </a:r>
          <a:r>
            <a:rPr kumimoji="1" lang="en-US" altLang="ja-JP" sz="1200">
              <a:latin typeface="ＭＳ Ｐゴシック"/>
            </a:rPr>
            <a:t>10.6</a:t>
          </a:r>
          <a:r>
            <a:rPr kumimoji="1" lang="ja-JP" altLang="en-US" sz="1200">
              <a:latin typeface="ＭＳ Ｐゴシック"/>
            </a:rPr>
            <a:t>ポイント上回っている。これは人件費に係る経費が大きく影響しており，要因としては既記したように当町の原子力施設の立地から常備消防業務を単独で運営していること，全国有数の観光地としての観光事業の積極的な展開，復興事業の実施等によるものである。</a:t>
          </a:r>
        </a:p>
        <a:p>
          <a:r>
            <a:rPr kumimoji="1" lang="ja-JP" altLang="en-US" sz="1200">
              <a:latin typeface="ＭＳ Ｐゴシック"/>
            </a:rPr>
            <a:t>　 今後，人件費は減少する見込みであるが，扶助費や他会計への繰出金等，増加が見込まれる経費についてもこれを注視し，抑制していく必要がある。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130811</xdr:rowOff>
    </xdr:from>
    <xdr:to>
      <xdr:col>24</xdr:col>
      <xdr:colOff>31750</xdr:colOff>
      <xdr:row>79</xdr:row>
      <xdr:rowOff>138430</xdr:rowOff>
    </xdr:to>
    <xdr:cxnSp macro="">
      <xdr:nvCxnSpPr>
        <xdr:cNvPr id="422" name="直線コネクタ 421"/>
        <xdr:cNvCxnSpPr/>
      </xdr:nvCxnSpPr>
      <xdr:spPr>
        <a:xfrm>
          <a:off x="15671800" y="13675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88900</xdr:rowOff>
    </xdr:from>
    <xdr:to>
      <xdr:col>22</xdr:col>
      <xdr:colOff>565150</xdr:colOff>
      <xdr:row>79</xdr:row>
      <xdr:rowOff>130811</xdr:rowOff>
    </xdr:to>
    <xdr:cxnSp macro="">
      <xdr:nvCxnSpPr>
        <xdr:cNvPr id="425" name="直線コネクタ 424"/>
        <xdr:cNvCxnSpPr/>
      </xdr:nvCxnSpPr>
      <xdr:spPr>
        <a:xfrm>
          <a:off x="14782800" y="13633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88900</xdr:rowOff>
    </xdr:to>
    <xdr:cxnSp macro="">
      <xdr:nvCxnSpPr>
        <xdr:cNvPr id="428" name="直線コネクタ 427"/>
        <xdr:cNvCxnSpPr/>
      </xdr:nvCxnSpPr>
      <xdr:spPr>
        <a:xfrm>
          <a:off x="13893800" y="13545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xdr:rowOff>
    </xdr:from>
    <xdr:to>
      <xdr:col>20</xdr:col>
      <xdr:colOff>158750</xdr:colOff>
      <xdr:row>79</xdr:row>
      <xdr:rowOff>130811</xdr:rowOff>
    </xdr:to>
    <xdr:cxnSp macro="">
      <xdr:nvCxnSpPr>
        <xdr:cNvPr id="431" name="直線コネクタ 430"/>
        <xdr:cNvCxnSpPr/>
      </xdr:nvCxnSpPr>
      <xdr:spPr>
        <a:xfrm flipV="1">
          <a:off x="13004800" y="135458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1" name="円/楕円 440"/>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2"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80011</xdr:rowOff>
    </xdr:from>
    <xdr:to>
      <xdr:col>22</xdr:col>
      <xdr:colOff>615950</xdr:colOff>
      <xdr:row>80</xdr:row>
      <xdr:rowOff>10161</xdr:rowOff>
    </xdr:to>
    <xdr:sp macro="" textlink="">
      <xdr:nvSpPr>
        <xdr:cNvPr id="443" name="円/楕円 442"/>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166388</xdr:rowOff>
    </xdr:from>
    <xdr:ext cx="736600" cy="259045"/>
    <xdr:sp macro="" textlink="">
      <xdr:nvSpPr>
        <xdr:cNvPr id="444" name="テキスト ボックス 443"/>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38100</xdr:rowOff>
    </xdr:from>
    <xdr:to>
      <xdr:col>21</xdr:col>
      <xdr:colOff>412750</xdr:colOff>
      <xdr:row>79</xdr:row>
      <xdr:rowOff>139700</xdr:rowOff>
    </xdr:to>
    <xdr:sp macro="" textlink="">
      <xdr:nvSpPr>
        <xdr:cNvPr id="445" name="円/楕円 444"/>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124477</xdr:rowOff>
    </xdr:from>
    <xdr:ext cx="762000" cy="259045"/>
    <xdr:sp macro="" textlink="">
      <xdr:nvSpPr>
        <xdr:cNvPr id="446" name="テキスト ボックス 445"/>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47" name="円/楕円 446"/>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48" name="テキスト ボックス 447"/>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80011</xdr:rowOff>
    </xdr:from>
    <xdr:to>
      <xdr:col>19</xdr:col>
      <xdr:colOff>6350</xdr:colOff>
      <xdr:row>80</xdr:row>
      <xdr:rowOff>10161</xdr:rowOff>
    </xdr:to>
    <xdr:sp macro="" textlink="">
      <xdr:nvSpPr>
        <xdr:cNvPr id="449" name="円/楕円 448"/>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166388</xdr:rowOff>
    </xdr:from>
    <xdr:ext cx="762000" cy="259045"/>
    <xdr:sp macro="" textlink="">
      <xdr:nvSpPr>
        <xdr:cNvPr id="450" name="テキスト ボックス 449"/>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茨城県大洗町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44606</xdr:rowOff>
    </xdr:from>
    <xdr:to>
      <xdr:col>4</xdr:col>
      <xdr:colOff>1117600</xdr:colOff>
      <xdr:row>16</xdr:row>
      <xdr:rowOff>123179</xdr:rowOff>
    </xdr:to>
    <xdr:cxnSp macro="">
      <xdr:nvCxnSpPr>
        <xdr:cNvPr id="52" name="直線コネクタ 51"/>
        <xdr:cNvCxnSpPr/>
      </xdr:nvCxnSpPr>
      <xdr:spPr bwMode="auto">
        <a:xfrm>
          <a:off x="5003800" y="2835431"/>
          <a:ext cx="647700" cy="7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107956</xdr:rowOff>
    </xdr:from>
    <xdr:ext cx="762000" cy="259045"/>
    <xdr:sp macro="" textlink="">
      <xdr:nvSpPr>
        <xdr:cNvPr id="53" name="人口1人当たり決算額の推移平均値テキスト130"/>
        <xdr:cNvSpPr txBox="1"/>
      </xdr:nvSpPr>
      <xdr:spPr>
        <a:xfrm>
          <a:off x="5740400" y="2898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44606</xdr:rowOff>
    </xdr:from>
    <xdr:to>
      <xdr:col>4</xdr:col>
      <xdr:colOff>469900</xdr:colOff>
      <xdr:row>16</xdr:row>
      <xdr:rowOff>47621</xdr:rowOff>
    </xdr:to>
    <xdr:cxnSp macro="">
      <xdr:nvCxnSpPr>
        <xdr:cNvPr id="55" name="直線コネクタ 54"/>
        <xdr:cNvCxnSpPr/>
      </xdr:nvCxnSpPr>
      <xdr:spPr bwMode="auto">
        <a:xfrm flipV="1">
          <a:off x="4305300" y="2835431"/>
          <a:ext cx="698500" cy="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47621</xdr:rowOff>
    </xdr:from>
    <xdr:to>
      <xdr:col>3</xdr:col>
      <xdr:colOff>904875</xdr:colOff>
      <xdr:row>16</xdr:row>
      <xdr:rowOff>119424</xdr:rowOff>
    </xdr:to>
    <xdr:cxnSp macro="">
      <xdr:nvCxnSpPr>
        <xdr:cNvPr id="58" name="直線コネクタ 57"/>
        <xdr:cNvCxnSpPr/>
      </xdr:nvCxnSpPr>
      <xdr:spPr bwMode="auto">
        <a:xfrm flipV="1">
          <a:off x="3606800" y="2838446"/>
          <a:ext cx="698500" cy="7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98088</xdr:rowOff>
    </xdr:from>
    <xdr:to>
      <xdr:col>3</xdr:col>
      <xdr:colOff>206375</xdr:colOff>
      <xdr:row>16</xdr:row>
      <xdr:rowOff>119424</xdr:rowOff>
    </xdr:to>
    <xdr:cxnSp macro="">
      <xdr:nvCxnSpPr>
        <xdr:cNvPr id="61" name="直線コネクタ 60"/>
        <xdr:cNvCxnSpPr/>
      </xdr:nvCxnSpPr>
      <xdr:spPr bwMode="auto">
        <a:xfrm>
          <a:off x="2908300" y="2888913"/>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72379</xdr:rowOff>
    </xdr:from>
    <xdr:to>
      <xdr:col>5</xdr:col>
      <xdr:colOff>34925</xdr:colOff>
      <xdr:row>17</xdr:row>
      <xdr:rowOff>2529</xdr:rowOff>
    </xdr:to>
    <xdr:sp macro="" textlink="">
      <xdr:nvSpPr>
        <xdr:cNvPr id="71" name="円/楕円 70"/>
        <xdr:cNvSpPr/>
      </xdr:nvSpPr>
      <xdr:spPr bwMode="auto">
        <a:xfrm>
          <a:off x="5600700" y="286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88906</xdr:rowOff>
    </xdr:from>
    <xdr:ext cx="762000" cy="259045"/>
    <xdr:sp macro="" textlink="">
      <xdr:nvSpPr>
        <xdr:cNvPr id="72" name="人口1人当たり決算額の推移該当値テキスト130"/>
        <xdr:cNvSpPr txBox="1"/>
      </xdr:nvSpPr>
      <xdr:spPr>
        <a:xfrm>
          <a:off x="5740400" y="270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93,976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165256</xdr:rowOff>
    </xdr:from>
    <xdr:to>
      <xdr:col>4</xdr:col>
      <xdr:colOff>520700</xdr:colOff>
      <xdr:row>16</xdr:row>
      <xdr:rowOff>95406</xdr:rowOff>
    </xdr:to>
    <xdr:sp macro="" textlink="">
      <xdr:nvSpPr>
        <xdr:cNvPr id="73" name="円/楕円 72"/>
        <xdr:cNvSpPr/>
      </xdr:nvSpPr>
      <xdr:spPr bwMode="auto">
        <a:xfrm>
          <a:off x="4953000" y="278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105583</xdr:rowOff>
    </xdr:from>
    <xdr:ext cx="736600" cy="259045"/>
    <xdr:sp macro="" textlink="">
      <xdr:nvSpPr>
        <xdr:cNvPr id="74" name="テキスト ボックス 73"/>
        <xdr:cNvSpPr txBox="1"/>
      </xdr:nvSpPr>
      <xdr:spPr>
        <a:xfrm>
          <a:off x="4622800" y="255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168271</xdr:rowOff>
    </xdr:from>
    <xdr:to>
      <xdr:col>3</xdr:col>
      <xdr:colOff>955675</xdr:colOff>
      <xdr:row>16</xdr:row>
      <xdr:rowOff>98421</xdr:rowOff>
    </xdr:to>
    <xdr:sp macro="" textlink="">
      <xdr:nvSpPr>
        <xdr:cNvPr id="75" name="円/楕円 74"/>
        <xdr:cNvSpPr/>
      </xdr:nvSpPr>
      <xdr:spPr bwMode="auto">
        <a:xfrm>
          <a:off x="4254500" y="278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108598</xdr:rowOff>
    </xdr:from>
    <xdr:ext cx="762000" cy="259045"/>
    <xdr:sp macro="" textlink="">
      <xdr:nvSpPr>
        <xdr:cNvPr id="76" name="テキスト ボックス 75"/>
        <xdr:cNvSpPr txBox="1"/>
      </xdr:nvSpPr>
      <xdr:spPr>
        <a:xfrm>
          <a:off x="3924300" y="255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68624</xdr:rowOff>
    </xdr:from>
    <xdr:to>
      <xdr:col>3</xdr:col>
      <xdr:colOff>257175</xdr:colOff>
      <xdr:row>16</xdr:row>
      <xdr:rowOff>170224</xdr:rowOff>
    </xdr:to>
    <xdr:sp macro="" textlink="">
      <xdr:nvSpPr>
        <xdr:cNvPr id="77" name="円/楕円 76"/>
        <xdr:cNvSpPr/>
      </xdr:nvSpPr>
      <xdr:spPr bwMode="auto">
        <a:xfrm>
          <a:off x="3556000" y="285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8951</xdr:rowOff>
    </xdr:from>
    <xdr:ext cx="762000" cy="259045"/>
    <xdr:sp macro="" textlink="">
      <xdr:nvSpPr>
        <xdr:cNvPr id="78" name="テキスト ボックス 77"/>
        <xdr:cNvSpPr txBox="1"/>
      </xdr:nvSpPr>
      <xdr:spPr>
        <a:xfrm>
          <a:off x="3225800" y="262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47288</xdr:rowOff>
    </xdr:from>
    <xdr:to>
      <xdr:col>2</xdr:col>
      <xdr:colOff>692150</xdr:colOff>
      <xdr:row>16</xdr:row>
      <xdr:rowOff>148888</xdr:rowOff>
    </xdr:to>
    <xdr:sp macro="" textlink="">
      <xdr:nvSpPr>
        <xdr:cNvPr id="79" name="円/楕円 78"/>
        <xdr:cNvSpPr/>
      </xdr:nvSpPr>
      <xdr:spPr bwMode="auto">
        <a:xfrm>
          <a:off x="2857500" y="283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159065</xdr:rowOff>
    </xdr:from>
    <xdr:ext cx="762000" cy="259045"/>
    <xdr:sp macro="" textlink="">
      <xdr:nvSpPr>
        <xdr:cNvPr id="80" name="テキスト ボックス 79"/>
        <xdr:cNvSpPr txBox="1"/>
      </xdr:nvSpPr>
      <xdr:spPr>
        <a:xfrm>
          <a:off x="2527300" y="26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186379</xdr:rowOff>
    </xdr:from>
    <xdr:to>
      <xdr:col>4</xdr:col>
      <xdr:colOff>1117600</xdr:colOff>
      <xdr:row>37</xdr:row>
      <xdr:rowOff>230937</xdr:rowOff>
    </xdr:to>
    <xdr:cxnSp macro="">
      <xdr:nvCxnSpPr>
        <xdr:cNvPr id="114" name="直線コネクタ 113"/>
        <xdr:cNvCxnSpPr/>
      </xdr:nvCxnSpPr>
      <xdr:spPr bwMode="auto">
        <a:xfrm>
          <a:off x="5003800" y="7311079"/>
          <a:ext cx="647700" cy="4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99854</xdr:rowOff>
    </xdr:from>
    <xdr:to>
      <xdr:col>4</xdr:col>
      <xdr:colOff>469900</xdr:colOff>
      <xdr:row>37</xdr:row>
      <xdr:rowOff>186379</xdr:rowOff>
    </xdr:to>
    <xdr:cxnSp macro="">
      <xdr:nvCxnSpPr>
        <xdr:cNvPr id="117" name="直線コネクタ 116"/>
        <xdr:cNvCxnSpPr/>
      </xdr:nvCxnSpPr>
      <xdr:spPr bwMode="auto">
        <a:xfrm>
          <a:off x="4305300" y="7224554"/>
          <a:ext cx="698500" cy="8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99854</xdr:rowOff>
    </xdr:from>
    <xdr:to>
      <xdr:col>3</xdr:col>
      <xdr:colOff>904875</xdr:colOff>
      <xdr:row>37</xdr:row>
      <xdr:rowOff>146355</xdr:rowOff>
    </xdr:to>
    <xdr:cxnSp macro="">
      <xdr:nvCxnSpPr>
        <xdr:cNvPr id="120" name="直線コネクタ 119"/>
        <xdr:cNvCxnSpPr/>
      </xdr:nvCxnSpPr>
      <xdr:spPr bwMode="auto">
        <a:xfrm flipV="1">
          <a:off x="3606800" y="7224554"/>
          <a:ext cx="698500" cy="4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127686</xdr:rowOff>
    </xdr:from>
    <xdr:to>
      <xdr:col>3</xdr:col>
      <xdr:colOff>206375</xdr:colOff>
      <xdr:row>37</xdr:row>
      <xdr:rowOff>146355</xdr:rowOff>
    </xdr:to>
    <xdr:cxnSp macro="">
      <xdr:nvCxnSpPr>
        <xdr:cNvPr id="123" name="直線コネクタ 122"/>
        <xdr:cNvCxnSpPr/>
      </xdr:nvCxnSpPr>
      <xdr:spPr bwMode="auto">
        <a:xfrm>
          <a:off x="2908300" y="7252386"/>
          <a:ext cx="698500" cy="1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180137</xdr:rowOff>
    </xdr:from>
    <xdr:to>
      <xdr:col>5</xdr:col>
      <xdr:colOff>34925</xdr:colOff>
      <xdr:row>37</xdr:row>
      <xdr:rowOff>281737</xdr:rowOff>
    </xdr:to>
    <xdr:sp macro="" textlink="">
      <xdr:nvSpPr>
        <xdr:cNvPr id="133" name="円/楕円 132"/>
        <xdr:cNvSpPr/>
      </xdr:nvSpPr>
      <xdr:spPr bwMode="auto">
        <a:xfrm>
          <a:off x="5600700" y="730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152214</xdr:rowOff>
    </xdr:from>
    <xdr:ext cx="762000" cy="259045"/>
    <xdr:sp macro="" textlink="">
      <xdr:nvSpPr>
        <xdr:cNvPr id="134" name="人口1人当たり決算額の推移該当値テキスト445"/>
        <xdr:cNvSpPr txBox="1"/>
      </xdr:nvSpPr>
      <xdr:spPr>
        <a:xfrm>
          <a:off x="5740400" y="727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135579</xdr:rowOff>
    </xdr:from>
    <xdr:to>
      <xdr:col>4</xdr:col>
      <xdr:colOff>520700</xdr:colOff>
      <xdr:row>37</xdr:row>
      <xdr:rowOff>237179</xdr:rowOff>
    </xdr:to>
    <xdr:sp macro="" textlink="">
      <xdr:nvSpPr>
        <xdr:cNvPr id="135" name="円/楕円 134"/>
        <xdr:cNvSpPr/>
      </xdr:nvSpPr>
      <xdr:spPr bwMode="auto">
        <a:xfrm>
          <a:off x="4953000" y="726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221956</xdr:rowOff>
    </xdr:from>
    <xdr:ext cx="736600" cy="259045"/>
    <xdr:sp macro="" textlink="">
      <xdr:nvSpPr>
        <xdr:cNvPr id="136" name="テキスト ボックス 135"/>
        <xdr:cNvSpPr txBox="1"/>
      </xdr:nvSpPr>
      <xdr:spPr>
        <a:xfrm>
          <a:off x="4622800" y="734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49054</xdr:rowOff>
    </xdr:from>
    <xdr:to>
      <xdr:col>3</xdr:col>
      <xdr:colOff>955675</xdr:colOff>
      <xdr:row>37</xdr:row>
      <xdr:rowOff>150654</xdr:rowOff>
    </xdr:to>
    <xdr:sp macro="" textlink="">
      <xdr:nvSpPr>
        <xdr:cNvPr id="137" name="円/楕円 136"/>
        <xdr:cNvSpPr/>
      </xdr:nvSpPr>
      <xdr:spPr bwMode="auto">
        <a:xfrm>
          <a:off x="4254500" y="717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135431</xdr:rowOff>
    </xdr:from>
    <xdr:ext cx="762000" cy="259045"/>
    <xdr:sp macro="" textlink="">
      <xdr:nvSpPr>
        <xdr:cNvPr id="138" name="テキスト ボックス 137"/>
        <xdr:cNvSpPr txBox="1"/>
      </xdr:nvSpPr>
      <xdr:spPr>
        <a:xfrm>
          <a:off x="3924300" y="7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95555</xdr:rowOff>
    </xdr:from>
    <xdr:to>
      <xdr:col>3</xdr:col>
      <xdr:colOff>257175</xdr:colOff>
      <xdr:row>37</xdr:row>
      <xdr:rowOff>197155</xdr:rowOff>
    </xdr:to>
    <xdr:sp macro="" textlink="">
      <xdr:nvSpPr>
        <xdr:cNvPr id="139" name="円/楕円 138"/>
        <xdr:cNvSpPr/>
      </xdr:nvSpPr>
      <xdr:spPr bwMode="auto">
        <a:xfrm>
          <a:off x="3556000" y="722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181932</xdr:rowOff>
    </xdr:from>
    <xdr:ext cx="762000" cy="259045"/>
    <xdr:sp macro="" textlink="">
      <xdr:nvSpPr>
        <xdr:cNvPr id="140" name="テキスト ボックス 139"/>
        <xdr:cNvSpPr txBox="1"/>
      </xdr:nvSpPr>
      <xdr:spPr>
        <a:xfrm>
          <a:off x="3225800" y="73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76886</xdr:rowOff>
    </xdr:from>
    <xdr:to>
      <xdr:col>2</xdr:col>
      <xdr:colOff>692150</xdr:colOff>
      <xdr:row>37</xdr:row>
      <xdr:rowOff>178486</xdr:rowOff>
    </xdr:to>
    <xdr:sp macro="" textlink="">
      <xdr:nvSpPr>
        <xdr:cNvPr id="141" name="円/楕円 140"/>
        <xdr:cNvSpPr/>
      </xdr:nvSpPr>
      <xdr:spPr bwMode="auto">
        <a:xfrm>
          <a:off x="2857500" y="720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163263</xdr:rowOff>
    </xdr:from>
    <xdr:ext cx="762000" cy="259045"/>
    <xdr:sp macro="" textlink="">
      <xdr:nvSpPr>
        <xdr:cNvPr id="142" name="テキスト ボックス 141"/>
        <xdr:cNvSpPr txBox="1"/>
      </xdr:nvSpPr>
      <xdr:spPr>
        <a:xfrm>
          <a:off x="2527300" y="72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財政調整基金の残高については，平成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年度に前年度繰越金などの財源を積立てたことにより標準財政規模比で</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％を超える水準まで回復したが，まだ十分ではない状況である。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年度の実質収支額については復興交付金事業などの繰越事業が増加したことにより減小した。併せて実質単年度収支についてもマイナスへ転じた。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今後も健全な財政運営，財政調整基金の積立てに努めていく。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全体では黒字となっているが，平成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年度に引き続き国民健康保険特別会計が国民健康保険税の減収を要因として赤字となった。</a:t>
          </a:r>
        </a:p>
        <a:p>
          <a:r>
            <a:rPr kumimoji="1" lang="ja-JP" altLang="en-US" sz="1400">
              <a:latin typeface="ＭＳ ゴシック" pitchFamily="49" charset="-128"/>
              <a:ea typeface="ＭＳ ゴシック" pitchFamily="49" charset="-128"/>
            </a:rPr>
            <a:t>　今後は他会計においても，健全な財政運営がなされるよう，収支状況をより注視していく必要がある。また，繰出している会計には，特に収入の確保を促し，増加傾向にある繰出金の抑制にも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実質公債費比率の分子については，元利償還金の減及び算入公債費の増を要因とし減少した。</a:t>
          </a:r>
        </a:p>
        <a:p>
          <a:r>
            <a:rPr kumimoji="1" lang="ja-JP" altLang="en-US" sz="1400">
              <a:latin typeface="ＭＳ ゴシック" pitchFamily="49" charset="-128"/>
              <a:ea typeface="ＭＳ ゴシック" pitchFamily="49" charset="-128"/>
            </a:rPr>
            <a:t>　今後は統合小学校整備に伴う元利償還金の増加が予想され，実質公債費比率の分子の上昇が見込まれるため，当該比率の推移を注視していくとともに，地方債発行の抑制を図り，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将来負担比率の分子については，給与費の減等による退職手当負担見込額の減及び基準財政需要額参入見込額の増により減小した。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また，充当可能基金については，漁業振興基金の取り崩しを要因とし対前年比で減少した。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今後は，小学校の統合校建設等大規模な普通建設事業の施行に伴い，一般会計等に係る地方債の現在高の増が見込まれるため，他の地方債発行の抑制及び基金積立等により引き続き健全な財政運営に努める。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9588438</v>
      </c>
      <c r="BO4" s="379"/>
      <c r="BP4" s="379"/>
      <c r="BQ4" s="379"/>
      <c r="BR4" s="379"/>
      <c r="BS4" s="379"/>
      <c r="BT4" s="379"/>
      <c r="BU4" s="380"/>
      <c r="BV4" s="378">
        <v>11216943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5.5</v>
      </c>
      <c r="CU4" s="554"/>
      <c r="CV4" s="554"/>
      <c r="CW4" s="554"/>
      <c r="CX4" s="554"/>
      <c r="CY4" s="554"/>
      <c r="CZ4" s="554"/>
      <c r="DA4" s="555"/>
      <c r="DB4" s="553">
        <v>10.6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8609394</v>
      </c>
      <c r="BO5" s="384"/>
      <c r="BP5" s="384"/>
      <c r="BQ5" s="384"/>
      <c r="BR5" s="384"/>
      <c r="BS5" s="384"/>
      <c r="BT5" s="384"/>
      <c r="BU5" s="385"/>
      <c r="BV5" s="383">
        <v>10482305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94.3</v>
      </c>
      <c r="CU5" s="354"/>
      <c r="CV5" s="354"/>
      <c r="CW5" s="354"/>
      <c r="CX5" s="354"/>
      <c r="CY5" s="354"/>
      <c r="CZ5" s="354"/>
      <c r="DA5" s="355"/>
      <c r="DB5" s="353">
        <v>94.7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979044</v>
      </c>
      <c r="BO6" s="384"/>
      <c r="BP6" s="384"/>
      <c r="BQ6" s="384"/>
      <c r="BR6" s="384"/>
      <c r="BS6" s="384"/>
      <c r="BT6" s="384"/>
      <c r="BU6" s="385"/>
      <c r="BV6" s="383">
        <v>734638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105.3</v>
      </c>
      <c r="CU6" s="528"/>
      <c r="CV6" s="528"/>
      <c r="CW6" s="528"/>
      <c r="CX6" s="528"/>
      <c r="CY6" s="528"/>
      <c r="CZ6" s="528"/>
      <c r="DA6" s="529"/>
      <c r="DB6" s="527">
        <v>105.2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748679</v>
      </c>
      <c r="BO7" s="384"/>
      <c r="BP7" s="384"/>
      <c r="BQ7" s="384"/>
      <c r="BR7" s="384"/>
      <c r="BS7" s="384"/>
      <c r="BT7" s="384"/>
      <c r="BU7" s="385"/>
      <c r="BV7" s="383">
        <v>294152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4213432</v>
      </c>
      <c r="CU7" s="384"/>
      <c r="CV7" s="384"/>
      <c r="CW7" s="384"/>
      <c r="CX7" s="384"/>
      <c r="CY7" s="384"/>
      <c r="CZ7" s="384"/>
      <c r="DA7" s="385"/>
      <c r="DB7" s="383">
        <v>4168418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230365</v>
      </c>
      <c r="BO8" s="384"/>
      <c r="BP8" s="384"/>
      <c r="BQ8" s="384"/>
      <c r="BR8" s="384"/>
      <c r="BS8" s="384"/>
      <c r="BT8" s="384"/>
      <c r="BU8" s="385"/>
      <c r="BV8" s="383">
        <v>440486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0.74</v>
      </c>
      <c r="CU8" s="491"/>
      <c r="CV8" s="491"/>
      <c r="CW8" s="491"/>
      <c r="CX8" s="491"/>
      <c r="CY8" s="491"/>
      <c r="CZ8" s="491"/>
      <c r="DA8" s="492"/>
      <c r="DB8" s="490">
        <v>0.76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18328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-210121</v>
      </c>
      <c r="BO9" s="384"/>
      <c r="BP9" s="384"/>
      <c r="BQ9" s="384"/>
      <c r="BR9" s="384"/>
      <c r="BS9" s="384"/>
      <c r="BT9" s="384"/>
      <c r="BU9" s="385"/>
      <c r="BV9" s="383">
        <v>21241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10.1</v>
      </c>
      <c r="CU9" s="354"/>
      <c r="CV9" s="354"/>
      <c r="CW9" s="354"/>
      <c r="CX9" s="354"/>
      <c r="CY9" s="354"/>
      <c r="CZ9" s="354"/>
      <c r="DA9" s="355"/>
      <c r="DB9" s="353">
        <v>10</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19205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51</v>
      </c>
      <c r="BO10" s="384"/>
      <c r="BP10" s="384"/>
      <c r="BQ10" s="384"/>
      <c r="BR10" s="384"/>
      <c r="BS10" s="384"/>
      <c r="BT10" s="384"/>
      <c r="BU10" s="385"/>
      <c r="BV10" s="383">
        <v>411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204</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18095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3543</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17425</v>
      </c>
      <c r="S13" s="483"/>
      <c r="T13" s="483"/>
      <c r="U13" s="483"/>
      <c r="V13" s="484"/>
      <c r="W13" s="470" t="s">
        <v>123</v>
      </c>
      <c r="X13" s="396"/>
      <c r="Y13" s="396"/>
      <c r="Z13" s="396"/>
      <c r="AA13" s="396"/>
      <c r="AB13" s="397"/>
      <c r="AC13" s="359">
        <v>592</v>
      </c>
      <c r="AD13" s="360"/>
      <c r="AE13" s="360"/>
      <c r="AF13" s="360"/>
      <c r="AG13" s="361"/>
      <c r="AH13" s="359">
        <v>685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-209866</v>
      </c>
      <c r="BO13" s="384"/>
      <c r="BP13" s="384"/>
      <c r="BQ13" s="384"/>
      <c r="BR13" s="384"/>
      <c r="BS13" s="384"/>
      <c r="BT13" s="384"/>
      <c r="BU13" s="385"/>
      <c r="BV13" s="383">
        <v>18109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6.5</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18272</v>
      </c>
      <c r="S14" s="483"/>
      <c r="T14" s="483"/>
      <c r="U14" s="483"/>
      <c r="V14" s="484"/>
      <c r="W14" s="485"/>
      <c r="X14" s="399"/>
      <c r="Y14" s="399"/>
      <c r="Z14" s="399"/>
      <c r="AA14" s="399"/>
      <c r="AB14" s="400"/>
      <c r="AC14" s="475">
        <v>6.4</v>
      </c>
      <c r="AD14" s="476"/>
      <c r="AE14" s="476"/>
      <c r="AF14" s="476"/>
      <c r="AG14" s="477"/>
      <c r="AH14" s="475">
        <v>6.9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38.299999999999997</v>
      </c>
      <c r="CU14" s="454"/>
      <c r="CV14" s="454"/>
      <c r="CW14" s="454"/>
      <c r="CX14" s="454"/>
      <c r="CY14" s="454"/>
      <c r="CZ14" s="454"/>
      <c r="DA14" s="455"/>
      <c r="DB14" s="486">
        <v>41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17572</v>
      </c>
      <c r="S15" s="483"/>
      <c r="T15" s="483"/>
      <c r="U15" s="483"/>
      <c r="V15" s="484"/>
      <c r="W15" s="470" t="s">
        <v>130</v>
      </c>
      <c r="X15" s="396"/>
      <c r="Y15" s="396"/>
      <c r="Z15" s="396"/>
      <c r="AA15" s="396"/>
      <c r="AB15" s="397"/>
      <c r="AC15" s="359">
        <v>2565</v>
      </c>
      <c r="AD15" s="360"/>
      <c r="AE15" s="360"/>
      <c r="AF15" s="360"/>
      <c r="AG15" s="361"/>
      <c r="AH15" s="359">
        <v>2775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2255725</v>
      </c>
      <c r="BO15" s="379"/>
      <c r="BP15" s="379"/>
      <c r="BQ15" s="379"/>
      <c r="BR15" s="379"/>
      <c r="BS15" s="379"/>
      <c r="BT15" s="379"/>
      <c r="BU15" s="380"/>
      <c r="BV15" s="378">
        <v>2235595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27.7</v>
      </c>
      <c r="AD16" s="476"/>
      <c r="AE16" s="476"/>
      <c r="AF16" s="476"/>
      <c r="AG16" s="477"/>
      <c r="AH16" s="475">
        <v>28.1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3086235</v>
      </c>
      <c r="BO16" s="384"/>
      <c r="BP16" s="384"/>
      <c r="BQ16" s="384"/>
      <c r="BR16" s="384"/>
      <c r="BS16" s="384"/>
      <c r="BT16" s="384"/>
      <c r="BU16" s="385"/>
      <c r="BV16" s="383">
        <v>3070411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6114</v>
      </c>
      <c r="AD17" s="360"/>
      <c r="AE17" s="360"/>
      <c r="AF17" s="360"/>
      <c r="AG17" s="361"/>
      <c r="AH17" s="359">
        <v>6374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2925151</v>
      </c>
      <c r="BO17" s="384"/>
      <c r="BP17" s="384"/>
      <c r="BQ17" s="384"/>
      <c r="BR17" s="384"/>
      <c r="BS17" s="384"/>
      <c r="BT17" s="384"/>
      <c r="BU17" s="385"/>
      <c r="BV17" s="383">
        <v>2900961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23.19</v>
      </c>
      <c r="M18" s="446"/>
      <c r="N18" s="446"/>
      <c r="O18" s="446"/>
      <c r="P18" s="446"/>
      <c r="Q18" s="446"/>
      <c r="R18" s="447"/>
      <c r="S18" s="447"/>
      <c r="T18" s="447"/>
      <c r="U18" s="447"/>
      <c r="V18" s="448"/>
      <c r="W18" s="462"/>
      <c r="X18" s="463"/>
      <c r="Y18" s="463"/>
      <c r="Z18" s="463"/>
      <c r="AA18" s="463"/>
      <c r="AB18" s="471"/>
      <c r="AC18" s="347">
        <v>65.900000000000006</v>
      </c>
      <c r="AD18" s="348"/>
      <c r="AE18" s="348"/>
      <c r="AF18" s="348"/>
      <c r="AG18" s="449"/>
      <c r="AH18" s="347">
        <v>64.599999999999994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4123122</v>
      </c>
      <c r="BO18" s="384"/>
      <c r="BP18" s="384"/>
      <c r="BQ18" s="384"/>
      <c r="BR18" s="384"/>
      <c r="BS18" s="384"/>
      <c r="BT18" s="384"/>
      <c r="BU18" s="385"/>
      <c r="BV18" s="383">
        <v>4086574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790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5858137</v>
      </c>
      <c r="BO19" s="384"/>
      <c r="BP19" s="384"/>
      <c r="BQ19" s="384"/>
      <c r="BR19" s="384"/>
      <c r="BS19" s="384"/>
      <c r="BT19" s="384"/>
      <c r="BU19" s="385"/>
      <c r="BV19" s="383">
        <v>6116038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7021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7016554</v>
      </c>
      <c r="BO23" s="384"/>
      <c r="BP23" s="384"/>
      <c r="BQ23" s="384"/>
      <c r="BR23" s="384"/>
      <c r="BS23" s="384"/>
      <c r="BT23" s="384"/>
      <c r="BU23" s="385"/>
      <c r="BV23" s="383">
        <v>6627087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7635</v>
      </c>
      <c r="R24" s="360"/>
      <c r="S24" s="360"/>
      <c r="T24" s="360"/>
      <c r="U24" s="360"/>
      <c r="V24" s="361"/>
      <c r="W24" s="425"/>
      <c r="X24" s="416"/>
      <c r="Y24" s="417"/>
      <c r="Z24" s="356" t="s">
        <v>154</v>
      </c>
      <c r="AA24" s="357"/>
      <c r="AB24" s="357"/>
      <c r="AC24" s="357"/>
      <c r="AD24" s="357"/>
      <c r="AE24" s="357"/>
      <c r="AF24" s="357"/>
      <c r="AG24" s="358"/>
      <c r="AH24" s="359">
        <v>181</v>
      </c>
      <c r="AI24" s="360"/>
      <c r="AJ24" s="360"/>
      <c r="AK24" s="360"/>
      <c r="AL24" s="361"/>
      <c r="AM24" s="359">
        <v>554584</v>
      </c>
      <c r="AN24" s="360"/>
      <c r="AO24" s="360"/>
      <c r="AP24" s="360"/>
      <c r="AQ24" s="360"/>
      <c r="AR24" s="361"/>
      <c r="AS24" s="359">
        <v>3064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6480261</v>
      </c>
      <c r="BO24" s="384"/>
      <c r="BP24" s="384"/>
      <c r="BQ24" s="384"/>
      <c r="BR24" s="384"/>
      <c r="BS24" s="384"/>
      <c r="BT24" s="384"/>
      <c r="BU24" s="385"/>
      <c r="BV24" s="383">
        <v>6183144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6067</v>
      </c>
      <c r="R25" s="360"/>
      <c r="S25" s="360"/>
      <c r="T25" s="360"/>
      <c r="U25" s="360"/>
      <c r="V25" s="361"/>
      <c r="W25" s="425"/>
      <c r="X25" s="416"/>
      <c r="Y25" s="417"/>
      <c r="Z25" s="356" t="s">
        <v>157</v>
      </c>
      <c r="AA25" s="357"/>
      <c r="AB25" s="357"/>
      <c r="AC25" s="357"/>
      <c r="AD25" s="357"/>
      <c r="AE25" s="357"/>
      <c r="AF25" s="357"/>
      <c r="AG25" s="358"/>
      <c r="AH25" s="359">
        <v>41</v>
      </c>
      <c r="AI25" s="360"/>
      <c r="AJ25" s="360"/>
      <c r="AK25" s="360"/>
      <c r="AL25" s="361"/>
      <c r="AM25" s="359">
        <v>128617</v>
      </c>
      <c r="AN25" s="360"/>
      <c r="AO25" s="360"/>
      <c r="AP25" s="360"/>
      <c r="AQ25" s="360"/>
      <c r="AR25" s="361"/>
      <c r="AS25" s="359">
        <v>3137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36242</v>
      </c>
      <c r="BO25" s="379"/>
      <c r="BP25" s="379"/>
      <c r="BQ25" s="379"/>
      <c r="BR25" s="379"/>
      <c r="BS25" s="379"/>
      <c r="BT25" s="379"/>
      <c r="BU25" s="380"/>
      <c r="BV25" s="378">
        <v>64128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5357</v>
      </c>
      <c r="R26" s="360"/>
      <c r="S26" s="360"/>
      <c r="T26" s="360"/>
      <c r="U26" s="360"/>
      <c r="V26" s="361"/>
      <c r="W26" s="425"/>
      <c r="X26" s="416"/>
      <c r="Y26" s="417"/>
      <c r="Z26" s="356" t="s">
        <v>160</v>
      </c>
      <c r="AA26" s="436"/>
      <c r="AB26" s="436"/>
      <c r="AC26" s="436"/>
      <c r="AD26" s="436"/>
      <c r="AE26" s="436"/>
      <c r="AF26" s="436"/>
      <c r="AG26" s="437"/>
      <c r="AH26" s="359">
        <v>2</v>
      </c>
      <c r="AI26" s="360"/>
      <c r="AJ26" s="360"/>
      <c r="AK26" s="360"/>
      <c r="AL26" s="361"/>
      <c r="AM26" s="359">
        <v>5672</v>
      </c>
      <c r="AN26" s="360"/>
      <c r="AO26" s="360"/>
      <c r="AP26" s="360"/>
      <c r="AQ26" s="360"/>
      <c r="AR26" s="361"/>
      <c r="AS26" s="359">
        <v>2836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3430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v>5800</v>
      </c>
      <c r="AN27" s="360"/>
      <c r="AO27" s="360"/>
      <c r="AP27" s="360"/>
      <c r="AQ27" s="360"/>
      <c r="AR27" s="361"/>
      <c r="AS27" s="359">
        <v>2900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192099</v>
      </c>
      <c r="BO27" s="387"/>
      <c r="BP27" s="387"/>
      <c r="BQ27" s="387"/>
      <c r="BR27" s="387"/>
      <c r="BS27" s="387"/>
      <c r="BT27" s="387"/>
      <c r="BU27" s="388"/>
      <c r="BV27" s="386">
        <v>192097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3000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394395</v>
      </c>
      <c r="BO28" s="379"/>
      <c r="BP28" s="379"/>
      <c r="BQ28" s="379"/>
      <c r="BR28" s="379"/>
      <c r="BS28" s="379"/>
      <c r="BT28" s="379"/>
      <c r="BU28" s="380"/>
      <c r="BV28" s="378">
        <v>394344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11</v>
      </c>
      <c r="M29" s="360"/>
      <c r="N29" s="360"/>
      <c r="O29" s="360"/>
      <c r="P29" s="361"/>
      <c r="Q29" s="359">
        <v>2750</v>
      </c>
      <c r="R29" s="360"/>
      <c r="S29" s="360"/>
      <c r="T29" s="360"/>
      <c r="U29" s="360"/>
      <c r="V29" s="361"/>
      <c r="W29" s="425"/>
      <c r="X29" s="416"/>
      <c r="Y29" s="417"/>
      <c r="Z29" s="356" t="s">
        <v>170</v>
      </c>
      <c r="AA29" s="357"/>
      <c r="AB29" s="357"/>
      <c r="AC29" s="357"/>
      <c r="AD29" s="357"/>
      <c r="AE29" s="357"/>
      <c r="AF29" s="357"/>
      <c r="AG29" s="358"/>
      <c r="AH29" s="359">
        <v>183</v>
      </c>
      <c r="AI29" s="360"/>
      <c r="AJ29" s="360"/>
      <c r="AK29" s="360"/>
      <c r="AL29" s="361"/>
      <c r="AM29" s="359">
        <v>560384</v>
      </c>
      <c r="AN29" s="360"/>
      <c r="AO29" s="360"/>
      <c r="AP29" s="360"/>
      <c r="AQ29" s="360"/>
      <c r="AR29" s="361"/>
      <c r="AS29" s="359">
        <v>3062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23916</v>
      </c>
      <c r="BO29" s="384"/>
      <c r="BP29" s="384"/>
      <c r="BQ29" s="384"/>
      <c r="BR29" s="384"/>
      <c r="BS29" s="384"/>
      <c r="BT29" s="384"/>
      <c r="BU29" s="385"/>
      <c r="BV29" s="383">
        <v>23912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2075231</v>
      </c>
      <c r="BO30" s="387"/>
      <c r="BP30" s="387"/>
      <c r="BQ30" s="387"/>
      <c r="BR30" s="387"/>
      <c r="BS30" s="387"/>
      <c r="BT30" s="387"/>
      <c r="BU30" s="388"/>
      <c r="BV30" s="386">
        <v>2410848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大洗ターミナル</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町営公園墓地事業特別会計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茨城県市町村総合事務組合(県民交通災害共済事務特別会計）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大洗土地開発公社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東茨城郡内町村及び一部事務組合公平委員会特別会計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茨城県後期高齢者医療広域連合(後期高齢者特別会計)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大洗，鉾田，水戸環境組合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水戸地方農業共済事務組合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6" t="s">
        <v>24</v>
      </c>
      <c r="C41" s="1177"/>
      <c r="D41" s="81"/>
      <c r="E41" s="1178" t="s">
        <v>25</v>
      </c>
      <c r="F41" s="1178"/>
      <c r="G41" s="1178"/>
      <c r="H41" s="1179"/>
      <c r="I41" s="82">
        <v>5994</v>
      </c>
      <c r="J41" s="83">
        <v>6208</v>
      </c>
      <c r="K41" s="83">
        <v>6327</v>
      </c>
      <c r="L41" s="83">
        <v>6627</v>
      </c>
      <c r="M41" s="84">
        <v>7017</v>
      </c>
    </row>
    <row r="42" spans="2:13" ht="27.75" customHeight="1">
      <c r="B42" s="1166"/>
      <c r="C42" s="1167"/>
      <c r="D42" s="85"/>
      <c r="E42" s="1170" t="s">
        <v>26</v>
      </c>
      <c r="F42" s="1170"/>
      <c r="G42" s="1170"/>
      <c r="H42" s="1171"/>
      <c r="I42" s="86">
        <v>62</v>
      </c>
      <c r="J42" s="87">
        <v>175</v>
      </c>
      <c r="K42" s="87">
        <v>165</v>
      </c>
      <c r="L42" s="87">
        <v>64</v>
      </c>
      <c r="M42" s="88">
        <v>32</v>
      </c>
    </row>
    <row r="43" spans="2:13" ht="27.75" customHeight="1">
      <c r="B43" s="1166"/>
      <c r="C43" s="1167"/>
      <c r="D43" s="85"/>
      <c r="E43" s="1170" t="s">
        <v>27</v>
      </c>
      <c r="F43" s="1170"/>
      <c r="G43" s="1170"/>
      <c r="H43" s="1171"/>
      <c r="I43" s="86">
        <v>2872</v>
      </c>
      <c r="J43" s="87">
        <v>2717</v>
      </c>
      <c r="K43" s="87">
        <v>2826</v>
      </c>
      <c r="L43" s="87">
        <v>2844</v>
      </c>
      <c r="M43" s="88">
        <v>2846</v>
      </c>
    </row>
    <row r="44" spans="2:13" ht="27.75" customHeight="1">
      <c r="B44" s="1166"/>
      <c r="C44" s="1167"/>
      <c r="D44" s="85"/>
      <c r="E44" s="1170" t="s">
        <v>28</v>
      </c>
      <c r="F44" s="1170"/>
      <c r="G44" s="1170"/>
      <c r="H44" s="1171"/>
      <c r="I44" s="86">
        <v>276</v>
      </c>
      <c r="J44" s="87">
        <v>219</v>
      </c>
      <c r="K44" s="87">
        <v>138</v>
      </c>
      <c r="L44" s="87">
        <v>113</v>
      </c>
      <c r="M44" s="88">
        <v>96</v>
      </c>
    </row>
    <row r="45" spans="2:13" ht="27.75" customHeight="1">
      <c r="B45" s="1166"/>
      <c r="C45" s="1167"/>
      <c r="D45" s="85"/>
      <c r="E45" s="1170" t="s">
        <v>29</v>
      </c>
      <c r="F45" s="1170"/>
      <c r="G45" s="1170"/>
      <c r="H45" s="1171"/>
      <c r="I45" s="86">
        <v>2663</v>
      </c>
      <c r="J45" s="87">
        <v>2462</v>
      </c>
      <c r="K45" s="87">
        <v>2406</v>
      </c>
      <c r="L45" s="87">
        <v>2457</v>
      </c>
      <c r="M45" s="88">
        <v>2073</v>
      </c>
    </row>
    <row r="46" spans="2:13" ht="27.75" customHeight="1">
      <c r="B46" s="1166"/>
      <c r="C46" s="1167"/>
      <c r="D46" s="85"/>
      <c r="E46" s="1170" t="s">
        <v>30</v>
      </c>
      <c r="F46" s="1170"/>
      <c r="G46" s="1170"/>
      <c r="H46" s="1171"/>
      <c r="I46" s="86">
        <v>1</v>
      </c>
      <c r="J46" s="87" t="s">
        <v>476</v>
      </c>
      <c r="K46" s="87">
        <v>2</v>
      </c>
      <c r="L46" s="87">
        <v>4</v>
      </c>
      <c r="M46" s="88" t="s">
        <v>476</v>
      </c>
    </row>
    <row r="47" spans="2:13" ht="27.75" customHeight="1">
      <c r="B47" s="1166"/>
      <c r="C47" s="1167"/>
      <c r="D47" s="85"/>
      <c r="E47" s="1170" t="s">
        <v>31</v>
      </c>
      <c r="F47" s="1170"/>
      <c r="G47" s="1170"/>
      <c r="H47" s="1171"/>
      <c r="I47" s="86" t="s">
        <v>476</v>
      </c>
      <c r="J47" s="87" t="s">
        <v>476</v>
      </c>
      <c r="K47" s="87" t="s">
        <v>476</v>
      </c>
      <c r="L47" s="87" t="s">
        <v>476</v>
      </c>
      <c r="M47" s="88" t="s">
        <v>476</v>
      </c>
    </row>
    <row r="48" spans="2:13" ht="27.75" customHeight="1">
      <c r="B48" s="1168"/>
      <c r="C48" s="1169"/>
      <c r="D48" s="85"/>
      <c r="E48" s="1170" t="s">
        <v>32</v>
      </c>
      <c r="F48" s="1170"/>
      <c r="G48" s="1170"/>
      <c r="H48" s="1171"/>
      <c r="I48" s="86" t="s">
        <v>476</v>
      </c>
      <c r="J48" s="87" t="s">
        <v>476</v>
      </c>
      <c r="K48" s="87" t="s">
        <v>476</v>
      </c>
      <c r="L48" s="87" t="s">
        <v>476</v>
      </c>
      <c r="M48" s="88" t="s">
        <v>476</v>
      </c>
    </row>
    <row r="49" spans="2:13" ht="27.75" customHeight="1">
      <c r="B49" s="1164" t="s">
        <v>33</v>
      </c>
      <c r="C49" s="1165"/>
      <c r="D49" s="89"/>
      <c r="E49" s="1170" t="s">
        <v>34</v>
      </c>
      <c r="F49" s="1170"/>
      <c r="G49" s="1170"/>
      <c r="H49" s="1171"/>
      <c r="I49" s="86">
        <v>1312</v>
      </c>
      <c r="J49" s="87">
        <v>1397</v>
      </c>
      <c r="K49" s="87">
        <v>894</v>
      </c>
      <c r="L49" s="87">
        <v>1463</v>
      </c>
      <c r="M49" s="88">
        <v>1378</v>
      </c>
    </row>
    <row r="50" spans="2:13" ht="27.75" customHeight="1">
      <c r="B50" s="1166"/>
      <c r="C50" s="1167"/>
      <c r="D50" s="85"/>
      <c r="E50" s="1170" t="s">
        <v>35</v>
      </c>
      <c r="F50" s="1170"/>
      <c r="G50" s="1170"/>
      <c r="H50" s="1171"/>
      <c r="I50" s="86">
        <v>2950</v>
      </c>
      <c r="J50" s="87">
        <v>3040</v>
      </c>
      <c r="K50" s="87">
        <v>2988</v>
      </c>
      <c r="L50" s="87">
        <v>3089</v>
      </c>
      <c r="M50" s="88">
        <v>2959</v>
      </c>
    </row>
    <row r="51" spans="2:13" ht="27.75" customHeight="1">
      <c r="B51" s="1168"/>
      <c r="C51" s="1169"/>
      <c r="D51" s="85"/>
      <c r="E51" s="1170" t="s">
        <v>36</v>
      </c>
      <c r="F51" s="1170"/>
      <c r="G51" s="1170"/>
      <c r="H51" s="1171"/>
      <c r="I51" s="86">
        <v>5597</v>
      </c>
      <c r="J51" s="87">
        <v>5808</v>
      </c>
      <c r="K51" s="87">
        <v>5940</v>
      </c>
      <c r="L51" s="87">
        <v>6043</v>
      </c>
      <c r="M51" s="88">
        <v>6300</v>
      </c>
    </row>
    <row r="52" spans="2:13" ht="27.75" customHeight="1" thickBot="1">
      <c r="B52" s="1172" t="s">
        <v>37</v>
      </c>
      <c r="C52" s="1173"/>
      <c r="D52" s="90"/>
      <c r="E52" s="1174" t="s">
        <v>38</v>
      </c>
      <c r="F52" s="1174"/>
      <c r="G52" s="1174"/>
      <c r="H52" s="1175"/>
      <c r="I52" s="91">
        <v>2010</v>
      </c>
      <c r="J52" s="92">
        <v>1535</v>
      </c>
      <c r="K52" s="92">
        <v>2041</v>
      </c>
      <c r="L52" s="92">
        <v>1515</v>
      </c>
      <c r="M52" s="93">
        <v>1426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40438</v>
      </c>
      <c r="E3" s="116"/>
      <c r="F3" s="117">
        <v>65529</v>
      </c>
      <c r="G3" s="118"/>
      <c r="H3" s="119"/>
    </row>
    <row r="4" spans="1:8">
      <c r="A4" s="120"/>
      <c r="B4" s="121"/>
      <c r="C4" s="122"/>
      <c r="D4" s="123">
        <v>33990</v>
      </c>
      <c r="E4" s="124"/>
      <c r="F4" s="125">
        <v>32858</v>
      </c>
      <c r="G4" s="126"/>
      <c r="H4" s="127"/>
    </row>
    <row r="5" spans="1:8">
      <c r="A5" s="108" t="s">
        <v>510</v>
      </c>
      <c r="B5" s="113"/>
      <c r="C5" s="114"/>
      <c r="D5" s="115">
        <v>76171</v>
      </c>
      <c r="E5" s="116"/>
      <c r="F5" s="117">
        <v>64717</v>
      </c>
      <c r="G5" s="118"/>
      <c r="H5" s="119"/>
    </row>
    <row r="6" spans="1:8">
      <c r="A6" s="120"/>
      <c r="B6" s="121"/>
      <c r="C6" s="122"/>
      <c r="D6" s="123">
        <v>63565</v>
      </c>
      <c r="E6" s="124"/>
      <c r="F6" s="125">
        <v>31931</v>
      </c>
      <c r="G6" s="126"/>
      <c r="H6" s="127"/>
    </row>
    <row r="7" spans="1:8">
      <c r="A7" s="108" t="s">
        <v>511</v>
      </c>
      <c r="B7" s="113"/>
      <c r="C7" s="114"/>
      <c r="D7" s="115">
        <v>129005</v>
      </c>
      <c r="E7" s="116"/>
      <c r="F7" s="117">
        <v>61557</v>
      </c>
      <c r="G7" s="118"/>
      <c r="H7" s="119"/>
    </row>
    <row r="8" spans="1:8">
      <c r="A8" s="120"/>
      <c r="B8" s="121"/>
      <c r="C8" s="122"/>
      <c r="D8" s="123">
        <v>91581</v>
      </c>
      <c r="E8" s="124"/>
      <c r="F8" s="125">
        <v>32497</v>
      </c>
      <c r="G8" s="126"/>
      <c r="H8" s="127"/>
    </row>
    <row r="9" spans="1:8">
      <c r="A9" s="108" t="s">
        <v>512</v>
      </c>
      <c r="B9" s="113"/>
      <c r="C9" s="114"/>
      <c r="D9" s="115">
        <v>86150</v>
      </c>
      <c r="E9" s="116"/>
      <c r="F9" s="117">
        <v>69806</v>
      </c>
      <c r="G9" s="118"/>
      <c r="H9" s="119"/>
    </row>
    <row r="10" spans="1:8">
      <c r="A10" s="120"/>
      <c r="B10" s="121"/>
      <c r="C10" s="122"/>
      <c r="D10" s="123">
        <v>33800</v>
      </c>
      <c r="E10" s="124"/>
      <c r="F10" s="125">
        <v>32823</v>
      </c>
      <c r="G10" s="126"/>
      <c r="H10" s="127"/>
    </row>
    <row r="11" spans="1:8">
      <c r="A11" s="108" t="s">
        <v>513</v>
      </c>
      <c r="B11" s="113"/>
      <c r="C11" s="114"/>
      <c r="D11" s="115">
        <v>88139</v>
      </c>
      <c r="E11" s="116"/>
      <c r="F11" s="117">
        <v>74444</v>
      </c>
      <c r="G11" s="118"/>
      <c r="H11" s="119"/>
    </row>
    <row r="12" spans="1:8">
      <c r="A12" s="120"/>
      <c r="B12" s="121"/>
      <c r="C12" s="128"/>
      <c r="D12" s="123">
        <v>37692</v>
      </c>
      <c r="E12" s="124"/>
      <c r="F12" s="125">
        <v>34175</v>
      </c>
      <c r="G12" s="126"/>
      <c r="H12" s="127"/>
    </row>
    <row r="13" spans="1:8">
      <c r="A13" s="108"/>
      <c r="B13" s="113"/>
      <c r="C13" s="129"/>
      <c r="D13" s="130">
        <v>83981</v>
      </c>
      <c r="E13" s="131"/>
      <c r="F13" s="132">
        <v>67211</v>
      </c>
      <c r="G13" s="133"/>
      <c r="H13" s="119"/>
    </row>
    <row r="14" spans="1:8">
      <c r="A14" s="120"/>
      <c r="B14" s="121"/>
      <c r="C14" s="122"/>
      <c r="D14" s="123">
        <v>52126</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9.17</v>
      </c>
      <c r="C19" s="134">
        <f>ROUND(VALUE(SUBSTITUTE(実質収支比率等に係る経年分析!G$48,"▲","-")),2)</f>
        <v>7.44</v>
      </c>
      <c r="D19" s="134">
        <f>ROUND(VALUE(SUBSTITUTE(実質収支比率等に係る経年分析!H$48,"▲","-")),2)</f>
        <v>9.6999999999999993</v>
      </c>
      <c r="E19" s="134">
        <f>ROUND(VALUE(SUBSTITUTE(実質収支比率等に係る経年分析!I$48,"▲","-")),2)</f>
        <v>10.57</v>
      </c>
      <c r="F19" s="134">
        <f>ROUND(VALUE(SUBSTITUTE(実質収支比率等に係る経年分析!J$48,"▲","-")),2)</f>
        <v>5.47</v>
      </c>
    </row>
    <row r="20" spans="1:11">
      <c r="A20" s="134" t="s">
        <v>43</v>
      </c>
      <c r="B20" s="134">
        <f>ROUND(VALUE(SUBSTITUTE(実質収支比率等に係る経年分析!F$47,"▲","-")),2)</f>
        <v>5.28</v>
      </c>
      <c r="C20" s="134">
        <f>ROUND(VALUE(SUBSTITUTE(実質収支比率等に係る経年分析!G$47,"▲","-")),2)</f>
        <v>9.09</v>
      </c>
      <c r="D20" s="134">
        <f>ROUND(VALUE(SUBSTITUTE(実質収支比率等に係る経年分析!H$47,"▲","-")),2)</f>
        <v>9.1999999999999993</v>
      </c>
      <c r="E20" s="134">
        <f>ROUND(VALUE(SUBSTITUTE(実質収支比率等に係る経年分析!I$47,"▲","-")),2)</f>
        <v>9.4600000000000009</v>
      </c>
      <c r="F20" s="134">
        <f>ROUND(VALUE(SUBSTITUTE(実質収支比率等に係る経年分析!J$47,"▲","-")),2)</f>
        <v>9.36</v>
      </c>
    </row>
    <row r="21" spans="1:11">
      <c r="A21" s="134" t="s">
        <v>44</v>
      </c>
      <c r="B21" s="134">
        <f>IF(ISNUMBER(VALUE(SUBSTITUTE(実質収支比率等に係る経年分析!F$49,"▲","-"))),ROUND(VALUE(SUBSTITUTE(実質収支比率等に係る経年分析!F$49,"▲","-")),2),NA())</f>
        <v>1.74</v>
      </c>
      <c r="C21" s="134">
        <f>IF(ISNUMBER(VALUE(SUBSTITUTE(実質収支比率等に係る経年分析!G$49,"▲","-"))),ROUND(VALUE(SUBSTITUTE(実質収支比率等に係る経年分析!G$49,"▲","-")),2),NA())</f>
        <v>2.6</v>
      </c>
      <c r="D21" s="134">
        <f>IF(ISNUMBER(VALUE(SUBSTITUTE(実質収支比率等に係る経年分析!H$49,"▲","-"))),ROUND(VALUE(SUBSTITUTE(実質収支比率等に係る経年分析!H$49,"▲","-")),2),NA())</f>
        <v>2.17</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-4.9800000000000004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東茨城郡内町村及び一部事務組合公平委員会特別会計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町営公園墓地事業特別会計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0.38</v>
      </c>
      <c r="H36" s="135">
        <f>IF(ROUND(VALUE(SUBSTITUTE(連結実質赤字比率に係る赤字・黒字の構成分析!I$34,"▲", "-")), 2) &lt; 0, ABS(ROUND(VALUE(SUBSTITUTE(連結実質赤字比率に係る赤字・黒字の構成分析!I$34,"▲", "-")), 2)), NA())</f>
        <v>0.28999999999999998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682</v>
      </c>
      <c r="E42" s="136"/>
      <c r="F42" s="136"/>
      <c r="G42" s="136">
        <f>'実質公債費比率（分子）の構造'!L$52</f>
        <v>656</v>
      </c>
      <c r="H42" s="136"/>
      <c r="I42" s="136"/>
      <c r="J42" s="136">
        <f>'実質公債費比率（分子）の構造'!M$52</f>
        <v>671</v>
      </c>
      <c r="K42" s="136"/>
      <c r="L42" s="136"/>
      <c r="M42" s="136">
        <f>'実質公債費比率（分子）の構造'!N$52</f>
        <v>662</v>
      </c>
      <c r="N42" s="136"/>
      <c r="O42" s="136"/>
      <c r="P42" s="136">
        <f>'実質公債費比率（分子）の構造'!O$52</f>
        <v>698</v>
      </c>
    </row>
    <row r="43" spans="1:16">
      <c r="A43" s="136" t="s">
        <v>52</v>
      </c>
      <c r="B43" s="136" t="str">
        <f>'実質公債費比率（分子）の構造'!K$51</f>
        <v>-</v>
      </c>
      <c r="C43" s="136"/>
      <c r="D43" s="136"/>
      <c r="E43" s="136">
        <f>'実質公債費比率（分子）の構造'!L$51</f>
        <v>0</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118</v>
      </c>
      <c r="C45" s="136"/>
      <c r="D45" s="136"/>
      <c r="E45" s="136">
        <f>'実質公債費比率（分子）の構造'!L$49</f>
        <v>82</v>
      </c>
      <c r="F45" s="136"/>
      <c r="G45" s="136"/>
      <c r="H45" s="136">
        <f>'実質公債費比率（分子）の構造'!M$49</f>
        <v>87</v>
      </c>
      <c r="I45" s="136"/>
      <c r="J45" s="136"/>
      <c r="K45" s="136">
        <f>'実質公債費比率（分子）の構造'!N$49</f>
        <v>22</v>
      </c>
      <c r="L45" s="136"/>
      <c r="M45" s="136"/>
      <c r="N45" s="136">
        <f>'実質公債費比率（分子）の構造'!O$49</f>
        <v>16</v>
      </c>
      <c r="O45" s="136"/>
      <c r="P45" s="136"/>
    </row>
    <row r="46" spans="1:16">
      <c r="A46" s="136" t="s">
        <v>55</v>
      </c>
      <c r="B46" s="136">
        <f>'実質公債費比率（分子）の構造'!K$48</f>
        <v>200</v>
      </c>
      <c r="C46" s="136"/>
      <c r="D46" s="136"/>
      <c r="E46" s="136">
        <f>'実質公債費比率（分子）の構造'!L$48</f>
        <v>198</v>
      </c>
      <c r="F46" s="136"/>
      <c r="G46" s="136"/>
      <c r="H46" s="136">
        <f>'実質公債費比率（分子）の構造'!M$48</f>
        <v>239</v>
      </c>
      <c r="I46" s="136"/>
      <c r="J46" s="136"/>
      <c r="K46" s="136">
        <f>'実質公債費比率（分子）の構造'!N$48</f>
        <v>222</v>
      </c>
      <c r="L46" s="136"/>
      <c r="M46" s="136"/>
      <c r="N46" s="136">
        <f>'実質公債費比率（分子）の構造'!O$48</f>
        <v>229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656</v>
      </c>
      <c r="C49" s="136"/>
      <c r="D49" s="136"/>
      <c r="E49" s="136">
        <f>'実質公債費比率（分子）の構造'!L$45</f>
        <v>648</v>
      </c>
      <c r="F49" s="136"/>
      <c r="G49" s="136"/>
      <c r="H49" s="136">
        <f>'実質公債費比率（分子）の構造'!M$45</f>
        <v>654</v>
      </c>
      <c r="I49" s="136"/>
      <c r="J49" s="136"/>
      <c r="K49" s="136">
        <f>'実質公債費比率（分子）の構造'!N$45</f>
        <v>654</v>
      </c>
      <c r="L49" s="136"/>
      <c r="M49" s="136"/>
      <c r="N49" s="136">
        <f>'実質公債費比率（分子）の構造'!O$45</f>
        <v>643</v>
      </c>
      <c r="O49" s="136"/>
      <c r="P49" s="136"/>
    </row>
    <row r="50" spans="1:16">
      <c r="A50" s="136" t="s">
        <v>59</v>
      </c>
      <c r="B50" s="136" t="e">
        <f>NA()</f>
        <v>#N/A</v>
      </c>
      <c r="C50" s="136">
        <f>IF(ISNUMBER('実質公債費比率（分子）の構造'!K$53),'実質公債費比率（分子）の構造'!K$53,NA())</f>
        <v>293</v>
      </c>
      <c r="D50" s="136" t="e">
        <f>NA()</f>
        <v>#N/A</v>
      </c>
      <c r="E50" s="136" t="e">
        <f>NA()</f>
        <v>#N/A</v>
      </c>
      <c r="F50" s="136">
        <f>IF(ISNUMBER('実質公債費比率（分子）の構造'!L$53),'実質公債費比率（分子）の構造'!L$53,NA())</f>
        <v>272</v>
      </c>
      <c r="G50" s="136" t="e">
        <f>NA()</f>
        <v>#N/A</v>
      </c>
      <c r="H50" s="136" t="e">
        <f>NA()</f>
        <v>#N/A</v>
      </c>
      <c r="I50" s="136">
        <f>IF(ISNUMBER('実質公債費比率（分子）の構造'!M$53),'実質公債費比率（分子）の構造'!M$53,NA())</f>
        <v>310</v>
      </c>
      <c r="J50" s="136" t="e">
        <f>NA()</f>
        <v>#N/A</v>
      </c>
      <c r="K50" s="136" t="e">
        <f>NA()</f>
        <v>#N/A</v>
      </c>
      <c r="L50" s="136">
        <f>IF(ISNUMBER('実質公債費比率（分子）の構造'!N$53),'実質公債費比率（分子）の構造'!N$53,NA())</f>
        <v>236</v>
      </c>
      <c r="M50" s="136" t="e">
        <f>NA()</f>
        <v>#N/A</v>
      </c>
      <c r="N50" s="136" t="e">
        <f>NA()</f>
        <v>#N/A</v>
      </c>
      <c r="O50" s="136">
        <f>IF(ISNUMBER('実質公債費比率（分子）の構造'!O$53),'実質公債費比率（分子）の構造'!O$53,NA())</f>
        <v>190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5597</v>
      </c>
      <c r="E56" s="135"/>
      <c r="F56" s="135"/>
      <c r="G56" s="135">
        <f>'将来負担比率（分子）の構造'!J$51</f>
        <v>5808</v>
      </c>
      <c r="H56" s="135"/>
      <c r="I56" s="135"/>
      <c r="J56" s="135">
        <f>'将来負担比率（分子）の構造'!K$51</f>
        <v>5940</v>
      </c>
      <c r="K56" s="135"/>
      <c r="L56" s="135"/>
      <c r="M56" s="135">
        <f>'将来負担比率（分子）の構造'!L$51</f>
        <v>6043</v>
      </c>
      <c r="N56" s="135"/>
      <c r="O56" s="135"/>
      <c r="P56" s="135">
        <f>'将来負担比率（分子）の構造'!M$51</f>
        <v>6300</v>
      </c>
    </row>
    <row r="57" spans="1:16">
      <c r="A57" s="135" t="s">
        <v>35</v>
      </c>
      <c r="B57" s="135"/>
      <c r="C57" s="135"/>
      <c r="D57" s="135">
        <f>'将来負担比率（分子）の構造'!I$50</f>
        <v>2950</v>
      </c>
      <c r="E57" s="135"/>
      <c r="F57" s="135"/>
      <c r="G57" s="135">
        <f>'将来負担比率（分子）の構造'!J$50</f>
        <v>3040</v>
      </c>
      <c r="H57" s="135"/>
      <c r="I57" s="135"/>
      <c r="J57" s="135">
        <f>'将来負担比率（分子）の構造'!K$50</f>
        <v>2988</v>
      </c>
      <c r="K57" s="135"/>
      <c r="L57" s="135"/>
      <c r="M57" s="135">
        <f>'将来負担比率（分子）の構造'!L$50</f>
        <v>3089</v>
      </c>
      <c r="N57" s="135"/>
      <c r="O57" s="135"/>
      <c r="P57" s="135">
        <f>'将来負担比率（分子）の構造'!M$50</f>
        <v>2959</v>
      </c>
    </row>
    <row r="58" spans="1:16">
      <c r="A58" s="135" t="s">
        <v>34</v>
      </c>
      <c r="B58" s="135"/>
      <c r="C58" s="135"/>
      <c r="D58" s="135">
        <f>'将来負担比率（分子）の構造'!I$49</f>
        <v>1312</v>
      </c>
      <c r="E58" s="135"/>
      <c r="F58" s="135"/>
      <c r="G58" s="135">
        <f>'将来負担比率（分子）の構造'!J$49</f>
        <v>1397</v>
      </c>
      <c r="H58" s="135"/>
      <c r="I58" s="135"/>
      <c r="J58" s="135">
        <f>'将来負担比率（分子）の構造'!K$49</f>
        <v>894</v>
      </c>
      <c r="K58" s="135"/>
      <c r="L58" s="135"/>
      <c r="M58" s="135">
        <f>'将来負担比率（分子）の構造'!L$49</f>
        <v>1463</v>
      </c>
      <c r="N58" s="135"/>
      <c r="O58" s="135"/>
      <c r="P58" s="135">
        <f>'将来負担比率（分子）の構造'!M$49</f>
        <v>1378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t="str">
        <f>'将来負担比率（分子）の構造'!J$46</f>
        <v>-</v>
      </c>
      <c r="F61" s="135"/>
      <c r="G61" s="135"/>
      <c r="H61" s="135">
        <f>'将来負担比率（分子）の構造'!K$46</f>
        <v>2</v>
      </c>
      <c r="I61" s="135"/>
      <c r="J61" s="135"/>
      <c r="K61" s="135">
        <f>'将来負担比率（分子）の構造'!L$46</f>
        <v>4</v>
      </c>
      <c r="L61" s="135"/>
      <c r="M61" s="135"/>
      <c r="N61" s="135" t="str">
        <f>'将来負担比率（分子）の構造'!M$46</f>
        <v>-</v>
      </c>
      <c r="O61" s="135"/>
      <c r="P61" s="135"/>
    </row>
    <row r="62" spans="1:16">
      <c r="A62" s="135" t="s">
        <v>29</v>
      </c>
      <c r="B62" s="135">
        <f>'将来負担比率（分子）の構造'!I$45</f>
        <v>2663</v>
      </c>
      <c r="C62" s="135"/>
      <c r="D62" s="135"/>
      <c r="E62" s="135">
        <f>'将来負担比率（分子）の構造'!J$45</f>
        <v>2462</v>
      </c>
      <c r="F62" s="135"/>
      <c r="G62" s="135"/>
      <c r="H62" s="135">
        <f>'将来負担比率（分子）の構造'!K$45</f>
        <v>2406</v>
      </c>
      <c r="I62" s="135"/>
      <c r="J62" s="135"/>
      <c r="K62" s="135">
        <f>'将来負担比率（分子）の構造'!L$45</f>
        <v>2457</v>
      </c>
      <c r="L62" s="135"/>
      <c r="M62" s="135"/>
      <c r="N62" s="135">
        <f>'将来負担比率（分子）の構造'!M$45</f>
        <v>2073</v>
      </c>
      <c r="O62" s="135"/>
      <c r="P62" s="135"/>
    </row>
    <row r="63" spans="1:16">
      <c r="A63" s="135" t="s">
        <v>28</v>
      </c>
      <c r="B63" s="135">
        <f>'将来負担比率（分子）の構造'!I$44</f>
        <v>276</v>
      </c>
      <c r="C63" s="135"/>
      <c r="D63" s="135"/>
      <c r="E63" s="135">
        <f>'将来負担比率（分子）の構造'!J$44</f>
        <v>219</v>
      </c>
      <c r="F63" s="135"/>
      <c r="G63" s="135"/>
      <c r="H63" s="135">
        <f>'将来負担比率（分子）の構造'!K$44</f>
        <v>138</v>
      </c>
      <c r="I63" s="135"/>
      <c r="J63" s="135"/>
      <c r="K63" s="135">
        <f>'将来負担比率（分子）の構造'!L$44</f>
        <v>113</v>
      </c>
      <c r="L63" s="135"/>
      <c r="M63" s="135"/>
      <c r="N63" s="135">
        <f>'将来負担比率（分子）の構造'!M$44</f>
        <v>96</v>
      </c>
      <c r="O63" s="135"/>
      <c r="P63" s="135"/>
    </row>
    <row r="64" spans="1:16">
      <c r="A64" s="135" t="s">
        <v>27</v>
      </c>
      <c r="B64" s="135">
        <f>'将来負担比率（分子）の構造'!I$43</f>
        <v>2872</v>
      </c>
      <c r="C64" s="135"/>
      <c r="D64" s="135"/>
      <c r="E64" s="135">
        <f>'将来負担比率（分子）の構造'!J$43</f>
        <v>2717</v>
      </c>
      <c r="F64" s="135"/>
      <c r="G64" s="135"/>
      <c r="H64" s="135">
        <f>'将来負担比率（分子）の構造'!K$43</f>
        <v>2826</v>
      </c>
      <c r="I64" s="135"/>
      <c r="J64" s="135"/>
      <c r="K64" s="135">
        <f>'将来負担比率（分子）の構造'!L$43</f>
        <v>2844</v>
      </c>
      <c r="L64" s="135"/>
      <c r="M64" s="135"/>
      <c r="N64" s="135">
        <f>'将来負担比率（分子）の構造'!M$43</f>
        <v>2846</v>
      </c>
      <c r="O64" s="135"/>
      <c r="P64" s="135"/>
    </row>
    <row r="65" spans="1:16">
      <c r="A65" s="135" t="s">
        <v>26</v>
      </c>
      <c r="B65" s="135">
        <f>'将来負担比率（分子）の構造'!I$42</f>
        <v>62</v>
      </c>
      <c r="C65" s="135"/>
      <c r="D65" s="135"/>
      <c r="E65" s="135">
        <f>'将来負担比率（分子）の構造'!J$42</f>
        <v>175</v>
      </c>
      <c r="F65" s="135"/>
      <c r="G65" s="135"/>
      <c r="H65" s="135">
        <f>'将来負担比率（分子）の構造'!K$42</f>
        <v>165</v>
      </c>
      <c r="I65" s="135"/>
      <c r="J65" s="135"/>
      <c r="K65" s="135">
        <f>'将来負担比率（分子）の構造'!L$42</f>
        <v>64</v>
      </c>
      <c r="L65" s="135"/>
      <c r="M65" s="135"/>
      <c r="N65" s="135">
        <f>'将来負担比率（分子）の構造'!M$42</f>
        <v>32</v>
      </c>
      <c r="O65" s="135"/>
      <c r="P65" s="135"/>
    </row>
    <row r="66" spans="1:16">
      <c r="A66" s="135" t="s">
        <v>25</v>
      </c>
      <c r="B66" s="135">
        <f>'将来負担比率（分子）の構造'!I$41</f>
        <v>5994</v>
      </c>
      <c r="C66" s="135"/>
      <c r="D66" s="135"/>
      <c r="E66" s="135">
        <f>'将来負担比率（分子）の構造'!J$41</f>
        <v>6208</v>
      </c>
      <c r="F66" s="135"/>
      <c r="G66" s="135"/>
      <c r="H66" s="135">
        <f>'将来負担比率（分子）の構造'!K$41</f>
        <v>6327</v>
      </c>
      <c r="I66" s="135"/>
      <c r="J66" s="135"/>
      <c r="K66" s="135">
        <f>'将来負担比率（分子）の構造'!L$41</f>
        <v>6627</v>
      </c>
      <c r="L66" s="135"/>
      <c r="M66" s="135"/>
      <c r="N66" s="135">
        <f>'将来負担比率（分子）の構造'!M$41</f>
        <v>7017</v>
      </c>
      <c r="O66" s="135"/>
      <c r="P66" s="135"/>
    </row>
    <row r="67" spans="1:16">
      <c r="A67" s="135" t="s">
        <v>63</v>
      </c>
      <c r="B67" s="135" t="e">
        <f>NA()</f>
        <v>#N/A</v>
      </c>
      <c r="C67" s="135">
        <f>IF(ISNUMBER('将来負担比率（分子）の構造'!I$52), IF('将来負担比率（分子）の構造'!I$52 &lt; 0, 0, '将来負担比率（分子）の構造'!I$52), NA())</f>
        <v>2010</v>
      </c>
      <c r="D67" s="135" t="e">
        <f>NA()</f>
        <v>#N/A</v>
      </c>
      <c r="E67" s="135" t="e">
        <f>NA()</f>
        <v>#N/A</v>
      </c>
      <c r="F67" s="135">
        <f>IF(ISNUMBER('将来負担比率（分子）の構造'!J$52), IF('将来負担比率（分子）の構造'!J$52 &lt; 0, 0, '将来負担比率（分子）の構造'!J$52), NA())</f>
        <v>1535</v>
      </c>
      <c r="G67" s="135" t="e">
        <f>NA()</f>
        <v>#N/A</v>
      </c>
      <c r="H67" s="135" t="e">
        <f>NA()</f>
        <v>#N/A</v>
      </c>
      <c r="I67" s="135">
        <f>IF(ISNUMBER('将来負担比率（分子）の構造'!K$52), IF('将来負担比率（分子）の構造'!K$52 &lt; 0, 0, '将来負担比率（分子）の構造'!K$52), NA())</f>
        <v>2041</v>
      </c>
      <c r="J67" s="135" t="e">
        <f>NA()</f>
        <v>#N/A</v>
      </c>
      <c r="K67" s="135" t="e">
        <f>NA()</f>
        <v>#N/A</v>
      </c>
      <c r="L67" s="135">
        <f>IF(ISNUMBER('将来負担比率（分子）の構造'!L$52), IF('将来負担比率（分子）の構造'!L$52 &lt; 0, 0, '将来負担比率（分子）の構造'!L$52), NA())</f>
        <v>1515</v>
      </c>
      <c r="M67" s="135" t="e">
        <f>NA()</f>
        <v>#N/A</v>
      </c>
      <c r="N67" s="135" t="e">
        <f>NA()</f>
        <v>#N/A</v>
      </c>
      <c r="O67" s="135">
        <f>IF(ISNUMBER('将来負担比率（分子）の構造'!M$52), IF('将来負担比率（分子）の構造'!M$52 &lt; 0, 0, '将来負担比率（分子）の構造'!M$52), NA())</f>
        <v>1426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2851684</v>
      </c>
      <c r="S5" s="637"/>
      <c r="T5" s="637"/>
      <c r="U5" s="637"/>
      <c r="V5" s="637"/>
      <c r="W5" s="637"/>
      <c r="X5" s="637"/>
      <c r="Y5" s="684"/>
      <c r="Z5" s="697">
        <v>29.7</v>
      </c>
      <c r="AA5" s="697"/>
      <c r="AB5" s="697"/>
      <c r="AC5" s="697"/>
      <c r="AD5" s="698">
        <v>2686790</v>
      </c>
      <c r="AE5" s="698"/>
      <c r="AF5" s="698"/>
      <c r="AG5" s="698"/>
      <c r="AH5" s="698"/>
      <c r="AI5" s="698"/>
      <c r="AJ5" s="698"/>
      <c r="AK5" s="698"/>
      <c r="AL5" s="685">
        <v>68.599999999999994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2658873</v>
      </c>
      <c r="BH5" s="587"/>
      <c r="BI5" s="587"/>
      <c r="BJ5" s="587"/>
      <c r="BK5" s="587"/>
      <c r="BL5" s="587"/>
      <c r="BM5" s="587"/>
      <c r="BN5" s="588"/>
      <c r="BO5" s="639">
        <v>93.2</v>
      </c>
      <c r="BP5" s="639"/>
      <c r="BQ5" s="639"/>
      <c r="BR5" s="639"/>
      <c r="BS5" s="640">
        <v>25648</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48148</v>
      </c>
      <c r="S6" s="587"/>
      <c r="T6" s="587"/>
      <c r="U6" s="587"/>
      <c r="V6" s="587"/>
      <c r="W6" s="587"/>
      <c r="X6" s="587"/>
      <c r="Y6" s="588"/>
      <c r="Z6" s="639">
        <v>0.5</v>
      </c>
      <c r="AA6" s="639"/>
      <c r="AB6" s="639"/>
      <c r="AC6" s="639"/>
      <c r="AD6" s="640">
        <v>48148</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2658873</v>
      </c>
      <c r="BH6" s="587"/>
      <c r="BI6" s="587"/>
      <c r="BJ6" s="587"/>
      <c r="BK6" s="587"/>
      <c r="BL6" s="587"/>
      <c r="BM6" s="587"/>
      <c r="BN6" s="588"/>
      <c r="BO6" s="639">
        <v>93.2</v>
      </c>
      <c r="BP6" s="639"/>
      <c r="BQ6" s="639"/>
      <c r="BR6" s="639"/>
      <c r="BS6" s="640">
        <v>25648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101773</v>
      </c>
      <c r="CS6" s="587"/>
      <c r="CT6" s="587"/>
      <c r="CU6" s="587"/>
      <c r="CV6" s="587"/>
      <c r="CW6" s="587"/>
      <c r="CX6" s="587"/>
      <c r="CY6" s="588"/>
      <c r="CZ6" s="639">
        <v>1.2</v>
      </c>
      <c r="DA6" s="639"/>
      <c r="DB6" s="639"/>
      <c r="DC6" s="639"/>
      <c r="DD6" s="592" t="s">
        <v>215</v>
      </c>
      <c r="DE6" s="587"/>
      <c r="DF6" s="587"/>
      <c r="DG6" s="587"/>
      <c r="DH6" s="587"/>
      <c r="DI6" s="587"/>
      <c r="DJ6" s="587"/>
      <c r="DK6" s="587"/>
      <c r="DL6" s="587"/>
      <c r="DM6" s="587"/>
      <c r="DN6" s="587"/>
      <c r="DO6" s="587"/>
      <c r="DP6" s="588"/>
      <c r="DQ6" s="592">
        <v>101773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3719</v>
      </c>
      <c r="S7" s="587"/>
      <c r="T7" s="587"/>
      <c r="U7" s="587"/>
      <c r="V7" s="587"/>
      <c r="W7" s="587"/>
      <c r="X7" s="587"/>
      <c r="Y7" s="588"/>
      <c r="Z7" s="639">
        <v>0</v>
      </c>
      <c r="AA7" s="639"/>
      <c r="AB7" s="639"/>
      <c r="AC7" s="639"/>
      <c r="AD7" s="640">
        <v>3719</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866551</v>
      </c>
      <c r="BH7" s="587"/>
      <c r="BI7" s="587"/>
      <c r="BJ7" s="587"/>
      <c r="BK7" s="587"/>
      <c r="BL7" s="587"/>
      <c r="BM7" s="587"/>
      <c r="BN7" s="588"/>
      <c r="BO7" s="639">
        <v>30.4</v>
      </c>
      <c r="BP7" s="639"/>
      <c r="BQ7" s="639"/>
      <c r="BR7" s="639"/>
      <c r="BS7" s="640">
        <v>25648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1531044</v>
      </c>
      <c r="CS7" s="587"/>
      <c r="CT7" s="587"/>
      <c r="CU7" s="587"/>
      <c r="CV7" s="587"/>
      <c r="CW7" s="587"/>
      <c r="CX7" s="587"/>
      <c r="CY7" s="588"/>
      <c r="CZ7" s="639">
        <v>17.8</v>
      </c>
      <c r="DA7" s="639"/>
      <c r="DB7" s="639"/>
      <c r="DC7" s="639"/>
      <c r="DD7" s="592">
        <v>116917</v>
      </c>
      <c r="DE7" s="587"/>
      <c r="DF7" s="587"/>
      <c r="DG7" s="587"/>
      <c r="DH7" s="587"/>
      <c r="DI7" s="587"/>
      <c r="DJ7" s="587"/>
      <c r="DK7" s="587"/>
      <c r="DL7" s="587"/>
      <c r="DM7" s="587"/>
      <c r="DN7" s="587"/>
      <c r="DO7" s="587"/>
      <c r="DP7" s="588"/>
      <c r="DQ7" s="592">
        <v>929815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6093</v>
      </c>
      <c r="S8" s="587"/>
      <c r="T8" s="587"/>
      <c r="U8" s="587"/>
      <c r="V8" s="587"/>
      <c r="W8" s="587"/>
      <c r="X8" s="587"/>
      <c r="Y8" s="588"/>
      <c r="Z8" s="639">
        <v>0.1</v>
      </c>
      <c r="AA8" s="639"/>
      <c r="AB8" s="639"/>
      <c r="AC8" s="639"/>
      <c r="AD8" s="640">
        <v>6093</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24774</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2547763</v>
      </c>
      <c r="CS8" s="587"/>
      <c r="CT8" s="587"/>
      <c r="CU8" s="587"/>
      <c r="CV8" s="587"/>
      <c r="CW8" s="587"/>
      <c r="CX8" s="587"/>
      <c r="CY8" s="588"/>
      <c r="CZ8" s="639">
        <v>29.6</v>
      </c>
      <c r="DA8" s="639"/>
      <c r="DB8" s="639"/>
      <c r="DC8" s="639"/>
      <c r="DD8" s="592">
        <v>169236</v>
      </c>
      <c r="DE8" s="587"/>
      <c r="DF8" s="587"/>
      <c r="DG8" s="587"/>
      <c r="DH8" s="587"/>
      <c r="DI8" s="587"/>
      <c r="DJ8" s="587"/>
      <c r="DK8" s="587"/>
      <c r="DL8" s="587"/>
      <c r="DM8" s="587"/>
      <c r="DN8" s="587"/>
      <c r="DO8" s="587"/>
      <c r="DP8" s="588"/>
      <c r="DQ8" s="592">
        <v>1382027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10098</v>
      </c>
      <c r="S9" s="587"/>
      <c r="T9" s="587"/>
      <c r="U9" s="587"/>
      <c r="V9" s="587"/>
      <c r="W9" s="587"/>
      <c r="X9" s="587"/>
      <c r="Y9" s="588"/>
      <c r="Z9" s="639">
        <v>0.1</v>
      </c>
      <c r="AA9" s="639"/>
      <c r="AB9" s="639"/>
      <c r="AC9" s="639"/>
      <c r="AD9" s="640">
        <v>10098</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684010</v>
      </c>
      <c r="BH9" s="587"/>
      <c r="BI9" s="587"/>
      <c r="BJ9" s="587"/>
      <c r="BK9" s="587"/>
      <c r="BL9" s="587"/>
      <c r="BM9" s="587"/>
      <c r="BN9" s="588"/>
      <c r="BO9" s="639">
        <v>24</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527176</v>
      </c>
      <c r="CS9" s="587"/>
      <c r="CT9" s="587"/>
      <c r="CU9" s="587"/>
      <c r="CV9" s="587"/>
      <c r="CW9" s="587"/>
      <c r="CX9" s="587"/>
      <c r="CY9" s="588"/>
      <c r="CZ9" s="639">
        <v>6.1</v>
      </c>
      <c r="DA9" s="639"/>
      <c r="DB9" s="639"/>
      <c r="DC9" s="639"/>
      <c r="DD9" s="592">
        <v>15158</v>
      </c>
      <c r="DE9" s="587"/>
      <c r="DF9" s="587"/>
      <c r="DG9" s="587"/>
      <c r="DH9" s="587"/>
      <c r="DI9" s="587"/>
      <c r="DJ9" s="587"/>
      <c r="DK9" s="587"/>
      <c r="DL9" s="587"/>
      <c r="DM9" s="587"/>
      <c r="DN9" s="587"/>
      <c r="DO9" s="587"/>
      <c r="DP9" s="588"/>
      <c r="DQ9" s="592">
        <v>469822</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181903</v>
      </c>
      <c r="S10" s="587"/>
      <c r="T10" s="587"/>
      <c r="U10" s="587"/>
      <c r="V10" s="587"/>
      <c r="W10" s="587"/>
      <c r="X10" s="587"/>
      <c r="Y10" s="588"/>
      <c r="Z10" s="639">
        <v>1.9</v>
      </c>
      <c r="AA10" s="639"/>
      <c r="AB10" s="639"/>
      <c r="AC10" s="639"/>
      <c r="AD10" s="640">
        <v>181903</v>
      </c>
      <c r="AE10" s="640"/>
      <c r="AF10" s="640"/>
      <c r="AG10" s="640"/>
      <c r="AH10" s="640"/>
      <c r="AI10" s="640"/>
      <c r="AJ10" s="640"/>
      <c r="AK10" s="640"/>
      <c r="AL10" s="609">
        <v>4.5999999999999996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63306</v>
      </c>
      <c r="BH10" s="587"/>
      <c r="BI10" s="587"/>
      <c r="BJ10" s="587"/>
      <c r="BK10" s="587"/>
      <c r="BL10" s="587"/>
      <c r="BM10" s="587"/>
      <c r="BN10" s="588"/>
      <c r="BO10" s="639">
        <v>2.2000000000000002</v>
      </c>
      <c r="BP10" s="639"/>
      <c r="BQ10" s="639"/>
      <c r="BR10" s="639"/>
      <c r="BS10" s="592">
        <v>10250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44946</v>
      </c>
      <c r="CS10" s="587"/>
      <c r="CT10" s="587"/>
      <c r="CU10" s="587"/>
      <c r="CV10" s="587"/>
      <c r="CW10" s="587"/>
      <c r="CX10" s="587"/>
      <c r="CY10" s="588"/>
      <c r="CZ10" s="639">
        <v>0.5</v>
      </c>
      <c r="DA10" s="639"/>
      <c r="DB10" s="639"/>
      <c r="DC10" s="639"/>
      <c r="DD10" s="592" t="s">
        <v>111</v>
      </c>
      <c r="DE10" s="587"/>
      <c r="DF10" s="587"/>
      <c r="DG10" s="587"/>
      <c r="DH10" s="587"/>
      <c r="DI10" s="587"/>
      <c r="DJ10" s="587"/>
      <c r="DK10" s="587"/>
      <c r="DL10" s="587"/>
      <c r="DM10" s="587"/>
      <c r="DN10" s="587"/>
      <c r="DO10" s="587"/>
      <c r="DP10" s="588"/>
      <c r="DQ10" s="592">
        <v>32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33633</v>
      </c>
      <c r="S11" s="587"/>
      <c r="T11" s="587"/>
      <c r="U11" s="587"/>
      <c r="V11" s="587"/>
      <c r="W11" s="587"/>
      <c r="X11" s="587"/>
      <c r="Y11" s="588"/>
      <c r="Z11" s="639">
        <v>0.4</v>
      </c>
      <c r="AA11" s="639"/>
      <c r="AB11" s="639"/>
      <c r="AC11" s="639"/>
      <c r="AD11" s="640">
        <v>33633</v>
      </c>
      <c r="AE11" s="640"/>
      <c r="AF11" s="640"/>
      <c r="AG11" s="640"/>
      <c r="AH11" s="640"/>
      <c r="AI11" s="640"/>
      <c r="AJ11" s="640"/>
      <c r="AK11" s="640"/>
      <c r="AL11" s="609">
        <v>0.9</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94461</v>
      </c>
      <c r="BH11" s="587"/>
      <c r="BI11" s="587"/>
      <c r="BJ11" s="587"/>
      <c r="BK11" s="587"/>
      <c r="BL11" s="587"/>
      <c r="BM11" s="587"/>
      <c r="BN11" s="588"/>
      <c r="BO11" s="639">
        <v>3.3</v>
      </c>
      <c r="BP11" s="639"/>
      <c r="BQ11" s="639"/>
      <c r="BR11" s="639"/>
      <c r="BS11" s="592">
        <v>15398</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279338</v>
      </c>
      <c r="CS11" s="587"/>
      <c r="CT11" s="587"/>
      <c r="CU11" s="587"/>
      <c r="CV11" s="587"/>
      <c r="CW11" s="587"/>
      <c r="CX11" s="587"/>
      <c r="CY11" s="588"/>
      <c r="CZ11" s="639">
        <v>3.2</v>
      </c>
      <c r="DA11" s="639"/>
      <c r="DB11" s="639"/>
      <c r="DC11" s="639"/>
      <c r="DD11" s="592">
        <v>149446</v>
      </c>
      <c r="DE11" s="587"/>
      <c r="DF11" s="587"/>
      <c r="DG11" s="587"/>
      <c r="DH11" s="587"/>
      <c r="DI11" s="587"/>
      <c r="DJ11" s="587"/>
      <c r="DK11" s="587"/>
      <c r="DL11" s="587"/>
      <c r="DM11" s="587"/>
      <c r="DN11" s="587"/>
      <c r="DO11" s="587"/>
      <c r="DP11" s="588"/>
      <c r="DQ11" s="592">
        <v>136492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1618101</v>
      </c>
      <c r="BH12" s="587"/>
      <c r="BI12" s="587"/>
      <c r="BJ12" s="587"/>
      <c r="BK12" s="587"/>
      <c r="BL12" s="587"/>
      <c r="BM12" s="587"/>
      <c r="BN12" s="588"/>
      <c r="BO12" s="639">
        <v>56.7</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288191</v>
      </c>
      <c r="CS12" s="587"/>
      <c r="CT12" s="587"/>
      <c r="CU12" s="587"/>
      <c r="CV12" s="587"/>
      <c r="CW12" s="587"/>
      <c r="CX12" s="587"/>
      <c r="CY12" s="588"/>
      <c r="CZ12" s="639">
        <v>3.3</v>
      </c>
      <c r="DA12" s="639"/>
      <c r="DB12" s="639"/>
      <c r="DC12" s="639"/>
      <c r="DD12" s="592">
        <v>6838</v>
      </c>
      <c r="DE12" s="587"/>
      <c r="DF12" s="587"/>
      <c r="DG12" s="587"/>
      <c r="DH12" s="587"/>
      <c r="DI12" s="587"/>
      <c r="DJ12" s="587"/>
      <c r="DK12" s="587"/>
      <c r="DL12" s="587"/>
      <c r="DM12" s="587"/>
      <c r="DN12" s="587"/>
      <c r="DO12" s="587"/>
      <c r="DP12" s="588"/>
      <c r="DQ12" s="592">
        <v>172806</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11480</v>
      </c>
      <c r="S13" s="587"/>
      <c r="T13" s="587"/>
      <c r="U13" s="587"/>
      <c r="V13" s="587"/>
      <c r="W13" s="587"/>
      <c r="X13" s="587"/>
      <c r="Y13" s="588"/>
      <c r="Z13" s="639">
        <v>0.1</v>
      </c>
      <c r="AA13" s="639"/>
      <c r="AB13" s="639"/>
      <c r="AC13" s="639"/>
      <c r="AD13" s="640">
        <v>11480</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1603230</v>
      </c>
      <c r="BH13" s="587"/>
      <c r="BI13" s="587"/>
      <c r="BJ13" s="587"/>
      <c r="BK13" s="587"/>
      <c r="BL13" s="587"/>
      <c r="BM13" s="587"/>
      <c r="BN13" s="588"/>
      <c r="BO13" s="639">
        <v>56.2</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1143706</v>
      </c>
      <c r="CS13" s="587"/>
      <c r="CT13" s="587"/>
      <c r="CU13" s="587"/>
      <c r="CV13" s="587"/>
      <c r="CW13" s="587"/>
      <c r="CX13" s="587"/>
      <c r="CY13" s="588"/>
      <c r="CZ13" s="639">
        <v>13.3</v>
      </c>
      <c r="DA13" s="639"/>
      <c r="DB13" s="639"/>
      <c r="DC13" s="639"/>
      <c r="DD13" s="592">
        <v>650161</v>
      </c>
      <c r="DE13" s="587"/>
      <c r="DF13" s="587"/>
      <c r="DG13" s="587"/>
      <c r="DH13" s="587"/>
      <c r="DI13" s="587"/>
      <c r="DJ13" s="587"/>
      <c r="DK13" s="587"/>
      <c r="DL13" s="587"/>
      <c r="DM13" s="587"/>
      <c r="DN13" s="587"/>
      <c r="DO13" s="587"/>
      <c r="DP13" s="588"/>
      <c r="DQ13" s="592">
        <v>523308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33994</v>
      </c>
      <c r="BH14" s="587"/>
      <c r="BI14" s="587"/>
      <c r="BJ14" s="587"/>
      <c r="BK14" s="587"/>
      <c r="BL14" s="587"/>
      <c r="BM14" s="587"/>
      <c r="BN14" s="588"/>
      <c r="BO14" s="639">
        <v>1.2</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722348</v>
      </c>
      <c r="CS14" s="587"/>
      <c r="CT14" s="587"/>
      <c r="CU14" s="587"/>
      <c r="CV14" s="587"/>
      <c r="CW14" s="587"/>
      <c r="CX14" s="587"/>
      <c r="CY14" s="588"/>
      <c r="CZ14" s="639">
        <v>8.4</v>
      </c>
      <c r="DA14" s="639"/>
      <c r="DB14" s="639"/>
      <c r="DC14" s="639"/>
      <c r="DD14" s="592">
        <v>377069</v>
      </c>
      <c r="DE14" s="587"/>
      <c r="DF14" s="587"/>
      <c r="DG14" s="587"/>
      <c r="DH14" s="587"/>
      <c r="DI14" s="587"/>
      <c r="DJ14" s="587"/>
      <c r="DK14" s="587"/>
      <c r="DL14" s="587"/>
      <c r="DM14" s="587"/>
      <c r="DN14" s="587"/>
      <c r="DO14" s="587"/>
      <c r="DP14" s="588"/>
      <c r="DQ14" s="592">
        <v>436734</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5328</v>
      </c>
      <c r="S15" s="587"/>
      <c r="T15" s="587"/>
      <c r="U15" s="587"/>
      <c r="V15" s="587"/>
      <c r="W15" s="587"/>
      <c r="X15" s="587"/>
      <c r="Y15" s="588"/>
      <c r="Z15" s="639">
        <v>0.1</v>
      </c>
      <c r="AA15" s="639"/>
      <c r="AB15" s="639"/>
      <c r="AC15" s="639"/>
      <c r="AD15" s="640">
        <v>5328</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140227</v>
      </c>
      <c r="BH15" s="587"/>
      <c r="BI15" s="587"/>
      <c r="BJ15" s="587"/>
      <c r="BK15" s="587"/>
      <c r="BL15" s="587"/>
      <c r="BM15" s="587"/>
      <c r="BN15" s="588"/>
      <c r="BO15" s="639">
        <v>4.9000000000000004</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708466</v>
      </c>
      <c r="CS15" s="587"/>
      <c r="CT15" s="587"/>
      <c r="CU15" s="587"/>
      <c r="CV15" s="587"/>
      <c r="CW15" s="587"/>
      <c r="CX15" s="587"/>
      <c r="CY15" s="588"/>
      <c r="CZ15" s="639">
        <v>8.1999999999999993</v>
      </c>
      <c r="DA15" s="639"/>
      <c r="DB15" s="639"/>
      <c r="DC15" s="639"/>
      <c r="DD15" s="592">
        <v>99470</v>
      </c>
      <c r="DE15" s="587"/>
      <c r="DF15" s="587"/>
      <c r="DG15" s="587"/>
      <c r="DH15" s="587"/>
      <c r="DI15" s="587"/>
      <c r="DJ15" s="587"/>
      <c r="DK15" s="587"/>
      <c r="DL15" s="587"/>
      <c r="DM15" s="587"/>
      <c r="DN15" s="587"/>
      <c r="DO15" s="587"/>
      <c r="DP15" s="588"/>
      <c r="DQ15" s="592">
        <v>583098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1055349</v>
      </c>
      <c r="S16" s="587"/>
      <c r="T16" s="587"/>
      <c r="U16" s="587"/>
      <c r="V16" s="587"/>
      <c r="W16" s="587"/>
      <c r="X16" s="587"/>
      <c r="Y16" s="588"/>
      <c r="Z16" s="639">
        <v>11</v>
      </c>
      <c r="AA16" s="639"/>
      <c r="AB16" s="639"/>
      <c r="AC16" s="639"/>
      <c r="AD16" s="640">
        <v>832118</v>
      </c>
      <c r="AE16" s="640"/>
      <c r="AF16" s="640"/>
      <c r="AG16" s="640"/>
      <c r="AH16" s="640"/>
      <c r="AI16" s="640"/>
      <c r="AJ16" s="640"/>
      <c r="AK16" s="640"/>
      <c r="AL16" s="609">
        <v>21.3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61372</v>
      </c>
      <c r="CS16" s="587"/>
      <c r="CT16" s="587"/>
      <c r="CU16" s="587"/>
      <c r="CV16" s="587"/>
      <c r="CW16" s="587"/>
      <c r="CX16" s="587"/>
      <c r="CY16" s="588"/>
      <c r="CZ16" s="639">
        <v>0.7</v>
      </c>
      <c r="DA16" s="639"/>
      <c r="DB16" s="639"/>
      <c r="DC16" s="639"/>
      <c r="DD16" s="592" t="s">
        <v>111</v>
      </c>
      <c r="DE16" s="587"/>
      <c r="DF16" s="587"/>
      <c r="DG16" s="587"/>
      <c r="DH16" s="587"/>
      <c r="DI16" s="587"/>
      <c r="DJ16" s="587"/>
      <c r="DK16" s="587"/>
      <c r="DL16" s="587"/>
      <c r="DM16" s="587"/>
      <c r="DN16" s="587"/>
      <c r="DO16" s="587"/>
      <c r="DP16" s="588"/>
      <c r="DQ16" s="592">
        <v>987</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832118</v>
      </c>
      <c r="S17" s="587"/>
      <c r="T17" s="587"/>
      <c r="U17" s="587"/>
      <c r="V17" s="587"/>
      <c r="W17" s="587"/>
      <c r="X17" s="587"/>
      <c r="Y17" s="588"/>
      <c r="Z17" s="639">
        <v>8.6999999999999993</v>
      </c>
      <c r="AA17" s="639"/>
      <c r="AB17" s="639"/>
      <c r="AC17" s="639"/>
      <c r="AD17" s="640">
        <v>832118</v>
      </c>
      <c r="AE17" s="640"/>
      <c r="AF17" s="640"/>
      <c r="AG17" s="640"/>
      <c r="AH17" s="640"/>
      <c r="AI17" s="640"/>
      <c r="AJ17" s="640"/>
      <c r="AK17" s="640"/>
      <c r="AL17" s="609">
        <v>21.3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642698</v>
      </c>
      <c r="CS17" s="587"/>
      <c r="CT17" s="587"/>
      <c r="CU17" s="587"/>
      <c r="CV17" s="587"/>
      <c r="CW17" s="587"/>
      <c r="CX17" s="587"/>
      <c r="CY17" s="588"/>
      <c r="CZ17" s="639">
        <v>7.5</v>
      </c>
      <c r="DA17" s="639"/>
      <c r="DB17" s="639"/>
      <c r="DC17" s="639"/>
      <c r="DD17" s="592" t="s">
        <v>111</v>
      </c>
      <c r="DE17" s="587"/>
      <c r="DF17" s="587"/>
      <c r="DG17" s="587"/>
      <c r="DH17" s="587"/>
      <c r="DI17" s="587"/>
      <c r="DJ17" s="587"/>
      <c r="DK17" s="587"/>
      <c r="DL17" s="587"/>
      <c r="DM17" s="587"/>
      <c r="DN17" s="587"/>
      <c r="DO17" s="587"/>
      <c r="DP17" s="588"/>
      <c r="DQ17" s="592">
        <v>591210</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192560</v>
      </c>
      <c r="S18" s="587"/>
      <c r="T18" s="587"/>
      <c r="U18" s="587"/>
      <c r="V18" s="587"/>
      <c r="W18" s="587"/>
      <c r="X18" s="587"/>
      <c r="Y18" s="588"/>
      <c r="Z18" s="639">
        <v>2</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10573</v>
      </c>
      <c r="CS18" s="587"/>
      <c r="CT18" s="587"/>
      <c r="CU18" s="587"/>
      <c r="CV18" s="587"/>
      <c r="CW18" s="587"/>
      <c r="CX18" s="587"/>
      <c r="CY18" s="588"/>
      <c r="CZ18" s="639">
        <v>0.1</v>
      </c>
      <c r="DA18" s="639"/>
      <c r="DB18" s="639"/>
      <c r="DC18" s="639"/>
      <c r="DD18" s="592">
        <v>10573</v>
      </c>
      <c r="DE18" s="587"/>
      <c r="DF18" s="587"/>
      <c r="DG18" s="587"/>
      <c r="DH18" s="587"/>
      <c r="DI18" s="587"/>
      <c r="DJ18" s="587"/>
      <c r="DK18" s="587"/>
      <c r="DL18" s="587"/>
      <c r="DM18" s="587"/>
      <c r="DN18" s="587"/>
      <c r="DO18" s="587"/>
      <c r="DP18" s="588"/>
      <c r="DQ18" s="592">
        <v>10573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30671</v>
      </c>
      <c r="S19" s="587"/>
      <c r="T19" s="587"/>
      <c r="U19" s="587"/>
      <c r="V19" s="587"/>
      <c r="W19" s="587"/>
      <c r="X19" s="587"/>
      <c r="Y19" s="588"/>
      <c r="Z19" s="639">
        <v>0.3</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192811</v>
      </c>
      <c r="BH19" s="587"/>
      <c r="BI19" s="587"/>
      <c r="BJ19" s="587"/>
      <c r="BK19" s="587"/>
      <c r="BL19" s="587"/>
      <c r="BM19" s="587"/>
      <c r="BN19" s="588"/>
      <c r="BO19" s="639">
        <v>6.8</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4207435</v>
      </c>
      <c r="S20" s="587"/>
      <c r="T20" s="587"/>
      <c r="U20" s="587"/>
      <c r="V20" s="587"/>
      <c r="W20" s="587"/>
      <c r="X20" s="587"/>
      <c r="Y20" s="588"/>
      <c r="Z20" s="639">
        <v>43.9</v>
      </c>
      <c r="AA20" s="639"/>
      <c r="AB20" s="639"/>
      <c r="AC20" s="639"/>
      <c r="AD20" s="640">
        <v>3819310</v>
      </c>
      <c r="AE20" s="640"/>
      <c r="AF20" s="640"/>
      <c r="AG20" s="640"/>
      <c r="AH20" s="640"/>
      <c r="AI20" s="640"/>
      <c r="AJ20" s="640"/>
      <c r="AK20" s="640"/>
      <c r="AL20" s="609">
        <v>97.5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192811</v>
      </c>
      <c r="BH20" s="587"/>
      <c r="BI20" s="587"/>
      <c r="BJ20" s="587"/>
      <c r="BK20" s="587"/>
      <c r="BL20" s="587"/>
      <c r="BM20" s="587"/>
      <c r="BN20" s="588"/>
      <c r="BO20" s="639">
        <v>6.8</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8609394</v>
      </c>
      <c r="CS20" s="587"/>
      <c r="CT20" s="587"/>
      <c r="CU20" s="587"/>
      <c r="CV20" s="587"/>
      <c r="CW20" s="587"/>
      <c r="CX20" s="587"/>
      <c r="CY20" s="588"/>
      <c r="CZ20" s="639">
        <v>100</v>
      </c>
      <c r="DA20" s="639"/>
      <c r="DB20" s="639"/>
      <c r="DC20" s="639"/>
      <c r="DD20" s="592">
        <v>1594868</v>
      </c>
      <c r="DE20" s="587"/>
      <c r="DF20" s="587"/>
      <c r="DG20" s="587"/>
      <c r="DH20" s="587"/>
      <c r="DI20" s="587"/>
      <c r="DJ20" s="587"/>
      <c r="DK20" s="587"/>
      <c r="DL20" s="587"/>
      <c r="DM20" s="587"/>
      <c r="DN20" s="587"/>
      <c r="DO20" s="587"/>
      <c r="DP20" s="588"/>
      <c r="DQ20" s="592">
        <v>5338677</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2716</v>
      </c>
      <c r="S21" s="587"/>
      <c r="T21" s="587"/>
      <c r="U21" s="587"/>
      <c r="V21" s="587"/>
      <c r="W21" s="587"/>
      <c r="X21" s="587"/>
      <c r="Y21" s="588"/>
      <c r="Z21" s="639">
        <v>0</v>
      </c>
      <c r="AA21" s="639"/>
      <c r="AB21" s="639"/>
      <c r="AC21" s="639"/>
      <c r="AD21" s="640">
        <v>2716</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27917</v>
      </c>
      <c r="BH21" s="587"/>
      <c r="BI21" s="587"/>
      <c r="BJ21" s="587"/>
      <c r="BK21" s="587"/>
      <c r="BL21" s="587"/>
      <c r="BM21" s="587"/>
      <c r="BN21" s="588"/>
      <c r="BO21" s="639">
        <v>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126556</v>
      </c>
      <c r="S22" s="587"/>
      <c r="T22" s="587"/>
      <c r="U22" s="587"/>
      <c r="V22" s="587"/>
      <c r="W22" s="587"/>
      <c r="X22" s="587"/>
      <c r="Y22" s="588"/>
      <c r="Z22" s="639">
        <v>1.3</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325148</v>
      </c>
      <c r="S23" s="587"/>
      <c r="T23" s="587"/>
      <c r="U23" s="587"/>
      <c r="V23" s="587"/>
      <c r="W23" s="587"/>
      <c r="X23" s="587"/>
      <c r="Y23" s="588"/>
      <c r="Z23" s="639">
        <v>3.4</v>
      </c>
      <c r="AA23" s="639"/>
      <c r="AB23" s="639"/>
      <c r="AC23" s="639"/>
      <c r="AD23" s="640">
        <v>2796</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164894</v>
      </c>
      <c r="BH23" s="587"/>
      <c r="BI23" s="587"/>
      <c r="BJ23" s="587"/>
      <c r="BK23" s="587"/>
      <c r="BL23" s="587"/>
      <c r="BM23" s="587"/>
      <c r="BN23" s="588"/>
      <c r="BO23" s="639">
        <v>5.8</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28100</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3381232</v>
      </c>
      <c r="CS24" s="637"/>
      <c r="CT24" s="637"/>
      <c r="CU24" s="637"/>
      <c r="CV24" s="637"/>
      <c r="CW24" s="637"/>
      <c r="CX24" s="637"/>
      <c r="CY24" s="684"/>
      <c r="CZ24" s="688">
        <v>39.299999999999997</v>
      </c>
      <c r="DA24" s="689"/>
      <c r="DB24" s="689"/>
      <c r="DC24" s="690"/>
      <c r="DD24" s="683">
        <v>2514367</v>
      </c>
      <c r="DE24" s="637"/>
      <c r="DF24" s="637"/>
      <c r="DG24" s="637"/>
      <c r="DH24" s="637"/>
      <c r="DI24" s="637"/>
      <c r="DJ24" s="637"/>
      <c r="DK24" s="684"/>
      <c r="DL24" s="683">
        <v>2436442</v>
      </c>
      <c r="DM24" s="637"/>
      <c r="DN24" s="637"/>
      <c r="DO24" s="637"/>
      <c r="DP24" s="637"/>
      <c r="DQ24" s="637"/>
      <c r="DR24" s="637"/>
      <c r="DS24" s="637"/>
      <c r="DT24" s="637"/>
      <c r="DU24" s="637"/>
      <c r="DV24" s="684"/>
      <c r="DW24" s="685">
        <v>55.7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1627100</v>
      </c>
      <c r="S25" s="587"/>
      <c r="T25" s="587"/>
      <c r="U25" s="587"/>
      <c r="V25" s="587"/>
      <c r="W25" s="587"/>
      <c r="X25" s="587"/>
      <c r="Y25" s="588"/>
      <c r="Z25" s="639">
        <v>17</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1680589</v>
      </c>
      <c r="CS25" s="605"/>
      <c r="CT25" s="605"/>
      <c r="CU25" s="605"/>
      <c r="CV25" s="605"/>
      <c r="CW25" s="605"/>
      <c r="CX25" s="605"/>
      <c r="CY25" s="606"/>
      <c r="CZ25" s="589">
        <v>19.5</v>
      </c>
      <c r="DA25" s="607"/>
      <c r="DB25" s="607"/>
      <c r="DC25" s="608"/>
      <c r="DD25" s="592">
        <v>1624632</v>
      </c>
      <c r="DE25" s="605"/>
      <c r="DF25" s="605"/>
      <c r="DG25" s="605"/>
      <c r="DH25" s="605"/>
      <c r="DI25" s="605"/>
      <c r="DJ25" s="605"/>
      <c r="DK25" s="606"/>
      <c r="DL25" s="592">
        <v>1547367</v>
      </c>
      <c r="DM25" s="605"/>
      <c r="DN25" s="605"/>
      <c r="DO25" s="605"/>
      <c r="DP25" s="605"/>
      <c r="DQ25" s="605"/>
      <c r="DR25" s="605"/>
      <c r="DS25" s="605"/>
      <c r="DT25" s="605"/>
      <c r="DU25" s="605"/>
      <c r="DV25" s="606"/>
      <c r="DW25" s="609">
        <v>35.4</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1018519</v>
      </c>
      <c r="CS26" s="587"/>
      <c r="CT26" s="587"/>
      <c r="CU26" s="587"/>
      <c r="CV26" s="587"/>
      <c r="CW26" s="587"/>
      <c r="CX26" s="587"/>
      <c r="CY26" s="588"/>
      <c r="CZ26" s="589">
        <v>11.8</v>
      </c>
      <c r="DA26" s="607"/>
      <c r="DB26" s="607"/>
      <c r="DC26" s="608"/>
      <c r="DD26" s="592">
        <v>974118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610274</v>
      </c>
      <c r="S27" s="587"/>
      <c r="T27" s="587"/>
      <c r="U27" s="587"/>
      <c r="V27" s="587"/>
      <c r="W27" s="587"/>
      <c r="X27" s="587"/>
      <c r="Y27" s="588"/>
      <c r="Z27" s="639">
        <v>6.4</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2851684</v>
      </c>
      <c r="BH27" s="587"/>
      <c r="BI27" s="587"/>
      <c r="BJ27" s="587"/>
      <c r="BK27" s="587"/>
      <c r="BL27" s="587"/>
      <c r="BM27" s="587"/>
      <c r="BN27" s="588"/>
      <c r="BO27" s="639">
        <v>100</v>
      </c>
      <c r="BP27" s="639"/>
      <c r="BQ27" s="639"/>
      <c r="BR27" s="639"/>
      <c r="BS27" s="592">
        <v>25648</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1057945</v>
      </c>
      <c r="CS27" s="605"/>
      <c r="CT27" s="605"/>
      <c r="CU27" s="605"/>
      <c r="CV27" s="605"/>
      <c r="CW27" s="605"/>
      <c r="CX27" s="605"/>
      <c r="CY27" s="606"/>
      <c r="CZ27" s="589">
        <v>12.3</v>
      </c>
      <c r="DA27" s="607"/>
      <c r="DB27" s="607"/>
      <c r="DC27" s="608"/>
      <c r="DD27" s="592">
        <v>298525</v>
      </c>
      <c r="DE27" s="605"/>
      <c r="DF27" s="605"/>
      <c r="DG27" s="605"/>
      <c r="DH27" s="605"/>
      <c r="DI27" s="605"/>
      <c r="DJ27" s="605"/>
      <c r="DK27" s="606"/>
      <c r="DL27" s="592">
        <v>298069</v>
      </c>
      <c r="DM27" s="605"/>
      <c r="DN27" s="605"/>
      <c r="DO27" s="605"/>
      <c r="DP27" s="605"/>
      <c r="DQ27" s="605"/>
      <c r="DR27" s="605"/>
      <c r="DS27" s="605"/>
      <c r="DT27" s="605"/>
      <c r="DU27" s="605"/>
      <c r="DV27" s="606"/>
      <c r="DW27" s="609">
        <v>6.8</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113953</v>
      </c>
      <c r="S28" s="587"/>
      <c r="T28" s="587"/>
      <c r="U28" s="587"/>
      <c r="V28" s="587"/>
      <c r="W28" s="587"/>
      <c r="X28" s="587"/>
      <c r="Y28" s="588"/>
      <c r="Z28" s="639">
        <v>1.2</v>
      </c>
      <c r="AA28" s="639"/>
      <c r="AB28" s="639"/>
      <c r="AC28" s="639"/>
      <c r="AD28" s="640">
        <v>87985</v>
      </c>
      <c r="AE28" s="640"/>
      <c r="AF28" s="640"/>
      <c r="AG28" s="640"/>
      <c r="AH28" s="640"/>
      <c r="AI28" s="640"/>
      <c r="AJ28" s="640"/>
      <c r="AK28" s="640"/>
      <c r="AL28" s="609">
        <v>2.2000000000000002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642698</v>
      </c>
      <c r="CS28" s="587"/>
      <c r="CT28" s="587"/>
      <c r="CU28" s="587"/>
      <c r="CV28" s="587"/>
      <c r="CW28" s="587"/>
      <c r="CX28" s="587"/>
      <c r="CY28" s="588"/>
      <c r="CZ28" s="589">
        <v>7.5</v>
      </c>
      <c r="DA28" s="607"/>
      <c r="DB28" s="607"/>
      <c r="DC28" s="608"/>
      <c r="DD28" s="592">
        <v>591210</v>
      </c>
      <c r="DE28" s="587"/>
      <c r="DF28" s="587"/>
      <c r="DG28" s="587"/>
      <c r="DH28" s="587"/>
      <c r="DI28" s="587"/>
      <c r="DJ28" s="587"/>
      <c r="DK28" s="588"/>
      <c r="DL28" s="592">
        <v>591006</v>
      </c>
      <c r="DM28" s="587"/>
      <c r="DN28" s="587"/>
      <c r="DO28" s="587"/>
      <c r="DP28" s="587"/>
      <c r="DQ28" s="587"/>
      <c r="DR28" s="587"/>
      <c r="DS28" s="587"/>
      <c r="DT28" s="587"/>
      <c r="DU28" s="587"/>
      <c r="DV28" s="588"/>
      <c r="DW28" s="609">
        <v>13.5</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10114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642698</v>
      </c>
      <c r="CS29" s="605"/>
      <c r="CT29" s="605"/>
      <c r="CU29" s="605"/>
      <c r="CV29" s="605"/>
      <c r="CW29" s="605"/>
      <c r="CX29" s="605"/>
      <c r="CY29" s="606"/>
      <c r="CZ29" s="589">
        <v>7.5</v>
      </c>
      <c r="DA29" s="607"/>
      <c r="DB29" s="607"/>
      <c r="DC29" s="608"/>
      <c r="DD29" s="592">
        <v>591210</v>
      </c>
      <c r="DE29" s="605"/>
      <c r="DF29" s="605"/>
      <c r="DG29" s="605"/>
      <c r="DH29" s="605"/>
      <c r="DI29" s="605"/>
      <c r="DJ29" s="605"/>
      <c r="DK29" s="606"/>
      <c r="DL29" s="592">
        <v>591006</v>
      </c>
      <c r="DM29" s="605"/>
      <c r="DN29" s="605"/>
      <c r="DO29" s="605"/>
      <c r="DP29" s="605"/>
      <c r="DQ29" s="605"/>
      <c r="DR29" s="605"/>
      <c r="DS29" s="605"/>
      <c r="DT29" s="605"/>
      <c r="DU29" s="605"/>
      <c r="DV29" s="606"/>
      <c r="DW29" s="609">
        <v>13.5</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743594</v>
      </c>
      <c r="S30" s="587"/>
      <c r="T30" s="587"/>
      <c r="U30" s="587"/>
      <c r="V30" s="587"/>
      <c r="W30" s="587"/>
      <c r="X30" s="587"/>
      <c r="Y30" s="588"/>
      <c r="Z30" s="639">
        <v>7.8</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97.6</v>
      </c>
      <c r="BH30" s="653"/>
      <c r="BI30" s="653"/>
      <c r="BJ30" s="653"/>
      <c r="BK30" s="653"/>
      <c r="BL30" s="653"/>
      <c r="BM30" s="654">
        <v>90.4</v>
      </c>
      <c r="BN30" s="653"/>
      <c r="BO30" s="653"/>
      <c r="BP30" s="653"/>
      <c r="BQ30" s="655"/>
      <c r="BR30" s="652">
        <v>97.4</v>
      </c>
      <c r="BS30" s="653"/>
      <c r="BT30" s="653"/>
      <c r="BU30" s="653"/>
      <c r="BV30" s="653"/>
      <c r="BW30" s="653"/>
      <c r="BX30" s="654">
        <v>90</v>
      </c>
      <c r="BY30" s="653"/>
      <c r="BZ30" s="653"/>
      <c r="CA30" s="653"/>
      <c r="CB30" s="655"/>
      <c r="CD30" s="658"/>
      <c r="CE30" s="659"/>
      <c r="CF30" s="623" t="s">
        <v>291</v>
      </c>
      <c r="CG30" s="620"/>
      <c r="CH30" s="620"/>
      <c r="CI30" s="620"/>
      <c r="CJ30" s="620"/>
      <c r="CK30" s="620"/>
      <c r="CL30" s="620"/>
      <c r="CM30" s="620"/>
      <c r="CN30" s="620"/>
      <c r="CO30" s="620"/>
      <c r="CP30" s="620"/>
      <c r="CQ30" s="621"/>
      <c r="CR30" s="586">
        <v>549833</v>
      </c>
      <c r="CS30" s="587"/>
      <c r="CT30" s="587"/>
      <c r="CU30" s="587"/>
      <c r="CV30" s="587"/>
      <c r="CW30" s="587"/>
      <c r="CX30" s="587"/>
      <c r="CY30" s="588"/>
      <c r="CZ30" s="589">
        <v>6.4</v>
      </c>
      <c r="DA30" s="607"/>
      <c r="DB30" s="607"/>
      <c r="DC30" s="608"/>
      <c r="DD30" s="592">
        <v>514898</v>
      </c>
      <c r="DE30" s="587"/>
      <c r="DF30" s="587"/>
      <c r="DG30" s="587"/>
      <c r="DH30" s="587"/>
      <c r="DI30" s="587"/>
      <c r="DJ30" s="587"/>
      <c r="DK30" s="588"/>
      <c r="DL30" s="592">
        <v>514694</v>
      </c>
      <c r="DM30" s="587"/>
      <c r="DN30" s="587"/>
      <c r="DO30" s="587"/>
      <c r="DP30" s="587"/>
      <c r="DQ30" s="587"/>
      <c r="DR30" s="587"/>
      <c r="DS30" s="587"/>
      <c r="DT30" s="587"/>
      <c r="DU30" s="587"/>
      <c r="DV30" s="588"/>
      <c r="DW30" s="609">
        <v>11.8</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734638</v>
      </c>
      <c r="S31" s="587"/>
      <c r="T31" s="587"/>
      <c r="U31" s="587"/>
      <c r="V31" s="587"/>
      <c r="W31" s="587"/>
      <c r="X31" s="587"/>
      <c r="Y31" s="588"/>
      <c r="Z31" s="639">
        <v>7.7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96.1</v>
      </c>
      <c r="BH31" s="605"/>
      <c r="BI31" s="605"/>
      <c r="BJ31" s="605"/>
      <c r="BK31" s="605"/>
      <c r="BL31" s="605"/>
      <c r="BM31" s="641">
        <v>90.1</v>
      </c>
      <c r="BN31" s="651"/>
      <c r="BO31" s="651"/>
      <c r="BP31" s="651"/>
      <c r="BQ31" s="615"/>
      <c r="BR31" s="650">
        <v>96.5</v>
      </c>
      <c r="BS31" s="605"/>
      <c r="BT31" s="605"/>
      <c r="BU31" s="605"/>
      <c r="BV31" s="605"/>
      <c r="BW31" s="605"/>
      <c r="BX31" s="641">
        <v>90.3</v>
      </c>
      <c r="BY31" s="651"/>
      <c r="BZ31" s="651"/>
      <c r="CA31" s="651"/>
      <c r="CB31" s="615"/>
      <c r="CD31" s="658"/>
      <c r="CE31" s="659"/>
      <c r="CF31" s="623" t="s">
        <v>295</v>
      </c>
      <c r="CG31" s="620"/>
      <c r="CH31" s="620"/>
      <c r="CI31" s="620"/>
      <c r="CJ31" s="620"/>
      <c r="CK31" s="620"/>
      <c r="CL31" s="620"/>
      <c r="CM31" s="620"/>
      <c r="CN31" s="620"/>
      <c r="CO31" s="620"/>
      <c r="CP31" s="620"/>
      <c r="CQ31" s="621"/>
      <c r="CR31" s="586">
        <v>92865</v>
      </c>
      <c r="CS31" s="605"/>
      <c r="CT31" s="605"/>
      <c r="CU31" s="605"/>
      <c r="CV31" s="605"/>
      <c r="CW31" s="605"/>
      <c r="CX31" s="605"/>
      <c r="CY31" s="606"/>
      <c r="CZ31" s="589">
        <v>1.1000000000000001</v>
      </c>
      <c r="DA31" s="607"/>
      <c r="DB31" s="607"/>
      <c r="DC31" s="608"/>
      <c r="DD31" s="592">
        <v>76312</v>
      </c>
      <c r="DE31" s="605"/>
      <c r="DF31" s="605"/>
      <c r="DG31" s="605"/>
      <c r="DH31" s="605"/>
      <c r="DI31" s="605"/>
      <c r="DJ31" s="605"/>
      <c r="DK31" s="606"/>
      <c r="DL31" s="592">
        <v>76312</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119510</v>
      </c>
      <c r="S32" s="587"/>
      <c r="T32" s="587"/>
      <c r="U32" s="587"/>
      <c r="V32" s="587"/>
      <c r="W32" s="587"/>
      <c r="X32" s="587"/>
      <c r="Y32" s="588"/>
      <c r="Z32" s="639">
        <v>1.2</v>
      </c>
      <c r="AA32" s="639"/>
      <c r="AB32" s="639"/>
      <c r="AC32" s="639"/>
      <c r="AD32" s="640">
        <v>2663</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98.1</v>
      </c>
      <c r="BH32" s="571"/>
      <c r="BI32" s="571"/>
      <c r="BJ32" s="571"/>
      <c r="BK32" s="571"/>
      <c r="BL32" s="571"/>
      <c r="BM32" s="634">
        <v>89.8</v>
      </c>
      <c r="BN32" s="571"/>
      <c r="BO32" s="571"/>
      <c r="BP32" s="571"/>
      <c r="BQ32" s="628"/>
      <c r="BR32" s="649">
        <v>97.6</v>
      </c>
      <c r="BS32" s="571"/>
      <c r="BT32" s="571"/>
      <c r="BU32" s="571"/>
      <c r="BV32" s="571"/>
      <c r="BW32" s="571"/>
      <c r="BX32" s="634">
        <v>89.2</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939300</v>
      </c>
      <c r="S33" s="587"/>
      <c r="T33" s="587"/>
      <c r="U33" s="587"/>
      <c r="V33" s="587"/>
      <c r="W33" s="587"/>
      <c r="X33" s="587"/>
      <c r="Y33" s="588"/>
      <c r="Z33" s="639">
        <v>9.8000000000000007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3571922</v>
      </c>
      <c r="CS33" s="605"/>
      <c r="CT33" s="605"/>
      <c r="CU33" s="605"/>
      <c r="CV33" s="605"/>
      <c r="CW33" s="605"/>
      <c r="CX33" s="605"/>
      <c r="CY33" s="606"/>
      <c r="CZ33" s="589">
        <v>41.5</v>
      </c>
      <c r="DA33" s="607"/>
      <c r="DB33" s="607"/>
      <c r="DC33" s="608"/>
      <c r="DD33" s="592">
        <v>2527242</v>
      </c>
      <c r="DE33" s="605"/>
      <c r="DF33" s="605"/>
      <c r="DG33" s="605"/>
      <c r="DH33" s="605"/>
      <c r="DI33" s="605"/>
      <c r="DJ33" s="605"/>
      <c r="DK33" s="606"/>
      <c r="DL33" s="592">
        <v>1686680</v>
      </c>
      <c r="DM33" s="605"/>
      <c r="DN33" s="605"/>
      <c r="DO33" s="605"/>
      <c r="DP33" s="605"/>
      <c r="DQ33" s="605"/>
      <c r="DR33" s="605"/>
      <c r="DS33" s="605"/>
      <c r="DT33" s="605"/>
      <c r="DU33" s="605"/>
      <c r="DV33" s="606"/>
      <c r="DW33" s="609">
        <v>38.6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1353294</v>
      </c>
      <c r="CS34" s="587"/>
      <c r="CT34" s="587"/>
      <c r="CU34" s="587"/>
      <c r="CV34" s="587"/>
      <c r="CW34" s="587"/>
      <c r="CX34" s="587"/>
      <c r="CY34" s="588"/>
      <c r="CZ34" s="589">
        <v>15.7</v>
      </c>
      <c r="DA34" s="607"/>
      <c r="DB34" s="607"/>
      <c r="DC34" s="608"/>
      <c r="DD34" s="592">
        <v>899614</v>
      </c>
      <c r="DE34" s="587"/>
      <c r="DF34" s="587"/>
      <c r="DG34" s="587"/>
      <c r="DH34" s="587"/>
      <c r="DI34" s="587"/>
      <c r="DJ34" s="587"/>
      <c r="DK34" s="588"/>
      <c r="DL34" s="592">
        <v>649975</v>
      </c>
      <c r="DM34" s="587"/>
      <c r="DN34" s="587"/>
      <c r="DO34" s="587"/>
      <c r="DP34" s="587"/>
      <c r="DQ34" s="587"/>
      <c r="DR34" s="587"/>
      <c r="DS34" s="587"/>
      <c r="DT34" s="587"/>
      <c r="DU34" s="587"/>
      <c r="DV34" s="588"/>
      <c r="DW34" s="609">
        <v>14.9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456100</v>
      </c>
      <c r="S35" s="587"/>
      <c r="T35" s="587"/>
      <c r="U35" s="587"/>
      <c r="V35" s="587"/>
      <c r="W35" s="587"/>
      <c r="X35" s="587"/>
      <c r="Y35" s="588"/>
      <c r="Z35" s="639">
        <v>4.8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1131544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-12866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35946</v>
      </c>
      <c r="CS35" s="605"/>
      <c r="CT35" s="605"/>
      <c r="CU35" s="605"/>
      <c r="CV35" s="605"/>
      <c r="CW35" s="605"/>
      <c r="CX35" s="605"/>
      <c r="CY35" s="606"/>
      <c r="CZ35" s="589">
        <v>0.4</v>
      </c>
      <c r="DA35" s="607"/>
      <c r="DB35" s="607"/>
      <c r="DC35" s="608"/>
      <c r="DD35" s="592">
        <v>16527</v>
      </c>
      <c r="DE35" s="605"/>
      <c r="DF35" s="605"/>
      <c r="DG35" s="605"/>
      <c r="DH35" s="605"/>
      <c r="DI35" s="605"/>
      <c r="DJ35" s="605"/>
      <c r="DK35" s="606"/>
      <c r="DL35" s="592">
        <v>16527</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9588438</v>
      </c>
      <c r="S36" s="627"/>
      <c r="T36" s="627"/>
      <c r="U36" s="627"/>
      <c r="V36" s="627"/>
      <c r="W36" s="627"/>
      <c r="X36" s="627"/>
      <c r="Y36" s="630"/>
      <c r="Z36" s="631">
        <v>100</v>
      </c>
      <c r="AA36" s="631"/>
      <c r="AB36" s="631"/>
      <c r="AC36" s="631"/>
      <c r="AD36" s="632">
        <v>3915470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253166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-254798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647532</v>
      </c>
      <c r="CS36" s="587"/>
      <c r="CT36" s="587"/>
      <c r="CU36" s="587"/>
      <c r="CV36" s="587"/>
      <c r="CW36" s="587"/>
      <c r="CX36" s="587"/>
      <c r="CY36" s="588"/>
      <c r="CZ36" s="589">
        <v>7.5</v>
      </c>
      <c r="DA36" s="607"/>
      <c r="DB36" s="607"/>
      <c r="DC36" s="608"/>
      <c r="DD36" s="592">
        <v>578350</v>
      </c>
      <c r="DE36" s="587"/>
      <c r="DF36" s="587"/>
      <c r="DG36" s="587"/>
      <c r="DH36" s="587"/>
      <c r="DI36" s="587"/>
      <c r="DJ36" s="587"/>
      <c r="DK36" s="588"/>
      <c r="DL36" s="592">
        <v>306285</v>
      </c>
      <c r="DM36" s="587"/>
      <c r="DN36" s="587"/>
      <c r="DO36" s="587"/>
      <c r="DP36" s="587"/>
      <c r="DQ36" s="587"/>
      <c r="DR36" s="587"/>
      <c r="DS36" s="587"/>
      <c r="DT36" s="587"/>
      <c r="DU36" s="587"/>
      <c r="DV36" s="588"/>
      <c r="DW36" s="609">
        <v>7</v>
      </c>
      <c r="DX36" s="610"/>
      <c r="DY36" s="610"/>
      <c r="DZ36" s="610"/>
      <c r="EA36" s="610"/>
      <c r="EB36" s="610"/>
      <c r="EC36" s="611"/>
    </row>
    <row r="37" spans="2:133" ht="11.25" customHeight="1">
      <c r="AQ37" s="612" t="s">
        <v>313</v>
      </c>
      <c r="AR37" s="613"/>
      <c r="AS37" s="613"/>
      <c r="AT37" s="613"/>
      <c r="AU37" s="613"/>
      <c r="AV37" s="613"/>
      <c r="AW37" s="613"/>
      <c r="AX37" s="613"/>
      <c r="AY37" s="614"/>
      <c r="AZ37" s="586">
        <v>11056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3371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239938</v>
      </c>
      <c r="CS37" s="605"/>
      <c r="CT37" s="605"/>
      <c r="CU37" s="605"/>
      <c r="CV37" s="605"/>
      <c r="CW37" s="605"/>
      <c r="CX37" s="605"/>
      <c r="CY37" s="606"/>
      <c r="CZ37" s="589">
        <v>2.8</v>
      </c>
      <c r="DA37" s="607"/>
      <c r="DB37" s="607"/>
      <c r="DC37" s="608"/>
      <c r="DD37" s="592">
        <v>239938</v>
      </c>
      <c r="DE37" s="605"/>
      <c r="DF37" s="605"/>
      <c r="DG37" s="605"/>
      <c r="DH37" s="605"/>
      <c r="DI37" s="605"/>
      <c r="DJ37" s="605"/>
      <c r="DK37" s="606"/>
      <c r="DL37" s="592">
        <v>221533</v>
      </c>
      <c r="DM37" s="605"/>
      <c r="DN37" s="605"/>
      <c r="DO37" s="605"/>
      <c r="DP37" s="605"/>
      <c r="DQ37" s="605"/>
      <c r="DR37" s="605"/>
      <c r="DS37" s="605"/>
      <c r="DT37" s="605"/>
      <c r="DU37" s="605"/>
      <c r="DV37" s="606"/>
      <c r="DW37" s="609">
        <v>5.0999999999999996</v>
      </c>
      <c r="DX37" s="610"/>
      <c r="DY37" s="610"/>
      <c r="DZ37" s="610"/>
      <c r="EA37" s="610"/>
      <c r="EB37" s="610"/>
      <c r="EC37" s="611"/>
    </row>
    <row r="38" spans="2:133" ht="11.25" customHeight="1">
      <c r="AQ38" s="612" t="s">
        <v>316</v>
      </c>
      <c r="AR38" s="613"/>
      <c r="AS38" s="613"/>
      <c r="AT38" s="613"/>
      <c r="AU38" s="613"/>
      <c r="AV38" s="613"/>
      <c r="AW38" s="613"/>
      <c r="AX38" s="613"/>
      <c r="AY38" s="614"/>
      <c r="AZ38" s="586">
        <v>3594</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6403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1116998</v>
      </c>
      <c r="CS38" s="587"/>
      <c r="CT38" s="587"/>
      <c r="CU38" s="587"/>
      <c r="CV38" s="587"/>
      <c r="CW38" s="587"/>
      <c r="CX38" s="587"/>
      <c r="CY38" s="588"/>
      <c r="CZ38" s="589">
        <v>13</v>
      </c>
      <c r="DA38" s="607"/>
      <c r="DB38" s="607"/>
      <c r="DC38" s="608"/>
      <c r="DD38" s="592">
        <v>1025012</v>
      </c>
      <c r="DE38" s="587"/>
      <c r="DF38" s="587"/>
      <c r="DG38" s="587"/>
      <c r="DH38" s="587"/>
      <c r="DI38" s="587"/>
      <c r="DJ38" s="587"/>
      <c r="DK38" s="588"/>
      <c r="DL38" s="592">
        <v>713893</v>
      </c>
      <c r="DM38" s="587"/>
      <c r="DN38" s="587"/>
      <c r="DO38" s="587"/>
      <c r="DP38" s="587"/>
      <c r="DQ38" s="587"/>
      <c r="DR38" s="587"/>
      <c r="DS38" s="587"/>
      <c r="DT38" s="587"/>
      <c r="DU38" s="587"/>
      <c r="DV38" s="588"/>
      <c r="DW38" s="609">
        <v>16.3</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408032</v>
      </c>
      <c r="CS39" s="605"/>
      <c r="CT39" s="605"/>
      <c r="CU39" s="605"/>
      <c r="CV39" s="605"/>
      <c r="CW39" s="605"/>
      <c r="CX39" s="605"/>
      <c r="CY39" s="606"/>
      <c r="CZ39" s="589">
        <v>4.7</v>
      </c>
      <c r="DA39" s="607"/>
      <c r="DB39" s="607"/>
      <c r="DC39" s="608"/>
      <c r="DD39" s="592">
        <v>6939</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359854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100</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10120</v>
      </c>
      <c r="CS40" s="587"/>
      <c r="CT40" s="587"/>
      <c r="CU40" s="587"/>
      <c r="CV40" s="587"/>
      <c r="CW40" s="587"/>
      <c r="CX40" s="587"/>
      <c r="CY40" s="588"/>
      <c r="CZ40" s="589">
        <v>0.1</v>
      </c>
      <c r="DA40" s="607"/>
      <c r="DB40" s="607"/>
      <c r="DC40" s="608"/>
      <c r="DD40" s="592">
        <v>800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503874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235</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1656240</v>
      </c>
      <c r="CS42" s="587"/>
      <c r="CT42" s="587"/>
      <c r="CU42" s="587"/>
      <c r="CV42" s="587"/>
      <c r="CW42" s="587"/>
      <c r="CX42" s="587"/>
      <c r="CY42" s="588"/>
      <c r="CZ42" s="589">
        <v>19.2</v>
      </c>
      <c r="DA42" s="590"/>
      <c r="DB42" s="590"/>
      <c r="DC42" s="591"/>
      <c r="DD42" s="592">
        <v>297068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41513</v>
      </c>
      <c r="CS43" s="605"/>
      <c r="CT43" s="605"/>
      <c r="CU43" s="605"/>
      <c r="CV43" s="605"/>
      <c r="CW43" s="605"/>
      <c r="CX43" s="605"/>
      <c r="CY43" s="606"/>
      <c r="CZ43" s="589">
        <v>0.5</v>
      </c>
      <c r="DA43" s="607"/>
      <c r="DB43" s="607"/>
      <c r="DC43" s="608"/>
      <c r="DD43" s="592">
        <v>41513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1594868</v>
      </c>
      <c r="CS44" s="587"/>
      <c r="CT44" s="587"/>
      <c r="CU44" s="587"/>
      <c r="CV44" s="587"/>
      <c r="CW44" s="587"/>
      <c r="CX44" s="587"/>
      <c r="CY44" s="588"/>
      <c r="CZ44" s="589">
        <v>18.5</v>
      </c>
      <c r="DA44" s="590"/>
      <c r="DB44" s="590"/>
      <c r="DC44" s="591"/>
      <c r="DD44" s="592">
        <v>296081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868811</v>
      </c>
      <c r="CS45" s="605"/>
      <c r="CT45" s="605"/>
      <c r="CU45" s="605"/>
      <c r="CV45" s="605"/>
      <c r="CW45" s="605"/>
      <c r="CX45" s="605"/>
      <c r="CY45" s="606"/>
      <c r="CZ45" s="589">
        <v>10.1</v>
      </c>
      <c r="DA45" s="607"/>
      <c r="DB45" s="607"/>
      <c r="DC45" s="608"/>
      <c r="DD45" s="592">
        <v>99673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682043</v>
      </c>
      <c r="CS46" s="587"/>
      <c r="CT46" s="587"/>
      <c r="CU46" s="587"/>
      <c r="CV46" s="587"/>
      <c r="CW46" s="587"/>
      <c r="CX46" s="587"/>
      <c r="CY46" s="588"/>
      <c r="CZ46" s="589">
        <v>7.9</v>
      </c>
      <c r="DA46" s="590"/>
      <c r="DB46" s="590"/>
      <c r="DC46" s="591"/>
      <c r="DD46" s="592">
        <v>183830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61372</v>
      </c>
      <c r="CS47" s="605"/>
      <c r="CT47" s="605"/>
      <c r="CU47" s="605"/>
      <c r="CV47" s="605"/>
      <c r="CW47" s="605"/>
      <c r="CX47" s="605"/>
      <c r="CY47" s="606"/>
      <c r="CZ47" s="589">
        <v>0.7</v>
      </c>
      <c r="DA47" s="607"/>
      <c r="DB47" s="607"/>
      <c r="DC47" s="608"/>
      <c r="DD47" s="592">
        <v>987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8609394</v>
      </c>
      <c r="CS49" s="571"/>
      <c r="CT49" s="571"/>
      <c r="CU49" s="571"/>
      <c r="CV49" s="571"/>
      <c r="CW49" s="571"/>
      <c r="CX49" s="571"/>
      <c r="CY49" s="572"/>
      <c r="CZ49" s="573">
        <v>100</v>
      </c>
      <c r="DA49" s="574"/>
      <c r="DB49" s="574"/>
      <c r="DC49" s="575"/>
      <c r="DD49" s="576">
        <v>5338677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343</v>
      </c>
      <c r="DK2" s="1102"/>
      <c r="DL2" s="1102"/>
      <c r="DM2" s="1102"/>
      <c r="DN2" s="1102"/>
      <c r="DO2" s="1103"/>
      <c r="DP2" s="200"/>
      <c r="DQ2" s="1101" t="s">
        <v>344</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345</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347</v>
      </c>
      <c r="B5" s="987"/>
      <c r="C5" s="987"/>
      <c r="D5" s="987"/>
      <c r="E5" s="987"/>
      <c r="F5" s="987"/>
      <c r="G5" s="987"/>
      <c r="H5" s="987"/>
      <c r="I5" s="987"/>
      <c r="J5" s="987"/>
      <c r="K5" s="987"/>
      <c r="L5" s="987"/>
      <c r="M5" s="987"/>
      <c r="N5" s="987"/>
      <c r="O5" s="987"/>
      <c r="P5" s="988"/>
      <c r="Q5" s="992" t="s">
        <v>348</v>
      </c>
      <c r="R5" s="993"/>
      <c r="S5" s="993"/>
      <c r="T5" s="993"/>
      <c r="U5" s="994"/>
      <c r="V5" s="992" t="s">
        <v>349</v>
      </c>
      <c r="W5" s="993"/>
      <c r="X5" s="993"/>
      <c r="Y5" s="993"/>
      <c r="Z5" s="994"/>
      <c r="AA5" s="992" t="s">
        <v>350</v>
      </c>
      <c r="AB5" s="993"/>
      <c r="AC5" s="993"/>
      <c r="AD5" s="993"/>
      <c r="AE5" s="993"/>
      <c r="AF5" s="1104" t="s">
        <v>351</v>
      </c>
      <c r="AG5" s="993"/>
      <c r="AH5" s="993"/>
      <c r="AI5" s="993"/>
      <c r="AJ5" s="1008"/>
      <c r="AK5" s="993" t="s">
        <v>352</v>
      </c>
      <c r="AL5" s="993"/>
      <c r="AM5" s="993"/>
      <c r="AN5" s="993"/>
      <c r="AO5" s="994"/>
      <c r="AP5" s="992" t="s">
        <v>353</v>
      </c>
      <c r="AQ5" s="993"/>
      <c r="AR5" s="993"/>
      <c r="AS5" s="993"/>
      <c r="AT5" s="994"/>
      <c r="AU5" s="992" t="s">
        <v>354</v>
      </c>
      <c r="AV5" s="993"/>
      <c r="AW5" s="993"/>
      <c r="AX5" s="993"/>
      <c r="AY5" s="1008"/>
      <c r="AZ5" s="207"/>
      <c r="BA5" s="207"/>
      <c r="BB5" s="207"/>
      <c r="BC5" s="207"/>
      <c r="BD5" s="207"/>
      <c r="BE5" s="208"/>
      <c r="BF5" s="208"/>
      <c r="BG5" s="208"/>
      <c r="BH5" s="208"/>
      <c r="BI5" s="208"/>
      <c r="BJ5" s="208"/>
      <c r="BK5" s="208"/>
      <c r="BL5" s="208"/>
      <c r="BM5" s="208"/>
      <c r="BN5" s="208"/>
      <c r="BO5" s="208"/>
      <c r="BP5" s="208"/>
      <c r="BQ5" s="986" t="s">
        <v>355</v>
      </c>
      <c r="BR5" s="987"/>
      <c r="BS5" s="987"/>
      <c r="BT5" s="987"/>
      <c r="BU5" s="987"/>
      <c r="BV5" s="987"/>
      <c r="BW5" s="987"/>
      <c r="BX5" s="987"/>
      <c r="BY5" s="987"/>
      <c r="BZ5" s="987"/>
      <c r="CA5" s="987"/>
      <c r="CB5" s="987"/>
      <c r="CC5" s="987"/>
      <c r="CD5" s="987"/>
      <c r="CE5" s="987"/>
      <c r="CF5" s="987"/>
      <c r="CG5" s="988"/>
      <c r="CH5" s="992" t="s">
        <v>356</v>
      </c>
      <c r="CI5" s="993"/>
      <c r="CJ5" s="993"/>
      <c r="CK5" s="993"/>
      <c r="CL5" s="994"/>
      <c r="CM5" s="992" t="s">
        <v>357</v>
      </c>
      <c r="CN5" s="993"/>
      <c r="CO5" s="993"/>
      <c r="CP5" s="993"/>
      <c r="CQ5" s="994"/>
      <c r="CR5" s="992" t="s">
        <v>358</v>
      </c>
      <c r="CS5" s="993"/>
      <c r="CT5" s="993"/>
      <c r="CU5" s="993"/>
      <c r="CV5" s="994"/>
      <c r="CW5" s="992" t="s">
        <v>359</v>
      </c>
      <c r="CX5" s="993"/>
      <c r="CY5" s="993"/>
      <c r="CZ5" s="993"/>
      <c r="DA5" s="994"/>
      <c r="DB5" s="992" t="s">
        <v>360</v>
      </c>
      <c r="DC5" s="993"/>
      <c r="DD5" s="993"/>
      <c r="DE5" s="993"/>
      <c r="DF5" s="994"/>
      <c r="DG5" s="1089" t="s">
        <v>361</v>
      </c>
      <c r="DH5" s="1090"/>
      <c r="DI5" s="1090"/>
      <c r="DJ5" s="1090"/>
      <c r="DK5" s="1091"/>
      <c r="DL5" s="1089" t="s">
        <v>362</v>
      </c>
      <c r="DM5" s="1090"/>
      <c r="DN5" s="1090"/>
      <c r="DO5" s="1090"/>
      <c r="DP5" s="1091"/>
      <c r="DQ5" s="992" t="s">
        <v>363</v>
      </c>
      <c r="DR5" s="993"/>
      <c r="DS5" s="993"/>
      <c r="DT5" s="993"/>
      <c r="DU5" s="994"/>
      <c r="DV5" s="992" t="s">
        <v>354</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5"/>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2"/>
      <c r="DH6" s="1093"/>
      <c r="DI6" s="1093"/>
      <c r="DJ6" s="1093"/>
      <c r="DK6" s="1094"/>
      <c r="DL6" s="1092"/>
      <c r="DM6" s="1093"/>
      <c r="DN6" s="1093"/>
      <c r="DO6" s="1093"/>
      <c r="DP6" s="1094"/>
      <c r="DQ6" s="995"/>
      <c r="DR6" s="996"/>
      <c r="DS6" s="996"/>
      <c r="DT6" s="996"/>
      <c r="DU6" s="997"/>
      <c r="DV6" s="995"/>
      <c r="DW6" s="996"/>
      <c r="DX6" s="996"/>
      <c r="DY6" s="996"/>
      <c r="DZ6" s="1009"/>
      <c r="EA6" s="205"/>
    </row>
    <row r="7" spans="1:131" s="206" customFormat="1" ht="26.25" customHeight="1" thickTop="1">
      <c r="A7" s="209">
        <v>1</v>
      </c>
      <c r="B7" s="1041" t="s">
        <v>364</v>
      </c>
      <c r="C7" s="1042"/>
      <c r="D7" s="1042"/>
      <c r="E7" s="1042"/>
      <c r="F7" s="1042"/>
      <c r="G7" s="1042"/>
      <c r="H7" s="1042"/>
      <c r="I7" s="1042"/>
      <c r="J7" s="1042"/>
      <c r="K7" s="1042"/>
      <c r="L7" s="1042"/>
      <c r="M7" s="1042"/>
      <c r="N7" s="1042"/>
      <c r="O7" s="1042"/>
      <c r="P7" s="1043"/>
      <c r="Q7" s="1095">
        <v>9630</v>
      </c>
      <c r="R7" s="1096"/>
      <c r="S7" s="1096"/>
      <c r="T7" s="1096"/>
      <c r="U7" s="1096"/>
      <c r="V7" s="1096">
        <v>8661</v>
      </c>
      <c r="W7" s="1096"/>
      <c r="X7" s="1096"/>
      <c r="Y7" s="1096"/>
      <c r="Z7" s="1096"/>
      <c r="AA7" s="1096">
        <v>969</v>
      </c>
      <c r="AB7" s="1096"/>
      <c r="AC7" s="1096"/>
      <c r="AD7" s="1096"/>
      <c r="AE7" s="1097"/>
      <c r="AF7" s="1098">
        <v>224</v>
      </c>
      <c r="AG7" s="1099"/>
      <c r="AH7" s="1099"/>
      <c r="AI7" s="1099"/>
      <c r="AJ7" s="1100"/>
      <c r="AK7" s="1082">
        <v>969</v>
      </c>
      <c r="AL7" s="1083"/>
      <c r="AM7" s="1083"/>
      <c r="AN7" s="1083"/>
      <c r="AO7" s="1083"/>
      <c r="AP7" s="1083">
        <v>7017</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541</v>
      </c>
      <c r="BT7" s="1087"/>
      <c r="BU7" s="1087"/>
      <c r="BV7" s="1087"/>
      <c r="BW7" s="1087"/>
      <c r="BX7" s="1087"/>
      <c r="BY7" s="1087"/>
      <c r="BZ7" s="1087"/>
      <c r="CA7" s="1087"/>
      <c r="CB7" s="1087"/>
      <c r="CC7" s="1087"/>
      <c r="CD7" s="1087"/>
      <c r="CE7" s="1087"/>
      <c r="CF7" s="1087"/>
      <c r="CG7" s="1088"/>
      <c r="CH7" s="1079">
        <v>2</v>
      </c>
      <c r="CI7" s="1080"/>
      <c r="CJ7" s="1080"/>
      <c r="CK7" s="1080"/>
      <c r="CL7" s="1081"/>
      <c r="CM7" s="1079">
        <v>233</v>
      </c>
      <c r="CN7" s="1080"/>
      <c r="CO7" s="1080"/>
      <c r="CP7" s="1080"/>
      <c r="CQ7" s="1081"/>
      <c r="CR7" s="1079">
        <v>43</v>
      </c>
      <c r="CS7" s="1080"/>
      <c r="CT7" s="1080"/>
      <c r="CU7" s="1080"/>
      <c r="CV7" s="1081"/>
      <c r="CW7" s="1079">
        <v>33</v>
      </c>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106"/>
      <c r="DW7" s="1107"/>
      <c r="DX7" s="1107"/>
      <c r="DY7" s="1107"/>
      <c r="DZ7" s="1108"/>
      <c r="EA7" s="205"/>
    </row>
    <row r="8" spans="1:131" s="206" customFormat="1" ht="26.25" customHeight="1">
      <c r="A8" s="212">
        <v>2</v>
      </c>
      <c r="B8" s="1028" t="s">
        <v>365</v>
      </c>
      <c r="C8" s="1029"/>
      <c r="D8" s="1029"/>
      <c r="E8" s="1029"/>
      <c r="F8" s="1029"/>
      <c r="G8" s="1029"/>
      <c r="H8" s="1029"/>
      <c r="I8" s="1029"/>
      <c r="J8" s="1029"/>
      <c r="K8" s="1029"/>
      <c r="L8" s="1029"/>
      <c r="M8" s="1029"/>
      <c r="N8" s="1029"/>
      <c r="O8" s="1029"/>
      <c r="P8" s="1030"/>
      <c r="Q8" s="1034">
        <v>23</v>
      </c>
      <c r="R8" s="1035"/>
      <c r="S8" s="1035"/>
      <c r="T8" s="1035"/>
      <c r="U8" s="1035"/>
      <c r="V8" s="1035">
        <v>15</v>
      </c>
      <c r="W8" s="1035"/>
      <c r="X8" s="1035"/>
      <c r="Y8" s="1035"/>
      <c r="Z8" s="1035"/>
      <c r="AA8" s="1035">
        <v>8</v>
      </c>
      <c r="AB8" s="1035"/>
      <c r="AC8" s="1035"/>
      <c r="AD8" s="1035"/>
      <c r="AE8" s="1036"/>
      <c r="AF8" s="1010">
        <v>4</v>
      </c>
      <c r="AG8" s="1011"/>
      <c r="AH8" s="1011"/>
      <c r="AI8" s="1011"/>
      <c r="AJ8" s="1012"/>
      <c r="AK8" s="1077">
        <v>8</v>
      </c>
      <c r="AL8" s="1078"/>
      <c r="AM8" s="1078"/>
      <c r="AN8" s="1078"/>
      <c r="AO8" s="1078"/>
      <c r="AP8" s="1078"/>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t="s">
        <v>542</v>
      </c>
      <c r="BT8" s="1006"/>
      <c r="BU8" s="1006"/>
      <c r="BV8" s="1006"/>
      <c r="BW8" s="1006"/>
      <c r="BX8" s="1006"/>
      <c r="BY8" s="1006"/>
      <c r="BZ8" s="1006"/>
      <c r="CA8" s="1006"/>
      <c r="CB8" s="1006"/>
      <c r="CC8" s="1006"/>
      <c r="CD8" s="1006"/>
      <c r="CE8" s="1006"/>
      <c r="CF8" s="1006"/>
      <c r="CG8" s="1007"/>
      <c r="CH8" s="980"/>
      <c r="CI8" s="981"/>
      <c r="CJ8" s="981"/>
      <c r="CK8" s="981"/>
      <c r="CL8" s="982"/>
      <c r="CM8" s="980">
        <v>52</v>
      </c>
      <c r="CN8" s="981"/>
      <c r="CO8" s="981"/>
      <c r="CP8" s="981"/>
      <c r="CQ8" s="982"/>
      <c r="CR8" s="980">
        <v>5</v>
      </c>
      <c r="CS8" s="981"/>
      <c r="CT8" s="981"/>
      <c r="CU8" s="981"/>
      <c r="CV8" s="982"/>
      <c r="CW8" s="980"/>
      <c r="CX8" s="981"/>
      <c r="CY8" s="981"/>
      <c r="CZ8" s="981"/>
      <c r="DA8" s="982"/>
      <c r="DB8" s="980"/>
      <c r="DC8" s="981"/>
      <c r="DD8" s="981"/>
      <c r="DE8" s="981"/>
      <c r="DF8" s="982"/>
      <c r="DG8" s="980"/>
      <c r="DH8" s="981"/>
      <c r="DI8" s="981"/>
      <c r="DJ8" s="981"/>
      <c r="DK8" s="982"/>
      <c r="DL8" s="980"/>
      <c r="DM8" s="981"/>
      <c r="DN8" s="981"/>
      <c r="DO8" s="981"/>
      <c r="DP8" s="982"/>
      <c r="DQ8" s="980"/>
      <c r="DR8" s="981"/>
      <c r="DS8" s="981"/>
      <c r="DT8" s="981"/>
      <c r="DU8" s="982"/>
      <c r="DV8" s="983"/>
      <c r="DW8" s="984"/>
      <c r="DX8" s="984"/>
      <c r="DY8" s="984"/>
      <c r="DZ8" s="985"/>
      <c r="EA8" s="205"/>
    </row>
    <row r="9" spans="1:131" s="206" customFormat="1" ht="26.25" customHeight="1">
      <c r="A9" s="212">
        <v>3</v>
      </c>
      <c r="B9" s="1028" t="s">
        <v>366</v>
      </c>
      <c r="C9" s="1029"/>
      <c r="D9" s="1029"/>
      <c r="E9" s="1029"/>
      <c r="F9" s="1029"/>
      <c r="G9" s="1029"/>
      <c r="H9" s="1029"/>
      <c r="I9" s="1029"/>
      <c r="J9" s="1029"/>
      <c r="K9" s="1029"/>
      <c r="L9" s="1029"/>
      <c r="M9" s="1029"/>
      <c r="N9" s="1029"/>
      <c r="O9" s="1029"/>
      <c r="P9" s="1030"/>
      <c r="Q9" s="1034">
        <v>10</v>
      </c>
      <c r="R9" s="1035"/>
      <c r="S9" s="1035"/>
      <c r="T9" s="1035"/>
      <c r="U9" s="1035"/>
      <c r="V9" s="1035">
        <v>7</v>
      </c>
      <c r="W9" s="1035"/>
      <c r="X9" s="1035"/>
      <c r="Y9" s="1035"/>
      <c r="Z9" s="1035"/>
      <c r="AA9" s="1035">
        <v>2</v>
      </c>
      <c r="AB9" s="1035"/>
      <c r="AC9" s="1035"/>
      <c r="AD9" s="1035"/>
      <c r="AE9" s="1036"/>
      <c r="AF9" s="1010">
        <v>2</v>
      </c>
      <c r="AG9" s="1011"/>
      <c r="AH9" s="1011"/>
      <c r="AI9" s="1011"/>
      <c r="AJ9" s="1012"/>
      <c r="AK9" s="1077">
        <v>2</v>
      </c>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34"/>
      <c r="R10" s="1035"/>
      <c r="S10" s="1035"/>
      <c r="T10" s="1035"/>
      <c r="U10" s="1035"/>
      <c r="V10" s="1035"/>
      <c r="W10" s="1035"/>
      <c r="X10" s="1035"/>
      <c r="Y10" s="1035"/>
      <c r="Z10" s="1035"/>
      <c r="AA10" s="1035"/>
      <c r="AB10" s="1035"/>
      <c r="AC10" s="1035"/>
      <c r="AD10" s="1035"/>
      <c r="AE10" s="1036"/>
      <c r="AF10" s="1010"/>
      <c r="AG10" s="1011"/>
      <c r="AH10" s="1011"/>
      <c r="AI10" s="1011"/>
      <c r="AJ10" s="1012"/>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34"/>
      <c r="R11" s="1035"/>
      <c r="S11" s="1035"/>
      <c r="T11" s="1035"/>
      <c r="U11" s="1035"/>
      <c r="V11" s="1035"/>
      <c r="W11" s="1035"/>
      <c r="X11" s="1035"/>
      <c r="Y11" s="1035"/>
      <c r="Z11" s="1035"/>
      <c r="AA11" s="1035"/>
      <c r="AB11" s="1035"/>
      <c r="AC11" s="1035"/>
      <c r="AD11" s="1035"/>
      <c r="AE11" s="1036"/>
      <c r="AF11" s="1010"/>
      <c r="AG11" s="1011"/>
      <c r="AH11" s="1011"/>
      <c r="AI11" s="1011"/>
      <c r="AJ11" s="1012"/>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34"/>
      <c r="R12" s="1035"/>
      <c r="S12" s="1035"/>
      <c r="T12" s="1035"/>
      <c r="U12" s="1035"/>
      <c r="V12" s="1035"/>
      <c r="W12" s="1035"/>
      <c r="X12" s="1035"/>
      <c r="Y12" s="1035"/>
      <c r="Z12" s="1035"/>
      <c r="AA12" s="1035"/>
      <c r="AB12" s="1035"/>
      <c r="AC12" s="1035"/>
      <c r="AD12" s="1035"/>
      <c r="AE12" s="1036"/>
      <c r="AF12" s="1010"/>
      <c r="AG12" s="1011"/>
      <c r="AH12" s="1011"/>
      <c r="AI12" s="1011"/>
      <c r="AJ12" s="1012"/>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34"/>
      <c r="R13" s="1035"/>
      <c r="S13" s="1035"/>
      <c r="T13" s="1035"/>
      <c r="U13" s="1035"/>
      <c r="V13" s="1035"/>
      <c r="W13" s="1035"/>
      <c r="X13" s="1035"/>
      <c r="Y13" s="1035"/>
      <c r="Z13" s="1035"/>
      <c r="AA13" s="1035"/>
      <c r="AB13" s="1035"/>
      <c r="AC13" s="1035"/>
      <c r="AD13" s="1035"/>
      <c r="AE13" s="1036"/>
      <c r="AF13" s="1010"/>
      <c r="AG13" s="1011"/>
      <c r="AH13" s="1011"/>
      <c r="AI13" s="1011"/>
      <c r="AJ13" s="1012"/>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34"/>
      <c r="R14" s="1035"/>
      <c r="S14" s="1035"/>
      <c r="T14" s="1035"/>
      <c r="U14" s="1035"/>
      <c r="V14" s="1035"/>
      <c r="W14" s="1035"/>
      <c r="X14" s="1035"/>
      <c r="Y14" s="1035"/>
      <c r="Z14" s="1035"/>
      <c r="AA14" s="1035"/>
      <c r="AB14" s="1035"/>
      <c r="AC14" s="1035"/>
      <c r="AD14" s="1035"/>
      <c r="AE14" s="1036"/>
      <c r="AF14" s="1010"/>
      <c r="AG14" s="1011"/>
      <c r="AH14" s="1011"/>
      <c r="AI14" s="1011"/>
      <c r="AJ14" s="1012"/>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34"/>
      <c r="R15" s="1035"/>
      <c r="S15" s="1035"/>
      <c r="T15" s="1035"/>
      <c r="U15" s="1035"/>
      <c r="V15" s="1035"/>
      <c r="W15" s="1035"/>
      <c r="X15" s="1035"/>
      <c r="Y15" s="1035"/>
      <c r="Z15" s="1035"/>
      <c r="AA15" s="1035"/>
      <c r="AB15" s="1035"/>
      <c r="AC15" s="1035"/>
      <c r="AD15" s="1035"/>
      <c r="AE15" s="1036"/>
      <c r="AF15" s="1010"/>
      <c r="AG15" s="1011"/>
      <c r="AH15" s="1011"/>
      <c r="AI15" s="1011"/>
      <c r="AJ15" s="1012"/>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34"/>
      <c r="R16" s="1035"/>
      <c r="S16" s="1035"/>
      <c r="T16" s="1035"/>
      <c r="U16" s="1035"/>
      <c r="V16" s="1035"/>
      <c r="W16" s="1035"/>
      <c r="X16" s="1035"/>
      <c r="Y16" s="1035"/>
      <c r="Z16" s="1035"/>
      <c r="AA16" s="1035"/>
      <c r="AB16" s="1035"/>
      <c r="AC16" s="1035"/>
      <c r="AD16" s="1035"/>
      <c r="AE16" s="1036"/>
      <c r="AF16" s="1010"/>
      <c r="AG16" s="1011"/>
      <c r="AH16" s="1011"/>
      <c r="AI16" s="1011"/>
      <c r="AJ16" s="1012"/>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34"/>
      <c r="R17" s="1035"/>
      <c r="S17" s="1035"/>
      <c r="T17" s="1035"/>
      <c r="U17" s="1035"/>
      <c r="V17" s="1035"/>
      <c r="W17" s="1035"/>
      <c r="X17" s="1035"/>
      <c r="Y17" s="1035"/>
      <c r="Z17" s="1035"/>
      <c r="AA17" s="1035"/>
      <c r="AB17" s="1035"/>
      <c r="AC17" s="1035"/>
      <c r="AD17" s="1035"/>
      <c r="AE17" s="1036"/>
      <c r="AF17" s="1010"/>
      <c r="AG17" s="1011"/>
      <c r="AH17" s="1011"/>
      <c r="AI17" s="1011"/>
      <c r="AJ17" s="1012"/>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34"/>
      <c r="R18" s="1035"/>
      <c r="S18" s="1035"/>
      <c r="T18" s="1035"/>
      <c r="U18" s="1035"/>
      <c r="V18" s="1035"/>
      <c r="W18" s="1035"/>
      <c r="X18" s="1035"/>
      <c r="Y18" s="1035"/>
      <c r="Z18" s="1035"/>
      <c r="AA18" s="1035"/>
      <c r="AB18" s="1035"/>
      <c r="AC18" s="1035"/>
      <c r="AD18" s="1035"/>
      <c r="AE18" s="1036"/>
      <c r="AF18" s="1010"/>
      <c r="AG18" s="1011"/>
      <c r="AH18" s="1011"/>
      <c r="AI18" s="1011"/>
      <c r="AJ18" s="1012"/>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34"/>
      <c r="R19" s="1035"/>
      <c r="S19" s="1035"/>
      <c r="T19" s="1035"/>
      <c r="U19" s="1035"/>
      <c r="V19" s="1035"/>
      <c r="W19" s="1035"/>
      <c r="X19" s="1035"/>
      <c r="Y19" s="1035"/>
      <c r="Z19" s="1035"/>
      <c r="AA19" s="1035"/>
      <c r="AB19" s="1035"/>
      <c r="AC19" s="1035"/>
      <c r="AD19" s="1035"/>
      <c r="AE19" s="1036"/>
      <c r="AF19" s="1010"/>
      <c r="AG19" s="1011"/>
      <c r="AH19" s="1011"/>
      <c r="AI19" s="1011"/>
      <c r="AJ19" s="1012"/>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34"/>
      <c r="R20" s="1035"/>
      <c r="S20" s="1035"/>
      <c r="T20" s="1035"/>
      <c r="U20" s="1035"/>
      <c r="V20" s="1035"/>
      <c r="W20" s="1035"/>
      <c r="X20" s="1035"/>
      <c r="Y20" s="1035"/>
      <c r="Z20" s="1035"/>
      <c r="AA20" s="1035"/>
      <c r="AB20" s="1035"/>
      <c r="AC20" s="1035"/>
      <c r="AD20" s="1035"/>
      <c r="AE20" s="1036"/>
      <c r="AF20" s="1010"/>
      <c r="AG20" s="1011"/>
      <c r="AH20" s="1011"/>
      <c r="AI20" s="1011"/>
      <c r="AJ20" s="1012"/>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34"/>
      <c r="R21" s="1035"/>
      <c r="S21" s="1035"/>
      <c r="T21" s="1035"/>
      <c r="U21" s="1035"/>
      <c r="V21" s="1035"/>
      <c r="W21" s="1035"/>
      <c r="X21" s="1035"/>
      <c r="Y21" s="1035"/>
      <c r="Z21" s="1035"/>
      <c r="AA21" s="1035"/>
      <c r="AB21" s="1035"/>
      <c r="AC21" s="1035"/>
      <c r="AD21" s="1035"/>
      <c r="AE21" s="1036"/>
      <c r="AF21" s="1010"/>
      <c r="AG21" s="1011"/>
      <c r="AH21" s="1011"/>
      <c r="AI21" s="1011"/>
      <c r="AJ21" s="1012"/>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2"/>
      <c r="R22" s="1073"/>
      <c r="S22" s="1073"/>
      <c r="T22" s="1073"/>
      <c r="U22" s="1073"/>
      <c r="V22" s="1073"/>
      <c r="W22" s="1073"/>
      <c r="X22" s="1073"/>
      <c r="Y22" s="1073"/>
      <c r="Z22" s="1073"/>
      <c r="AA22" s="1073"/>
      <c r="AB22" s="1073"/>
      <c r="AC22" s="1073"/>
      <c r="AD22" s="1073"/>
      <c r="AE22" s="1074"/>
      <c r="AF22" s="1010"/>
      <c r="AG22" s="1011"/>
      <c r="AH22" s="1011"/>
      <c r="AI22" s="1011"/>
      <c r="AJ22" s="1012"/>
      <c r="AK22" s="1068"/>
      <c r="AL22" s="1069"/>
      <c r="AM22" s="1069"/>
      <c r="AN22" s="1069"/>
      <c r="AO22" s="1069"/>
      <c r="AP22" s="1069"/>
      <c r="AQ22" s="1069"/>
      <c r="AR22" s="1069"/>
      <c r="AS22" s="1069"/>
      <c r="AT22" s="1069"/>
      <c r="AU22" s="1070"/>
      <c r="AV22" s="1070"/>
      <c r="AW22" s="1070"/>
      <c r="AX22" s="1070"/>
      <c r="AY22" s="1071"/>
      <c r="AZ22" s="1026" t="s">
        <v>367</v>
      </c>
      <c r="BA22" s="1026"/>
      <c r="BB22" s="1026"/>
      <c r="BC22" s="1026"/>
      <c r="BD22" s="1027"/>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59"/>
      <c r="R23" s="1060"/>
      <c r="S23" s="1060"/>
      <c r="T23" s="1060"/>
      <c r="U23" s="1060"/>
      <c r="V23" s="1060"/>
      <c r="W23" s="1060"/>
      <c r="X23" s="1060"/>
      <c r="Y23" s="1060"/>
      <c r="Z23" s="1060"/>
      <c r="AA23" s="1060"/>
      <c r="AB23" s="1060"/>
      <c r="AC23" s="1060"/>
      <c r="AD23" s="1060"/>
      <c r="AE23" s="1061"/>
      <c r="AF23" s="1062">
        <v>230</v>
      </c>
      <c r="AG23" s="1060"/>
      <c r="AH23" s="1060"/>
      <c r="AI23" s="1060"/>
      <c r="AJ23" s="1063"/>
      <c r="AK23" s="1064"/>
      <c r="AL23" s="1065"/>
      <c r="AM23" s="1065"/>
      <c r="AN23" s="1065"/>
      <c r="AO23" s="1065"/>
      <c r="AP23" s="1060"/>
      <c r="AQ23" s="1060"/>
      <c r="AR23" s="1060"/>
      <c r="AS23" s="1060"/>
      <c r="AT23" s="1060"/>
      <c r="AU23" s="1066"/>
      <c r="AV23" s="1066"/>
      <c r="AW23" s="1066"/>
      <c r="AX23" s="1066"/>
      <c r="AY23" s="1067"/>
      <c r="AZ23" s="1056" t="s">
        <v>111</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370</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347</v>
      </c>
      <c r="B26" s="987"/>
      <c r="C26" s="987"/>
      <c r="D26" s="987"/>
      <c r="E26" s="987"/>
      <c r="F26" s="987"/>
      <c r="G26" s="987"/>
      <c r="H26" s="987"/>
      <c r="I26" s="987"/>
      <c r="J26" s="987"/>
      <c r="K26" s="987"/>
      <c r="L26" s="987"/>
      <c r="M26" s="987"/>
      <c r="N26" s="987"/>
      <c r="O26" s="987"/>
      <c r="P26" s="988"/>
      <c r="Q26" s="992" t="s">
        <v>372</v>
      </c>
      <c r="R26" s="993"/>
      <c r="S26" s="993"/>
      <c r="T26" s="993"/>
      <c r="U26" s="994"/>
      <c r="V26" s="992" t="s">
        <v>373</v>
      </c>
      <c r="W26" s="993"/>
      <c r="X26" s="993"/>
      <c r="Y26" s="993"/>
      <c r="Z26" s="994"/>
      <c r="AA26" s="992" t="s">
        <v>374</v>
      </c>
      <c r="AB26" s="993"/>
      <c r="AC26" s="993"/>
      <c r="AD26" s="993"/>
      <c r="AE26" s="993"/>
      <c r="AF26" s="1050" t="s">
        <v>375</v>
      </c>
      <c r="AG26" s="999"/>
      <c r="AH26" s="999"/>
      <c r="AI26" s="999"/>
      <c r="AJ26" s="1051"/>
      <c r="AK26" s="993" t="s">
        <v>376</v>
      </c>
      <c r="AL26" s="993"/>
      <c r="AM26" s="993"/>
      <c r="AN26" s="993"/>
      <c r="AO26" s="994"/>
      <c r="AP26" s="992" t="s">
        <v>377</v>
      </c>
      <c r="AQ26" s="993"/>
      <c r="AR26" s="993"/>
      <c r="AS26" s="993"/>
      <c r="AT26" s="994"/>
      <c r="AU26" s="992" t="s">
        <v>378</v>
      </c>
      <c r="AV26" s="993"/>
      <c r="AW26" s="993"/>
      <c r="AX26" s="993"/>
      <c r="AY26" s="994"/>
      <c r="AZ26" s="992" t="s">
        <v>379</v>
      </c>
      <c r="BA26" s="993"/>
      <c r="BB26" s="993"/>
      <c r="BC26" s="993"/>
      <c r="BD26" s="994"/>
      <c r="BE26" s="992" t="s">
        <v>354</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380</v>
      </c>
      <c r="C28" s="1042"/>
      <c r="D28" s="1042"/>
      <c r="E28" s="1042"/>
      <c r="F28" s="1042"/>
      <c r="G28" s="1042"/>
      <c r="H28" s="1042"/>
      <c r="I28" s="1042"/>
      <c r="J28" s="1042"/>
      <c r="K28" s="1042"/>
      <c r="L28" s="1042"/>
      <c r="M28" s="1042"/>
      <c r="N28" s="1042"/>
      <c r="O28" s="1042"/>
      <c r="P28" s="1043"/>
      <c r="Q28" s="1044">
        <v>2348</v>
      </c>
      <c r="R28" s="1045"/>
      <c r="S28" s="1045"/>
      <c r="T28" s="1045"/>
      <c r="U28" s="1045"/>
      <c r="V28" s="1045">
        <v>2361</v>
      </c>
      <c r="W28" s="1045"/>
      <c r="X28" s="1045"/>
      <c r="Y28" s="1045"/>
      <c r="Z28" s="1045"/>
      <c r="AA28" s="1045">
        <v>-13</v>
      </c>
      <c r="AB28" s="1045"/>
      <c r="AC28" s="1045"/>
      <c r="AD28" s="1045"/>
      <c r="AE28" s="1046"/>
      <c r="AF28" s="1047">
        <v>-13</v>
      </c>
      <c r="AG28" s="1045"/>
      <c r="AH28" s="1045"/>
      <c r="AI28" s="1045"/>
      <c r="AJ28" s="1048"/>
      <c r="AK28" s="1049">
        <v>360</v>
      </c>
      <c r="AL28" s="1037"/>
      <c r="AM28" s="1037"/>
      <c r="AN28" s="1037"/>
      <c r="AO28" s="1037"/>
      <c r="AP28" s="1037"/>
      <c r="AQ28" s="1037"/>
      <c r="AR28" s="1037"/>
      <c r="AS28" s="1037"/>
      <c r="AT28" s="1037"/>
      <c r="AU28" s="1037"/>
      <c r="AV28" s="1037"/>
      <c r="AW28" s="1037"/>
      <c r="AX28" s="1037"/>
      <c r="AY28" s="1037"/>
      <c r="AZ28" s="1038"/>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8" t="s">
        <v>381</v>
      </c>
      <c r="C29" s="1029"/>
      <c r="D29" s="1029"/>
      <c r="E29" s="1029"/>
      <c r="F29" s="1029"/>
      <c r="G29" s="1029"/>
      <c r="H29" s="1029"/>
      <c r="I29" s="1029"/>
      <c r="J29" s="1029"/>
      <c r="K29" s="1029"/>
      <c r="L29" s="1029"/>
      <c r="M29" s="1029"/>
      <c r="N29" s="1029"/>
      <c r="O29" s="1029"/>
      <c r="P29" s="1030"/>
      <c r="Q29" s="1034">
        <v>1624</v>
      </c>
      <c r="R29" s="1035"/>
      <c r="S29" s="1035"/>
      <c r="T29" s="1035"/>
      <c r="U29" s="1035"/>
      <c r="V29" s="1035">
        <v>1581</v>
      </c>
      <c r="W29" s="1035"/>
      <c r="X29" s="1035"/>
      <c r="Y29" s="1035"/>
      <c r="Z29" s="1035"/>
      <c r="AA29" s="1035">
        <v>43</v>
      </c>
      <c r="AB29" s="1035"/>
      <c r="AC29" s="1035"/>
      <c r="AD29" s="1035"/>
      <c r="AE29" s="1036"/>
      <c r="AF29" s="1010">
        <v>43</v>
      </c>
      <c r="AG29" s="1011"/>
      <c r="AH29" s="1011"/>
      <c r="AI29" s="1011"/>
      <c r="AJ29" s="1012"/>
      <c r="AK29" s="971">
        <v>238</v>
      </c>
      <c r="AL29" s="962"/>
      <c r="AM29" s="962"/>
      <c r="AN29" s="962"/>
      <c r="AO29" s="962"/>
      <c r="AP29" s="962"/>
      <c r="AQ29" s="962"/>
      <c r="AR29" s="962"/>
      <c r="AS29" s="962"/>
      <c r="AT29" s="962"/>
      <c r="AU29" s="962"/>
      <c r="AV29" s="962"/>
      <c r="AW29" s="962"/>
      <c r="AX29" s="962"/>
      <c r="AY29" s="962"/>
      <c r="AZ29" s="1033"/>
      <c r="BA29" s="1033"/>
      <c r="BB29" s="1033"/>
      <c r="BC29" s="1033"/>
      <c r="BD29" s="1033"/>
      <c r="BE29" s="1023"/>
      <c r="BF29" s="1023"/>
      <c r="BG29" s="1023"/>
      <c r="BH29" s="1023"/>
      <c r="BI29" s="1024"/>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8" t="s">
        <v>382</v>
      </c>
      <c r="C30" s="1029"/>
      <c r="D30" s="1029"/>
      <c r="E30" s="1029"/>
      <c r="F30" s="1029"/>
      <c r="G30" s="1029"/>
      <c r="H30" s="1029"/>
      <c r="I30" s="1029"/>
      <c r="J30" s="1029"/>
      <c r="K30" s="1029"/>
      <c r="L30" s="1029"/>
      <c r="M30" s="1029"/>
      <c r="N30" s="1029"/>
      <c r="O30" s="1029"/>
      <c r="P30" s="1030"/>
      <c r="Q30" s="1034">
        <v>164</v>
      </c>
      <c r="R30" s="1035"/>
      <c r="S30" s="1035"/>
      <c r="T30" s="1035"/>
      <c r="U30" s="1035"/>
      <c r="V30" s="1035">
        <v>162</v>
      </c>
      <c r="W30" s="1035"/>
      <c r="X30" s="1035"/>
      <c r="Y30" s="1035"/>
      <c r="Z30" s="1035"/>
      <c r="AA30" s="1035">
        <v>1</v>
      </c>
      <c r="AB30" s="1035"/>
      <c r="AC30" s="1035"/>
      <c r="AD30" s="1035"/>
      <c r="AE30" s="1036"/>
      <c r="AF30" s="1010">
        <v>1</v>
      </c>
      <c r="AG30" s="1011"/>
      <c r="AH30" s="1011"/>
      <c r="AI30" s="1011"/>
      <c r="AJ30" s="1012"/>
      <c r="AK30" s="971">
        <v>47</v>
      </c>
      <c r="AL30" s="962"/>
      <c r="AM30" s="962"/>
      <c r="AN30" s="962"/>
      <c r="AO30" s="962"/>
      <c r="AP30" s="962"/>
      <c r="AQ30" s="962"/>
      <c r="AR30" s="962"/>
      <c r="AS30" s="962"/>
      <c r="AT30" s="962"/>
      <c r="AU30" s="962"/>
      <c r="AV30" s="962"/>
      <c r="AW30" s="962"/>
      <c r="AX30" s="962"/>
      <c r="AY30" s="962"/>
      <c r="AZ30" s="1033"/>
      <c r="BA30" s="1033"/>
      <c r="BB30" s="1033"/>
      <c r="BC30" s="1033"/>
      <c r="BD30" s="1033"/>
      <c r="BE30" s="1023"/>
      <c r="BF30" s="1023"/>
      <c r="BG30" s="1023"/>
      <c r="BH30" s="1023"/>
      <c r="BI30" s="1024"/>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8" t="s">
        <v>383</v>
      </c>
      <c r="C31" s="1029"/>
      <c r="D31" s="1029"/>
      <c r="E31" s="1029"/>
      <c r="F31" s="1029"/>
      <c r="G31" s="1029"/>
      <c r="H31" s="1029"/>
      <c r="I31" s="1029"/>
      <c r="J31" s="1029"/>
      <c r="K31" s="1029"/>
      <c r="L31" s="1029"/>
      <c r="M31" s="1029"/>
      <c r="N31" s="1029"/>
      <c r="O31" s="1029"/>
      <c r="P31" s="1030"/>
      <c r="Q31" s="1034">
        <v>479</v>
      </c>
      <c r="R31" s="1035"/>
      <c r="S31" s="1035"/>
      <c r="T31" s="1035"/>
      <c r="U31" s="1035"/>
      <c r="V31" s="1035">
        <v>479</v>
      </c>
      <c r="W31" s="1035"/>
      <c r="X31" s="1035"/>
      <c r="Y31" s="1035"/>
      <c r="Z31" s="1035"/>
      <c r="AA31" s="1035">
        <v>0</v>
      </c>
      <c r="AB31" s="1035"/>
      <c r="AC31" s="1035"/>
      <c r="AD31" s="1035"/>
      <c r="AE31" s="1036"/>
      <c r="AF31" s="1010">
        <v>333</v>
      </c>
      <c r="AG31" s="1011"/>
      <c r="AH31" s="1011"/>
      <c r="AI31" s="1011"/>
      <c r="AJ31" s="1012"/>
      <c r="AK31" s="971">
        <v>4</v>
      </c>
      <c r="AL31" s="962"/>
      <c r="AM31" s="962"/>
      <c r="AN31" s="962"/>
      <c r="AO31" s="962"/>
      <c r="AP31" s="962">
        <v>302</v>
      </c>
      <c r="AQ31" s="962"/>
      <c r="AR31" s="962"/>
      <c r="AS31" s="962"/>
      <c r="AT31" s="962"/>
      <c r="AU31" s="962"/>
      <c r="AV31" s="962"/>
      <c r="AW31" s="962"/>
      <c r="AX31" s="962"/>
      <c r="AY31" s="962"/>
      <c r="AZ31" s="1033"/>
      <c r="BA31" s="1033"/>
      <c r="BB31" s="1033"/>
      <c r="BC31" s="1033"/>
      <c r="BD31" s="1033"/>
      <c r="BE31" s="1023" t="s">
        <v>384</v>
      </c>
      <c r="BF31" s="1023"/>
      <c r="BG31" s="1023"/>
      <c r="BH31" s="1023"/>
      <c r="BI31" s="1024"/>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8" t="s">
        <v>385</v>
      </c>
      <c r="C32" s="1029"/>
      <c r="D32" s="1029"/>
      <c r="E32" s="1029"/>
      <c r="F32" s="1029"/>
      <c r="G32" s="1029"/>
      <c r="H32" s="1029"/>
      <c r="I32" s="1029"/>
      <c r="J32" s="1029"/>
      <c r="K32" s="1029"/>
      <c r="L32" s="1029"/>
      <c r="M32" s="1029"/>
      <c r="N32" s="1029"/>
      <c r="O32" s="1029"/>
      <c r="P32" s="1030"/>
      <c r="Q32" s="1034">
        <v>16</v>
      </c>
      <c r="R32" s="1035"/>
      <c r="S32" s="1035"/>
      <c r="T32" s="1035"/>
      <c r="U32" s="1035"/>
      <c r="V32" s="1035">
        <v>14</v>
      </c>
      <c r="W32" s="1035"/>
      <c r="X32" s="1035"/>
      <c r="Y32" s="1035"/>
      <c r="Z32" s="1035"/>
      <c r="AA32" s="1035">
        <v>2</v>
      </c>
      <c r="AB32" s="1035"/>
      <c r="AC32" s="1035"/>
      <c r="AD32" s="1035"/>
      <c r="AE32" s="1036"/>
      <c r="AF32" s="1010">
        <v>2</v>
      </c>
      <c r="AG32" s="1011"/>
      <c r="AH32" s="1011"/>
      <c r="AI32" s="1011"/>
      <c r="AJ32" s="1012"/>
      <c r="AK32" s="971">
        <v>11</v>
      </c>
      <c r="AL32" s="962"/>
      <c r="AM32" s="962"/>
      <c r="AN32" s="962"/>
      <c r="AO32" s="962"/>
      <c r="AP32" s="962"/>
      <c r="AQ32" s="962"/>
      <c r="AR32" s="962"/>
      <c r="AS32" s="962"/>
      <c r="AT32" s="962"/>
      <c r="AU32" s="962"/>
      <c r="AV32" s="962"/>
      <c r="AW32" s="962"/>
      <c r="AX32" s="962"/>
      <c r="AY32" s="962"/>
      <c r="AZ32" s="1033"/>
      <c r="BA32" s="1033"/>
      <c r="BB32" s="1033"/>
      <c r="BC32" s="1033"/>
      <c r="BD32" s="1033"/>
      <c r="BE32" s="1023" t="s">
        <v>386</v>
      </c>
      <c r="BF32" s="1023"/>
      <c r="BG32" s="1023"/>
      <c r="BH32" s="1023"/>
      <c r="BI32" s="1024"/>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8" t="s">
        <v>387</v>
      </c>
      <c r="C33" s="1029"/>
      <c r="D33" s="1029"/>
      <c r="E33" s="1029"/>
      <c r="F33" s="1029"/>
      <c r="G33" s="1029"/>
      <c r="H33" s="1029"/>
      <c r="I33" s="1029"/>
      <c r="J33" s="1029"/>
      <c r="K33" s="1029"/>
      <c r="L33" s="1029"/>
      <c r="M33" s="1029"/>
      <c r="N33" s="1029"/>
      <c r="O33" s="1029"/>
      <c r="P33" s="1030"/>
      <c r="Q33" s="1034">
        <v>669</v>
      </c>
      <c r="R33" s="1035"/>
      <c r="S33" s="1035"/>
      <c r="T33" s="1035"/>
      <c r="U33" s="1035"/>
      <c r="V33" s="1035">
        <v>658</v>
      </c>
      <c r="W33" s="1035"/>
      <c r="X33" s="1035"/>
      <c r="Y33" s="1035"/>
      <c r="Z33" s="1035"/>
      <c r="AA33" s="1035">
        <v>11</v>
      </c>
      <c r="AB33" s="1035"/>
      <c r="AC33" s="1035"/>
      <c r="AD33" s="1035"/>
      <c r="AE33" s="1036"/>
      <c r="AF33" s="1010">
        <v>7</v>
      </c>
      <c r="AG33" s="1011"/>
      <c r="AH33" s="1011"/>
      <c r="AI33" s="1011"/>
      <c r="AJ33" s="1012"/>
      <c r="AK33" s="971">
        <v>253</v>
      </c>
      <c r="AL33" s="962"/>
      <c r="AM33" s="962"/>
      <c r="AN33" s="962"/>
      <c r="AO33" s="962"/>
      <c r="AP33" s="962">
        <v>3348</v>
      </c>
      <c r="AQ33" s="962"/>
      <c r="AR33" s="962"/>
      <c r="AS33" s="962"/>
      <c r="AT33" s="962"/>
      <c r="AU33" s="962">
        <v>2846</v>
      </c>
      <c r="AV33" s="962"/>
      <c r="AW33" s="962"/>
      <c r="AX33" s="962"/>
      <c r="AY33" s="962"/>
      <c r="AZ33" s="1033"/>
      <c r="BA33" s="1033"/>
      <c r="BB33" s="1033"/>
      <c r="BC33" s="1033"/>
      <c r="BD33" s="1033"/>
      <c r="BE33" s="1023" t="s">
        <v>386</v>
      </c>
      <c r="BF33" s="1023"/>
      <c r="BG33" s="1023"/>
      <c r="BH33" s="1023"/>
      <c r="BI33" s="1024"/>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34"/>
      <c r="R34" s="1035"/>
      <c r="S34" s="1035"/>
      <c r="T34" s="1035"/>
      <c r="U34" s="1035"/>
      <c r="V34" s="1035"/>
      <c r="W34" s="1035"/>
      <c r="X34" s="1035"/>
      <c r="Y34" s="1035"/>
      <c r="Z34" s="1035"/>
      <c r="AA34" s="1035"/>
      <c r="AB34" s="1035"/>
      <c r="AC34" s="1035"/>
      <c r="AD34" s="1035"/>
      <c r="AE34" s="1036"/>
      <c r="AF34" s="1010"/>
      <c r="AG34" s="1011"/>
      <c r="AH34" s="1011"/>
      <c r="AI34" s="1011"/>
      <c r="AJ34" s="1012"/>
      <c r="AK34" s="971"/>
      <c r="AL34" s="962"/>
      <c r="AM34" s="962"/>
      <c r="AN34" s="962"/>
      <c r="AO34" s="962"/>
      <c r="AP34" s="962"/>
      <c r="AQ34" s="962"/>
      <c r="AR34" s="962"/>
      <c r="AS34" s="962"/>
      <c r="AT34" s="962"/>
      <c r="AU34" s="962"/>
      <c r="AV34" s="962"/>
      <c r="AW34" s="962"/>
      <c r="AX34" s="962"/>
      <c r="AY34" s="962"/>
      <c r="AZ34" s="1033"/>
      <c r="BA34" s="1033"/>
      <c r="BB34" s="1033"/>
      <c r="BC34" s="1033"/>
      <c r="BD34" s="1033"/>
      <c r="BE34" s="1023"/>
      <c r="BF34" s="1023"/>
      <c r="BG34" s="1023"/>
      <c r="BH34" s="1023"/>
      <c r="BI34" s="1024"/>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34"/>
      <c r="R35" s="1035"/>
      <c r="S35" s="1035"/>
      <c r="T35" s="1035"/>
      <c r="U35" s="1035"/>
      <c r="V35" s="1035"/>
      <c r="W35" s="1035"/>
      <c r="X35" s="1035"/>
      <c r="Y35" s="1035"/>
      <c r="Z35" s="1035"/>
      <c r="AA35" s="1035"/>
      <c r="AB35" s="1035"/>
      <c r="AC35" s="1035"/>
      <c r="AD35" s="1035"/>
      <c r="AE35" s="1036"/>
      <c r="AF35" s="1010"/>
      <c r="AG35" s="1011"/>
      <c r="AH35" s="1011"/>
      <c r="AI35" s="1011"/>
      <c r="AJ35" s="1012"/>
      <c r="AK35" s="971"/>
      <c r="AL35" s="962"/>
      <c r="AM35" s="962"/>
      <c r="AN35" s="962"/>
      <c r="AO35" s="962"/>
      <c r="AP35" s="962"/>
      <c r="AQ35" s="962"/>
      <c r="AR35" s="962"/>
      <c r="AS35" s="962"/>
      <c r="AT35" s="962"/>
      <c r="AU35" s="962"/>
      <c r="AV35" s="962"/>
      <c r="AW35" s="962"/>
      <c r="AX35" s="962"/>
      <c r="AY35" s="962"/>
      <c r="AZ35" s="1033"/>
      <c r="BA35" s="1033"/>
      <c r="BB35" s="1033"/>
      <c r="BC35" s="1033"/>
      <c r="BD35" s="1033"/>
      <c r="BE35" s="1023"/>
      <c r="BF35" s="1023"/>
      <c r="BG35" s="1023"/>
      <c r="BH35" s="1023"/>
      <c r="BI35" s="1024"/>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34"/>
      <c r="R36" s="1035"/>
      <c r="S36" s="1035"/>
      <c r="T36" s="1035"/>
      <c r="U36" s="1035"/>
      <c r="V36" s="1035"/>
      <c r="W36" s="1035"/>
      <c r="X36" s="1035"/>
      <c r="Y36" s="1035"/>
      <c r="Z36" s="1035"/>
      <c r="AA36" s="1035"/>
      <c r="AB36" s="1035"/>
      <c r="AC36" s="1035"/>
      <c r="AD36" s="1035"/>
      <c r="AE36" s="1036"/>
      <c r="AF36" s="1010"/>
      <c r="AG36" s="1011"/>
      <c r="AH36" s="1011"/>
      <c r="AI36" s="1011"/>
      <c r="AJ36" s="1012"/>
      <c r="AK36" s="971"/>
      <c r="AL36" s="962"/>
      <c r="AM36" s="962"/>
      <c r="AN36" s="962"/>
      <c r="AO36" s="962"/>
      <c r="AP36" s="962"/>
      <c r="AQ36" s="962"/>
      <c r="AR36" s="962"/>
      <c r="AS36" s="962"/>
      <c r="AT36" s="962"/>
      <c r="AU36" s="962"/>
      <c r="AV36" s="962"/>
      <c r="AW36" s="962"/>
      <c r="AX36" s="962"/>
      <c r="AY36" s="962"/>
      <c r="AZ36" s="1033"/>
      <c r="BA36" s="1033"/>
      <c r="BB36" s="1033"/>
      <c r="BC36" s="1033"/>
      <c r="BD36" s="1033"/>
      <c r="BE36" s="1023"/>
      <c r="BF36" s="1023"/>
      <c r="BG36" s="1023"/>
      <c r="BH36" s="1023"/>
      <c r="BI36" s="1024"/>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34"/>
      <c r="R37" s="1035"/>
      <c r="S37" s="1035"/>
      <c r="T37" s="1035"/>
      <c r="U37" s="1035"/>
      <c r="V37" s="1035"/>
      <c r="W37" s="1035"/>
      <c r="X37" s="1035"/>
      <c r="Y37" s="1035"/>
      <c r="Z37" s="1035"/>
      <c r="AA37" s="1035"/>
      <c r="AB37" s="1035"/>
      <c r="AC37" s="1035"/>
      <c r="AD37" s="1035"/>
      <c r="AE37" s="1036"/>
      <c r="AF37" s="1010"/>
      <c r="AG37" s="1011"/>
      <c r="AH37" s="1011"/>
      <c r="AI37" s="1011"/>
      <c r="AJ37" s="1012"/>
      <c r="AK37" s="971"/>
      <c r="AL37" s="962"/>
      <c r="AM37" s="962"/>
      <c r="AN37" s="962"/>
      <c r="AO37" s="962"/>
      <c r="AP37" s="962"/>
      <c r="AQ37" s="962"/>
      <c r="AR37" s="962"/>
      <c r="AS37" s="962"/>
      <c r="AT37" s="962"/>
      <c r="AU37" s="962"/>
      <c r="AV37" s="962"/>
      <c r="AW37" s="962"/>
      <c r="AX37" s="962"/>
      <c r="AY37" s="962"/>
      <c r="AZ37" s="1033"/>
      <c r="BA37" s="1033"/>
      <c r="BB37" s="1033"/>
      <c r="BC37" s="1033"/>
      <c r="BD37" s="1033"/>
      <c r="BE37" s="1023"/>
      <c r="BF37" s="1023"/>
      <c r="BG37" s="1023"/>
      <c r="BH37" s="1023"/>
      <c r="BI37" s="1024"/>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34"/>
      <c r="R38" s="1035"/>
      <c r="S38" s="1035"/>
      <c r="T38" s="1035"/>
      <c r="U38" s="1035"/>
      <c r="V38" s="1035"/>
      <c r="W38" s="1035"/>
      <c r="X38" s="1035"/>
      <c r="Y38" s="1035"/>
      <c r="Z38" s="1035"/>
      <c r="AA38" s="1035"/>
      <c r="AB38" s="1035"/>
      <c r="AC38" s="1035"/>
      <c r="AD38" s="1035"/>
      <c r="AE38" s="1036"/>
      <c r="AF38" s="1010"/>
      <c r="AG38" s="1011"/>
      <c r="AH38" s="1011"/>
      <c r="AI38" s="1011"/>
      <c r="AJ38" s="1012"/>
      <c r="AK38" s="971"/>
      <c r="AL38" s="962"/>
      <c r="AM38" s="962"/>
      <c r="AN38" s="962"/>
      <c r="AO38" s="962"/>
      <c r="AP38" s="962"/>
      <c r="AQ38" s="962"/>
      <c r="AR38" s="962"/>
      <c r="AS38" s="962"/>
      <c r="AT38" s="962"/>
      <c r="AU38" s="962"/>
      <c r="AV38" s="962"/>
      <c r="AW38" s="962"/>
      <c r="AX38" s="962"/>
      <c r="AY38" s="962"/>
      <c r="AZ38" s="1033"/>
      <c r="BA38" s="1033"/>
      <c r="BB38" s="1033"/>
      <c r="BC38" s="1033"/>
      <c r="BD38" s="1033"/>
      <c r="BE38" s="1023"/>
      <c r="BF38" s="1023"/>
      <c r="BG38" s="1023"/>
      <c r="BH38" s="1023"/>
      <c r="BI38" s="1024"/>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34"/>
      <c r="R39" s="1035"/>
      <c r="S39" s="1035"/>
      <c r="T39" s="1035"/>
      <c r="U39" s="1035"/>
      <c r="V39" s="1035"/>
      <c r="W39" s="1035"/>
      <c r="X39" s="1035"/>
      <c r="Y39" s="1035"/>
      <c r="Z39" s="1035"/>
      <c r="AA39" s="1035"/>
      <c r="AB39" s="1035"/>
      <c r="AC39" s="1035"/>
      <c r="AD39" s="1035"/>
      <c r="AE39" s="1036"/>
      <c r="AF39" s="1010"/>
      <c r="AG39" s="1011"/>
      <c r="AH39" s="1011"/>
      <c r="AI39" s="1011"/>
      <c r="AJ39" s="1012"/>
      <c r="AK39" s="971"/>
      <c r="AL39" s="962"/>
      <c r="AM39" s="962"/>
      <c r="AN39" s="962"/>
      <c r="AO39" s="962"/>
      <c r="AP39" s="962"/>
      <c r="AQ39" s="962"/>
      <c r="AR39" s="962"/>
      <c r="AS39" s="962"/>
      <c r="AT39" s="962"/>
      <c r="AU39" s="962"/>
      <c r="AV39" s="962"/>
      <c r="AW39" s="962"/>
      <c r="AX39" s="962"/>
      <c r="AY39" s="962"/>
      <c r="AZ39" s="1033"/>
      <c r="BA39" s="1033"/>
      <c r="BB39" s="1033"/>
      <c r="BC39" s="1033"/>
      <c r="BD39" s="1033"/>
      <c r="BE39" s="1023"/>
      <c r="BF39" s="1023"/>
      <c r="BG39" s="1023"/>
      <c r="BH39" s="1023"/>
      <c r="BI39" s="1024"/>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34"/>
      <c r="R40" s="1035"/>
      <c r="S40" s="1035"/>
      <c r="T40" s="1035"/>
      <c r="U40" s="1035"/>
      <c r="V40" s="1035"/>
      <c r="W40" s="1035"/>
      <c r="X40" s="1035"/>
      <c r="Y40" s="1035"/>
      <c r="Z40" s="1035"/>
      <c r="AA40" s="1035"/>
      <c r="AB40" s="1035"/>
      <c r="AC40" s="1035"/>
      <c r="AD40" s="1035"/>
      <c r="AE40" s="1036"/>
      <c r="AF40" s="1010"/>
      <c r="AG40" s="1011"/>
      <c r="AH40" s="1011"/>
      <c r="AI40" s="1011"/>
      <c r="AJ40" s="1012"/>
      <c r="AK40" s="971"/>
      <c r="AL40" s="962"/>
      <c r="AM40" s="962"/>
      <c r="AN40" s="962"/>
      <c r="AO40" s="962"/>
      <c r="AP40" s="962"/>
      <c r="AQ40" s="962"/>
      <c r="AR40" s="962"/>
      <c r="AS40" s="962"/>
      <c r="AT40" s="962"/>
      <c r="AU40" s="962"/>
      <c r="AV40" s="962"/>
      <c r="AW40" s="962"/>
      <c r="AX40" s="962"/>
      <c r="AY40" s="962"/>
      <c r="AZ40" s="1033"/>
      <c r="BA40" s="1033"/>
      <c r="BB40" s="1033"/>
      <c r="BC40" s="1033"/>
      <c r="BD40" s="1033"/>
      <c r="BE40" s="1023"/>
      <c r="BF40" s="1023"/>
      <c r="BG40" s="1023"/>
      <c r="BH40" s="1023"/>
      <c r="BI40" s="1024"/>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34"/>
      <c r="R41" s="1035"/>
      <c r="S41" s="1035"/>
      <c r="T41" s="1035"/>
      <c r="U41" s="1035"/>
      <c r="V41" s="1035"/>
      <c r="W41" s="1035"/>
      <c r="X41" s="1035"/>
      <c r="Y41" s="1035"/>
      <c r="Z41" s="1035"/>
      <c r="AA41" s="1035"/>
      <c r="AB41" s="1035"/>
      <c r="AC41" s="1035"/>
      <c r="AD41" s="1035"/>
      <c r="AE41" s="1036"/>
      <c r="AF41" s="1010"/>
      <c r="AG41" s="1011"/>
      <c r="AH41" s="1011"/>
      <c r="AI41" s="1011"/>
      <c r="AJ41" s="1012"/>
      <c r="AK41" s="971"/>
      <c r="AL41" s="962"/>
      <c r="AM41" s="962"/>
      <c r="AN41" s="962"/>
      <c r="AO41" s="962"/>
      <c r="AP41" s="962"/>
      <c r="AQ41" s="962"/>
      <c r="AR41" s="962"/>
      <c r="AS41" s="962"/>
      <c r="AT41" s="962"/>
      <c r="AU41" s="962"/>
      <c r="AV41" s="962"/>
      <c r="AW41" s="962"/>
      <c r="AX41" s="962"/>
      <c r="AY41" s="962"/>
      <c r="AZ41" s="1033"/>
      <c r="BA41" s="1033"/>
      <c r="BB41" s="1033"/>
      <c r="BC41" s="1033"/>
      <c r="BD41" s="1033"/>
      <c r="BE41" s="1023"/>
      <c r="BF41" s="1023"/>
      <c r="BG41" s="1023"/>
      <c r="BH41" s="1023"/>
      <c r="BI41" s="1024"/>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34"/>
      <c r="R42" s="1035"/>
      <c r="S42" s="1035"/>
      <c r="T42" s="1035"/>
      <c r="U42" s="1035"/>
      <c r="V42" s="1035"/>
      <c r="W42" s="1035"/>
      <c r="X42" s="1035"/>
      <c r="Y42" s="1035"/>
      <c r="Z42" s="1035"/>
      <c r="AA42" s="1035"/>
      <c r="AB42" s="1035"/>
      <c r="AC42" s="1035"/>
      <c r="AD42" s="1035"/>
      <c r="AE42" s="1036"/>
      <c r="AF42" s="1010"/>
      <c r="AG42" s="1011"/>
      <c r="AH42" s="1011"/>
      <c r="AI42" s="1011"/>
      <c r="AJ42" s="1012"/>
      <c r="AK42" s="971"/>
      <c r="AL42" s="962"/>
      <c r="AM42" s="962"/>
      <c r="AN42" s="962"/>
      <c r="AO42" s="962"/>
      <c r="AP42" s="962"/>
      <c r="AQ42" s="962"/>
      <c r="AR42" s="962"/>
      <c r="AS42" s="962"/>
      <c r="AT42" s="962"/>
      <c r="AU42" s="962"/>
      <c r="AV42" s="962"/>
      <c r="AW42" s="962"/>
      <c r="AX42" s="962"/>
      <c r="AY42" s="962"/>
      <c r="AZ42" s="1033"/>
      <c r="BA42" s="1033"/>
      <c r="BB42" s="1033"/>
      <c r="BC42" s="1033"/>
      <c r="BD42" s="1033"/>
      <c r="BE42" s="1023"/>
      <c r="BF42" s="1023"/>
      <c r="BG42" s="1023"/>
      <c r="BH42" s="1023"/>
      <c r="BI42" s="1024"/>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34"/>
      <c r="R43" s="1035"/>
      <c r="S43" s="1035"/>
      <c r="T43" s="1035"/>
      <c r="U43" s="1035"/>
      <c r="V43" s="1035"/>
      <c r="W43" s="1035"/>
      <c r="X43" s="1035"/>
      <c r="Y43" s="1035"/>
      <c r="Z43" s="1035"/>
      <c r="AA43" s="1035"/>
      <c r="AB43" s="1035"/>
      <c r="AC43" s="1035"/>
      <c r="AD43" s="1035"/>
      <c r="AE43" s="1036"/>
      <c r="AF43" s="1010"/>
      <c r="AG43" s="1011"/>
      <c r="AH43" s="1011"/>
      <c r="AI43" s="1011"/>
      <c r="AJ43" s="1012"/>
      <c r="AK43" s="971"/>
      <c r="AL43" s="962"/>
      <c r="AM43" s="962"/>
      <c r="AN43" s="962"/>
      <c r="AO43" s="962"/>
      <c r="AP43" s="962"/>
      <c r="AQ43" s="962"/>
      <c r="AR43" s="962"/>
      <c r="AS43" s="962"/>
      <c r="AT43" s="962"/>
      <c r="AU43" s="962"/>
      <c r="AV43" s="962"/>
      <c r="AW43" s="962"/>
      <c r="AX43" s="962"/>
      <c r="AY43" s="962"/>
      <c r="AZ43" s="1033"/>
      <c r="BA43" s="1033"/>
      <c r="BB43" s="1033"/>
      <c r="BC43" s="1033"/>
      <c r="BD43" s="1033"/>
      <c r="BE43" s="1023"/>
      <c r="BF43" s="1023"/>
      <c r="BG43" s="1023"/>
      <c r="BH43" s="1023"/>
      <c r="BI43" s="1024"/>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34"/>
      <c r="R44" s="1035"/>
      <c r="S44" s="1035"/>
      <c r="T44" s="1035"/>
      <c r="U44" s="1035"/>
      <c r="V44" s="1035"/>
      <c r="W44" s="1035"/>
      <c r="X44" s="1035"/>
      <c r="Y44" s="1035"/>
      <c r="Z44" s="1035"/>
      <c r="AA44" s="1035"/>
      <c r="AB44" s="1035"/>
      <c r="AC44" s="1035"/>
      <c r="AD44" s="1035"/>
      <c r="AE44" s="1036"/>
      <c r="AF44" s="1010"/>
      <c r="AG44" s="1011"/>
      <c r="AH44" s="1011"/>
      <c r="AI44" s="1011"/>
      <c r="AJ44" s="1012"/>
      <c r="AK44" s="971"/>
      <c r="AL44" s="962"/>
      <c r="AM44" s="962"/>
      <c r="AN44" s="962"/>
      <c r="AO44" s="962"/>
      <c r="AP44" s="962"/>
      <c r="AQ44" s="962"/>
      <c r="AR44" s="962"/>
      <c r="AS44" s="962"/>
      <c r="AT44" s="962"/>
      <c r="AU44" s="962"/>
      <c r="AV44" s="962"/>
      <c r="AW44" s="962"/>
      <c r="AX44" s="962"/>
      <c r="AY44" s="962"/>
      <c r="AZ44" s="1033"/>
      <c r="BA44" s="1033"/>
      <c r="BB44" s="1033"/>
      <c r="BC44" s="1033"/>
      <c r="BD44" s="1033"/>
      <c r="BE44" s="1023"/>
      <c r="BF44" s="1023"/>
      <c r="BG44" s="1023"/>
      <c r="BH44" s="1023"/>
      <c r="BI44" s="1024"/>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34"/>
      <c r="R45" s="1035"/>
      <c r="S45" s="1035"/>
      <c r="T45" s="1035"/>
      <c r="U45" s="1035"/>
      <c r="V45" s="1035"/>
      <c r="W45" s="1035"/>
      <c r="X45" s="1035"/>
      <c r="Y45" s="1035"/>
      <c r="Z45" s="1035"/>
      <c r="AA45" s="1035"/>
      <c r="AB45" s="1035"/>
      <c r="AC45" s="1035"/>
      <c r="AD45" s="1035"/>
      <c r="AE45" s="1036"/>
      <c r="AF45" s="1010"/>
      <c r="AG45" s="1011"/>
      <c r="AH45" s="1011"/>
      <c r="AI45" s="1011"/>
      <c r="AJ45" s="1012"/>
      <c r="AK45" s="971"/>
      <c r="AL45" s="962"/>
      <c r="AM45" s="962"/>
      <c r="AN45" s="962"/>
      <c r="AO45" s="962"/>
      <c r="AP45" s="962"/>
      <c r="AQ45" s="962"/>
      <c r="AR45" s="962"/>
      <c r="AS45" s="962"/>
      <c r="AT45" s="962"/>
      <c r="AU45" s="962"/>
      <c r="AV45" s="962"/>
      <c r="AW45" s="962"/>
      <c r="AX45" s="962"/>
      <c r="AY45" s="962"/>
      <c r="AZ45" s="1033"/>
      <c r="BA45" s="1033"/>
      <c r="BB45" s="1033"/>
      <c r="BC45" s="1033"/>
      <c r="BD45" s="1033"/>
      <c r="BE45" s="1023"/>
      <c r="BF45" s="1023"/>
      <c r="BG45" s="1023"/>
      <c r="BH45" s="1023"/>
      <c r="BI45" s="1024"/>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34"/>
      <c r="R46" s="1035"/>
      <c r="S46" s="1035"/>
      <c r="T46" s="1035"/>
      <c r="U46" s="1035"/>
      <c r="V46" s="1035"/>
      <c r="W46" s="1035"/>
      <c r="X46" s="1035"/>
      <c r="Y46" s="1035"/>
      <c r="Z46" s="1035"/>
      <c r="AA46" s="1035"/>
      <c r="AB46" s="1035"/>
      <c r="AC46" s="1035"/>
      <c r="AD46" s="1035"/>
      <c r="AE46" s="1036"/>
      <c r="AF46" s="1010"/>
      <c r="AG46" s="1011"/>
      <c r="AH46" s="1011"/>
      <c r="AI46" s="1011"/>
      <c r="AJ46" s="1012"/>
      <c r="AK46" s="971"/>
      <c r="AL46" s="962"/>
      <c r="AM46" s="962"/>
      <c r="AN46" s="962"/>
      <c r="AO46" s="962"/>
      <c r="AP46" s="962"/>
      <c r="AQ46" s="962"/>
      <c r="AR46" s="962"/>
      <c r="AS46" s="962"/>
      <c r="AT46" s="962"/>
      <c r="AU46" s="962"/>
      <c r="AV46" s="962"/>
      <c r="AW46" s="962"/>
      <c r="AX46" s="962"/>
      <c r="AY46" s="962"/>
      <c r="AZ46" s="1033"/>
      <c r="BA46" s="1033"/>
      <c r="BB46" s="1033"/>
      <c r="BC46" s="1033"/>
      <c r="BD46" s="1033"/>
      <c r="BE46" s="1023"/>
      <c r="BF46" s="1023"/>
      <c r="BG46" s="1023"/>
      <c r="BH46" s="1023"/>
      <c r="BI46" s="1024"/>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34"/>
      <c r="R47" s="1035"/>
      <c r="S47" s="1035"/>
      <c r="T47" s="1035"/>
      <c r="U47" s="1035"/>
      <c r="V47" s="1035"/>
      <c r="W47" s="1035"/>
      <c r="X47" s="1035"/>
      <c r="Y47" s="1035"/>
      <c r="Z47" s="1035"/>
      <c r="AA47" s="1035"/>
      <c r="AB47" s="1035"/>
      <c r="AC47" s="1035"/>
      <c r="AD47" s="1035"/>
      <c r="AE47" s="1036"/>
      <c r="AF47" s="1010"/>
      <c r="AG47" s="1011"/>
      <c r="AH47" s="1011"/>
      <c r="AI47" s="1011"/>
      <c r="AJ47" s="1012"/>
      <c r="AK47" s="971"/>
      <c r="AL47" s="962"/>
      <c r="AM47" s="962"/>
      <c r="AN47" s="962"/>
      <c r="AO47" s="962"/>
      <c r="AP47" s="962"/>
      <c r="AQ47" s="962"/>
      <c r="AR47" s="962"/>
      <c r="AS47" s="962"/>
      <c r="AT47" s="962"/>
      <c r="AU47" s="962"/>
      <c r="AV47" s="962"/>
      <c r="AW47" s="962"/>
      <c r="AX47" s="962"/>
      <c r="AY47" s="962"/>
      <c r="AZ47" s="1033"/>
      <c r="BA47" s="1033"/>
      <c r="BB47" s="1033"/>
      <c r="BC47" s="1033"/>
      <c r="BD47" s="1033"/>
      <c r="BE47" s="1023"/>
      <c r="BF47" s="1023"/>
      <c r="BG47" s="1023"/>
      <c r="BH47" s="1023"/>
      <c r="BI47" s="1024"/>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34"/>
      <c r="R48" s="1035"/>
      <c r="S48" s="1035"/>
      <c r="T48" s="1035"/>
      <c r="U48" s="1035"/>
      <c r="V48" s="1035"/>
      <c r="W48" s="1035"/>
      <c r="X48" s="1035"/>
      <c r="Y48" s="1035"/>
      <c r="Z48" s="1035"/>
      <c r="AA48" s="1035"/>
      <c r="AB48" s="1035"/>
      <c r="AC48" s="1035"/>
      <c r="AD48" s="1035"/>
      <c r="AE48" s="1036"/>
      <c r="AF48" s="1010"/>
      <c r="AG48" s="1011"/>
      <c r="AH48" s="1011"/>
      <c r="AI48" s="1011"/>
      <c r="AJ48" s="1012"/>
      <c r="AK48" s="971"/>
      <c r="AL48" s="962"/>
      <c r="AM48" s="962"/>
      <c r="AN48" s="962"/>
      <c r="AO48" s="962"/>
      <c r="AP48" s="962"/>
      <c r="AQ48" s="962"/>
      <c r="AR48" s="962"/>
      <c r="AS48" s="962"/>
      <c r="AT48" s="962"/>
      <c r="AU48" s="962"/>
      <c r="AV48" s="962"/>
      <c r="AW48" s="962"/>
      <c r="AX48" s="962"/>
      <c r="AY48" s="962"/>
      <c r="AZ48" s="1033"/>
      <c r="BA48" s="1033"/>
      <c r="BB48" s="1033"/>
      <c r="BC48" s="1033"/>
      <c r="BD48" s="1033"/>
      <c r="BE48" s="1023"/>
      <c r="BF48" s="1023"/>
      <c r="BG48" s="1023"/>
      <c r="BH48" s="1023"/>
      <c r="BI48" s="1024"/>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34"/>
      <c r="R49" s="1035"/>
      <c r="S49" s="1035"/>
      <c r="T49" s="1035"/>
      <c r="U49" s="1035"/>
      <c r="V49" s="1035"/>
      <c r="W49" s="1035"/>
      <c r="X49" s="1035"/>
      <c r="Y49" s="1035"/>
      <c r="Z49" s="1035"/>
      <c r="AA49" s="1035"/>
      <c r="AB49" s="1035"/>
      <c r="AC49" s="1035"/>
      <c r="AD49" s="1035"/>
      <c r="AE49" s="1036"/>
      <c r="AF49" s="1010"/>
      <c r="AG49" s="1011"/>
      <c r="AH49" s="1011"/>
      <c r="AI49" s="1011"/>
      <c r="AJ49" s="1012"/>
      <c r="AK49" s="971"/>
      <c r="AL49" s="962"/>
      <c r="AM49" s="962"/>
      <c r="AN49" s="962"/>
      <c r="AO49" s="962"/>
      <c r="AP49" s="962"/>
      <c r="AQ49" s="962"/>
      <c r="AR49" s="962"/>
      <c r="AS49" s="962"/>
      <c r="AT49" s="962"/>
      <c r="AU49" s="962"/>
      <c r="AV49" s="962"/>
      <c r="AW49" s="962"/>
      <c r="AX49" s="962"/>
      <c r="AY49" s="962"/>
      <c r="AZ49" s="1033"/>
      <c r="BA49" s="1033"/>
      <c r="BB49" s="1033"/>
      <c r="BC49" s="1033"/>
      <c r="BD49" s="1033"/>
      <c r="BE49" s="1023"/>
      <c r="BF49" s="1023"/>
      <c r="BG49" s="1023"/>
      <c r="BH49" s="1023"/>
      <c r="BI49" s="1024"/>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14"/>
      <c r="S50" s="1014"/>
      <c r="T50" s="1014"/>
      <c r="U50" s="1014"/>
      <c r="V50" s="1014"/>
      <c r="W50" s="1014"/>
      <c r="X50" s="1014"/>
      <c r="Y50" s="1014"/>
      <c r="Z50" s="1014"/>
      <c r="AA50" s="1014"/>
      <c r="AB50" s="1014"/>
      <c r="AC50" s="1014"/>
      <c r="AD50" s="1014"/>
      <c r="AE50" s="1032"/>
      <c r="AF50" s="1010"/>
      <c r="AG50" s="1011"/>
      <c r="AH50" s="1011"/>
      <c r="AI50" s="1011"/>
      <c r="AJ50" s="1012"/>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1023"/>
      <c r="BF50" s="1023"/>
      <c r="BG50" s="1023"/>
      <c r="BH50" s="1023"/>
      <c r="BI50" s="1024"/>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14"/>
      <c r="S51" s="1014"/>
      <c r="T51" s="1014"/>
      <c r="U51" s="1014"/>
      <c r="V51" s="1014"/>
      <c r="W51" s="1014"/>
      <c r="X51" s="1014"/>
      <c r="Y51" s="1014"/>
      <c r="Z51" s="1014"/>
      <c r="AA51" s="1014"/>
      <c r="AB51" s="1014"/>
      <c r="AC51" s="1014"/>
      <c r="AD51" s="1014"/>
      <c r="AE51" s="1032"/>
      <c r="AF51" s="1010"/>
      <c r="AG51" s="1011"/>
      <c r="AH51" s="1011"/>
      <c r="AI51" s="1011"/>
      <c r="AJ51" s="1012"/>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1023"/>
      <c r="BF51" s="1023"/>
      <c r="BG51" s="1023"/>
      <c r="BH51" s="1023"/>
      <c r="BI51" s="1024"/>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14"/>
      <c r="S52" s="1014"/>
      <c r="T52" s="1014"/>
      <c r="U52" s="1014"/>
      <c r="V52" s="1014"/>
      <c r="W52" s="1014"/>
      <c r="X52" s="1014"/>
      <c r="Y52" s="1014"/>
      <c r="Z52" s="1014"/>
      <c r="AA52" s="1014"/>
      <c r="AB52" s="1014"/>
      <c r="AC52" s="1014"/>
      <c r="AD52" s="1014"/>
      <c r="AE52" s="1032"/>
      <c r="AF52" s="1010"/>
      <c r="AG52" s="1011"/>
      <c r="AH52" s="1011"/>
      <c r="AI52" s="1011"/>
      <c r="AJ52" s="1012"/>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1023"/>
      <c r="BF52" s="1023"/>
      <c r="BG52" s="1023"/>
      <c r="BH52" s="1023"/>
      <c r="BI52" s="1024"/>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14"/>
      <c r="S53" s="1014"/>
      <c r="T53" s="1014"/>
      <c r="U53" s="1014"/>
      <c r="V53" s="1014"/>
      <c r="W53" s="1014"/>
      <c r="X53" s="1014"/>
      <c r="Y53" s="1014"/>
      <c r="Z53" s="1014"/>
      <c r="AA53" s="1014"/>
      <c r="AB53" s="1014"/>
      <c r="AC53" s="1014"/>
      <c r="AD53" s="1014"/>
      <c r="AE53" s="1032"/>
      <c r="AF53" s="1010"/>
      <c r="AG53" s="1011"/>
      <c r="AH53" s="1011"/>
      <c r="AI53" s="1011"/>
      <c r="AJ53" s="1012"/>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1023"/>
      <c r="BF53" s="1023"/>
      <c r="BG53" s="1023"/>
      <c r="BH53" s="1023"/>
      <c r="BI53" s="1024"/>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14"/>
      <c r="S54" s="1014"/>
      <c r="T54" s="1014"/>
      <c r="U54" s="1014"/>
      <c r="V54" s="1014"/>
      <c r="W54" s="1014"/>
      <c r="X54" s="1014"/>
      <c r="Y54" s="1014"/>
      <c r="Z54" s="1014"/>
      <c r="AA54" s="1014"/>
      <c r="AB54" s="1014"/>
      <c r="AC54" s="1014"/>
      <c r="AD54" s="1014"/>
      <c r="AE54" s="1032"/>
      <c r="AF54" s="1010"/>
      <c r="AG54" s="1011"/>
      <c r="AH54" s="1011"/>
      <c r="AI54" s="1011"/>
      <c r="AJ54" s="1012"/>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1023"/>
      <c r="BF54" s="1023"/>
      <c r="BG54" s="1023"/>
      <c r="BH54" s="1023"/>
      <c r="BI54" s="1024"/>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14"/>
      <c r="S55" s="1014"/>
      <c r="T55" s="1014"/>
      <c r="U55" s="1014"/>
      <c r="V55" s="1014"/>
      <c r="W55" s="1014"/>
      <c r="X55" s="1014"/>
      <c r="Y55" s="1014"/>
      <c r="Z55" s="1014"/>
      <c r="AA55" s="1014"/>
      <c r="AB55" s="1014"/>
      <c r="AC55" s="1014"/>
      <c r="AD55" s="1014"/>
      <c r="AE55" s="1032"/>
      <c r="AF55" s="1010"/>
      <c r="AG55" s="1011"/>
      <c r="AH55" s="1011"/>
      <c r="AI55" s="1011"/>
      <c r="AJ55" s="1012"/>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1023"/>
      <c r="BF55" s="1023"/>
      <c r="BG55" s="1023"/>
      <c r="BH55" s="1023"/>
      <c r="BI55" s="1024"/>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14"/>
      <c r="S56" s="1014"/>
      <c r="T56" s="1014"/>
      <c r="U56" s="1014"/>
      <c r="V56" s="1014"/>
      <c r="W56" s="1014"/>
      <c r="X56" s="1014"/>
      <c r="Y56" s="1014"/>
      <c r="Z56" s="1014"/>
      <c r="AA56" s="1014"/>
      <c r="AB56" s="1014"/>
      <c r="AC56" s="1014"/>
      <c r="AD56" s="1014"/>
      <c r="AE56" s="1032"/>
      <c r="AF56" s="1010"/>
      <c r="AG56" s="1011"/>
      <c r="AH56" s="1011"/>
      <c r="AI56" s="1011"/>
      <c r="AJ56" s="1012"/>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1023"/>
      <c r="BF56" s="1023"/>
      <c r="BG56" s="1023"/>
      <c r="BH56" s="1023"/>
      <c r="BI56" s="1024"/>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14"/>
      <c r="S57" s="1014"/>
      <c r="T57" s="1014"/>
      <c r="U57" s="1014"/>
      <c r="V57" s="1014"/>
      <c r="W57" s="1014"/>
      <c r="X57" s="1014"/>
      <c r="Y57" s="1014"/>
      <c r="Z57" s="1014"/>
      <c r="AA57" s="1014"/>
      <c r="AB57" s="1014"/>
      <c r="AC57" s="1014"/>
      <c r="AD57" s="1014"/>
      <c r="AE57" s="1032"/>
      <c r="AF57" s="1010"/>
      <c r="AG57" s="1011"/>
      <c r="AH57" s="1011"/>
      <c r="AI57" s="1011"/>
      <c r="AJ57" s="1012"/>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1023"/>
      <c r="BF57" s="1023"/>
      <c r="BG57" s="1023"/>
      <c r="BH57" s="1023"/>
      <c r="BI57" s="1024"/>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14"/>
      <c r="S58" s="1014"/>
      <c r="T58" s="1014"/>
      <c r="U58" s="1014"/>
      <c r="V58" s="1014"/>
      <c r="W58" s="1014"/>
      <c r="X58" s="1014"/>
      <c r="Y58" s="1014"/>
      <c r="Z58" s="1014"/>
      <c r="AA58" s="1014"/>
      <c r="AB58" s="1014"/>
      <c r="AC58" s="1014"/>
      <c r="AD58" s="1014"/>
      <c r="AE58" s="1032"/>
      <c r="AF58" s="1010"/>
      <c r="AG58" s="1011"/>
      <c r="AH58" s="1011"/>
      <c r="AI58" s="1011"/>
      <c r="AJ58" s="1012"/>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1023"/>
      <c r="BF58" s="1023"/>
      <c r="BG58" s="1023"/>
      <c r="BH58" s="1023"/>
      <c r="BI58" s="1024"/>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14"/>
      <c r="S59" s="1014"/>
      <c r="T59" s="1014"/>
      <c r="U59" s="1014"/>
      <c r="V59" s="1014"/>
      <c r="W59" s="1014"/>
      <c r="X59" s="1014"/>
      <c r="Y59" s="1014"/>
      <c r="Z59" s="1014"/>
      <c r="AA59" s="1014"/>
      <c r="AB59" s="1014"/>
      <c r="AC59" s="1014"/>
      <c r="AD59" s="1014"/>
      <c r="AE59" s="1032"/>
      <c r="AF59" s="1010"/>
      <c r="AG59" s="1011"/>
      <c r="AH59" s="1011"/>
      <c r="AI59" s="1011"/>
      <c r="AJ59" s="1012"/>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1023"/>
      <c r="BF59" s="1023"/>
      <c r="BG59" s="1023"/>
      <c r="BH59" s="1023"/>
      <c r="BI59" s="1024"/>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14"/>
      <c r="S60" s="1014"/>
      <c r="T60" s="1014"/>
      <c r="U60" s="1014"/>
      <c r="V60" s="1014"/>
      <c r="W60" s="1014"/>
      <c r="X60" s="1014"/>
      <c r="Y60" s="1014"/>
      <c r="Z60" s="1014"/>
      <c r="AA60" s="1014"/>
      <c r="AB60" s="1014"/>
      <c r="AC60" s="1014"/>
      <c r="AD60" s="1014"/>
      <c r="AE60" s="1032"/>
      <c r="AF60" s="1010"/>
      <c r="AG60" s="1011"/>
      <c r="AH60" s="1011"/>
      <c r="AI60" s="1011"/>
      <c r="AJ60" s="1012"/>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1023"/>
      <c r="BF60" s="1023"/>
      <c r="BG60" s="1023"/>
      <c r="BH60" s="1023"/>
      <c r="BI60" s="1024"/>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14"/>
      <c r="S61" s="1014"/>
      <c r="T61" s="1014"/>
      <c r="U61" s="1014"/>
      <c r="V61" s="1014"/>
      <c r="W61" s="1014"/>
      <c r="X61" s="1014"/>
      <c r="Y61" s="1014"/>
      <c r="Z61" s="1014"/>
      <c r="AA61" s="1014"/>
      <c r="AB61" s="1014"/>
      <c r="AC61" s="1014"/>
      <c r="AD61" s="1014"/>
      <c r="AE61" s="1032"/>
      <c r="AF61" s="1010"/>
      <c r="AG61" s="1011"/>
      <c r="AH61" s="1011"/>
      <c r="AI61" s="1011"/>
      <c r="AJ61" s="1012"/>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1023"/>
      <c r="BF61" s="1023"/>
      <c r="BG61" s="1023"/>
      <c r="BH61" s="1023"/>
      <c r="BI61" s="1024"/>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14"/>
      <c r="S62" s="1014"/>
      <c r="T62" s="1014"/>
      <c r="U62" s="1014"/>
      <c r="V62" s="1014"/>
      <c r="W62" s="1014"/>
      <c r="X62" s="1014"/>
      <c r="Y62" s="1014"/>
      <c r="Z62" s="1014"/>
      <c r="AA62" s="1014"/>
      <c r="AB62" s="1014"/>
      <c r="AC62" s="1014"/>
      <c r="AD62" s="1014"/>
      <c r="AE62" s="1032"/>
      <c r="AF62" s="1010"/>
      <c r="AG62" s="1011"/>
      <c r="AH62" s="1011"/>
      <c r="AI62" s="1011"/>
      <c r="AJ62" s="1012"/>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1023"/>
      <c r="BF62" s="1023"/>
      <c r="BG62" s="1023"/>
      <c r="BH62" s="1023"/>
      <c r="BI62" s="1024"/>
      <c r="BJ62" s="1025" t="s">
        <v>388</v>
      </c>
      <c r="BK62" s="1026"/>
      <c r="BL62" s="1026"/>
      <c r="BM62" s="1026"/>
      <c r="BN62" s="1027"/>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3"/>
      <c r="R63" s="954"/>
      <c r="S63" s="954"/>
      <c r="T63" s="954"/>
      <c r="U63" s="954"/>
      <c r="V63" s="954"/>
      <c r="W63" s="954"/>
      <c r="X63" s="954"/>
      <c r="Y63" s="954"/>
      <c r="Z63" s="954"/>
      <c r="AA63" s="954"/>
      <c r="AB63" s="954"/>
      <c r="AC63" s="954"/>
      <c r="AD63" s="954"/>
      <c r="AE63" s="1019"/>
      <c r="AF63" s="1020">
        <v>373</v>
      </c>
      <c r="AG63" s="950"/>
      <c r="AH63" s="950"/>
      <c r="AI63" s="950"/>
      <c r="AJ63" s="1021"/>
      <c r="AK63" s="1022"/>
      <c r="AL63" s="954"/>
      <c r="AM63" s="954"/>
      <c r="AN63" s="954"/>
      <c r="AO63" s="954"/>
      <c r="AP63" s="950">
        <f>SUM(AP28:AP33)</f>
        <v>3650</v>
      </c>
      <c r="AQ63" s="950"/>
      <c r="AR63" s="950"/>
      <c r="AS63" s="950"/>
      <c r="AT63" s="950"/>
      <c r="AU63" s="950">
        <f>SUM(AU33)</f>
        <v>2846</v>
      </c>
      <c r="AV63" s="950"/>
      <c r="AW63" s="950"/>
      <c r="AX63" s="950"/>
      <c r="AY63" s="950"/>
      <c r="AZ63" s="1016"/>
      <c r="BA63" s="1016"/>
      <c r="BB63" s="1016"/>
      <c r="BC63" s="1016"/>
      <c r="BD63" s="1016"/>
      <c r="BE63" s="951"/>
      <c r="BF63" s="951"/>
      <c r="BG63" s="951"/>
      <c r="BH63" s="951"/>
      <c r="BI63" s="952"/>
      <c r="BJ63" s="1017" t="s">
        <v>111</v>
      </c>
      <c r="BK63" s="928"/>
      <c r="BL63" s="928"/>
      <c r="BM63" s="928"/>
      <c r="BN63" s="101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391</v>
      </c>
      <c r="B66" s="987"/>
      <c r="C66" s="987"/>
      <c r="D66" s="987"/>
      <c r="E66" s="987"/>
      <c r="F66" s="987"/>
      <c r="G66" s="987"/>
      <c r="H66" s="987"/>
      <c r="I66" s="987"/>
      <c r="J66" s="987"/>
      <c r="K66" s="987"/>
      <c r="L66" s="987"/>
      <c r="M66" s="987"/>
      <c r="N66" s="987"/>
      <c r="O66" s="987"/>
      <c r="P66" s="988"/>
      <c r="Q66" s="992" t="s">
        <v>372</v>
      </c>
      <c r="R66" s="993"/>
      <c r="S66" s="993"/>
      <c r="T66" s="993"/>
      <c r="U66" s="994"/>
      <c r="V66" s="992" t="s">
        <v>373</v>
      </c>
      <c r="W66" s="993"/>
      <c r="X66" s="993"/>
      <c r="Y66" s="993"/>
      <c r="Z66" s="994"/>
      <c r="AA66" s="992" t="s">
        <v>374</v>
      </c>
      <c r="AB66" s="993"/>
      <c r="AC66" s="993"/>
      <c r="AD66" s="993"/>
      <c r="AE66" s="994"/>
      <c r="AF66" s="998" t="s">
        <v>375</v>
      </c>
      <c r="AG66" s="999"/>
      <c r="AH66" s="999"/>
      <c r="AI66" s="999"/>
      <c r="AJ66" s="1000"/>
      <c r="AK66" s="992" t="s">
        <v>376</v>
      </c>
      <c r="AL66" s="987"/>
      <c r="AM66" s="987"/>
      <c r="AN66" s="987"/>
      <c r="AO66" s="988"/>
      <c r="AP66" s="992" t="s">
        <v>377</v>
      </c>
      <c r="AQ66" s="993"/>
      <c r="AR66" s="993"/>
      <c r="AS66" s="993"/>
      <c r="AT66" s="994"/>
      <c r="AU66" s="992" t="s">
        <v>392</v>
      </c>
      <c r="AV66" s="993"/>
      <c r="AW66" s="993"/>
      <c r="AX66" s="993"/>
      <c r="AY66" s="994"/>
      <c r="AZ66" s="992" t="s">
        <v>354</v>
      </c>
      <c r="BA66" s="993"/>
      <c r="BB66" s="993"/>
      <c r="BC66" s="993"/>
      <c r="BD66" s="1008"/>
      <c r="BE66" s="216"/>
      <c r="BF66" s="216"/>
      <c r="BG66" s="216"/>
      <c r="BH66" s="216"/>
      <c r="BI66" s="216"/>
      <c r="BJ66" s="216"/>
      <c r="BK66" s="216"/>
      <c r="BL66" s="216"/>
      <c r="BM66" s="216"/>
      <c r="BN66" s="216"/>
      <c r="BO66" s="216"/>
      <c r="BP66" s="216"/>
      <c r="BQ66" s="213">
        <v>60</v>
      </c>
      <c r="BR66" s="218"/>
      <c r="BS66" s="944"/>
      <c r="BT66" s="945"/>
      <c r="BU66" s="945"/>
      <c r="BV66" s="945"/>
      <c r="BW66" s="945"/>
      <c r="BX66" s="945"/>
      <c r="BY66" s="945"/>
      <c r="BZ66" s="945"/>
      <c r="CA66" s="945"/>
      <c r="CB66" s="945"/>
      <c r="CC66" s="945"/>
      <c r="CD66" s="945"/>
      <c r="CE66" s="945"/>
      <c r="CF66" s="945"/>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4"/>
      <c r="BT67" s="945"/>
      <c r="BU67" s="945"/>
      <c r="BV67" s="945"/>
      <c r="BW67" s="945"/>
      <c r="BX67" s="945"/>
      <c r="BY67" s="945"/>
      <c r="BZ67" s="945"/>
      <c r="CA67" s="945"/>
      <c r="CB67" s="945"/>
      <c r="CC67" s="945"/>
      <c r="CD67" s="945"/>
      <c r="CE67" s="945"/>
      <c r="CF67" s="945"/>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35"/>
      <c r="DW67" s="936"/>
      <c r="DX67" s="936"/>
      <c r="DY67" s="936"/>
      <c r="DZ67" s="937"/>
      <c r="EA67" s="197"/>
    </row>
    <row r="68" spans="1:131" s="198" customFormat="1" ht="26.25" customHeight="1" thickTop="1">
      <c r="A68" s="209">
        <v>1</v>
      </c>
      <c r="B68" s="976" t="s">
        <v>534</v>
      </c>
      <c r="C68" s="977"/>
      <c r="D68" s="977"/>
      <c r="E68" s="977"/>
      <c r="F68" s="977"/>
      <c r="G68" s="977"/>
      <c r="H68" s="977"/>
      <c r="I68" s="977"/>
      <c r="J68" s="977"/>
      <c r="K68" s="977"/>
      <c r="L68" s="977"/>
      <c r="M68" s="977"/>
      <c r="N68" s="977"/>
      <c r="O68" s="977"/>
      <c r="P68" s="978"/>
      <c r="Q68" s="979">
        <v>30422</v>
      </c>
      <c r="R68" s="973"/>
      <c r="S68" s="973"/>
      <c r="T68" s="973"/>
      <c r="U68" s="973"/>
      <c r="V68" s="973">
        <v>30397</v>
      </c>
      <c r="W68" s="973"/>
      <c r="X68" s="973"/>
      <c r="Y68" s="973"/>
      <c r="Z68" s="973"/>
      <c r="AA68" s="973">
        <v>26</v>
      </c>
      <c r="AB68" s="973"/>
      <c r="AC68" s="973"/>
      <c r="AD68" s="973"/>
      <c r="AE68" s="973"/>
      <c r="AF68" s="973">
        <v>26</v>
      </c>
      <c r="AG68" s="973"/>
      <c r="AH68" s="973"/>
      <c r="AI68" s="973"/>
      <c r="AJ68" s="973"/>
      <c r="AK68" s="973">
        <v>740</v>
      </c>
      <c r="AL68" s="973"/>
      <c r="AM68" s="973"/>
      <c r="AN68" s="973"/>
      <c r="AO68" s="973"/>
      <c r="AP68" s="973"/>
      <c r="AQ68" s="973"/>
      <c r="AR68" s="973"/>
      <c r="AS68" s="973"/>
      <c r="AT68" s="973"/>
      <c r="AU68" s="973"/>
      <c r="AV68" s="973"/>
      <c r="AW68" s="973"/>
      <c r="AX68" s="973"/>
      <c r="AY68" s="973"/>
      <c r="AZ68" s="974"/>
      <c r="BA68" s="974"/>
      <c r="BB68" s="974"/>
      <c r="BC68" s="974"/>
      <c r="BD68" s="975"/>
      <c r="BE68" s="216"/>
      <c r="BF68" s="216"/>
      <c r="BG68" s="216"/>
      <c r="BH68" s="216"/>
      <c r="BI68" s="216"/>
      <c r="BJ68" s="216"/>
      <c r="BK68" s="216"/>
      <c r="BL68" s="216"/>
      <c r="BM68" s="216"/>
      <c r="BN68" s="216"/>
      <c r="BO68" s="216"/>
      <c r="BP68" s="216"/>
      <c r="BQ68" s="213">
        <v>62</v>
      </c>
      <c r="BR68" s="218"/>
      <c r="BS68" s="944"/>
      <c r="BT68" s="945"/>
      <c r="BU68" s="945"/>
      <c r="BV68" s="945"/>
      <c r="BW68" s="945"/>
      <c r="BX68" s="945"/>
      <c r="BY68" s="945"/>
      <c r="BZ68" s="945"/>
      <c r="CA68" s="945"/>
      <c r="CB68" s="945"/>
      <c r="CC68" s="945"/>
      <c r="CD68" s="945"/>
      <c r="CE68" s="945"/>
      <c r="CF68" s="945"/>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35"/>
      <c r="DW68" s="936"/>
      <c r="DX68" s="936"/>
      <c r="DY68" s="936"/>
      <c r="DZ68" s="937"/>
      <c r="EA68" s="197"/>
    </row>
    <row r="69" spans="1:131" s="198" customFormat="1" ht="26.25" customHeight="1">
      <c r="A69" s="212">
        <v>2</v>
      </c>
      <c r="B69" s="965" t="s">
        <v>535</v>
      </c>
      <c r="C69" s="966"/>
      <c r="D69" s="966"/>
      <c r="E69" s="966"/>
      <c r="F69" s="966"/>
      <c r="G69" s="966"/>
      <c r="H69" s="966"/>
      <c r="I69" s="966"/>
      <c r="J69" s="966"/>
      <c r="K69" s="966"/>
      <c r="L69" s="966"/>
      <c r="M69" s="966"/>
      <c r="N69" s="966"/>
      <c r="O69" s="966"/>
      <c r="P69" s="967"/>
      <c r="Q69" s="968">
        <v>221</v>
      </c>
      <c r="R69" s="962"/>
      <c r="S69" s="962"/>
      <c r="T69" s="962"/>
      <c r="U69" s="962"/>
      <c r="V69" s="962">
        <v>221</v>
      </c>
      <c r="W69" s="962"/>
      <c r="X69" s="962"/>
      <c r="Y69" s="962"/>
      <c r="Z69" s="962"/>
      <c r="AA69" s="962">
        <v>1</v>
      </c>
      <c r="AB69" s="962"/>
      <c r="AC69" s="962"/>
      <c r="AD69" s="962"/>
      <c r="AE69" s="962"/>
      <c r="AF69" s="962">
        <v>1</v>
      </c>
      <c r="AG69" s="962"/>
      <c r="AH69" s="962"/>
      <c r="AI69" s="962"/>
      <c r="AJ69" s="962"/>
      <c r="AK69" s="962">
        <v>57</v>
      </c>
      <c r="AL69" s="962"/>
      <c r="AM69" s="962"/>
      <c r="AN69" s="962"/>
      <c r="AO69" s="962"/>
      <c r="AP69" s="962"/>
      <c r="AQ69" s="962"/>
      <c r="AR69" s="962"/>
      <c r="AS69" s="962"/>
      <c r="AT69" s="962"/>
      <c r="AU69" s="962"/>
      <c r="AV69" s="962"/>
      <c r="AW69" s="962"/>
      <c r="AX69" s="962"/>
      <c r="AY69" s="962"/>
      <c r="AZ69" s="963"/>
      <c r="BA69" s="963"/>
      <c r="BB69" s="963"/>
      <c r="BC69" s="963"/>
      <c r="BD69" s="964"/>
      <c r="BE69" s="216"/>
      <c r="BF69" s="216"/>
      <c r="BG69" s="216"/>
      <c r="BH69" s="216"/>
      <c r="BI69" s="216"/>
      <c r="BJ69" s="216"/>
      <c r="BK69" s="216"/>
      <c r="BL69" s="216"/>
      <c r="BM69" s="216"/>
      <c r="BN69" s="216"/>
      <c r="BO69" s="216"/>
      <c r="BP69" s="216"/>
      <c r="BQ69" s="213">
        <v>63</v>
      </c>
      <c r="BR69" s="218"/>
      <c r="BS69" s="944"/>
      <c r="BT69" s="945"/>
      <c r="BU69" s="945"/>
      <c r="BV69" s="945"/>
      <c r="BW69" s="945"/>
      <c r="BX69" s="945"/>
      <c r="BY69" s="945"/>
      <c r="BZ69" s="945"/>
      <c r="CA69" s="945"/>
      <c r="CB69" s="945"/>
      <c r="CC69" s="945"/>
      <c r="CD69" s="945"/>
      <c r="CE69" s="945"/>
      <c r="CF69" s="945"/>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35"/>
      <c r="DW69" s="936"/>
      <c r="DX69" s="936"/>
      <c r="DY69" s="936"/>
      <c r="DZ69" s="937"/>
      <c r="EA69" s="197"/>
    </row>
    <row r="70" spans="1:131" s="198" customFormat="1" ht="26.25" customHeight="1">
      <c r="A70" s="212">
        <v>3</v>
      </c>
      <c r="B70" s="965" t="s">
        <v>536</v>
      </c>
      <c r="C70" s="966"/>
      <c r="D70" s="966"/>
      <c r="E70" s="966"/>
      <c r="F70" s="966"/>
      <c r="G70" s="966"/>
      <c r="H70" s="966"/>
      <c r="I70" s="966"/>
      <c r="J70" s="966"/>
      <c r="K70" s="966"/>
      <c r="L70" s="966"/>
      <c r="M70" s="966"/>
      <c r="N70" s="966"/>
      <c r="O70" s="966"/>
      <c r="P70" s="967"/>
      <c r="Q70" s="968">
        <v>511</v>
      </c>
      <c r="R70" s="962"/>
      <c r="S70" s="962"/>
      <c r="T70" s="962"/>
      <c r="U70" s="962"/>
      <c r="V70" s="962">
        <v>343</v>
      </c>
      <c r="W70" s="962"/>
      <c r="X70" s="962"/>
      <c r="Y70" s="962"/>
      <c r="Z70" s="962"/>
      <c r="AA70" s="962">
        <v>168</v>
      </c>
      <c r="AB70" s="962"/>
      <c r="AC70" s="962"/>
      <c r="AD70" s="962"/>
      <c r="AE70" s="962"/>
      <c r="AF70" s="962">
        <v>168</v>
      </c>
      <c r="AG70" s="962"/>
      <c r="AH70" s="962"/>
      <c r="AI70" s="962"/>
      <c r="AJ70" s="962"/>
      <c r="AK70" s="962"/>
      <c r="AL70" s="962"/>
      <c r="AM70" s="962"/>
      <c r="AN70" s="962"/>
      <c r="AO70" s="962"/>
      <c r="AP70" s="962"/>
      <c r="AQ70" s="962"/>
      <c r="AR70" s="962"/>
      <c r="AS70" s="962"/>
      <c r="AT70" s="962"/>
      <c r="AU70" s="962"/>
      <c r="AV70" s="962"/>
      <c r="AW70" s="962"/>
      <c r="AX70" s="962"/>
      <c r="AY70" s="962"/>
      <c r="AZ70" s="963"/>
      <c r="BA70" s="963"/>
      <c r="BB70" s="963"/>
      <c r="BC70" s="963"/>
      <c r="BD70" s="964"/>
      <c r="BE70" s="216"/>
      <c r="BF70" s="216"/>
      <c r="BG70" s="216"/>
      <c r="BH70" s="216"/>
      <c r="BI70" s="216"/>
      <c r="BJ70" s="216"/>
      <c r="BK70" s="216"/>
      <c r="BL70" s="216"/>
      <c r="BM70" s="216"/>
      <c r="BN70" s="216"/>
      <c r="BO70" s="216"/>
      <c r="BP70" s="216"/>
      <c r="BQ70" s="213">
        <v>64</v>
      </c>
      <c r="BR70" s="218"/>
      <c r="BS70" s="944"/>
      <c r="BT70" s="945"/>
      <c r="BU70" s="945"/>
      <c r="BV70" s="945"/>
      <c r="BW70" s="945"/>
      <c r="BX70" s="945"/>
      <c r="BY70" s="945"/>
      <c r="BZ70" s="945"/>
      <c r="CA70" s="945"/>
      <c r="CB70" s="945"/>
      <c r="CC70" s="945"/>
      <c r="CD70" s="945"/>
      <c r="CE70" s="945"/>
      <c r="CF70" s="945"/>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35"/>
      <c r="DW70" s="936"/>
      <c r="DX70" s="936"/>
      <c r="DY70" s="936"/>
      <c r="DZ70" s="937"/>
      <c r="EA70" s="197"/>
    </row>
    <row r="71" spans="1:131" s="198" customFormat="1" ht="26.25" customHeight="1">
      <c r="A71" s="212">
        <v>4</v>
      </c>
      <c r="B71" s="965" t="s">
        <v>537</v>
      </c>
      <c r="C71" s="966"/>
      <c r="D71" s="966"/>
      <c r="E71" s="966"/>
      <c r="F71" s="966"/>
      <c r="G71" s="966"/>
      <c r="H71" s="966"/>
      <c r="I71" s="966"/>
      <c r="J71" s="966"/>
      <c r="K71" s="966"/>
      <c r="L71" s="966"/>
      <c r="M71" s="966"/>
      <c r="N71" s="966"/>
      <c r="O71" s="966"/>
      <c r="P71" s="967"/>
      <c r="Q71" s="968">
        <v>813</v>
      </c>
      <c r="R71" s="962"/>
      <c r="S71" s="962"/>
      <c r="T71" s="962"/>
      <c r="U71" s="962"/>
      <c r="V71" s="962">
        <v>808</v>
      </c>
      <c r="W71" s="962"/>
      <c r="X71" s="962"/>
      <c r="Y71" s="962"/>
      <c r="Z71" s="962"/>
      <c r="AA71" s="962">
        <v>5</v>
      </c>
      <c r="AB71" s="962"/>
      <c r="AC71" s="962"/>
      <c r="AD71" s="962"/>
      <c r="AE71" s="962"/>
      <c r="AF71" s="962">
        <v>5</v>
      </c>
      <c r="AG71" s="962"/>
      <c r="AH71" s="962"/>
      <c r="AI71" s="962"/>
      <c r="AJ71" s="962"/>
      <c r="AK71" s="962"/>
      <c r="AL71" s="962"/>
      <c r="AM71" s="962"/>
      <c r="AN71" s="962"/>
      <c r="AO71" s="962"/>
      <c r="AP71" s="962"/>
      <c r="AQ71" s="962"/>
      <c r="AR71" s="962"/>
      <c r="AS71" s="962"/>
      <c r="AT71" s="962"/>
      <c r="AU71" s="962"/>
      <c r="AV71" s="962"/>
      <c r="AW71" s="962"/>
      <c r="AX71" s="962"/>
      <c r="AY71" s="962"/>
      <c r="AZ71" s="963"/>
      <c r="BA71" s="963"/>
      <c r="BB71" s="963"/>
      <c r="BC71" s="963"/>
      <c r="BD71" s="964"/>
      <c r="BE71" s="216"/>
      <c r="BF71" s="216"/>
      <c r="BG71" s="216"/>
      <c r="BH71" s="216"/>
      <c r="BI71" s="216"/>
      <c r="BJ71" s="216"/>
      <c r="BK71" s="216"/>
      <c r="BL71" s="216"/>
      <c r="BM71" s="216"/>
      <c r="BN71" s="216"/>
      <c r="BO71" s="216"/>
      <c r="BP71" s="216"/>
      <c r="BQ71" s="213">
        <v>65</v>
      </c>
      <c r="BR71" s="218"/>
      <c r="BS71" s="944"/>
      <c r="BT71" s="945"/>
      <c r="BU71" s="945"/>
      <c r="BV71" s="945"/>
      <c r="BW71" s="945"/>
      <c r="BX71" s="945"/>
      <c r="BY71" s="945"/>
      <c r="BZ71" s="945"/>
      <c r="CA71" s="945"/>
      <c r="CB71" s="945"/>
      <c r="CC71" s="945"/>
      <c r="CD71" s="945"/>
      <c r="CE71" s="945"/>
      <c r="CF71" s="945"/>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35"/>
      <c r="DW71" s="936"/>
      <c r="DX71" s="936"/>
      <c r="DY71" s="936"/>
      <c r="DZ71" s="937"/>
      <c r="EA71" s="197"/>
    </row>
    <row r="72" spans="1:131" s="198" customFormat="1" ht="26.25" customHeight="1">
      <c r="A72" s="212">
        <v>5</v>
      </c>
      <c r="B72" s="965" t="s">
        <v>538</v>
      </c>
      <c r="C72" s="966"/>
      <c r="D72" s="966"/>
      <c r="E72" s="966"/>
      <c r="F72" s="966"/>
      <c r="G72" s="966"/>
      <c r="H72" s="966"/>
      <c r="I72" s="966"/>
      <c r="J72" s="966"/>
      <c r="K72" s="966"/>
      <c r="L72" s="966"/>
      <c r="M72" s="966"/>
      <c r="N72" s="966"/>
      <c r="O72" s="966"/>
      <c r="P72" s="967"/>
      <c r="Q72" s="968">
        <v>280749</v>
      </c>
      <c r="R72" s="962"/>
      <c r="S72" s="962"/>
      <c r="T72" s="962"/>
      <c r="U72" s="962"/>
      <c r="V72" s="962">
        <v>275112</v>
      </c>
      <c r="W72" s="962"/>
      <c r="X72" s="962"/>
      <c r="Y72" s="962"/>
      <c r="Z72" s="962"/>
      <c r="AA72" s="962">
        <v>5638</v>
      </c>
      <c r="AB72" s="962"/>
      <c r="AC72" s="962"/>
      <c r="AD72" s="962"/>
      <c r="AE72" s="962"/>
      <c r="AF72" s="962">
        <v>5638</v>
      </c>
      <c r="AG72" s="962"/>
      <c r="AH72" s="962"/>
      <c r="AI72" s="962"/>
      <c r="AJ72" s="962"/>
      <c r="AK72" s="962">
        <v>2361</v>
      </c>
      <c r="AL72" s="962"/>
      <c r="AM72" s="962"/>
      <c r="AN72" s="962"/>
      <c r="AO72" s="962"/>
      <c r="AP72" s="962"/>
      <c r="AQ72" s="962"/>
      <c r="AR72" s="962"/>
      <c r="AS72" s="962"/>
      <c r="AT72" s="962"/>
      <c r="AU72" s="962"/>
      <c r="AV72" s="962"/>
      <c r="AW72" s="962"/>
      <c r="AX72" s="962"/>
      <c r="AY72" s="962"/>
      <c r="AZ72" s="963"/>
      <c r="BA72" s="963"/>
      <c r="BB72" s="963"/>
      <c r="BC72" s="963"/>
      <c r="BD72" s="964"/>
      <c r="BE72" s="216"/>
      <c r="BF72" s="216"/>
      <c r="BG72" s="216"/>
      <c r="BH72" s="216"/>
      <c r="BI72" s="216"/>
      <c r="BJ72" s="216"/>
      <c r="BK72" s="216"/>
      <c r="BL72" s="216"/>
      <c r="BM72" s="216"/>
      <c r="BN72" s="216"/>
      <c r="BO72" s="216"/>
      <c r="BP72" s="216"/>
      <c r="BQ72" s="213">
        <v>66</v>
      </c>
      <c r="BR72" s="218"/>
      <c r="BS72" s="944"/>
      <c r="BT72" s="945"/>
      <c r="BU72" s="945"/>
      <c r="BV72" s="945"/>
      <c r="BW72" s="945"/>
      <c r="BX72" s="945"/>
      <c r="BY72" s="945"/>
      <c r="BZ72" s="945"/>
      <c r="CA72" s="945"/>
      <c r="CB72" s="945"/>
      <c r="CC72" s="945"/>
      <c r="CD72" s="945"/>
      <c r="CE72" s="945"/>
      <c r="CF72" s="945"/>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35"/>
      <c r="DW72" s="936"/>
      <c r="DX72" s="936"/>
      <c r="DY72" s="936"/>
      <c r="DZ72" s="937"/>
      <c r="EA72" s="197"/>
    </row>
    <row r="73" spans="1:131" s="198" customFormat="1" ht="26.25" customHeight="1">
      <c r="A73" s="212">
        <v>6</v>
      </c>
      <c r="B73" s="965" t="s">
        <v>539</v>
      </c>
      <c r="C73" s="966"/>
      <c r="D73" s="966"/>
      <c r="E73" s="966"/>
      <c r="F73" s="966"/>
      <c r="G73" s="966"/>
      <c r="H73" s="966"/>
      <c r="I73" s="966"/>
      <c r="J73" s="966"/>
      <c r="K73" s="966"/>
      <c r="L73" s="966"/>
      <c r="M73" s="966"/>
      <c r="N73" s="966"/>
      <c r="O73" s="966"/>
      <c r="P73" s="967"/>
      <c r="Q73" s="968">
        <v>695</v>
      </c>
      <c r="R73" s="962"/>
      <c r="S73" s="962"/>
      <c r="T73" s="962"/>
      <c r="U73" s="962"/>
      <c r="V73" s="962">
        <v>646</v>
      </c>
      <c r="W73" s="962"/>
      <c r="X73" s="962"/>
      <c r="Y73" s="962"/>
      <c r="Z73" s="962"/>
      <c r="AA73" s="962">
        <v>48</v>
      </c>
      <c r="AB73" s="962"/>
      <c r="AC73" s="962"/>
      <c r="AD73" s="962"/>
      <c r="AE73" s="962"/>
      <c r="AF73" s="962">
        <v>48</v>
      </c>
      <c r="AG73" s="962"/>
      <c r="AH73" s="962"/>
      <c r="AI73" s="962"/>
      <c r="AJ73" s="962"/>
      <c r="AK73" s="962"/>
      <c r="AL73" s="962"/>
      <c r="AM73" s="962"/>
      <c r="AN73" s="962"/>
      <c r="AO73" s="962"/>
      <c r="AP73" s="962">
        <v>237</v>
      </c>
      <c r="AQ73" s="962"/>
      <c r="AR73" s="962"/>
      <c r="AS73" s="962"/>
      <c r="AT73" s="962"/>
      <c r="AU73" s="962">
        <v>96</v>
      </c>
      <c r="AV73" s="962"/>
      <c r="AW73" s="962"/>
      <c r="AX73" s="962"/>
      <c r="AY73" s="962"/>
      <c r="AZ73" s="963"/>
      <c r="BA73" s="963"/>
      <c r="BB73" s="963"/>
      <c r="BC73" s="963"/>
      <c r="BD73" s="964"/>
      <c r="BE73" s="216"/>
      <c r="BF73" s="216"/>
      <c r="BG73" s="216"/>
      <c r="BH73" s="216"/>
      <c r="BI73" s="216"/>
      <c r="BJ73" s="216"/>
      <c r="BK73" s="216"/>
      <c r="BL73" s="216"/>
      <c r="BM73" s="216"/>
      <c r="BN73" s="216"/>
      <c r="BO73" s="216"/>
      <c r="BP73" s="216"/>
      <c r="BQ73" s="213">
        <v>67</v>
      </c>
      <c r="BR73" s="218"/>
      <c r="BS73" s="944"/>
      <c r="BT73" s="945"/>
      <c r="BU73" s="945"/>
      <c r="BV73" s="945"/>
      <c r="BW73" s="945"/>
      <c r="BX73" s="945"/>
      <c r="BY73" s="945"/>
      <c r="BZ73" s="945"/>
      <c r="CA73" s="945"/>
      <c r="CB73" s="945"/>
      <c r="CC73" s="945"/>
      <c r="CD73" s="945"/>
      <c r="CE73" s="945"/>
      <c r="CF73" s="945"/>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35"/>
      <c r="DW73" s="936"/>
      <c r="DX73" s="936"/>
      <c r="DY73" s="936"/>
      <c r="DZ73" s="937"/>
      <c r="EA73" s="197"/>
    </row>
    <row r="74" spans="1:131" s="198" customFormat="1" ht="26.25" customHeight="1">
      <c r="A74" s="212">
        <v>7</v>
      </c>
      <c r="B74" s="965" t="s">
        <v>540</v>
      </c>
      <c r="C74" s="966"/>
      <c r="D74" s="966"/>
      <c r="E74" s="966"/>
      <c r="F74" s="966"/>
      <c r="G74" s="966"/>
      <c r="H74" s="966"/>
      <c r="I74" s="966"/>
      <c r="J74" s="966"/>
      <c r="K74" s="966"/>
      <c r="L74" s="966"/>
      <c r="M74" s="966"/>
      <c r="N74" s="966"/>
      <c r="O74" s="966"/>
      <c r="P74" s="967"/>
      <c r="Q74" s="968">
        <v>379</v>
      </c>
      <c r="R74" s="962"/>
      <c r="S74" s="962"/>
      <c r="T74" s="962"/>
      <c r="U74" s="962"/>
      <c r="V74" s="962">
        <v>372</v>
      </c>
      <c r="W74" s="962"/>
      <c r="X74" s="962"/>
      <c r="Y74" s="962"/>
      <c r="Z74" s="962"/>
      <c r="AA74" s="962">
        <v>7</v>
      </c>
      <c r="AB74" s="962"/>
      <c r="AC74" s="962"/>
      <c r="AD74" s="962"/>
      <c r="AE74" s="962"/>
      <c r="AF74" s="962">
        <v>7</v>
      </c>
      <c r="AG74" s="962"/>
      <c r="AH74" s="962"/>
      <c r="AI74" s="962"/>
      <c r="AJ74" s="962"/>
      <c r="AK74" s="962"/>
      <c r="AL74" s="962"/>
      <c r="AM74" s="962"/>
      <c r="AN74" s="962"/>
      <c r="AO74" s="962"/>
      <c r="AP74" s="962"/>
      <c r="AQ74" s="962"/>
      <c r="AR74" s="962"/>
      <c r="AS74" s="962"/>
      <c r="AT74" s="962"/>
      <c r="AU74" s="962"/>
      <c r="AV74" s="962"/>
      <c r="AW74" s="962"/>
      <c r="AX74" s="962"/>
      <c r="AY74" s="962"/>
      <c r="AZ74" s="963"/>
      <c r="BA74" s="963"/>
      <c r="BB74" s="963"/>
      <c r="BC74" s="963"/>
      <c r="BD74" s="964"/>
      <c r="BE74" s="216"/>
      <c r="BF74" s="216"/>
      <c r="BG74" s="216"/>
      <c r="BH74" s="216"/>
      <c r="BI74" s="216"/>
      <c r="BJ74" s="216"/>
      <c r="BK74" s="216"/>
      <c r="BL74" s="216"/>
      <c r="BM74" s="216"/>
      <c r="BN74" s="216"/>
      <c r="BO74" s="216"/>
      <c r="BP74" s="216"/>
      <c r="BQ74" s="213">
        <v>68</v>
      </c>
      <c r="BR74" s="218"/>
      <c r="BS74" s="944"/>
      <c r="BT74" s="945"/>
      <c r="BU74" s="945"/>
      <c r="BV74" s="945"/>
      <c r="BW74" s="945"/>
      <c r="BX74" s="945"/>
      <c r="BY74" s="945"/>
      <c r="BZ74" s="945"/>
      <c r="CA74" s="945"/>
      <c r="CB74" s="945"/>
      <c r="CC74" s="945"/>
      <c r="CD74" s="945"/>
      <c r="CE74" s="945"/>
      <c r="CF74" s="945"/>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35"/>
      <c r="DW74" s="936"/>
      <c r="DX74" s="936"/>
      <c r="DY74" s="936"/>
      <c r="DZ74" s="937"/>
      <c r="EA74" s="197"/>
    </row>
    <row r="75" spans="1:131" s="198" customFormat="1" ht="26.25" customHeight="1">
      <c r="A75" s="212">
        <v>8</v>
      </c>
      <c r="B75" s="965"/>
      <c r="C75" s="966"/>
      <c r="D75" s="966"/>
      <c r="E75" s="966"/>
      <c r="F75" s="966"/>
      <c r="G75" s="966"/>
      <c r="H75" s="966"/>
      <c r="I75" s="966"/>
      <c r="J75" s="966"/>
      <c r="K75" s="966"/>
      <c r="L75" s="966"/>
      <c r="M75" s="966"/>
      <c r="N75" s="966"/>
      <c r="O75" s="966"/>
      <c r="P75" s="967"/>
      <c r="Q75" s="969"/>
      <c r="R75" s="970"/>
      <c r="S75" s="970"/>
      <c r="T75" s="970"/>
      <c r="U75" s="971"/>
      <c r="V75" s="972"/>
      <c r="W75" s="970"/>
      <c r="X75" s="970"/>
      <c r="Y75" s="970"/>
      <c r="Z75" s="971"/>
      <c r="AA75" s="972"/>
      <c r="AB75" s="970"/>
      <c r="AC75" s="970"/>
      <c r="AD75" s="970"/>
      <c r="AE75" s="971"/>
      <c r="AF75" s="972"/>
      <c r="AG75" s="970"/>
      <c r="AH75" s="970"/>
      <c r="AI75" s="970"/>
      <c r="AJ75" s="971"/>
      <c r="AK75" s="972"/>
      <c r="AL75" s="970"/>
      <c r="AM75" s="970"/>
      <c r="AN75" s="970"/>
      <c r="AO75" s="971"/>
      <c r="AP75" s="972"/>
      <c r="AQ75" s="970"/>
      <c r="AR75" s="970"/>
      <c r="AS75" s="970"/>
      <c r="AT75" s="971"/>
      <c r="AU75" s="972"/>
      <c r="AV75" s="970"/>
      <c r="AW75" s="970"/>
      <c r="AX75" s="970"/>
      <c r="AY75" s="971"/>
      <c r="AZ75" s="963"/>
      <c r="BA75" s="963"/>
      <c r="BB75" s="963"/>
      <c r="BC75" s="963"/>
      <c r="BD75" s="964"/>
      <c r="BE75" s="216"/>
      <c r="BF75" s="216"/>
      <c r="BG75" s="216"/>
      <c r="BH75" s="216"/>
      <c r="BI75" s="216"/>
      <c r="BJ75" s="216"/>
      <c r="BK75" s="216"/>
      <c r="BL75" s="216"/>
      <c r="BM75" s="216"/>
      <c r="BN75" s="216"/>
      <c r="BO75" s="216"/>
      <c r="BP75" s="216"/>
      <c r="BQ75" s="213">
        <v>69</v>
      </c>
      <c r="BR75" s="218"/>
      <c r="BS75" s="944"/>
      <c r="BT75" s="945"/>
      <c r="BU75" s="945"/>
      <c r="BV75" s="945"/>
      <c r="BW75" s="945"/>
      <c r="BX75" s="945"/>
      <c r="BY75" s="945"/>
      <c r="BZ75" s="945"/>
      <c r="CA75" s="945"/>
      <c r="CB75" s="945"/>
      <c r="CC75" s="945"/>
      <c r="CD75" s="945"/>
      <c r="CE75" s="945"/>
      <c r="CF75" s="945"/>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35"/>
      <c r="DW75" s="936"/>
      <c r="DX75" s="936"/>
      <c r="DY75" s="936"/>
      <c r="DZ75" s="937"/>
      <c r="EA75" s="197"/>
    </row>
    <row r="76" spans="1:131" s="198" customFormat="1" ht="26.25" customHeight="1">
      <c r="A76" s="212">
        <v>9</v>
      </c>
      <c r="B76" s="965"/>
      <c r="C76" s="966"/>
      <c r="D76" s="966"/>
      <c r="E76" s="966"/>
      <c r="F76" s="966"/>
      <c r="G76" s="966"/>
      <c r="H76" s="966"/>
      <c r="I76" s="966"/>
      <c r="J76" s="966"/>
      <c r="K76" s="966"/>
      <c r="L76" s="966"/>
      <c r="M76" s="966"/>
      <c r="N76" s="966"/>
      <c r="O76" s="966"/>
      <c r="P76" s="967"/>
      <c r="Q76" s="969"/>
      <c r="R76" s="970"/>
      <c r="S76" s="970"/>
      <c r="T76" s="970"/>
      <c r="U76" s="971"/>
      <c r="V76" s="972"/>
      <c r="W76" s="970"/>
      <c r="X76" s="970"/>
      <c r="Y76" s="970"/>
      <c r="Z76" s="971"/>
      <c r="AA76" s="972"/>
      <c r="AB76" s="970"/>
      <c r="AC76" s="970"/>
      <c r="AD76" s="970"/>
      <c r="AE76" s="971"/>
      <c r="AF76" s="972"/>
      <c r="AG76" s="970"/>
      <c r="AH76" s="970"/>
      <c r="AI76" s="970"/>
      <c r="AJ76" s="971"/>
      <c r="AK76" s="972"/>
      <c r="AL76" s="970"/>
      <c r="AM76" s="970"/>
      <c r="AN76" s="970"/>
      <c r="AO76" s="971"/>
      <c r="AP76" s="972"/>
      <c r="AQ76" s="970"/>
      <c r="AR76" s="970"/>
      <c r="AS76" s="970"/>
      <c r="AT76" s="971"/>
      <c r="AU76" s="972"/>
      <c r="AV76" s="970"/>
      <c r="AW76" s="970"/>
      <c r="AX76" s="970"/>
      <c r="AY76" s="971"/>
      <c r="AZ76" s="963"/>
      <c r="BA76" s="963"/>
      <c r="BB76" s="963"/>
      <c r="BC76" s="963"/>
      <c r="BD76" s="964"/>
      <c r="BE76" s="216"/>
      <c r="BF76" s="216"/>
      <c r="BG76" s="216"/>
      <c r="BH76" s="216"/>
      <c r="BI76" s="216"/>
      <c r="BJ76" s="216"/>
      <c r="BK76" s="216"/>
      <c r="BL76" s="216"/>
      <c r="BM76" s="216"/>
      <c r="BN76" s="216"/>
      <c r="BO76" s="216"/>
      <c r="BP76" s="216"/>
      <c r="BQ76" s="213">
        <v>70</v>
      </c>
      <c r="BR76" s="218"/>
      <c r="BS76" s="944"/>
      <c r="BT76" s="945"/>
      <c r="BU76" s="945"/>
      <c r="BV76" s="945"/>
      <c r="BW76" s="945"/>
      <c r="BX76" s="945"/>
      <c r="BY76" s="945"/>
      <c r="BZ76" s="945"/>
      <c r="CA76" s="945"/>
      <c r="CB76" s="945"/>
      <c r="CC76" s="945"/>
      <c r="CD76" s="945"/>
      <c r="CE76" s="945"/>
      <c r="CF76" s="945"/>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35"/>
      <c r="DW76" s="936"/>
      <c r="DX76" s="936"/>
      <c r="DY76" s="936"/>
      <c r="DZ76" s="937"/>
      <c r="EA76" s="197"/>
    </row>
    <row r="77" spans="1:131" s="198" customFormat="1" ht="26.25" customHeight="1">
      <c r="A77" s="212">
        <v>10</v>
      </c>
      <c r="B77" s="965"/>
      <c r="C77" s="966"/>
      <c r="D77" s="966"/>
      <c r="E77" s="966"/>
      <c r="F77" s="966"/>
      <c r="G77" s="966"/>
      <c r="H77" s="966"/>
      <c r="I77" s="966"/>
      <c r="J77" s="966"/>
      <c r="K77" s="966"/>
      <c r="L77" s="966"/>
      <c r="M77" s="966"/>
      <c r="N77" s="966"/>
      <c r="O77" s="966"/>
      <c r="P77" s="967"/>
      <c r="Q77" s="969"/>
      <c r="R77" s="970"/>
      <c r="S77" s="970"/>
      <c r="T77" s="970"/>
      <c r="U77" s="971"/>
      <c r="V77" s="972"/>
      <c r="W77" s="970"/>
      <c r="X77" s="970"/>
      <c r="Y77" s="970"/>
      <c r="Z77" s="971"/>
      <c r="AA77" s="972"/>
      <c r="AB77" s="970"/>
      <c r="AC77" s="970"/>
      <c r="AD77" s="970"/>
      <c r="AE77" s="971"/>
      <c r="AF77" s="972"/>
      <c r="AG77" s="970"/>
      <c r="AH77" s="970"/>
      <c r="AI77" s="970"/>
      <c r="AJ77" s="971"/>
      <c r="AK77" s="972"/>
      <c r="AL77" s="970"/>
      <c r="AM77" s="970"/>
      <c r="AN77" s="970"/>
      <c r="AO77" s="971"/>
      <c r="AP77" s="972"/>
      <c r="AQ77" s="970"/>
      <c r="AR77" s="970"/>
      <c r="AS77" s="970"/>
      <c r="AT77" s="971"/>
      <c r="AU77" s="972"/>
      <c r="AV77" s="970"/>
      <c r="AW77" s="970"/>
      <c r="AX77" s="970"/>
      <c r="AY77" s="971"/>
      <c r="AZ77" s="963"/>
      <c r="BA77" s="963"/>
      <c r="BB77" s="963"/>
      <c r="BC77" s="963"/>
      <c r="BD77" s="964"/>
      <c r="BE77" s="216"/>
      <c r="BF77" s="216"/>
      <c r="BG77" s="216"/>
      <c r="BH77" s="216"/>
      <c r="BI77" s="216"/>
      <c r="BJ77" s="216"/>
      <c r="BK77" s="216"/>
      <c r="BL77" s="216"/>
      <c r="BM77" s="216"/>
      <c r="BN77" s="216"/>
      <c r="BO77" s="216"/>
      <c r="BP77" s="216"/>
      <c r="BQ77" s="213">
        <v>71</v>
      </c>
      <c r="BR77" s="218"/>
      <c r="BS77" s="944"/>
      <c r="BT77" s="945"/>
      <c r="BU77" s="945"/>
      <c r="BV77" s="945"/>
      <c r="BW77" s="945"/>
      <c r="BX77" s="945"/>
      <c r="BY77" s="945"/>
      <c r="BZ77" s="945"/>
      <c r="CA77" s="945"/>
      <c r="CB77" s="945"/>
      <c r="CC77" s="945"/>
      <c r="CD77" s="945"/>
      <c r="CE77" s="945"/>
      <c r="CF77" s="945"/>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35"/>
      <c r="DW77" s="936"/>
      <c r="DX77" s="936"/>
      <c r="DY77" s="936"/>
      <c r="DZ77" s="937"/>
      <c r="EA77" s="197"/>
    </row>
    <row r="78" spans="1:131" s="198" customFormat="1" ht="26.25" customHeight="1">
      <c r="A78" s="212">
        <v>11</v>
      </c>
      <c r="B78" s="965"/>
      <c r="C78" s="966"/>
      <c r="D78" s="966"/>
      <c r="E78" s="966"/>
      <c r="F78" s="966"/>
      <c r="G78" s="966"/>
      <c r="H78" s="966"/>
      <c r="I78" s="966"/>
      <c r="J78" s="966"/>
      <c r="K78" s="966"/>
      <c r="L78" s="966"/>
      <c r="M78" s="966"/>
      <c r="N78" s="966"/>
      <c r="O78" s="966"/>
      <c r="P78" s="967"/>
      <c r="Q78" s="968"/>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2"/>
      <c r="AX78" s="962"/>
      <c r="AY78" s="962"/>
      <c r="AZ78" s="963"/>
      <c r="BA78" s="963"/>
      <c r="BB78" s="963"/>
      <c r="BC78" s="963"/>
      <c r="BD78" s="964"/>
      <c r="BE78" s="216"/>
      <c r="BF78" s="216"/>
      <c r="BG78" s="216"/>
      <c r="BH78" s="216"/>
      <c r="BI78" s="216"/>
      <c r="BJ78" s="219"/>
      <c r="BK78" s="219"/>
      <c r="BL78" s="219"/>
      <c r="BM78" s="219"/>
      <c r="BN78" s="219"/>
      <c r="BO78" s="216"/>
      <c r="BP78" s="216"/>
      <c r="BQ78" s="213">
        <v>72</v>
      </c>
      <c r="BR78" s="218"/>
      <c r="BS78" s="944"/>
      <c r="BT78" s="945"/>
      <c r="BU78" s="945"/>
      <c r="BV78" s="945"/>
      <c r="BW78" s="945"/>
      <c r="BX78" s="945"/>
      <c r="BY78" s="945"/>
      <c r="BZ78" s="945"/>
      <c r="CA78" s="945"/>
      <c r="CB78" s="945"/>
      <c r="CC78" s="945"/>
      <c r="CD78" s="945"/>
      <c r="CE78" s="945"/>
      <c r="CF78" s="945"/>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35"/>
      <c r="DW78" s="936"/>
      <c r="DX78" s="936"/>
      <c r="DY78" s="936"/>
      <c r="DZ78" s="937"/>
      <c r="EA78" s="197"/>
    </row>
    <row r="79" spans="1:131" s="198" customFormat="1" ht="26.25" customHeight="1">
      <c r="A79" s="212">
        <v>12</v>
      </c>
      <c r="B79" s="965"/>
      <c r="C79" s="966"/>
      <c r="D79" s="966"/>
      <c r="E79" s="966"/>
      <c r="F79" s="966"/>
      <c r="G79" s="966"/>
      <c r="H79" s="966"/>
      <c r="I79" s="966"/>
      <c r="J79" s="966"/>
      <c r="K79" s="966"/>
      <c r="L79" s="966"/>
      <c r="M79" s="966"/>
      <c r="N79" s="966"/>
      <c r="O79" s="966"/>
      <c r="P79" s="967"/>
      <c r="Q79" s="968"/>
      <c r="R79" s="962"/>
      <c r="S79" s="962"/>
      <c r="T79" s="962"/>
      <c r="U79" s="962"/>
      <c r="V79" s="962"/>
      <c r="W79" s="962"/>
      <c r="X79" s="962"/>
      <c r="Y79" s="962"/>
      <c r="Z79" s="962"/>
      <c r="AA79" s="962"/>
      <c r="AB79" s="962"/>
      <c r="AC79" s="962"/>
      <c r="AD79" s="962"/>
      <c r="AE79" s="962"/>
      <c r="AF79" s="962"/>
      <c r="AG79" s="962"/>
      <c r="AH79" s="962"/>
      <c r="AI79" s="962"/>
      <c r="AJ79" s="962"/>
      <c r="AK79" s="962"/>
      <c r="AL79" s="962"/>
      <c r="AM79" s="962"/>
      <c r="AN79" s="962"/>
      <c r="AO79" s="962"/>
      <c r="AP79" s="962"/>
      <c r="AQ79" s="962"/>
      <c r="AR79" s="962"/>
      <c r="AS79" s="962"/>
      <c r="AT79" s="962"/>
      <c r="AU79" s="962"/>
      <c r="AV79" s="962"/>
      <c r="AW79" s="962"/>
      <c r="AX79" s="962"/>
      <c r="AY79" s="962"/>
      <c r="AZ79" s="963"/>
      <c r="BA79" s="963"/>
      <c r="BB79" s="963"/>
      <c r="BC79" s="963"/>
      <c r="BD79" s="964"/>
      <c r="BE79" s="216"/>
      <c r="BF79" s="216"/>
      <c r="BG79" s="216"/>
      <c r="BH79" s="216"/>
      <c r="BI79" s="216"/>
      <c r="BJ79" s="219"/>
      <c r="BK79" s="219"/>
      <c r="BL79" s="219"/>
      <c r="BM79" s="219"/>
      <c r="BN79" s="219"/>
      <c r="BO79" s="216"/>
      <c r="BP79" s="216"/>
      <c r="BQ79" s="213">
        <v>73</v>
      </c>
      <c r="BR79" s="218"/>
      <c r="BS79" s="944"/>
      <c r="BT79" s="945"/>
      <c r="BU79" s="945"/>
      <c r="BV79" s="945"/>
      <c r="BW79" s="945"/>
      <c r="BX79" s="945"/>
      <c r="BY79" s="945"/>
      <c r="BZ79" s="945"/>
      <c r="CA79" s="945"/>
      <c r="CB79" s="945"/>
      <c r="CC79" s="945"/>
      <c r="CD79" s="945"/>
      <c r="CE79" s="945"/>
      <c r="CF79" s="945"/>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35"/>
      <c r="DW79" s="936"/>
      <c r="DX79" s="936"/>
      <c r="DY79" s="936"/>
      <c r="DZ79" s="937"/>
      <c r="EA79" s="197"/>
    </row>
    <row r="80" spans="1:131" s="198" customFormat="1" ht="26.25" customHeight="1">
      <c r="A80" s="212">
        <v>13</v>
      </c>
      <c r="B80" s="965"/>
      <c r="C80" s="966"/>
      <c r="D80" s="966"/>
      <c r="E80" s="966"/>
      <c r="F80" s="966"/>
      <c r="G80" s="966"/>
      <c r="H80" s="966"/>
      <c r="I80" s="966"/>
      <c r="J80" s="966"/>
      <c r="K80" s="966"/>
      <c r="L80" s="966"/>
      <c r="M80" s="966"/>
      <c r="N80" s="966"/>
      <c r="O80" s="966"/>
      <c r="P80" s="967"/>
      <c r="Q80" s="968"/>
      <c r="R80" s="962"/>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c r="AU80" s="962"/>
      <c r="AV80" s="962"/>
      <c r="AW80" s="962"/>
      <c r="AX80" s="962"/>
      <c r="AY80" s="962"/>
      <c r="AZ80" s="963"/>
      <c r="BA80" s="963"/>
      <c r="BB80" s="963"/>
      <c r="BC80" s="963"/>
      <c r="BD80" s="964"/>
      <c r="BE80" s="216"/>
      <c r="BF80" s="216"/>
      <c r="BG80" s="216"/>
      <c r="BH80" s="216"/>
      <c r="BI80" s="216"/>
      <c r="BJ80" s="216"/>
      <c r="BK80" s="216"/>
      <c r="BL80" s="216"/>
      <c r="BM80" s="216"/>
      <c r="BN80" s="216"/>
      <c r="BO80" s="216"/>
      <c r="BP80" s="216"/>
      <c r="BQ80" s="213">
        <v>74</v>
      </c>
      <c r="BR80" s="218"/>
      <c r="BS80" s="944"/>
      <c r="BT80" s="945"/>
      <c r="BU80" s="945"/>
      <c r="BV80" s="945"/>
      <c r="BW80" s="945"/>
      <c r="BX80" s="945"/>
      <c r="BY80" s="945"/>
      <c r="BZ80" s="945"/>
      <c r="CA80" s="945"/>
      <c r="CB80" s="945"/>
      <c r="CC80" s="945"/>
      <c r="CD80" s="945"/>
      <c r="CE80" s="945"/>
      <c r="CF80" s="945"/>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35"/>
      <c r="DW80" s="936"/>
      <c r="DX80" s="936"/>
      <c r="DY80" s="936"/>
      <c r="DZ80" s="937"/>
      <c r="EA80" s="197"/>
    </row>
    <row r="81" spans="1:131" s="198" customFormat="1" ht="26.25" customHeight="1">
      <c r="A81" s="212">
        <v>14</v>
      </c>
      <c r="B81" s="965"/>
      <c r="C81" s="966"/>
      <c r="D81" s="966"/>
      <c r="E81" s="966"/>
      <c r="F81" s="966"/>
      <c r="G81" s="966"/>
      <c r="H81" s="966"/>
      <c r="I81" s="966"/>
      <c r="J81" s="966"/>
      <c r="K81" s="966"/>
      <c r="L81" s="966"/>
      <c r="M81" s="966"/>
      <c r="N81" s="966"/>
      <c r="O81" s="966"/>
      <c r="P81" s="967"/>
      <c r="Q81" s="968"/>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c r="AU81" s="962"/>
      <c r="AV81" s="962"/>
      <c r="AW81" s="962"/>
      <c r="AX81" s="962"/>
      <c r="AY81" s="962"/>
      <c r="AZ81" s="963"/>
      <c r="BA81" s="963"/>
      <c r="BB81" s="963"/>
      <c r="BC81" s="963"/>
      <c r="BD81" s="964"/>
      <c r="BE81" s="216"/>
      <c r="BF81" s="216"/>
      <c r="BG81" s="216"/>
      <c r="BH81" s="216"/>
      <c r="BI81" s="216"/>
      <c r="BJ81" s="216"/>
      <c r="BK81" s="216"/>
      <c r="BL81" s="216"/>
      <c r="BM81" s="216"/>
      <c r="BN81" s="216"/>
      <c r="BO81" s="216"/>
      <c r="BP81" s="216"/>
      <c r="BQ81" s="213">
        <v>75</v>
      </c>
      <c r="BR81" s="218"/>
      <c r="BS81" s="944"/>
      <c r="BT81" s="945"/>
      <c r="BU81" s="945"/>
      <c r="BV81" s="945"/>
      <c r="BW81" s="945"/>
      <c r="BX81" s="945"/>
      <c r="BY81" s="945"/>
      <c r="BZ81" s="945"/>
      <c r="CA81" s="945"/>
      <c r="CB81" s="945"/>
      <c r="CC81" s="945"/>
      <c r="CD81" s="945"/>
      <c r="CE81" s="945"/>
      <c r="CF81" s="945"/>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35"/>
      <c r="DW81" s="936"/>
      <c r="DX81" s="936"/>
      <c r="DY81" s="936"/>
      <c r="DZ81" s="937"/>
      <c r="EA81" s="197"/>
    </row>
    <row r="82" spans="1:131" s="198" customFormat="1" ht="26.25" customHeight="1">
      <c r="A82" s="212">
        <v>15</v>
      </c>
      <c r="B82" s="965"/>
      <c r="C82" s="966"/>
      <c r="D82" s="966"/>
      <c r="E82" s="966"/>
      <c r="F82" s="966"/>
      <c r="G82" s="966"/>
      <c r="H82" s="966"/>
      <c r="I82" s="966"/>
      <c r="J82" s="966"/>
      <c r="K82" s="966"/>
      <c r="L82" s="966"/>
      <c r="M82" s="966"/>
      <c r="N82" s="966"/>
      <c r="O82" s="966"/>
      <c r="P82" s="967"/>
      <c r="Q82" s="968"/>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962"/>
      <c r="AP82" s="962"/>
      <c r="AQ82" s="962"/>
      <c r="AR82" s="962"/>
      <c r="AS82" s="962"/>
      <c r="AT82" s="962"/>
      <c r="AU82" s="962"/>
      <c r="AV82" s="962"/>
      <c r="AW82" s="962"/>
      <c r="AX82" s="962"/>
      <c r="AY82" s="962"/>
      <c r="AZ82" s="963"/>
      <c r="BA82" s="963"/>
      <c r="BB82" s="963"/>
      <c r="BC82" s="963"/>
      <c r="BD82" s="964"/>
      <c r="BE82" s="216"/>
      <c r="BF82" s="216"/>
      <c r="BG82" s="216"/>
      <c r="BH82" s="216"/>
      <c r="BI82" s="216"/>
      <c r="BJ82" s="216"/>
      <c r="BK82" s="216"/>
      <c r="BL82" s="216"/>
      <c r="BM82" s="216"/>
      <c r="BN82" s="216"/>
      <c r="BO82" s="216"/>
      <c r="BP82" s="216"/>
      <c r="BQ82" s="213">
        <v>76</v>
      </c>
      <c r="BR82" s="218"/>
      <c r="BS82" s="944"/>
      <c r="BT82" s="945"/>
      <c r="BU82" s="945"/>
      <c r="BV82" s="945"/>
      <c r="BW82" s="945"/>
      <c r="BX82" s="945"/>
      <c r="BY82" s="945"/>
      <c r="BZ82" s="945"/>
      <c r="CA82" s="945"/>
      <c r="CB82" s="945"/>
      <c r="CC82" s="945"/>
      <c r="CD82" s="945"/>
      <c r="CE82" s="945"/>
      <c r="CF82" s="945"/>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35"/>
      <c r="DW82" s="936"/>
      <c r="DX82" s="936"/>
      <c r="DY82" s="936"/>
      <c r="DZ82" s="937"/>
      <c r="EA82" s="197"/>
    </row>
    <row r="83" spans="1:131" s="198" customFormat="1" ht="26.25" customHeight="1">
      <c r="A83" s="212">
        <v>16</v>
      </c>
      <c r="B83" s="965"/>
      <c r="C83" s="966"/>
      <c r="D83" s="966"/>
      <c r="E83" s="966"/>
      <c r="F83" s="966"/>
      <c r="G83" s="966"/>
      <c r="H83" s="966"/>
      <c r="I83" s="966"/>
      <c r="J83" s="966"/>
      <c r="K83" s="966"/>
      <c r="L83" s="966"/>
      <c r="M83" s="966"/>
      <c r="N83" s="966"/>
      <c r="O83" s="966"/>
      <c r="P83" s="967"/>
      <c r="Q83" s="968"/>
      <c r="R83" s="962"/>
      <c r="S83" s="962"/>
      <c r="T83" s="962"/>
      <c r="U83" s="962"/>
      <c r="V83" s="962"/>
      <c r="W83" s="962"/>
      <c r="X83" s="962"/>
      <c r="Y83" s="962"/>
      <c r="Z83" s="962"/>
      <c r="AA83" s="962"/>
      <c r="AB83" s="962"/>
      <c r="AC83" s="962"/>
      <c r="AD83" s="962"/>
      <c r="AE83" s="962"/>
      <c r="AF83" s="962"/>
      <c r="AG83" s="962"/>
      <c r="AH83" s="962"/>
      <c r="AI83" s="962"/>
      <c r="AJ83" s="962"/>
      <c r="AK83" s="962"/>
      <c r="AL83" s="962"/>
      <c r="AM83" s="962"/>
      <c r="AN83" s="962"/>
      <c r="AO83" s="962"/>
      <c r="AP83" s="962"/>
      <c r="AQ83" s="962"/>
      <c r="AR83" s="962"/>
      <c r="AS83" s="962"/>
      <c r="AT83" s="962"/>
      <c r="AU83" s="962"/>
      <c r="AV83" s="962"/>
      <c r="AW83" s="962"/>
      <c r="AX83" s="962"/>
      <c r="AY83" s="962"/>
      <c r="AZ83" s="963"/>
      <c r="BA83" s="963"/>
      <c r="BB83" s="963"/>
      <c r="BC83" s="963"/>
      <c r="BD83" s="964"/>
      <c r="BE83" s="216"/>
      <c r="BF83" s="216"/>
      <c r="BG83" s="216"/>
      <c r="BH83" s="216"/>
      <c r="BI83" s="216"/>
      <c r="BJ83" s="216"/>
      <c r="BK83" s="216"/>
      <c r="BL83" s="216"/>
      <c r="BM83" s="216"/>
      <c r="BN83" s="216"/>
      <c r="BO83" s="216"/>
      <c r="BP83" s="216"/>
      <c r="BQ83" s="213">
        <v>77</v>
      </c>
      <c r="BR83" s="218"/>
      <c r="BS83" s="944"/>
      <c r="BT83" s="945"/>
      <c r="BU83" s="945"/>
      <c r="BV83" s="945"/>
      <c r="BW83" s="945"/>
      <c r="BX83" s="945"/>
      <c r="BY83" s="945"/>
      <c r="BZ83" s="945"/>
      <c r="CA83" s="945"/>
      <c r="CB83" s="945"/>
      <c r="CC83" s="945"/>
      <c r="CD83" s="945"/>
      <c r="CE83" s="945"/>
      <c r="CF83" s="945"/>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35"/>
      <c r="DW83" s="936"/>
      <c r="DX83" s="936"/>
      <c r="DY83" s="936"/>
      <c r="DZ83" s="937"/>
      <c r="EA83" s="197"/>
    </row>
    <row r="84" spans="1:131" s="198" customFormat="1" ht="26.25" customHeight="1">
      <c r="A84" s="212">
        <v>17</v>
      </c>
      <c r="B84" s="965"/>
      <c r="C84" s="966"/>
      <c r="D84" s="966"/>
      <c r="E84" s="966"/>
      <c r="F84" s="966"/>
      <c r="G84" s="966"/>
      <c r="H84" s="966"/>
      <c r="I84" s="966"/>
      <c r="J84" s="966"/>
      <c r="K84" s="966"/>
      <c r="L84" s="966"/>
      <c r="M84" s="966"/>
      <c r="N84" s="966"/>
      <c r="O84" s="966"/>
      <c r="P84" s="967"/>
      <c r="Q84" s="968"/>
      <c r="R84" s="962"/>
      <c r="S84" s="962"/>
      <c r="T84" s="962"/>
      <c r="U84" s="962"/>
      <c r="V84" s="962"/>
      <c r="W84" s="962"/>
      <c r="X84" s="962"/>
      <c r="Y84" s="962"/>
      <c r="Z84" s="962"/>
      <c r="AA84" s="962"/>
      <c r="AB84" s="962"/>
      <c r="AC84" s="962"/>
      <c r="AD84" s="962"/>
      <c r="AE84" s="962"/>
      <c r="AF84" s="962"/>
      <c r="AG84" s="962"/>
      <c r="AH84" s="962"/>
      <c r="AI84" s="962"/>
      <c r="AJ84" s="962"/>
      <c r="AK84" s="962"/>
      <c r="AL84" s="962"/>
      <c r="AM84" s="962"/>
      <c r="AN84" s="962"/>
      <c r="AO84" s="962"/>
      <c r="AP84" s="962"/>
      <c r="AQ84" s="962"/>
      <c r="AR84" s="962"/>
      <c r="AS84" s="962"/>
      <c r="AT84" s="962"/>
      <c r="AU84" s="962"/>
      <c r="AV84" s="962"/>
      <c r="AW84" s="962"/>
      <c r="AX84" s="962"/>
      <c r="AY84" s="962"/>
      <c r="AZ84" s="963"/>
      <c r="BA84" s="963"/>
      <c r="BB84" s="963"/>
      <c r="BC84" s="963"/>
      <c r="BD84" s="964"/>
      <c r="BE84" s="216"/>
      <c r="BF84" s="216"/>
      <c r="BG84" s="216"/>
      <c r="BH84" s="216"/>
      <c r="BI84" s="216"/>
      <c r="BJ84" s="216"/>
      <c r="BK84" s="216"/>
      <c r="BL84" s="216"/>
      <c r="BM84" s="216"/>
      <c r="BN84" s="216"/>
      <c r="BO84" s="216"/>
      <c r="BP84" s="216"/>
      <c r="BQ84" s="213">
        <v>78</v>
      </c>
      <c r="BR84" s="218"/>
      <c r="BS84" s="944"/>
      <c r="BT84" s="945"/>
      <c r="BU84" s="945"/>
      <c r="BV84" s="945"/>
      <c r="BW84" s="945"/>
      <c r="BX84" s="945"/>
      <c r="BY84" s="945"/>
      <c r="BZ84" s="945"/>
      <c r="CA84" s="945"/>
      <c r="CB84" s="945"/>
      <c r="CC84" s="945"/>
      <c r="CD84" s="945"/>
      <c r="CE84" s="945"/>
      <c r="CF84" s="945"/>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35"/>
      <c r="DW84" s="936"/>
      <c r="DX84" s="936"/>
      <c r="DY84" s="936"/>
      <c r="DZ84" s="937"/>
      <c r="EA84" s="197"/>
    </row>
    <row r="85" spans="1:131" s="198" customFormat="1" ht="26.25" customHeight="1">
      <c r="A85" s="212">
        <v>18</v>
      </c>
      <c r="B85" s="965"/>
      <c r="C85" s="966"/>
      <c r="D85" s="966"/>
      <c r="E85" s="966"/>
      <c r="F85" s="966"/>
      <c r="G85" s="966"/>
      <c r="H85" s="966"/>
      <c r="I85" s="966"/>
      <c r="J85" s="966"/>
      <c r="K85" s="966"/>
      <c r="L85" s="966"/>
      <c r="M85" s="966"/>
      <c r="N85" s="966"/>
      <c r="O85" s="966"/>
      <c r="P85" s="967"/>
      <c r="Q85" s="968"/>
      <c r="R85" s="962"/>
      <c r="S85" s="962"/>
      <c r="T85" s="962"/>
      <c r="U85" s="962"/>
      <c r="V85" s="962"/>
      <c r="W85" s="962"/>
      <c r="X85" s="962"/>
      <c r="Y85" s="962"/>
      <c r="Z85" s="962"/>
      <c r="AA85" s="962"/>
      <c r="AB85" s="962"/>
      <c r="AC85" s="962"/>
      <c r="AD85" s="962"/>
      <c r="AE85" s="962"/>
      <c r="AF85" s="962"/>
      <c r="AG85" s="962"/>
      <c r="AH85" s="962"/>
      <c r="AI85" s="962"/>
      <c r="AJ85" s="962"/>
      <c r="AK85" s="962"/>
      <c r="AL85" s="962"/>
      <c r="AM85" s="962"/>
      <c r="AN85" s="962"/>
      <c r="AO85" s="962"/>
      <c r="AP85" s="962"/>
      <c r="AQ85" s="962"/>
      <c r="AR85" s="962"/>
      <c r="AS85" s="962"/>
      <c r="AT85" s="962"/>
      <c r="AU85" s="962"/>
      <c r="AV85" s="962"/>
      <c r="AW85" s="962"/>
      <c r="AX85" s="962"/>
      <c r="AY85" s="962"/>
      <c r="AZ85" s="963"/>
      <c r="BA85" s="963"/>
      <c r="BB85" s="963"/>
      <c r="BC85" s="963"/>
      <c r="BD85" s="964"/>
      <c r="BE85" s="216"/>
      <c r="BF85" s="216"/>
      <c r="BG85" s="216"/>
      <c r="BH85" s="216"/>
      <c r="BI85" s="216"/>
      <c r="BJ85" s="216"/>
      <c r="BK85" s="216"/>
      <c r="BL85" s="216"/>
      <c r="BM85" s="216"/>
      <c r="BN85" s="216"/>
      <c r="BO85" s="216"/>
      <c r="BP85" s="216"/>
      <c r="BQ85" s="213">
        <v>79</v>
      </c>
      <c r="BR85" s="218"/>
      <c r="BS85" s="944"/>
      <c r="BT85" s="945"/>
      <c r="BU85" s="945"/>
      <c r="BV85" s="945"/>
      <c r="BW85" s="945"/>
      <c r="BX85" s="945"/>
      <c r="BY85" s="945"/>
      <c r="BZ85" s="945"/>
      <c r="CA85" s="945"/>
      <c r="CB85" s="945"/>
      <c r="CC85" s="945"/>
      <c r="CD85" s="945"/>
      <c r="CE85" s="945"/>
      <c r="CF85" s="945"/>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35"/>
      <c r="DW85" s="936"/>
      <c r="DX85" s="936"/>
      <c r="DY85" s="936"/>
      <c r="DZ85" s="937"/>
      <c r="EA85" s="197"/>
    </row>
    <row r="86" spans="1:131" s="198" customFormat="1" ht="26.25" customHeight="1">
      <c r="A86" s="212">
        <v>19</v>
      </c>
      <c r="B86" s="965"/>
      <c r="C86" s="966"/>
      <c r="D86" s="966"/>
      <c r="E86" s="966"/>
      <c r="F86" s="966"/>
      <c r="G86" s="966"/>
      <c r="H86" s="966"/>
      <c r="I86" s="966"/>
      <c r="J86" s="966"/>
      <c r="K86" s="966"/>
      <c r="L86" s="966"/>
      <c r="M86" s="966"/>
      <c r="N86" s="966"/>
      <c r="O86" s="966"/>
      <c r="P86" s="967"/>
      <c r="Q86" s="968"/>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3"/>
      <c r="BA86" s="963"/>
      <c r="BB86" s="963"/>
      <c r="BC86" s="963"/>
      <c r="BD86" s="964"/>
      <c r="BE86" s="216"/>
      <c r="BF86" s="216"/>
      <c r="BG86" s="216"/>
      <c r="BH86" s="216"/>
      <c r="BI86" s="216"/>
      <c r="BJ86" s="216"/>
      <c r="BK86" s="216"/>
      <c r="BL86" s="216"/>
      <c r="BM86" s="216"/>
      <c r="BN86" s="216"/>
      <c r="BO86" s="216"/>
      <c r="BP86" s="216"/>
      <c r="BQ86" s="213">
        <v>80</v>
      </c>
      <c r="BR86" s="218"/>
      <c r="BS86" s="944"/>
      <c r="BT86" s="945"/>
      <c r="BU86" s="945"/>
      <c r="BV86" s="945"/>
      <c r="BW86" s="945"/>
      <c r="BX86" s="945"/>
      <c r="BY86" s="945"/>
      <c r="BZ86" s="945"/>
      <c r="CA86" s="945"/>
      <c r="CB86" s="945"/>
      <c r="CC86" s="945"/>
      <c r="CD86" s="945"/>
      <c r="CE86" s="945"/>
      <c r="CF86" s="945"/>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35"/>
      <c r="DW86" s="936"/>
      <c r="DX86" s="936"/>
      <c r="DY86" s="936"/>
      <c r="DZ86" s="937"/>
      <c r="EA86" s="197"/>
    </row>
    <row r="87" spans="1:131" s="198" customFormat="1" ht="26.25" customHeight="1">
      <c r="A87" s="220">
        <v>20</v>
      </c>
      <c r="B87" s="955"/>
      <c r="C87" s="956"/>
      <c r="D87" s="956"/>
      <c r="E87" s="956"/>
      <c r="F87" s="956"/>
      <c r="G87" s="956"/>
      <c r="H87" s="956"/>
      <c r="I87" s="956"/>
      <c r="J87" s="956"/>
      <c r="K87" s="956"/>
      <c r="L87" s="956"/>
      <c r="M87" s="956"/>
      <c r="N87" s="956"/>
      <c r="O87" s="956"/>
      <c r="P87" s="957"/>
      <c r="Q87" s="95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60"/>
      <c r="BA87" s="960"/>
      <c r="BB87" s="960"/>
      <c r="BC87" s="960"/>
      <c r="BD87" s="961"/>
      <c r="BE87" s="216"/>
      <c r="BF87" s="216"/>
      <c r="BG87" s="216"/>
      <c r="BH87" s="216"/>
      <c r="BI87" s="216"/>
      <c r="BJ87" s="216"/>
      <c r="BK87" s="216"/>
      <c r="BL87" s="216"/>
      <c r="BM87" s="216"/>
      <c r="BN87" s="216"/>
      <c r="BO87" s="216"/>
      <c r="BP87" s="216"/>
      <c r="BQ87" s="213">
        <v>81</v>
      </c>
      <c r="BR87" s="218"/>
      <c r="BS87" s="944"/>
      <c r="BT87" s="945"/>
      <c r="BU87" s="945"/>
      <c r="BV87" s="945"/>
      <c r="BW87" s="945"/>
      <c r="BX87" s="945"/>
      <c r="BY87" s="945"/>
      <c r="BZ87" s="945"/>
      <c r="CA87" s="945"/>
      <c r="CB87" s="945"/>
      <c r="CC87" s="945"/>
      <c r="CD87" s="945"/>
      <c r="CE87" s="945"/>
      <c r="CF87" s="945"/>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3"/>
      <c r="R88" s="954"/>
      <c r="S88" s="954"/>
      <c r="T88" s="954"/>
      <c r="U88" s="954"/>
      <c r="V88" s="954"/>
      <c r="W88" s="954"/>
      <c r="X88" s="954"/>
      <c r="Y88" s="954"/>
      <c r="Z88" s="954"/>
      <c r="AA88" s="954"/>
      <c r="AB88" s="954"/>
      <c r="AC88" s="954"/>
      <c r="AD88" s="954"/>
      <c r="AE88" s="954"/>
      <c r="AF88" s="950">
        <f>SUM(AF68:AF74)</f>
        <v>5893</v>
      </c>
      <c r="AG88" s="950"/>
      <c r="AH88" s="950"/>
      <c r="AI88" s="950"/>
      <c r="AJ88" s="950"/>
      <c r="AK88" s="954"/>
      <c r="AL88" s="954"/>
      <c r="AM88" s="954"/>
      <c r="AN88" s="954"/>
      <c r="AO88" s="954"/>
      <c r="AP88" s="950">
        <v>237</v>
      </c>
      <c r="AQ88" s="950"/>
      <c r="AR88" s="950"/>
      <c r="AS88" s="950"/>
      <c r="AT88" s="950"/>
      <c r="AU88" s="950">
        <v>96</v>
      </c>
      <c r="AV88" s="950"/>
      <c r="AW88" s="950"/>
      <c r="AX88" s="950"/>
      <c r="AY88" s="950"/>
      <c r="AZ88" s="951"/>
      <c r="BA88" s="951"/>
      <c r="BB88" s="951"/>
      <c r="BC88" s="951"/>
      <c r="BD88" s="952"/>
      <c r="BE88" s="216"/>
      <c r="BF88" s="216"/>
      <c r="BG88" s="216"/>
      <c r="BH88" s="216"/>
      <c r="BI88" s="216"/>
      <c r="BJ88" s="216"/>
      <c r="BK88" s="216"/>
      <c r="BL88" s="216"/>
      <c r="BM88" s="216"/>
      <c r="BN88" s="216"/>
      <c r="BO88" s="216"/>
      <c r="BP88" s="216"/>
      <c r="BQ88" s="213">
        <v>82</v>
      </c>
      <c r="BR88" s="218"/>
      <c r="BS88" s="944"/>
      <c r="BT88" s="945"/>
      <c r="BU88" s="945"/>
      <c r="BV88" s="945"/>
      <c r="BW88" s="945"/>
      <c r="BX88" s="945"/>
      <c r="BY88" s="945"/>
      <c r="BZ88" s="945"/>
      <c r="CA88" s="945"/>
      <c r="CB88" s="945"/>
      <c r="CC88" s="945"/>
      <c r="CD88" s="945"/>
      <c r="CE88" s="945"/>
      <c r="CF88" s="945"/>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4"/>
      <c r="BT89" s="945"/>
      <c r="BU89" s="945"/>
      <c r="BV89" s="945"/>
      <c r="BW89" s="945"/>
      <c r="BX89" s="945"/>
      <c r="BY89" s="945"/>
      <c r="BZ89" s="945"/>
      <c r="CA89" s="945"/>
      <c r="CB89" s="945"/>
      <c r="CC89" s="945"/>
      <c r="CD89" s="945"/>
      <c r="CE89" s="945"/>
      <c r="CF89" s="945"/>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4"/>
      <c r="BT90" s="945"/>
      <c r="BU90" s="945"/>
      <c r="BV90" s="945"/>
      <c r="BW90" s="945"/>
      <c r="BX90" s="945"/>
      <c r="BY90" s="945"/>
      <c r="BZ90" s="945"/>
      <c r="CA90" s="945"/>
      <c r="CB90" s="945"/>
      <c r="CC90" s="945"/>
      <c r="CD90" s="945"/>
      <c r="CE90" s="945"/>
      <c r="CF90" s="945"/>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4"/>
      <c r="BT91" s="945"/>
      <c r="BU91" s="945"/>
      <c r="BV91" s="945"/>
      <c r="BW91" s="945"/>
      <c r="BX91" s="945"/>
      <c r="BY91" s="945"/>
      <c r="BZ91" s="945"/>
      <c r="CA91" s="945"/>
      <c r="CB91" s="945"/>
      <c r="CC91" s="945"/>
      <c r="CD91" s="945"/>
      <c r="CE91" s="945"/>
      <c r="CF91" s="945"/>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4"/>
      <c r="BT92" s="945"/>
      <c r="BU92" s="945"/>
      <c r="BV92" s="945"/>
      <c r="BW92" s="945"/>
      <c r="BX92" s="945"/>
      <c r="BY92" s="945"/>
      <c r="BZ92" s="945"/>
      <c r="CA92" s="945"/>
      <c r="CB92" s="945"/>
      <c r="CC92" s="945"/>
      <c r="CD92" s="945"/>
      <c r="CE92" s="945"/>
      <c r="CF92" s="945"/>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4"/>
      <c r="BT93" s="945"/>
      <c r="BU93" s="945"/>
      <c r="BV93" s="945"/>
      <c r="BW93" s="945"/>
      <c r="BX93" s="945"/>
      <c r="BY93" s="945"/>
      <c r="BZ93" s="945"/>
      <c r="CA93" s="945"/>
      <c r="CB93" s="945"/>
      <c r="CC93" s="945"/>
      <c r="CD93" s="945"/>
      <c r="CE93" s="945"/>
      <c r="CF93" s="945"/>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4"/>
      <c r="BT94" s="945"/>
      <c r="BU94" s="945"/>
      <c r="BV94" s="945"/>
      <c r="BW94" s="945"/>
      <c r="BX94" s="945"/>
      <c r="BY94" s="945"/>
      <c r="BZ94" s="945"/>
      <c r="CA94" s="945"/>
      <c r="CB94" s="945"/>
      <c r="CC94" s="945"/>
      <c r="CD94" s="945"/>
      <c r="CE94" s="945"/>
      <c r="CF94" s="945"/>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4"/>
      <c r="BT95" s="945"/>
      <c r="BU95" s="945"/>
      <c r="BV95" s="945"/>
      <c r="BW95" s="945"/>
      <c r="BX95" s="945"/>
      <c r="BY95" s="945"/>
      <c r="BZ95" s="945"/>
      <c r="CA95" s="945"/>
      <c r="CB95" s="945"/>
      <c r="CC95" s="945"/>
      <c r="CD95" s="945"/>
      <c r="CE95" s="945"/>
      <c r="CF95" s="945"/>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4"/>
      <c r="BT96" s="945"/>
      <c r="BU96" s="945"/>
      <c r="BV96" s="945"/>
      <c r="BW96" s="945"/>
      <c r="BX96" s="945"/>
      <c r="BY96" s="945"/>
      <c r="BZ96" s="945"/>
      <c r="CA96" s="945"/>
      <c r="CB96" s="945"/>
      <c r="CC96" s="945"/>
      <c r="CD96" s="945"/>
      <c r="CE96" s="945"/>
      <c r="CF96" s="945"/>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4"/>
      <c r="BT97" s="945"/>
      <c r="BU97" s="945"/>
      <c r="BV97" s="945"/>
      <c r="BW97" s="945"/>
      <c r="BX97" s="945"/>
      <c r="BY97" s="945"/>
      <c r="BZ97" s="945"/>
      <c r="CA97" s="945"/>
      <c r="CB97" s="945"/>
      <c r="CC97" s="945"/>
      <c r="CD97" s="945"/>
      <c r="CE97" s="945"/>
      <c r="CF97" s="945"/>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4"/>
      <c r="BT98" s="945"/>
      <c r="BU98" s="945"/>
      <c r="BV98" s="945"/>
      <c r="BW98" s="945"/>
      <c r="BX98" s="945"/>
      <c r="BY98" s="945"/>
      <c r="BZ98" s="945"/>
      <c r="CA98" s="945"/>
      <c r="CB98" s="945"/>
      <c r="CC98" s="945"/>
      <c r="CD98" s="945"/>
      <c r="CE98" s="945"/>
      <c r="CF98" s="945"/>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4"/>
      <c r="BT99" s="945"/>
      <c r="BU99" s="945"/>
      <c r="BV99" s="945"/>
      <c r="BW99" s="945"/>
      <c r="BX99" s="945"/>
      <c r="BY99" s="945"/>
      <c r="BZ99" s="945"/>
      <c r="CA99" s="945"/>
      <c r="CB99" s="945"/>
      <c r="CC99" s="945"/>
      <c r="CD99" s="945"/>
      <c r="CE99" s="945"/>
      <c r="CF99" s="945"/>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4"/>
      <c r="BT100" s="945"/>
      <c r="BU100" s="945"/>
      <c r="BV100" s="945"/>
      <c r="BW100" s="945"/>
      <c r="BX100" s="945"/>
      <c r="BY100" s="945"/>
      <c r="BZ100" s="945"/>
      <c r="CA100" s="945"/>
      <c r="CB100" s="945"/>
      <c r="CC100" s="945"/>
      <c r="CD100" s="945"/>
      <c r="CE100" s="945"/>
      <c r="CF100" s="945"/>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4"/>
      <c r="BT101" s="945"/>
      <c r="BU101" s="945"/>
      <c r="BV101" s="945"/>
      <c r="BW101" s="945"/>
      <c r="BX101" s="945"/>
      <c r="BY101" s="945"/>
      <c r="BZ101" s="945"/>
      <c r="CA101" s="945"/>
      <c r="CB101" s="945"/>
      <c r="CC101" s="945"/>
      <c r="CD101" s="945"/>
      <c r="CE101" s="945"/>
      <c r="CF101" s="945"/>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27">
        <f>SUM(CR7:CR8)</f>
        <v>48</v>
      </c>
      <c r="CS102" s="928"/>
      <c r="CT102" s="928"/>
      <c r="CU102" s="928"/>
      <c r="CV102" s="929"/>
      <c r="CW102" s="927">
        <f t="shared" ref="CW102" si="0">SUM(CW7:CW8)</f>
        <v>33</v>
      </c>
      <c r="CX102" s="928"/>
      <c r="CY102" s="928"/>
      <c r="CZ102" s="928"/>
      <c r="DA102" s="929"/>
      <c r="DB102" s="927">
        <f t="shared" ref="DB102" si="1">SUM(DB7:DB8)</f>
        <v>0</v>
      </c>
      <c r="DC102" s="928"/>
      <c r="DD102" s="928"/>
      <c r="DE102" s="928"/>
      <c r="DF102" s="929"/>
      <c r="DG102" s="927">
        <f t="shared" ref="DG102" si="2">SUM(DG7:DG8)</f>
        <v>0</v>
      </c>
      <c r="DH102" s="928"/>
      <c r="DI102" s="928"/>
      <c r="DJ102" s="928"/>
      <c r="DK102" s="929"/>
      <c r="DL102" s="927">
        <f t="shared" ref="DL102" si="3">SUM(DL7:DL8)</f>
        <v>0</v>
      </c>
      <c r="DM102" s="928"/>
      <c r="DN102" s="928"/>
      <c r="DO102" s="928"/>
      <c r="DP102" s="929"/>
      <c r="DQ102" s="927">
        <f t="shared" ref="DQ102" si="4">SUM(DQ7:DQ8)</f>
        <v>0</v>
      </c>
      <c r="DR102" s="928"/>
      <c r="DS102" s="928"/>
      <c r="DT102" s="928"/>
      <c r="DU102" s="929"/>
      <c r="DV102" s="927">
        <f t="shared" ref="DV102" si="5">SUM(DV7:DV8)</f>
        <v>0</v>
      </c>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654202</v>
      </c>
      <c r="AB110" s="871"/>
      <c r="AC110" s="871"/>
      <c r="AD110" s="871"/>
      <c r="AE110" s="872"/>
      <c r="AF110" s="873">
        <v>653757</v>
      </c>
      <c r="AG110" s="871"/>
      <c r="AH110" s="871"/>
      <c r="AI110" s="871"/>
      <c r="AJ110" s="872"/>
      <c r="AK110" s="873">
        <v>642698</v>
      </c>
      <c r="AL110" s="871"/>
      <c r="AM110" s="871"/>
      <c r="AN110" s="871"/>
      <c r="AO110" s="872"/>
      <c r="AP110" s="874">
        <v>17.3</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6326991</v>
      </c>
      <c r="BR110" s="798"/>
      <c r="BS110" s="798"/>
      <c r="BT110" s="798"/>
      <c r="BU110" s="798"/>
      <c r="BV110" s="798">
        <v>6627088</v>
      </c>
      <c r="BW110" s="798"/>
      <c r="BX110" s="798"/>
      <c r="BY110" s="798"/>
      <c r="BZ110" s="798"/>
      <c r="CA110" s="798">
        <v>7016554</v>
      </c>
      <c r="CB110" s="798"/>
      <c r="CC110" s="798"/>
      <c r="CD110" s="798"/>
      <c r="CE110" s="798"/>
      <c r="CF110" s="859">
        <v>188.8</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164529</v>
      </c>
      <c r="BR111" s="769"/>
      <c r="BS111" s="769"/>
      <c r="BT111" s="769"/>
      <c r="BU111" s="769"/>
      <c r="BV111" s="769">
        <v>64128</v>
      </c>
      <c r="BW111" s="769"/>
      <c r="BX111" s="769"/>
      <c r="BY111" s="769"/>
      <c r="BZ111" s="769"/>
      <c r="CA111" s="769">
        <v>32234</v>
      </c>
      <c r="CB111" s="769"/>
      <c r="CC111" s="769"/>
      <c r="CD111" s="769"/>
      <c r="CE111" s="769"/>
      <c r="CF111" s="846">
        <v>0.9</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2826123</v>
      </c>
      <c r="BR112" s="769"/>
      <c r="BS112" s="769"/>
      <c r="BT112" s="769"/>
      <c r="BU112" s="769"/>
      <c r="BV112" s="769">
        <v>2844296</v>
      </c>
      <c r="BW112" s="769"/>
      <c r="BX112" s="769"/>
      <c r="BY112" s="769"/>
      <c r="BZ112" s="769"/>
      <c r="CA112" s="769">
        <v>2846049</v>
      </c>
      <c r="CB112" s="769"/>
      <c r="CC112" s="769"/>
      <c r="CD112" s="769"/>
      <c r="CE112" s="769"/>
      <c r="CF112" s="846">
        <v>76.599999999999994</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239002</v>
      </c>
      <c r="AB113" s="907"/>
      <c r="AC113" s="907"/>
      <c r="AD113" s="907"/>
      <c r="AE113" s="908"/>
      <c r="AF113" s="909">
        <v>222499</v>
      </c>
      <c r="AG113" s="907"/>
      <c r="AH113" s="907"/>
      <c r="AI113" s="907"/>
      <c r="AJ113" s="908"/>
      <c r="AK113" s="909">
        <v>229358</v>
      </c>
      <c r="AL113" s="907"/>
      <c r="AM113" s="907"/>
      <c r="AN113" s="907"/>
      <c r="AO113" s="908"/>
      <c r="AP113" s="910">
        <v>6.2</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137876</v>
      </c>
      <c r="BR113" s="769"/>
      <c r="BS113" s="769"/>
      <c r="BT113" s="769"/>
      <c r="BU113" s="769"/>
      <c r="BV113" s="769">
        <v>113185</v>
      </c>
      <c r="BW113" s="769"/>
      <c r="BX113" s="769"/>
      <c r="BY113" s="769"/>
      <c r="BZ113" s="769"/>
      <c r="CA113" s="769">
        <v>95913</v>
      </c>
      <c r="CB113" s="769"/>
      <c r="CC113" s="769"/>
      <c r="CD113" s="769"/>
      <c r="CE113" s="769"/>
      <c r="CF113" s="846">
        <v>2.6</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87005</v>
      </c>
      <c r="AB114" s="782"/>
      <c r="AC114" s="782"/>
      <c r="AD114" s="782"/>
      <c r="AE114" s="783"/>
      <c r="AF114" s="784">
        <v>21715</v>
      </c>
      <c r="AG114" s="782"/>
      <c r="AH114" s="782"/>
      <c r="AI114" s="782"/>
      <c r="AJ114" s="783"/>
      <c r="AK114" s="784">
        <v>15829</v>
      </c>
      <c r="AL114" s="782"/>
      <c r="AM114" s="782"/>
      <c r="AN114" s="782"/>
      <c r="AO114" s="783"/>
      <c r="AP114" s="752">
        <v>0.4</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2406204</v>
      </c>
      <c r="BR114" s="769"/>
      <c r="BS114" s="769"/>
      <c r="BT114" s="769"/>
      <c r="BU114" s="769"/>
      <c r="BV114" s="769">
        <v>2457446</v>
      </c>
      <c r="BW114" s="769"/>
      <c r="BX114" s="769"/>
      <c r="BY114" s="769"/>
      <c r="BZ114" s="769"/>
      <c r="CA114" s="769">
        <v>2073046</v>
      </c>
      <c r="CB114" s="769"/>
      <c r="CC114" s="769"/>
      <c r="CD114" s="769"/>
      <c r="CE114" s="769"/>
      <c r="CF114" s="846">
        <v>55.8</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2058</v>
      </c>
      <c r="BR115" s="769"/>
      <c r="BS115" s="769"/>
      <c r="BT115" s="769"/>
      <c r="BU115" s="769"/>
      <c r="BV115" s="769">
        <v>4118</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164529</v>
      </c>
      <c r="DH115" s="782"/>
      <c r="DI115" s="782"/>
      <c r="DJ115" s="782"/>
      <c r="DK115" s="783"/>
      <c r="DL115" s="784">
        <v>64128</v>
      </c>
      <c r="DM115" s="782"/>
      <c r="DN115" s="782"/>
      <c r="DO115" s="782"/>
      <c r="DP115" s="783"/>
      <c r="DQ115" s="784">
        <v>32234</v>
      </c>
      <c r="DR115" s="782"/>
      <c r="DS115" s="782"/>
      <c r="DT115" s="782"/>
      <c r="DU115" s="783"/>
      <c r="DV115" s="752">
        <v>0.9</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610</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980819</v>
      </c>
      <c r="AB117" s="893"/>
      <c r="AC117" s="893"/>
      <c r="AD117" s="893"/>
      <c r="AE117" s="894"/>
      <c r="AF117" s="896">
        <v>897971</v>
      </c>
      <c r="AG117" s="893"/>
      <c r="AH117" s="893"/>
      <c r="AI117" s="893"/>
      <c r="AJ117" s="894"/>
      <c r="AK117" s="896">
        <v>887885</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11863781</v>
      </c>
      <c r="BR118" s="856"/>
      <c r="BS118" s="856"/>
      <c r="BT118" s="856"/>
      <c r="BU118" s="856"/>
      <c r="BV118" s="856">
        <v>12110261</v>
      </c>
      <c r="BW118" s="856"/>
      <c r="BX118" s="856"/>
      <c r="BY118" s="856"/>
      <c r="BZ118" s="856"/>
      <c r="CA118" s="856">
        <v>12063796</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894473</v>
      </c>
      <c r="BR119" s="798"/>
      <c r="BS119" s="798"/>
      <c r="BT119" s="798"/>
      <c r="BU119" s="798"/>
      <c r="BV119" s="798">
        <v>1462778</v>
      </c>
      <c r="BW119" s="798"/>
      <c r="BX119" s="798"/>
      <c r="BY119" s="798"/>
      <c r="BZ119" s="798"/>
      <c r="CA119" s="798">
        <v>1378489</v>
      </c>
      <c r="CB119" s="798"/>
      <c r="CC119" s="798"/>
      <c r="CD119" s="798"/>
      <c r="CE119" s="798"/>
      <c r="CF119" s="859">
        <v>37.1</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2987660</v>
      </c>
      <c r="BR120" s="769"/>
      <c r="BS120" s="769"/>
      <c r="BT120" s="769"/>
      <c r="BU120" s="769"/>
      <c r="BV120" s="769">
        <v>3088934</v>
      </c>
      <c r="BW120" s="769"/>
      <c r="BX120" s="769"/>
      <c r="BY120" s="769"/>
      <c r="BZ120" s="769"/>
      <c r="CA120" s="769">
        <v>2958897</v>
      </c>
      <c r="CB120" s="769"/>
      <c r="CC120" s="769"/>
      <c r="CD120" s="769"/>
      <c r="CE120" s="769"/>
      <c r="CF120" s="846">
        <v>79.599999999999994</v>
      </c>
      <c r="CG120" s="847"/>
      <c r="CH120" s="847"/>
      <c r="CI120" s="847"/>
      <c r="CJ120" s="847"/>
      <c r="CK120" s="848" t="s">
        <v>437</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2826123</v>
      </c>
      <c r="DH120" s="798"/>
      <c r="DI120" s="798"/>
      <c r="DJ120" s="798"/>
      <c r="DK120" s="798"/>
      <c r="DL120" s="798">
        <v>2844296</v>
      </c>
      <c r="DM120" s="798"/>
      <c r="DN120" s="798"/>
      <c r="DO120" s="798"/>
      <c r="DP120" s="798"/>
      <c r="DQ120" s="798">
        <v>2846049</v>
      </c>
      <c r="DR120" s="798"/>
      <c r="DS120" s="798"/>
      <c r="DT120" s="798"/>
      <c r="DU120" s="798"/>
      <c r="DV120" s="799">
        <v>76.599999999999994</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5940182</v>
      </c>
      <c r="BR121" s="856"/>
      <c r="BS121" s="856"/>
      <c r="BT121" s="856"/>
      <c r="BU121" s="856"/>
      <c r="BV121" s="856">
        <v>6043079</v>
      </c>
      <c r="BW121" s="856"/>
      <c r="BX121" s="856"/>
      <c r="BY121" s="856"/>
      <c r="BZ121" s="856"/>
      <c r="CA121" s="856">
        <v>6300214</v>
      </c>
      <c r="CB121" s="856"/>
      <c r="CC121" s="856"/>
      <c r="CD121" s="856"/>
      <c r="CE121" s="856"/>
      <c r="CF121" s="857">
        <v>169.6</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9822315</v>
      </c>
      <c r="BR122" s="838"/>
      <c r="BS122" s="838"/>
      <c r="BT122" s="838"/>
      <c r="BU122" s="838"/>
      <c r="BV122" s="838">
        <v>10594791</v>
      </c>
      <c r="BW122" s="838"/>
      <c r="BX122" s="838"/>
      <c r="BY122" s="838"/>
      <c r="BZ122" s="838"/>
      <c r="CA122" s="838">
        <v>10637600</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53.6</v>
      </c>
      <c r="BR123" s="830"/>
      <c r="BS123" s="830"/>
      <c r="BT123" s="830"/>
      <c r="BU123" s="830"/>
      <c r="BV123" s="830">
        <v>41</v>
      </c>
      <c r="BW123" s="830"/>
      <c r="BX123" s="830"/>
      <c r="BY123" s="830"/>
      <c r="BZ123" s="830"/>
      <c r="CA123" s="830">
        <v>38.299999999999997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2058</v>
      </c>
      <c r="DH127" s="818"/>
      <c r="DI127" s="818"/>
      <c r="DJ127" s="818"/>
      <c r="DK127" s="818"/>
      <c r="DL127" s="818">
        <v>4118</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193119</v>
      </c>
      <c r="AB128" s="722"/>
      <c r="AC128" s="722"/>
      <c r="AD128" s="722"/>
      <c r="AE128" s="723"/>
      <c r="AF128" s="724">
        <v>184850</v>
      </c>
      <c r="AG128" s="722"/>
      <c r="AH128" s="722"/>
      <c r="AI128" s="722"/>
      <c r="AJ128" s="723"/>
      <c r="AK128" s="724">
        <v>199360</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4285763</v>
      </c>
      <c r="AB129" s="782"/>
      <c r="AC129" s="782"/>
      <c r="AD129" s="782"/>
      <c r="AE129" s="783"/>
      <c r="AF129" s="784">
        <v>4168418</v>
      </c>
      <c r="AG129" s="782"/>
      <c r="AH129" s="782"/>
      <c r="AI129" s="782"/>
      <c r="AJ129" s="783"/>
      <c r="AK129" s="784">
        <v>4213432</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6.5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477959</v>
      </c>
      <c r="AB130" s="782"/>
      <c r="AC130" s="782"/>
      <c r="AD130" s="782"/>
      <c r="AE130" s="783"/>
      <c r="AF130" s="784">
        <v>477720</v>
      </c>
      <c r="AG130" s="782"/>
      <c r="AH130" s="782"/>
      <c r="AI130" s="782"/>
      <c r="AJ130" s="783"/>
      <c r="AK130" s="784">
        <v>497732</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38.299999999999997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3807804</v>
      </c>
      <c r="AB131" s="715"/>
      <c r="AC131" s="715"/>
      <c r="AD131" s="715"/>
      <c r="AE131" s="716"/>
      <c r="AF131" s="717">
        <v>3690698</v>
      </c>
      <c r="AG131" s="715"/>
      <c r="AH131" s="715"/>
      <c r="AI131" s="715"/>
      <c r="AJ131" s="716"/>
      <c r="AK131" s="717">
        <v>3715700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8.1343735129999999</v>
      </c>
      <c r="AB132" s="738"/>
      <c r="AC132" s="738"/>
      <c r="AD132" s="738"/>
      <c r="AE132" s="739"/>
      <c r="AF132" s="740">
        <v>6.3782243899999997</v>
      </c>
      <c r="AG132" s="738"/>
      <c r="AH132" s="738"/>
      <c r="AI132" s="738"/>
      <c r="AJ132" s="739"/>
      <c r="AK132" s="740">
        <v>5.1347794489999998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7.6</v>
      </c>
      <c r="AB133" s="747"/>
      <c r="AC133" s="747"/>
      <c r="AD133" s="747"/>
      <c r="AE133" s="748"/>
      <c r="AF133" s="746">
        <v>7.1</v>
      </c>
      <c r="AG133" s="747"/>
      <c r="AH133" s="747"/>
      <c r="AI133" s="747"/>
      <c r="AJ133" s="748"/>
      <c r="AK133" s="746">
        <v>6.5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4" t="s">
        <v>467</v>
      </c>
      <c r="L7" s="254"/>
      <c r="M7" s="255" t="s">
        <v>468</v>
      </c>
      <c r="N7" s="256"/>
    </row>
    <row r="8" spans="1:16">
      <c r="A8" s="248"/>
      <c r="B8" s="244"/>
      <c r="C8" s="244"/>
      <c r="D8" s="244"/>
      <c r="E8" s="244"/>
      <c r="F8" s="244"/>
      <c r="G8" s="257"/>
      <c r="H8" s="258"/>
      <c r="I8" s="258"/>
      <c r="J8" s="259"/>
      <c r="K8" s="1115"/>
      <c r="L8" s="260" t="s">
        <v>469</v>
      </c>
      <c r="M8" s="261" t="s">
        <v>470</v>
      </c>
      <c r="N8" s="262" t="s">
        <v>471</v>
      </c>
    </row>
    <row r="9" spans="1:16">
      <c r="A9" s="248"/>
      <c r="B9" s="244"/>
      <c r="C9" s="244"/>
      <c r="D9" s="244"/>
      <c r="E9" s="244"/>
      <c r="F9" s="244"/>
      <c r="G9" s="1128" t="s">
        <v>472</v>
      </c>
      <c r="H9" s="1129"/>
      <c r="I9" s="1129"/>
      <c r="J9" s="1130"/>
      <c r="K9" s="263">
        <v>1680589</v>
      </c>
      <c r="L9" s="264">
        <v>92876</v>
      </c>
      <c r="M9" s="265">
        <v>76983</v>
      </c>
      <c r="N9" s="266">
        <v>20.6</v>
      </c>
    </row>
    <row r="10" spans="1:16">
      <c r="A10" s="248"/>
      <c r="B10" s="244"/>
      <c r="C10" s="244"/>
      <c r="D10" s="244"/>
      <c r="E10" s="244"/>
      <c r="F10" s="244"/>
      <c r="G10" s="1128" t="s">
        <v>473</v>
      </c>
      <c r="H10" s="1129"/>
      <c r="I10" s="1129"/>
      <c r="J10" s="1130"/>
      <c r="K10" s="267">
        <v>78740</v>
      </c>
      <c r="L10" s="268">
        <v>4351</v>
      </c>
      <c r="M10" s="269">
        <v>8074</v>
      </c>
      <c r="N10" s="270">
        <v>-46.1</v>
      </c>
    </row>
    <row r="11" spans="1:16" ht="13.5" customHeight="1">
      <c r="A11" s="248"/>
      <c r="B11" s="244"/>
      <c r="C11" s="244"/>
      <c r="D11" s="244"/>
      <c r="E11" s="244"/>
      <c r="F11" s="244"/>
      <c r="G11" s="1128" t="s">
        <v>474</v>
      </c>
      <c r="H11" s="1129"/>
      <c r="I11" s="1129"/>
      <c r="J11" s="1130"/>
      <c r="K11" s="267">
        <v>62916</v>
      </c>
      <c r="L11" s="268">
        <v>3477</v>
      </c>
      <c r="M11" s="269">
        <v>11657</v>
      </c>
      <c r="N11" s="270">
        <v>-70.2</v>
      </c>
    </row>
    <row r="12" spans="1:16" ht="13.5" customHeight="1">
      <c r="A12" s="248"/>
      <c r="B12" s="244"/>
      <c r="C12" s="244"/>
      <c r="D12" s="244"/>
      <c r="E12" s="244"/>
      <c r="F12" s="244"/>
      <c r="G12" s="1128" t="s">
        <v>475</v>
      </c>
      <c r="H12" s="1129"/>
      <c r="I12" s="1129"/>
      <c r="J12" s="1130"/>
      <c r="K12" s="267" t="s">
        <v>476</v>
      </c>
      <c r="L12" s="268" t="s">
        <v>476</v>
      </c>
      <c r="M12" s="269">
        <v>448</v>
      </c>
      <c r="N12" s="270" t="s">
        <v>476</v>
      </c>
    </row>
    <row r="13" spans="1:16" ht="13.5" customHeight="1">
      <c r="A13" s="248"/>
      <c r="B13" s="244"/>
      <c r="C13" s="244"/>
      <c r="D13" s="244"/>
      <c r="E13" s="244"/>
      <c r="F13" s="244"/>
      <c r="G13" s="1128" t="s">
        <v>477</v>
      </c>
      <c r="H13" s="1129"/>
      <c r="I13" s="1129"/>
      <c r="J13" s="1130"/>
      <c r="K13" s="267" t="s">
        <v>476</v>
      </c>
      <c r="L13" s="268" t="s">
        <v>476</v>
      </c>
      <c r="M13" s="269" t="s">
        <v>476</v>
      </c>
      <c r="N13" s="270" t="s">
        <v>476</v>
      </c>
    </row>
    <row r="14" spans="1:16" ht="13.5" customHeight="1">
      <c r="A14" s="248"/>
      <c r="B14" s="244"/>
      <c r="C14" s="244"/>
      <c r="D14" s="244"/>
      <c r="E14" s="244"/>
      <c r="F14" s="244"/>
      <c r="G14" s="1128" t="s">
        <v>478</v>
      </c>
      <c r="H14" s="1129"/>
      <c r="I14" s="1129"/>
      <c r="J14" s="1130"/>
      <c r="K14" s="267">
        <v>78546</v>
      </c>
      <c r="L14" s="268">
        <v>4341</v>
      </c>
      <c r="M14" s="269">
        <v>3486</v>
      </c>
      <c r="N14" s="270">
        <v>24.5</v>
      </c>
    </row>
    <row r="15" spans="1:16" ht="13.5" customHeight="1">
      <c r="A15" s="248"/>
      <c r="B15" s="244"/>
      <c r="C15" s="244"/>
      <c r="D15" s="244"/>
      <c r="E15" s="244"/>
      <c r="F15" s="244"/>
      <c r="G15" s="1128" t="s">
        <v>479</v>
      </c>
      <c r="H15" s="1129"/>
      <c r="I15" s="1129"/>
      <c r="J15" s="1130"/>
      <c r="K15" s="267">
        <v>41513</v>
      </c>
      <c r="L15" s="268">
        <v>2294</v>
      </c>
      <c r="M15" s="269">
        <v>1601</v>
      </c>
      <c r="N15" s="270">
        <v>43.3</v>
      </c>
    </row>
    <row r="16" spans="1:16">
      <c r="A16" s="248"/>
      <c r="B16" s="244"/>
      <c r="C16" s="244"/>
      <c r="D16" s="244"/>
      <c r="E16" s="244"/>
      <c r="F16" s="244"/>
      <c r="G16" s="1131" t="s">
        <v>480</v>
      </c>
      <c r="H16" s="1132"/>
      <c r="I16" s="1132"/>
      <c r="J16" s="1133"/>
      <c r="K16" s="268">
        <v>-241808</v>
      </c>
      <c r="L16" s="268">
        <v>-13363</v>
      </c>
      <c r="M16" s="269">
        <v>-9493</v>
      </c>
      <c r="N16" s="270">
        <v>40.799999999999997</v>
      </c>
    </row>
    <row r="17" spans="1:16">
      <c r="A17" s="248"/>
      <c r="B17" s="244"/>
      <c r="C17" s="244"/>
      <c r="D17" s="244"/>
      <c r="E17" s="244"/>
      <c r="F17" s="244"/>
      <c r="G17" s="1131" t="s">
        <v>170</v>
      </c>
      <c r="H17" s="1132"/>
      <c r="I17" s="1132"/>
      <c r="J17" s="1133"/>
      <c r="K17" s="268">
        <v>1700496</v>
      </c>
      <c r="L17" s="268">
        <v>93976</v>
      </c>
      <c r="M17" s="269">
        <v>92756</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5" t="s">
        <v>485</v>
      </c>
      <c r="H21" s="1126"/>
      <c r="I21" s="1126"/>
      <c r="J21" s="1127"/>
      <c r="K21" s="280">
        <v>10.11</v>
      </c>
      <c r="L21" s="281">
        <v>8.7799999999999994</v>
      </c>
      <c r="M21" s="282">
        <v>1.33</v>
      </c>
      <c r="N21" s="249"/>
      <c r="O21" s="283"/>
      <c r="P21" s="279"/>
    </row>
    <row r="22" spans="1:16" s="284" customFormat="1">
      <c r="A22" s="279"/>
      <c r="B22" s="249"/>
      <c r="C22" s="249"/>
      <c r="D22" s="249"/>
      <c r="E22" s="249"/>
      <c r="F22" s="249"/>
      <c r="G22" s="1125" t="s">
        <v>486</v>
      </c>
      <c r="H22" s="1126"/>
      <c r="I22" s="1126"/>
      <c r="J22" s="1127"/>
      <c r="K22" s="285">
        <v>97.7</v>
      </c>
      <c r="L22" s="286">
        <v>96.3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4" t="s">
        <v>467</v>
      </c>
      <c r="L30" s="254"/>
      <c r="M30" s="255" t="s">
        <v>468</v>
      </c>
      <c r="N30" s="256"/>
    </row>
    <row r="31" spans="1:16">
      <c r="A31" s="248"/>
      <c r="B31" s="244"/>
      <c r="C31" s="244"/>
      <c r="D31" s="244"/>
      <c r="E31" s="244"/>
      <c r="F31" s="244"/>
      <c r="G31" s="257"/>
      <c r="H31" s="258"/>
      <c r="I31" s="258"/>
      <c r="J31" s="259"/>
      <c r="K31" s="1115"/>
      <c r="L31" s="260" t="s">
        <v>469</v>
      </c>
      <c r="M31" s="261" t="s">
        <v>470</v>
      </c>
      <c r="N31" s="262" t="s">
        <v>471</v>
      </c>
    </row>
    <row r="32" spans="1:16" ht="27" customHeight="1">
      <c r="A32" s="248"/>
      <c r="B32" s="244"/>
      <c r="C32" s="244"/>
      <c r="D32" s="244"/>
      <c r="E32" s="244"/>
      <c r="F32" s="244"/>
      <c r="G32" s="1116" t="s">
        <v>490</v>
      </c>
      <c r="H32" s="1117"/>
      <c r="I32" s="1117"/>
      <c r="J32" s="1118"/>
      <c r="K32" s="294">
        <v>642698</v>
      </c>
      <c r="L32" s="294">
        <v>35518</v>
      </c>
      <c r="M32" s="295">
        <v>53752</v>
      </c>
      <c r="N32" s="296">
        <v>-33.9</v>
      </c>
    </row>
    <row r="33" spans="1:16" ht="13.5" customHeight="1">
      <c r="A33" s="248"/>
      <c r="B33" s="244"/>
      <c r="C33" s="244"/>
      <c r="D33" s="244"/>
      <c r="E33" s="244"/>
      <c r="F33" s="244"/>
      <c r="G33" s="1116" t="s">
        <v>491</v>
      </c>
      <c r="H33" s="1117"/>
      <c r="I33" s="1117"/>
      <c r="J33" s="1118"/>
      <c r="K33" s="294" t="s">
        <v>476</v>
      </c>
      <c r="L33" s="294" t="s">
        <v>476</v>
      </c>
      <c r="M33" s="295" t="s">
        <v>476</v>
      </c>
      <c r="N33" s="296" t="s">
        <v>476</v>
      </c>
    </row>
    <row r="34" spans="1:16" ht="27" customHeight="1">
      <c r="A34" s="248"/>
      <c r="B34" s="244"/>
      <c r="C34" s="244"/>
      <c r="D34" s="244"/>
      <c r="E34" s="244"/>
      <c r="F34" s="244"/>
      <c r="G34" s="1116" t="s">
        <v>492</v>
      </c>
      <c r="H34" s="1117"/>
      <c r="I34" s="1117"/>
      <c r="J34" s="1118"/>
      <c r="K34" s="294" t="s">
        <v>476</v>
      </c>
      <c r="L34" s="294" t="s">
        <v>476</v>
      </c>
      <c r="M34" s="295">
        <v>8</v>
      </c>
      <c r="N34" s="296" t="s">
        <v>476</v>
      </c>
    </row>
    <row r="35" spans="1:16" ht="27" customHeight="1">
      <c r="A35" s="248"/>
      <c r="B35" s="244"/>
      <c r="C35" s="244"/>
      <c r="D35" s="244"/>
      <c r="E35" s="244"/>
      <c r="F35" s="244"/>
      <c r="G35" s="1116" t="s">
        <v>493</v>
      </c>
      <c r="H35" s="1117"/>
      <c r="I35" s="1117"/>
      <c r="J35" s="1118"/>
      <c r="K35" s="294">
        <v>229358</v>
      </c>
      <c r="L35" s="294">
        <v>12675</v>
      </c>
      <c r="M35" s="295">
        <v>15811</v>
      </c>
      <c r="N35" s="296">
        <v>-19.8</v>
      </c>
    </row>
    <row r="36" spans="1:16" ht="27" customHeight="1">
      <c r="A36" s="248"/>
      <c r="B36" s="244"/>
      <c r="C36" s="244"/>
      <c r="D36" s="244"/>
      <c r="E36" s="244"/>
      <c r="F36" s="244"/>
      <c r="G36" s="1116" t="s">
        <v>494</v>
      </c>
      <c r="H36" s="1117"/>
      <c r="I36" s="1117"/>
      <c r="J36" s="1118"/>
      <c r="K36" s="294">
        <v>15829</v>
      </c>
      <c r="L36" s="294">
        <v>875</v>
      </c>
      <c r="M36" s="295">
        <v>3371</v>
      </c>
      <c r="N36" s="296">
        <v>-74</v>
      </c>
    </row>
    <row r="37" spans="1:16" ht="13.5" customHeight="1">
      <c r="A37" s="248"/>
      <c r="B37" s="244"/>
      <c r="C37" s="244"/>
      <c r="D37" s="244"/>
      <c r="E37" s="244"/>
      <c r="F37" s="244"/>
      <c r="G37" s="1116" t="s">
        <v>495</v>
      </c>
      <c r="H37" s="1117"/>
      <c r="I37" s="1117"/>
      <c r="J37" s="1118"/>
      <c r="K37" s="294" t="s">
        <v>476</v>
      </c>
      <c r="L37" s="294" t="s">
        <v>476</v>
      </c>
      <c r="M37" s="295">
        <v>1425</v>
      </c>
      <c r="N37" s="296" t="s">
        <v>476</v>
      </c>
    </row>
    <row r="38" spans="1:16" ht="27" customHeight="1">
      <c r="A38" s="248"/>
      <c r="B38" s="244"/>
      <c r="C38" s="244"/>
      <c r="D38" s="244"/>
      <c r="E38" s="244"/>
      <c r="F38" s="244"/>
      <c r="G38" s="1119" t="s">
        <v>496</v>
      </c>
      <c r="H38" s="1120"/>
      <c r="I38" s="1120"/>
      <c r="J38" s="1121"/>
      <c r="K38" s="297" t="s">
        <v>476</v>
      </c>
      <c r="L38" s="297" t="s">
        <v>476</v>
      </c>
      <c r="M38" s="298">
        <v>8</v>
      </c>
      <c r="N38" s="299" t="s">
        <v>476</v>
      </c>
      <c r="O38" s="293"/>
    </row>
    <row r="39" spans="1:16">
      <c r="A39" s="248"/>
      <c r="B39" s="244"/>
      <c r="C39" s="244"/>
      <c r="D39" s="244"/>
      <c r="E39" s="244"/>
      <c r="F39" s="244"/>
      <c r="G39" s="1119" t="s">
        <v>497</v>
      </c>
      <c r="H39" s="1120"/>
      <c r="I39" s="1120"/>
      <c r="J39" s="1121"/>
      <c r="K39" s="300">
        <v>-199360</v>
      </c>
      <c r="L39" s="300">
        <v>-11017</v>
      </c>
      <c r="M39" s="301">
        <v>-3247</v>
      </c>
      <c r="N39" s="302">
        <v>239.3</v>
      </c>
      <c r="O39" s="293"/>
    </row>
    <row r="40" spans="1:16" ht="27" customHeight="1">
      <c r="A40" s="248"/>
      <c r="B40" s="244"/>
      <c r="C40" s="244"/>
      <c r="D40" s="244"/>
      <c r="E40" s="244"/>
      <c r="F40" s="244"/>
      <c r="G40" s="1116" t="s">
        <v>498</v>
      </c>
      <c r="H40" s="1117"/>
      <c r="I40" s="1117"/>
      <c r="J40" s="1118"/>
      <c r="K40" s="300">
        <v>-497732</v>
      </c>
      <c r="L40" s="300">
        <v>-27507</v>
      </c>
      <c r="M40" s="301">
        <v>-45760</v>
      </c>
      <c r="N40" s="302">
        <v>-39.9</v>
      </c>
      <c r="O40" s="293"/>
    </row>
    <row r="41" spans="1:16">
      <c r="A41" s="248"/>
      <c r="B41" s="244"/>
      <c r="C41" s="244"/>
      <c r="D41" s="244"/>
      <c r="E41" s="244"/>
      <c r="F41" s="244"/>
      <c r="G41" s="1122" t="s">
        <v>280</v>
      </c>
      <c r="H41" s="1123"/>
      <c r="I41" s="1123"/>
      <c r="J41" s="1124"/>
      <c r="K41" s="294">
        <v>190793</v>
      </c>
      <c r="L41" s="300">
        <v>10544</v>
      </c>
      <c r="M41" s="301">
        <v>25369</v>
      </c>
      <c r="N41" s="302">
        <v>-58.4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09" t="s">
        <v>467</v>
      </c>
      <c r="J49" s="1111" t="s">
        <v>502</v>
      </c>
      <c r="K49" s="1112"/>
      <c r="L49" s="1112"/>
      <c r="M49" s="1112"/>
      <c r="N49" s="1113"/>
    </row>
    <row r="50" spans="1:14">
      <c r="A50" s="248"/>
      <c r="B50" s="244"/>
      <c r="C50" s="244"/>
      <c r="D50" s="244"/>
      <c r="E50" s="244"/>
      <c r="F50" s="244"/>
      <c r="G50" s="312"/>
      <c r="H50" s="313"/>
      <c r="I50" s="1110"/>
      <c r="J50" s="314" t="s">
        <v>503</v>
      </c>
      <c r="K50" s="315" t="s">
        <v>504</v>
      </c>
      <c r="L50" s="316" t="s">
        <v>505</v>
      </c>
      <c r="M50" s="317" t="s">
        <v>506</v>
      </c>
      <c r="N50" s="318" t="s">
        <v>507</v>
      </c>
    </row>
    <row r="51" spans="1:14">
      <c r="A51" s="248"/>
      <c r="B51" s="244"/>
      <c r="C51" s="244"/>
      <c r="D51" s="244"/>
      <c r="E51" s="244"/>
      <c r="F51" s="244"/>
      <c r="G51" s="310" t="s">
        <v>508</v>
      </c>
      <c r="H51" s="311"/>
      <c r="I51" s="319">
        <v>740905</v>
      </c>
      <c r="J51" s="320">
        <v>40438</v>
      </c>
      <c r="K51" s="321">
        <v>55.6</v>
      </c>
      <c r="L51" s="322">
        <v>65529</v>
      </c>
      <c r="M51" s="323">
        <v>43</v>
      </c>
      <c r="N51" s="324">
        <v>12.6</v>
      </c>
    </row>
    <row r="52" spans="1:14">
      <c r="A52" s="248"/>
      <c r="B52" s="244"/>
      <c r="C52" s="244"/>
      <c r="D52" s="244"/>
      <c r="E52" s="244"/>
      <c r="F52" s="244"/>
      <c r="G52" s="325"/>
      <c r="H52" s="326" t="s">
        <v>509</v>
      </c>
      <c r="I52" s="327">
        <v>622769</v>
      </c>
      <c r="J52" s="328">
        <v>33990</v>
      </c>
      <c r="K52" s="329">
        <v>50.1</v>
      </c>
      <c r="L52" s="330">
        <v>32858</v>
      </c>
      <c r="M52" s="331">
        <v>44.5</v>
      </c>
      <c r="N52" s="332">
        <v>5.6</v>
      </c>
    </row>
    <row r="53" spans="1:14">
      <c r="A53" s="248"/>
      <c r="B53" s="244"/>
      <c r="C53" s="244"/>
      <c r="D53" s="244"/>
      <c r="E53" s="244"/>
      <c r="F53" s="244"/>
      <c r="G53" s="310" t="s">
        <v>510</v>
      </c>
      <c r="H53" s="311"/>
      <c r="I53" s="319">
        <v>1381583</v>
      </c>
      <c r="J53" s="320">
        <v>76171</v>
      </c>
      <c r="K53" s="321">
        <v>88.4</v>
      </c>
      <c r="L53" s="322">
        <v>64717</v>
      </c>
      <c r="M53" s="323">
        <v>-1.2</v>
      </c>
      <c r="N53" s="324">
        <v>89.6</v>
      </c>
    </row>
    <row r="54" spans="1:14">
      <c r="A54" s="248"/>
      <c r="B54" s="244"/>
      <c r="C54" s="244"/>
      <c r="D54" s="244"/>
      <c r="E54" s="244"/>
      <c r="F54" s="244"/>
      <c r="G54" s="325"/>
      <c r="H54" s="326" t="s">
        <v>509</v>
      </c>
      <c r="I54" s="327">
        <v>1152934</v>
      </c>
      <c r="J54" s="328">
        <v>63565</v>
      </c>
      <c r="K54" s="329">
        <v>87</v>
      </c>
      <c r="L54" s="330">
        <v>31931</v>
      </c>
      <c r="M54" s="331">
        <v>-2.8</v>
      </c>
      <c r="N54" s="332">
        <v>89.8</v>
      </c>
    </row>
    <row r="55" spans="1:14">
      <c r="A55" s="248"/>
      <c r="B55" s="244"/>
      <c r="C55" s="244"/>
      <c r="D55" s="244"/>
      <c r="E55" s="244"/>
      <c r="F55" s="244"/>
      <c r="G55" s="310" t="s">
        <v>511</v>
      </c>
      <c r="H55" s="311"/>
      <c r="I55" s="319">
        <v>2293194</v>
      </c>
      <c r="J55" s="320">
        <v>129005</v>
      </c>
      <c r="K55" s="321">
        <v>69.400000000000006</v>
      </c>
      <c r="L55" s="322">
        <v>61557</v>
      </c>
      <c r="M55" s="323">
        <v>-4.9000000000000004</v>
      </c>
      <c r="N55" s="324">
        <v>74.3</v>
      </c>
    </row>
    <row r="56" spans="1:14">
      <c r="A56" s="248"/>
      <c r="B56" s="244"/>
      <c r="C56" s="244"/>
      <c r="D56" s="244"/>
      <c r="E56" s="244"/>
      <c r="F56" s="244"/>
      <c r="G56" s="325"/>
      <c r="H56" s="326" t="s">
        <v>509</v>
      </c>
      <c r="I56" s="327">
        <v>1627936</v>
      </c>
      <c r="J56" s="328">
        <v>91581</v>
      </c>
      <c r="K56" s="329">
        <v>44.1</v>
      </c>
      <c r="L56" s="330">
        <v>32497</v>
      </c>
      <c r="M56" s="331">
        <v>1.8</v>
      </c>
      <c r="N56" s="332">
        <v>42.3</v>
      </c>
    </row>
    <row r="57" spans="1:14">
      <c r="A57" s="248"/>
      <c r="B57" s="244"/>
      <c r="C57" s="244"/>
      <c r="D57" s="244"/>
      <c r="E57" s="244"/>
      <c r="F57" s="244"/>
      <c r="G57" s="310" t="s">
        <v>512</v>
      </c>
      <c r="H57" s="311"/>
      <c r="I57" s="319">
        <v>1574129</v>
      </c>
      <c r="J57" s="320">
        <v>86150</v>
      </c>
      <c r="K57" s="321">
        <v>-33.200000000000003</v>
      </c>
      <c r="L57" s="322">
        <v>69806</v>
      </c>
      <c r="M57" s="323">
        <v>13.4</v>
      </c>
      <c r="N57" s="324">
        <v>-46.6</v>
      </c>
    </row>
    <row r="58" spans="1:14">
      <c r="A58" s="248"/>
      <c r="B58" s="244"/>
      <c r="C58" s="244"/>
      <c r="D58" s="244"/>
      <c r="E58" s="244"/>
      <c r="F58" s="244"/>
      <c r="G58" s="325"/>
      <c r="H58" s="326" t="s">
        <v>509</v>
      </c>
      <c r="I58" s="327">
        <v>617598</v>
      </c>
      <c r="J58" s="328">
        <v>33800</v>
      </c>
      <c r="K58" s="329">
        <v>-63.1</v>
      </c>
      <c r="L58" s="330">
        <v>32823</v>
      </c>
      <c r="M58" s="331">
        <v>1</v>
      </c>
      <c r="N58" s="332">
        <v>-64.099999999999994</v>
      </c>
    </row>
    <row r="59" spans="1:14">
      <c r="A59" s="248"/>
      <c r="B59" s="244"/>
      <c r="C59" s="244"/>
      <c r="D59" s="244"/>
      <c r="E59" s="244"/>
      <c r="F59" s="244"/>
      <c r="G59" s="310" t="s">
        <v>513</v>
      </c>
      <c r="H59" s="311"/>
      <c r="I59" s="319">
        <v>1594868</v>
      </c>
      <c r="J59" s="320">
        <v>88139</v>
      </c>
      <c r="K59" s="321">
        <v>2.2999999999999998</v>
      </c>
      <c r="L59" s="322">
        <v>74444</v>
      </c>
      <c r="M59" s="323">
        <v>6.6</v>
      </c>
      <c r="N59" s="324">
        <v>-4.3</v>
      </c>
    </row>
    <row r="60" spans="1:14">
      <c r="A60" s="248"/>
      <c r="B60" s="244"/>
      <c r="C60" s="244"/>
      <c r="D60" s="244"/>
      <c r="E60" s="244"/>
      <c r="F60" s="244"/>
      <c r="G60" s="325"/>
      <c r="H60" s="326" t="s">
        <v>509</v>
      </c>
      <c r="I60" s="333">
        <v>682043</v>
      </c>
      <c r="J60" s="328">
        <v>37692</v>
      </c>
      <c r="K60" s="329">
        <v>11.5</v>
      </c>
      <c r="L60" s="330">
        <v>34175</v>
      </c>
      <c r="M60" s="331">
        <v>4.0999999999999996</v>
      </c>
      <c r="N60" s="332">
        <v>7.4</v>
      </c>
    </row>
    <row r="61" spans="1:14">
      <c r="A61" s="248"/>
      <c r="B61" s="244"/>
      <c r="C61" s="244"/>
      <c r="D61" s="244"/>
      <c r="E61" s="244"/>
      <c r="F61" s="244"/>
      <c r="G61" s="310" t="s">
        <v>514</v>
      </c>
      <c r="H61" s="334"/>
      <c r="I61" s="335">
        <v>1516936</v>
      </c>
      <c r="J61" s="336">
        <v>83981</v>
      </c>
      <c r="K61" s="337">
        <v>36.5</v>
      </c>
      <c r="L61" s="338">
        <v>67211</v>
      </c>
      <c r="M61" s="339">
        <v>11.4</v>
      </c>
      <c r="N61" s="324">
        <v>25.1</v>
      </c>
    </row>
    <row r="62" spans="1:14">
      <c r="A62" s="248"/>
      <c r="B62" s="244"/>
      <c r="C62" s="244"/>
      <c r="D62" s="244"/>
      <c r="E62" s="244"/>
      <c r="F62" s="244"/>
      <c r="G62" s="325"/>
      <c r="H62" s="326" t="s">
        <v>509</v>
      </c>
      <c r="I62" s="327">
        <v>940656</v>
      </c>
      <c r="J62" s="328">
        <v>52126</v>
      </c>
      <c r="K62" s="329">
        <v>25.9</v>
      </c>
      <c r="L62" s="330">
        <v>32857</v>
      </c>
      <c r="M62" s="331">
        <v>9.6999999999999993</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4" t="s">
        <v>3</v>
      </c>
      <c r="D47" s="1134"/>
      <c r="E47" s="1135"/>
      <c r="F47" s="11">
        <v>5.28</v>
      </c>
      <c r="G47" s="12">
        <v>9.09</v>
      </c>
      <c r="H47" s="12">
        <v>9.1999999999999993</v>
      </c>
      <c r="I47" s="12">
        <v>9.4600000000000009</v>
      </c>
      <c r="J47" s="13">
        <v>9.36</v>
      </c>
    </row>
    <row r="48" spans="2:10" ht="57.75" customHeight="1">
      <c r="B48" s="14"/>
      <c r="C48" s="1136" t="s">
        <v>4</v>
      </c>
      <c r="D48" s="1136"/>
      <c r="E48" s="1137"/>
      <c r="F48" s="15">
        <v>9.17</v>
      </c>
      <c r="G48" s="16">
        <v>7.44</v>
      </c>
      <c r="H48" s="16">
        <v>9.6999999999999993</v>
      </c>
      <c r="I48" s="16">
        <v>10.57</v>
      </c>
      <c r="J48" s="17">
        <v>5.47</v>
      </c>
    </row>
    <row r="49" spans="2:10" ht="57.75" customHeight="1" thickBot="1">
      <c r="B49" s="18"/>
      <c r="C49" s="1138" t="s">
        <v>5</v>
      </c>
      <c r="D49" s="1138"/>
      <c r="E49" s="1139"/>
      <c r="F49" s="19">
        <v>1.74</v>
      </c>
      <c r="G49" s="20">
        <v>2.6</v>
      </c>
      <c r="H49" s="20">
        <v>2.17</v>
      </c>
      <c r="I49" s="20">
        <v>0.43</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6" t="s">
        <v>522</v>
      </c>
      <c r="D34" s="1146"/>
      <c r="E34" s="1147"/>
      <c r="F34" s="32">
        <v>0.03</v>
      </c>
      <c r="G34" s="33">
        <v>0.49</v>
      </c>
      <c r="H34" s="33">
        <v>0.38</v>
      </c>
      <c r="I34" s="33" t="s">
        <v>523</v>
      </c>
      <c r="J34" s="34" t="s">
        <v>524</v>
      </c>
      <c r="K34" s="22"/>
      <c r="L34" s="22"/>
      <c r="M34" s="22"/>
      <c r="N34" s="22"/>
      <c r="O34" s="22"/>
      <c r="P34" s="22"/>
    </row>
    <row r="35" spans="1:16" ht="39" customHeight="1">
      <c r="A35" s="22"/>
      <c r="B35" s="35"/>
      <c r="C35" s="1140" t="s">
        <v>525</v>
      </c>
      <c r="D35" s="1141"/>
      <c r="E35" s="1142"/>
      <c r="F35" s="36">
        <v>7.38</v>
      </c>
      <c r="G35" s="37">
        <v>6.78</v>
      </c>
      <c r="H35" s="37">
        <v>6.89</v>
      </c>
      <c r="I35" s="37">
        <v>7.28</v>
      </c>
      <c r="J35" s="38">
        <v>7.9</v>
      </c>
      <c r="K35" s="22"/>
      <c r="L35" s="22"/>
      <c r="M35" s="22"/>
      <c r="N35" s="22"/>
      <c r="O35" s="22"/>
      <c r="P35" s="22"/>
    </row>
    <row r="36" spans="1:16" ht="39" customHeight="1">
      <c r="A36" s="22"/>
      <c r="B36" s="35"/>
      <c r="C36" s="1140" t="s">
        <v>526</v>
      </c>
      <c r="D36" s="1141"/>
      <c r="E36" s="1142"/>
      <c r="F36" s="36">
        <v>9</v>
      </c>
      <c r="G36" s="37">
        <v>9.34</v>
      </c>
      <c r="H36" s="37">
        <v>9.52</v>
      </c>
      <c r="I36" s="37">
        <v>10.37</v>
      </c>
      <c r="J36" s="38">
        <v>5.31</v>
      </c>
      <c r="K36" s="22"/>
      <c r="L36" s="22"/>
      <c r="M36" s="22"/>
      <c r="N36" s="22"/>
      <c r="O36" s="22"/>
      <c r="P36" s="22"/>
    </row>
    <row r="37" spans="1:16" ht="39" customHeight="1">
      <c r="A37" s="22"/>
      <c r="B37" s="35"/>
      <c r="C37" s="1140" t="s">
        <v>527</v>
      </c>
      <c r="D37" s="1141"/>
      <c r="E37" s="1142"/>
      <c r="F37" s="36">
        <v>0.95</v>
      </c>
      <c r="G37" s="37">
        <v>0.78</v>
      </c>
      <c r="H37" s="37">
        <v>0.5</v>
      </c>
      <c r="I37" s="37">
        <v>0.79</v>
      </c>
      <c r="J37" s="38">
        <v>1.02</v>
      </c>
      <c r="K37" s="22"/>
      <c r="L37" s="22"/>
      <c r="M37" s="22"/>
      <c r="N37" s="22"/>
      <c r="O37" s="22"/>
      <c r="P37" s="22"/>
    </row>
    <row r="38" spans="1:16" ht="39" customHeight="1">
      <c r="A38" s="22"/>
      <c r="B38" s="35"/>
      <c r="C38" s="1140" t="s">
        <v>528</v>
      </c>
      <c r="D38" s="1141"/>
      <c r="E38" s="1142"/>
      <c r="F38" s="36">
        <v>0.64</v>
      </c>
      <c r="G38" s="37">
        <v>0.46</v>
      </c>
      <c r="H38" s="37">
        <v>0.45</v>
      </c>
      <c r="I38" s="37">
        <v>0.28999999999999998</v>
      </c>
      <c r="J38" s="38">
        <v>0.16</v>
      </c>
      <c r="K38" s="22"/>
      <c r="L38" s="22"/>
      <c r="M38" s="22"/>
      <c r="N38" s="22"/>
      <c r="O38" s="22"/>
      <c r="P38" s="22"/>
    </row>
    <row r="39" spans="1:16" ht="39" customHeight="1">
      <c r="A39" s="22"/>
      <c r="B39" s="35"/>
      <c r="C39" s="1140" t="s">
        <v>529</v>
      </c>
      <c r="D39" s="1141"/>
      <c r="E39" s="1142"/>
      <c r="F39" s="36">
        <v>0.15</v>
      </c>
      <c r="G39" s="37">
        <v>0.18</v>
      </c>
      <c r="H39" s="37">
        <v>0.15</v>
      </c>
      <c r="I39" s="37">
        <v>0.17</v>
      </c>
      <c r="J39" s="38">
        <v>0.1</v>
      </c>
      <c r="K39" s="22"/>
      <c r="L39" s="22"/>
      <c r="M39" s="22"/>
      <c r="N39" s="22"/>
      <c r="O39" s="22"/>
      <c r="P39" s="22"/>
    </row>
    <row r="40" spans="1:16" ht="39" customHeight="1">
      <c r="A40" s="22"/>
      <c r="B40" s="35"/>
      <c r="C40" s="1140" t="s">
        <v>530</v>
      </c>
      <c r="D40" s="1141"/>
      <c r="E40" s="1142"/>
      <c r="F40" s="36">
        <v>0.02</v>
      </c>
      <c r="G40" s="37">
        <v>0.02</v>
      </c>
      <c r="H40" s="37">
        <v>0.03</v>
      </c>
      <c r="I40" s="37">
        <v>0.03</v>
      </c>
      <c r="J40" s="38">
        <v>0.06</v>
      </c>
      <c r="K40" s="22"/>
      <c r="L40" s="22"/>
      <c r="M40" s="22"/>
      <c r="N40" s="22"/>
      <c r="O40" s="22"/>
      <c r="P40" s="22"/>
    </row>
    <row r="41" spans="1:16" ht="39" customHeight="1">
      <c r="A41" s="22"/>
      <c r="B41" s="35"/>
      <c r="C41" s="1140" t="s">
        <v>531</v>
      </c>
      <c r="D41" s="1141"/>
      <c r="E41" s="1142"/>
      <c r="F41" s="36">
        <v>0.02</v>
      </c>
      <c r="G41" s="37">
        <v>0</v>
      </c>
      <c r="H41" s="37">
        <v>0.01</v>
      </c>
      <c r="I41" s="37">
        <v>0.03</v>
      </c>
      <c r="J41" s="38">
        <v>0.05</v>
      </c>
      <c r="K41" s="22"/>
      <c r="L41" s="22"/>
      <c r="M41" s="22"/>
      <c r="N41" s="22"/>
      <c r="O41" s="22"/>
      <c r="P41" s="22"/>
    </row>
    <row r="42" spans="1:16" ht="39" customHeight="1">
      <c r="A42" s="22"/>
      <c r="B42" s="39"/>
      <c r="C42" s="1140" t="s">
        <v>532</v>
      </c>
      <c r="D42" s="1141"/>
      <c r="E42" s="1142"/>
      <c r="F42" s="36" t="s">
        <v>476</v>
      </c>
      <c r="G42" s="37" t="s">
        <v>476</v>
      </c>
      <c r="H42" s="37" t="s">
        <v>476</v>
      </c>
      <c r="I42" s="37" t="s">
        <v>476</v>
      </c>
      <c r="J42" s="38" t="s">
        <v>476</v>
      </c>
      <c r="K42" s="22"/>
      <c r="L42" s="22"/>
      <c r="M42" s="22"/>
      <c r="N42" s="22"/>
      <c r="O42" s="22"/>
      <c r="P42" s="22"/>
    </row>
    <row r="43" spans="1:16" ht="39" customHeight="1" thickBot="1">
      <c r="A43" s="22"/>
      <c r="B43" s="40"/>
      <c r="C43" s="1143" t="s">
        <v>533</v>
      </c>
      <c r="D43" s="1144"/>
      <c r="E43" s="1145"/>
      <c r="F43" s="41">
        <v>0.09</v>
      </c>
      <c r="G43" s="42">
        <v>0.03</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6" t="s">
        <v>11</v>
      </c>
      <c r="C45" s="1157"/>
      <c r="D45" s="58"/>
      <c r="E45" s="1162" t="s">
        <v>12</v>
      </c>
      <c r="F45" s="1162"/>
      <c r="G45" s="1162"/>
      <c r="H45" s="1162"/>
      <c r="I45" s="1162"/>
      <c r="J45" s="1163"/>
      <c r="K45" s="59">
        <v>656</v>
      </c>
      <c r="L45" s="60">
        <v>648</v>
      </c>
      <c r="M45" s="60">
        <v>654</v>
      </c>
      <c r="N45" s="60">
        <v>654</v>
      </c>
      <c r="O45" s="61">
        <v>643</v>
      </c>
      <c r="P45" s="48"/>
      <c r="Q45" s="48"/>
      <c r="R45" s="48"/>
      <c r="S45" s="48"/>
      <c r="T45" s="48"/>
      <c r="U45" s="48"/>
    </row>
    <row r="46" spans="1:21" ht="30.75" customHeight="1">
      <c r="A46" s="48"/>
      <c r="B46" s="1158"/>
      <c r="C46" s="1159"/>
      <c r="D46" s="62"/>
      <c r="E46" s="1150" t="s">
        <v>13</v>
      </c>
      <c r="F46" s="1150"/>
      <c r="G46" s="1150"/>
      <c r="H46" s="1150"/>
      <c r="I46" s="1150"/>
      <c r="J46" s="1151"/>
      <c r="K46" s="63" t="s">
        <v>476</v>
      </c>
      <c r="L46" s="64" t="s">
        <v>476</v>
      </c>
      <c r="M46" s="64" t="s">
        <v>476</v>
      </c>
      <c r="N46" s="64" t="s">
        <v>476</v>
      </c>
      <c r="O46" s="65" t="s">
        <v>476</v>
      </c>
      <c r="P46" s="48"/>
      <c r="Q46" s="48"/>
      <c r="R46" s="48"/>
      <c r="S46" s="48"/>
      <c r="T46" s="48"/>
      <c r="U46" s="48"/>
    </row>
    <row r="47" spans="1:21" ht="30.75" customHeight="1">
      <c r="A47" s="48"/>
      <c r="B47" s="1158"/>
      <c r="C47" s="1159"/>
      <c r="D47" s="62"/>
      <c r="E47" s="1150" t="s">
        <v>14</v>
      </c>
      <c r="F47" s="1150"/>
      <c r="G47" s="1150"/>
      <c r="H47" s="1150"/>
      <c r="I47" s="1150"/>
      <c r="J47" s="1151"/>
      <c r="K47" s="63" t="s">
        <v>476</v>
      </c>
      <c r="L47" s="64" t="s">
        <v>476</v>
      </c>
      <c r="M47" s="64" t="s">
        <v>476</v>
      </c>
      <c r="N47" s="64" t="s">
        <v>476</v>
      </c>
      <c r="O47" s="65" t="s">
        <v>476</v>
      </c>
      <c r="P47" s="48"/>
      <c r="Q47" s="48"/>
      <c r="R47" s="48"/>
      <c r="S47" s="48"/>
      <c r="T47" s="48"/>
      <c r="U47" s="48"/>
    </row>
    <row r="48" spans="1:21" ht="30.75" customHeight="1">
      <c r="A48" s="48"/>
      <c r="B48" s="1158"/>
      <c r="C48" s="1159"/>
      <c r="D48" s="62"/>
      <c r="E48" s="1150" t="s">
        <v>15</v>
      </c>
      <c r="F48" s="1150"/>
      <c r="G48" s="1150"/>
      <c r="H48" s="1150"/>
      <c r="I48" s="1150"/>
      <c r="J48" s="1151"/>
      <c r="K48" s="63">
        <v>200</v>
      </c>
      <c r="L48" s="64">
        <v>198</v>
      </c>
      <c r="M48" s="64">
        <v>239</v>
      </c>
      <c r="N48" s="64">
        <v>222</v>
      </c>
      <c r="O48" s="65">
        <v>229</v>
      </c>
      <c r="P48" s="48"/>
      <c r="Q48" s="48"/>
      <c r="R48" s="48"/>
      <c r="S48" s="48"/>
      <c r="T48" s="48"/>
      <c r="U48" s="48"/>
    </row>
    <row r="49" spans="1:21" ht="30.75" customHeight="1">
      <c r="A49" s="48"/>
      <c r="B49" s="1158"/>
      <c r="C49" s="1159"/>
      <c r="D49" s="62"/>
      <c r="E49" s="1150" t="s">
        <v>16</v>
      </c>
      <c r="F49" s="1150"/>
      <c r="G49" s="1150"/>
      <c r="H49" s="1150"/>
      <c r="I49" s="1150"/>
      <c r="J49" s="1151"/>
      <c r="K49" s="63">
        <v>118</v>
      </c>
      <c r="L49" s="64">
        <v>82</v>
      </c>
      <c r="M49" s="64">
        <v>87</v>
      </c>
      <c r="N49" s="64">
        <v>22</v>
      </c>
      <c r="O49" s="65">
        <v>16</v>
      </c>
      <c r="P49" s="48"/>
      <c r="Q49" s="48"/>
      <c r="R49" s="48"/>
      <c r="S49" s="48"/>
      <c r="T49" s="48"/>
      <c r="U49" s="48"/>
    </row>
    <row r="50" spans="1:21" ht="30.75" customHeight="1">
      <c r="A50" s="48"/>
      <c r="B50" s="1158"/>
      <c r="C50" s="1159"/>
      <c r="D50" s="62"/>
      <c r="E50" s="1150" t="s">
        <v>17</v>
      </c>
      <c r="F50" s="1150"/>
      <c r="G50" s="1150"/>
      <c r="H50" s="1150"/>
      <c r="I50" s="1150"/>
      <c r="J50" s="1151"/>
      <c r="K50" s="63">
        <v>1</v>
      </c>
      <c r="L50" s="64" t="s">
        <v>476</v>
      </c>
      <c r="M50" s="64" t="s">
        <v>476</v>
      </c>
      <c r="N50" s="64" t="s">
        <v>476</v>
      </c>
      <c r="O50" s="65" t="s">
        <v>476</v>
      </c>
      <c r="P50" s="48"/>
      <c r="Q50" s="48"/>
      <c r="R50" s="48"/>
      <c r="S50" s="48"/>
      <c r="T50" s="48"/>
      <c r="U50" s="48"/>
    </row>
    <row r="51" spans="1:21" ht="30.75" customHeight="1">
      <c r="A51" s="48"/>
      <c r="B51" s="1160"/>
      <c r="C51" s="1161"/>
      <c r="D51" s="66"/>
      <c r="E51" s="1150" t="s">
        <v>18</v>
      </c>
      <c r="F51" s="1150"/>
      <c r="G51" s="1150"/>
      <c r="H51" s="1150"/>
      <c r="I51" s="1150"/>
      <c r="J51" s="1151"/>
      <c r="K51" s="63" t="s">
        <v>476</v>
      </c>
      <c r="L51" s="64">
        <v>0</v>
      </c>
      <c r="M51" s="64">
        <v>1</v>
      </c>
      <c r="N51" s="64" t="s">
        <v>476</v>
      </c>
      <c r="O51" s="65" t="s">
        <v>476</v>
      </c>
      <c r="P51" s="48"/>
      <c r="Q51" s="48"/>
      <c r="R51" s="48"/>
      <c r="S51" s="48"/>
      <c r="T51" s="48"/>
      <c r="U51" s="48"/>
    </row>
    <row r="52" spans="1:21" ht="30.75" customHeight="1">
      <c r="A52" s="48"/>
      <c r="B52" s="1148" t="s">
        <v>19</v>
      </c>
      <c r="C52" s="1149"/>
      <c r="D52" s="66"/>
      <c r="E52" s="1150" t="s">
        <v>20</v>
      </c>
      <c r="F52" s="1150"/>
      <c r="G52" s="1150"/>
      <c r="H52" s="1150"/>
      <c r="I52" s="1150"/>
      <c r="J52" s="1151"/>
      <c r="K52" s="63">
        <v>682</v>
      </c>
      <c r="L52" s="64">
        <v>656</v>
      </c>
      <c r="M52" s="64">
        <v>671</v>
      </c>
      <c r="N52" s="64">
        <v>662</v>
      </c>
      <c r="O52" s="65">
        <v>698</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293</v>
      </c>
      <c r="L53" s="69">
        <v>272</v>
      </c>
      <c r="M53" s="69">
        <v>310</v>
      </c>
      <c r="N53" s="69">
        <v>236</v>
      </c>
      <c r="O53" s="70">
        <v>190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2015-04-17T06:06:26Z</cp:lastPrinted>
  <dcterms:created xsi:type="dcterms:W3CDTF">2015-02-17T06:16:22Z</dcterms:created>
  <dcterms:modified xsi:type="dcterms:W3CDTF">2015-05-11T03:35:27Z</dcterms:modified>
  <cp:category/>
</cp:coreProperties>
</file>