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AM38" i="9"/>
  <c r="U38" i="9"/>
  <c r="C38" i="9"/>
  <c r="CO37" i="9"/>
  <c r="AM37" i="9"/>
  <c r="C37" i="9"/>
  <c r="BW36" i="9"/>
  <c r="BW37" i="9" s="1"/>
  <c r="BW38" i="9" s="1"/>
  <c r="BW39" i="9" s="1"/>
  <c r="BW40" i="9" s="1"/>
  <c r="AM36" i="9"/>
  <c r="BW35" i="9"/>
  <c r="AM35" i="9"/>
  <c r="CO34" i="9"/>
  <c r="CO35" i="9" s="1"/>
  <c r="CO36" i="9" s="1"/>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l="1"/>
  <c r="U36" i="9" s="1"/>
  <c r="U37" i="9" s="1"/>
  <c r="AM34" i="9"/>
  <c r="BE34" i="9" l="1"/>
  <c r="BE35" i="9" s="1"/>
  <c r="BE36" i="9" s="1"/>
  <c r="BE37" i="9" s="1"/>
  <c r="BE38" i="9" s="1"/>
</calcChain>
</file>

<file path=xl/sharedStrings.xml><?xml version="1.0" encoding="utf-8"?>
<sst xmlns="http://schemas.openxmlformats.org/spreadsheetml/2006/main" count="976" uniqueCount="560">
  <si>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</si>
  <si>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</si>
  <si>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</si>
  <si>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</si>
  <si>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</si>
  <si>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</si>
  <si>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</si>
  <si>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</si>
  <si>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</si>
  <si>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</si>
  <si>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</si>
  <si>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</si>
  <si>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</si>
  <si>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</si>
  <si>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</si>
  <si>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</si>
  <si>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</si>
  <si>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</si>
  <si>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</si>
  <si>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</si>
  <si>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</si>
  <si>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</si>
  <si>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</si>
  <si>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</si>
  <si>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</si>
  <si>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</si>
  <si>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</si>
  <si>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</si>
  <si>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</si>
  <si>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</si>
  <si>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</si>
  <si>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</si>
  <si>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</si>
  <si>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</si>
  <si>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</si>
  <si>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</si>
  <si>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</si>
  <si>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</si>
  <si>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</si>
  <si>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</si>
  <si>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</si>
  <si>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</si>
  <si>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</si>
  <si>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</si>
  <si>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</si>
  <si>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</si>
  <si>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</si>
  <si>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</si>
  <si>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</si>
  <si>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</si>
  <si>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</si>
  <si>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</si>
  <si>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</si>
  <si>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</si>
  <si>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</si>
  <si>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</si>
  <si>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</si>
  <si>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</si>
  <si>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</si>
  <si>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</si>
  <si>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</si>
  <si>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</si>
  <si>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</si>
  <si>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</si>
  <si>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</si>
  <si>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</si>
  <si>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</si>
  <si>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</si>
  <si>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</si>
  <si>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</si>
  <si>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</si>
  <si>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</si>
  <si>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</si>
  <si>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</si>
  <si>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</si>
  <si>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</si>
  <si>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</si>
  <si>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</si>
  <si>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</si>
  <si>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</si>
  <si>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</si>
  <si>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</si>
  <si>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結城市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</si>
  <si>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</si>
  <si>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</si>
  <si>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</si>
  <si>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</si>
  <si>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</si>
  <si>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</si>
  <si>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</si>
  <si>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</si>
  <si>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</si>
  <si>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</si>
  <si>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</si>
  <si>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</si>
  <si>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</si>
  <si>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</si>
  <si>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</si>
  <si>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</si>
  <si>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</si>
  <si>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</si>
  <si>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</si>
  <si>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</si>
  <si>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</si>
  <si>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</si>
  <si>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</si>
  <si>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</si>
  <si>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</si>
  <si>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</si>
  <si>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</si>
  <si>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</si>
  <si>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</si>
  <si>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</si>
  <si>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</si>
  <si>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</si>
  <si>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</si>
  <si>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</si>
  <si>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</si>
  <si>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</si>
  <si>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</si>
  <si>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</si>
  <si>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</si>
  <si>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</si>
  <si>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</si>
  <si>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</si>
  <si>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</si>
  <si>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</si>
  <si>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</si>
  <si>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</si>
  <si>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</si>
  <si>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</si>
  <si>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</si>
  <si>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</si>
  <si>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</si>
  <si>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</si>
  <si>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</si>
  <si>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</si>
  <si>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</si>
  <si>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</si>
  <si>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</si>
  <si>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</si>
  <si>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</si>
  <si>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</si>
  <si>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</si>
  <si>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</si>
  <si>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</si>
  <si>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</si>
  <si>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</si>
  <si>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</si>
  <si>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</si>
  <si>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</si>
  <si>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</si>
  <si>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</si>
  <si>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</si>
  <si>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</si>
  <si>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</si>
  <si>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</si>
  <si>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</si>
  <si>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</si>
  <si>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</si>
  <si>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</si>
  <si>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</si>
  <si>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</si>
  <si>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</si>
  <si>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</si>
  <si>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</si>
  <si>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</si>
  <si>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</si>
  <si>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</si>
  <si>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</si>
  <si>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</si>
  <si>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</si>
  <si>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</si>
  <si>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</si>
  <si>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</si>
  <si>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</si>
  <si>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</si>
  <si>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</si>
  <si>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</si>
  <si>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</si>
  <si>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</si>
  <si>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</si>
  <si>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</si>
  <si>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</si>
  <si>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</si>
  <si>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</si>
  <si>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</si>
  <si>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</si>
  <si>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</si>
  <si>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</si>
  <si>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</si>
  <si>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</si>
  <si>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</si>
  <si>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</si>
  <si>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</si>
  <si>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</si>
  <si>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茨城県結城市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</si>
  <si>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</si>
  <si>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</si>
  <si>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</si>
  <si>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</si>
  <si>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</si>
  <si>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</si>
  <si>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</si>
  <si>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</si>
  <si>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</si>
  <si>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</si>
  <si>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</si>
  <si>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</si>
  <si>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</si>
  <si>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</si>
  <si>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</si>
  <si>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</si>
  <si>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</si>
  <si>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</si>
  <si>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</si>
  <si>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</si>
  <si>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</si>
  <si>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</si>
  <si>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</si>
  <si>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</si>
  <si>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</si>
  <si>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</si>
  <si>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</si>
  <si>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</si>
  <si>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</si>
  <si>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</si>
  <si>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</si>
  <si>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</si>
  <si>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</si>
  <si>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</si>
  <si>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</si>
  <si>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</si>
  <si>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</si>
  <si>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</si>
  <si>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</si>
  <si>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</si>
  <si>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</si>
  <si>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</si>
  <si>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</si>
  <si>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</si>
  <si>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</si>
  <si>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</si>
  <si>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</si>
  <si>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</si>
  <si>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</si>
  <si>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</si>
  <si>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</si>
  <si>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</si>
  <si>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</si>
  <si>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</si>
  <si>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</si>
  <si>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</si>
  <si>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</si>
  <si>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</si>
  <si>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</si>
  <si>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</si>
  <si>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</si>
  <si>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</si>
  <si>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</si>
  <si>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</si>
  <si>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</si>
  <si>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</si>
  <si>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</si>
  <si>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</si>
  <si>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</si>
  <si>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</si>
  <si>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</si>
  <si>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</si>
  <si>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</si>
  <si>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</si>
  <si>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</si>
  <si>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</si>
  <si>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</si>
  <si>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</si>
  <si>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</si>
  <si>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</si>
  <si>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</si>
  <si>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</si>
  <si>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</si>
  <si>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</si>
  <si>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</si>
  <si>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</si>
  <si>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</si>
  <si>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</si>
  <si>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</si>
  <si>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</si>
  <si>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</si>
  <si>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</si>
  <si>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</si>
  <si>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</si>
  <si>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</si>
  <si>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</si>
  <si>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</si>
  <si>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</si>
  <si>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</si>
  <si>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</si>
  <si>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</si>
  <si>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</si>
  <si>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</si>
  <si>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</si>
  <si>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</si>
  <si>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</si>
  <si>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</si>
  <si>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</si>
  <si>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</si>
  <si>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</si>
  <si>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</si>
  <si>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</si>
  <si>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</si>
  <si>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</si>
  <si>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</si>
  <si>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</si>
  <si>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</si>
  <si>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</si>
  <si>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</si>
  <si>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</si>
  <si>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</si>
  <si>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</si>
  <si>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</si>
  <si>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</si>
  <si>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</si>
  <si>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</si>
  <si>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</si>
  <si>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</si>
  <si>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</si>
  <si>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</si>
  <si>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</si>
  <si>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</si>
  <si>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</si>
  <si>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</si>
  <si>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</si>
  <si>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</si>
  <si>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</si>
  <si>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</si>
  <si>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</si>
  <si>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</si>
  <si>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</si>
  <si>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</si>
  <si>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</si>
  <si>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</si>
  <si>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</si>
  <si>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</si>
  <si>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</si>
  <si>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</si>
  <si>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</si>
  <si>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茨城県結城市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</si>
  <si>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</si>
  <si>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</si>
  <si>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</si>
  <si>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</si>
  <si>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</si>
  <si>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</si>
  <si>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</si>
  <si>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</si>
  <si>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</si>
  <si>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</si>
  <si>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</si>
  <si>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</si>
  <si>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</si>
  <si>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</si>
  <si>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</si>
  <si>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</si>
  <si>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</si>
  <si>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</si>
  <si>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</si>
  <si>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</si>
  <si>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</si>
  <si>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住宅資金等貸付事業特別会計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</si>
  <si>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</si>
  <si>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</si>
  <si>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</si>
  <si>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</si>
  <si>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</si>
  <si>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</si>
  <si>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</si>
  <si>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</si>
  <si>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</si>
  <si>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</si>
  <si>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</si>
  <si>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</si>
  <si>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</si>
  <si>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</si>
  <si>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</si>
  <si>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介護保険特別会計(介護ｻｰﾋﾞｽ事業勘定)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</si>
  <si>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</si>
  <si>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</si>
  <si>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</si>
  <si>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</si>
  <si>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</si>
  <si>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</si>
  <si>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下館・結城都市計画事業結城南部第二土地区画整理事業特別会計</t>
    <phoneticPr fontId="5"/>
  </si>
  <si>
    <t>下館・結城都市計画事業結城南部第三土地区画整理事業特別会計</t>
    <phoneticPr fontId="5"/>
  </si>
  <si>
    <t>下館・結城都市計画事業結城南部第四土地区画整理事業特別会計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</si>
  <si>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</si>
  <si>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</si>
  <si>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</si>
  <si>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</si>
  <si>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</si>
  <si>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</si>
  <si>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</si>
  <si>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</si>
  <si>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</si>
  <si>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</si>
  <si>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</si>
  <si>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</si>
  <si>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</si>
  <si>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</si>
  <si>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</si>
  <si>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</si>
  <si>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</si>
  <si>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</si>
  <si>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</si>
  <si>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</si>
  <si>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</si>
  <si>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</si>
  <si>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</si>
  <si>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</si>
  <si>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</si>
  <si>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</si>
  <si>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</si>
  <si>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</si>
  <si>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</si>
  <si>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</si>
  <si>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</si>
  <si>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</si>
  <si>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</si>
  <si>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</si>
  <si>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</si>
  <si>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</si>
  <si>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</si>
  <si>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</si>
  <si>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</si>
  <si>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</si>
  <si>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</si>
  <si>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</si>
  <si>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</si>
  <si>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</si>
  <si>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</si>
  <si>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</si>
  <si>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</si>
  <si>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</si>
  <si>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</si>
  <si>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</si>
  <si>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</si>
  <si>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</si>
  <si>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</si>
  <si>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</si>
  <si>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t>
    <phoneticPr fontId="5"/>
  </si>
  <si>
    <t>(Ｆ)</t>
    <phoneticPr fontId="5"/>
  </si>
  <si>
    <t>下館・結城都市計画事業結城南部第四土地区画整理事業特別会計</t>
    <phoneticPr fontId="5"/>
  </si>
  <si>
    <t>-</t>
    <phoneticPr fontId="5"/>
  </si>
  <si>
    <t>将来負担比率（(Ｅ)－(Ｆ)）／（(Ｃ)－(Ｄ)）×１００</t>
    <rPh sb="0" eb="2">
      <t>ショウライ</t>
    </rPh>
    <rPh sb="2" eb="4">
      <t>フタン</t>
    </rPh>
    <rPh sb="4" eb="6">
      <t>ヒリツ</t>
    </rPh>
    <phoneticPr fontId="5"/>
  </si>
  <si>
    <t>下館・結城都市計画事業結城南部第二土地区画整理事業特別会計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</si>
  <si>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</si>
  <si>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</si>
  <si>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</si>
  <si>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</si>
  <si>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</si>
  <si>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</si>
  <si>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</si>
  <si>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</si>
  <si>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</si>
  <si>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</si>
  <si>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</si>
  <si>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</si>
  <si>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</si>
  <si>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</si>
  <si>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</si>
  <si>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</si>
  <si>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</si>
  <si>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</si>
  <si>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</si>
  <si>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</si>
  <si>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</si>
  <si>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</si>
  <si>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</si>
  <si>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</si>
  <si>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</si>
  <si>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</si>
  <si>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</si>
  <si>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</si>
  <si>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</si>
  <si>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</si>
  <si>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</si>
  <si>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</si>
  <si>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</si>
  <si>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</si>
  <si>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</si>
  <si>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</si>
  <si>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</si>
  <si>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</si>
  <si>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</si>
  <si>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</si>
  <si>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</si>
  <si>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</si>
  <si>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</si>
  <si>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</si>
  <si>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</si>
  <si>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</si>
  <si>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</si>
  <si>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</si>
  <si>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</si>
  <si>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</si>
  <si>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</si>
  <si>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</si>
  <si>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</si>
  <si>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</si>
  <si>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</si>
  <si>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</si>
  <si>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</si>
  <si>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</si>
  <si>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</si>
  <si>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</si>
  <si>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</si>
  <si>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</si>
  <si>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</si>
  <si>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</si>
  <si>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</si>
  <si>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</si>
  <si>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</si>
  <si>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</si>
  <si>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</si>
  <si>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</si>
  <si>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</si>
  <si>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</si>
  <si>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</si>
  <si>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</si>
  <si>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</si>
  <si>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</si>
  <si>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</si>
  <si>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</si>
  <si>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2.28</t>
  </si>
  <si>
    <t>水道事業会計</t>
  </si>
  <si>
    <t>一般会計</t>
  </si>
  <si>
    <t>国民健康保険特別会計</t>
  </si>
  <si>
    <t>下館・結城都市計画事業結城南部第三土地区画整理事業特別会計</t>
  </si>
  <si>
    <t>下館・結城都市計画事業結城南部第四土地区画整理事業特別会計</t>
  </si>
  <si>
    <t>下館・結城都市計画事業結城南部第二土地区画整理事業特別会計</t>
  </si>
  <si>
    <t>介護保険特別会計(介護保険事業勘定)</t>
  </si>
  <si>
    <t>介護保険特別会計(介護ｻｰﾋﾞｽ事業勘定)</t>
  </si>
  <si>
    <t>その他会計（赤字）</t>
  </si>
  <si>
    <t>その他会計（黒字）</t>
  </si>
  <si>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</si>
  <si>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</si>
  <si>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</si>
  <si>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</si>
  <si>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</si>
  <si>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4"/>
  </si>
  <si>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4"/>
  </si>
  <si>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4"/>
  </si>
  <si>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24"/>
  </si>
  <si>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24"/>
  </si>
  <si>
    <t>茨城県租税債権管理機構（一般会計）</t>
    <rPh sb="0" eb="2">
      <t>イバラキ</t>
    </rPh>
    <rPh sb="2" eb="3">
      <t>ケン</t>
    </rPh>
    <rPh sb="3" eb="5">
      <t>ソゼイ</t>
    </rPh>
    <rPh sb="5" eb="7">
      <t>サイケン</t>
    </rPh>
    <rPh sb="7" eb="9">
      <t>カンリ</t>
    </rPh>
    <rPh sb="9" eb="11">
      <t>キコウ</t>
    </rPh>
    <rPh sb="12" eb="14">
      <t>イッパン</t>
    </rPh>
    <rPh sb="14" eb="16">
      <t>カイケイ</t>
    </rPh>
    <phoneticPr fontId="24"/>
  </si>
  <si>
    <t>結城市文化・スポーツ振興事業団</t>
    <rPh sb="0" eb="3">
      <t>ユウキシ</t>
    </rPh>
    <rPh sb="3" eb="5">
      <t>ブンカ</t>
    </rPh>
    <rPh sb="10" eb="12">
      <t>シンコウ</t>
    </rPh>
    <rPh sb="12" eb="15">
      <t>ジギョウダン</t>
    </rPh>
    <phoneticPr fontId="24"/>
  </si>
  <si>
    <t>結城市土地開発公社</t>
    <rPh sb="0" eb="3">
      <t>ユウキシ</t>
    </rPh>
    <rPh sb="3" eb="5">
      <t>トチ</t>
    </rPh>
    <rPh sb="5" eb="7">
      <t>カイハツ</t>
    </rPh>
    <rPh sb="7" eb="9">
      <t>コウシャ</t>
    </rPh>
    <phoneticPr fontId="24"/>
  </si>
  <si>
    <t>TMO結城</t>
    <rPh sb="3" eb="5">
      <t>ユウキ</t>
    </rPh>
    <phoneticPr fontId="24"/>
  </si>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</sst>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40529</c:v>
                </c:pt>
                <c:pt idx="1">
                  <c:v>20275</c:v>
                </c:pt>
                <c:pt idx="2">
                  <c:v>24367</c:v>
                </c:pt>
                <c:pt idx="3">
                  <c:v>27519</c:v>
                </c:pt>
                <c:pt idx="4">
                  <c:v>30095</c:v>
                </c:pt>
              </c:numCache>
            </c:numRef>
          </c:val>
          <c:smooth val="0"/>
        </c:ser>
        <c:dLbls>
          <c:showLegendKey val="0"/>
          <c:showVal val="0"/>
          <c:showCatName val="0"/>
          <c:showSerName val="0"/>
          <c:showPercent val="0"/>
          <c:showBubbleSize val="0"/>
        </c:dLbls>
        <c:marker val="1"/>
        <c:smooth val="0"/>
        <c:axId val="128464000"/>
        <c:axId val="128465920"/>
      </c:lineChart>
      <c:catAx>
        <c:axId val="128464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465920"/>
        <c:crosses val="autoZero"/>
        <c:auto val="1"/>
        <c:lblAlgn val="ctr"/>
        <c:lblOffset val="100"/>
        <c:tickLblSkip val="1"/>
        <c:tickMarkSkip val="1"/>
        <c:noMultiLvlLbl val="0"/>
      </c:catAx>
      <c:valAx>
        <c:axId val="1284659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46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5.83</c:v>
                </c:pt>
                <c:pt idx="1">
                  <c:v>7.66</c:v>
                </c:pt>
                <c:pt idx="2">
                  <c:v>10.199999999999999</c:v>
                </c:pt>
                <c:pt idx="3">
                  <c:v>12.59</c:v>
                </c:pt>
                <c:pt idx="4">
                  <c:v>8.27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11.41</c:v>
                </c:pt>
                <c:pt idx="1">
                  <c:v>12.21</c:v>
                </c:pt>
                <c:pt idx="2">
                  <c:v>14.4</c:v>
                </c:pt>
                <c:pt idx="3">
                  <c:v>15.11</c:v>
                </c:pt>
                <c:pt idx="4">
                  <c:v>17.510000000000002</c:v>
                </c:pt>
              </c:numCache>
            </c:numRef>
          </c:val>
        </c:ser>
        <c:dLbls>
          <c:showLegendKey val="0"/>
          <c:showVal val="0"/>
          <c:showCatName val="0"/>
          <c:showSerName val="0"/>
          <c:showPercent val="0"/>
          <c:showBubbleSize val="0"/>
        </c:dLbls>
        <c:gapWidth val="250"/>
        <c:overlap val="100"/>
        <c:axId val="130015232"/>
        <c:axId val="130017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4.43</c:v>
                </c:pt>
                <c:pt idx="1">
                  <c:v>2.52</c:v>
                </c:pt>
                <c:pt idx="2">
                  <c:v>4.76</c:v>
                </c:pt>
                <c:pt idx="3">
                  <c:v>3.51</c:v>
                </c:pt>
                <c:pt idx="4">
                  <c:v>-2.2799999999999998</c:v>
                </c:pt>
              </c:numCache>
            </c:numRef>
          </c:val>
          <c:smooth val="0"/>
        </c:ser>
        <c:dLbls>
          <c:showLegendKey val="0"/>
          <c:showVal val="0"/>
          <c:showCatName val="0"/>
          <c:showSerName val="0"/>
          <c:showPercent val="0"/>
          <c:showBubbleSize val="0"/>
        </c:dLbls>
        <c:marker val="1"/>
        <c:smooth val="0"/>
        <c:axId val="130015232"/>
        <c:axId val="130017152"/>
      </c:lineChart>
      <c:catAx>
        <c:axId val="13001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017152"/>
        <c:crosses val="autoZero"/>
        <c:auto val="1"/>
        <c:lblAlgn val="ctr"/>
        <c:lblOffset val="100"/>
        <c:tickLblSkip val="1"/>
        <c:tickMarkSkip val="1"/>
        <c:noMultiLvlLbl val="0"/>
      </c:catAx>
      <c:valAx>
        <c:axId val="13001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1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0.78</c:v>
                </c:pt>
                <c:pt idx="2">
                  <c:v>#N/A</c:v>
                </c:pt>
                <c:pt idx="3">
                  <c:v>0.84</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介護保険特別会計(介護ｻｰﾋﾞｽ事業勘定)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0.03</c:v>
                </c:pt>
                <c:pt idx="8">
                  <c:v>#N/A</c:v>
                </c:pt>
                <c:pt idx="9">
                  <c:v>0.02</c:v>
                </c:pt>
              </c:numCache>
            </c:numRef>
          </c:val>
        </c:ser>
        <c:ser>
          <c:idx val="3"/>
          <c:order val="3"/>
          <c:tx>
            <c:strRef>
              <c:f>データシート!$A$30</c:f>
              <c:strCache>
                <c:ptCount val="1"/>
                <c:pt idx="0">
                  <c:v>介護保険特別会計(介護保険事業勘定)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7.0000000000000007E-2</c:v>
                </c:pt>
                <c:pt idx="4">
                  <c:v>#N/A</c:v>
                </c:pt>
                <c:pt idx="5">
                  <c:v>0.22</c:v>
                </c:pt>
                <c:pt idx="6">
                  <c:v>#N/A</c:v>
                </c:pt>
                <c:pt idx="7">
                  <c:v>0.47</c:v>
                </c:pt>
                <c:pt idx="8">
                  <c:v>#N/A</c:v>
                </c:pt>
                <c:pt idx="9">
                  <c:v>0.03</c:v>
                </c:pt>
              </c:numCache>
            </c:numRef>
          </c:val>
        </c:ser>
        <c:ser>
          <c:idx val="4"/>
          <c:order val="4"/>
          <c:tx>
            <c:strRef>
              <c:f>データシート!$A$31</c:f>
              <c:strCache>
                <c:ptCount val="1"/>
                <c:pt idx="0">
                  <c:v>下館・結城都市計画事業結城南部第二土地区画整理事業特別会計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0.2</c:v>
                </c:pt>
                <c:pt idx="4">
                  <c:v>#N/A</c:v>
                </c:pt>
                <c:pt idx="5">
                  <c:v>0.3</c:v>
                </c:pt>
                <c:pt idx="6">
                  <c:v>#N/A</c:v>
                </c:pt>
                <c:pt idx="7">
                  <c:v>0.56000000000000005</c:v>
                </c:pt>
                <c:pt idx="8">
                  <c:v>#N/A</c:v>
                </c:pt>
                <c:pt idx="9">
                  <c:v>0.33</c:v>
                </c:pt>
              </c:numCache>
            </c:numRef>
          </c:val>
        </c:ser>
        <c:ser>
          <c:idx val="5"/>
          <c:order val="5"/>
          <c:tx>
            <c:strRef>
              <c:f>データシート!$A$32</c:f>
              <c:strCache>
                <c:ptCount val="1"/>
                <c:pt idx="0">
                  <c:v>下館・結城都市計画事業結城南部第四土地区画整理事業特別会計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0.2</c:v>
                </c:pt>
                <c:pt idx="6">
                  <c:v>#N/A</c:v>
                </c:pt>
                <c:pt idx="7">
                  <c:v>0.55000000000000004</c:v>
                </c:pt>
                <c:pt idx="8">
                  <c:v>#N/A</c:v>
                </c:pt>
                <c:pt idx="9">
                  <c:v>0.76</c:v>
                </c:pt>
              </c:numCache>
            </c:numRef>
          </c:val>
        </c:ser>
        <c:ser>
          <c:idx val="6"/>
          <c:order val="6"/>
          <c:tx>
            <c:strRef>
              <c:f>データシート!$A$33</c:f>
              <c:strCache>
                <c:ptCount val="1"/>
                <c:pt idx="0">
                  <c:v>下館・結城都市計画事業結城南部第三土地区画整理事業特別会計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0.81</c:v>
                </c:pt>
                <c:pt idx="2">
                  <c:v>#N/A</c:v>
                </c:pt>
                <c:pt idx="3">
                  <c:v>1.43</c:v>
                </c:pt>
                <c:pt idx="4">
                  <c:v>#N/A</c:v>
                </c:pt>
                <c:pt idx="5">
                  <c:v>1.1100000000000001</c:v>
                </c:pt>
                <c:pt idx="6">
                  <c:v>#N/A</c:v>
                </c:pt>
                <c:pt idx="7">
                  <c:v>1.44</c:v>
                </c:pt>
                <c:pt idx="8">
                  <c:v>#N/A</c:v>
                </c:pt>
                <c:pt idx="9">
                  <c:v>1.08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0.82</c:v>
                </c:pt>
                <c:pt idx="2">
                  <c:v>#N/A</c:v>
                </c:pt>
                <c:pt idx="3">
                  <c:v>1.64</c:v>
                </c:pt>
                <c:pt idx="4">
                  <c:v>#N/A</c:v>
                </c:pt>
                <c:pt idx="5">
                  <c:v>2.74</c:v>
                </c:pt>
                <c:pt idx="6">
                  <c:v>#N/A</c:v>
                </c:pt>
                <c:pt idx="7">
                  <c:v>3.18</c:v>
                </c:pt>
                <c:pt idx="8">
                  <c:v>#N/A</c:v>
                </c:pt>
                <c:pt idx="9">
                  <c:v>2.04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5.82</c:v>
                </c:pt>
                <c:pt idx="2">
                  <c:v>#N/A</c:v>
                </c:pt>
                <c:pt idx="3">
                  <c:v>7.65</c:v>
                </c:pt>
                <c:pt idx="4">
                  <c:v>#N/A</c:v>
                </c:pt>
                <c:pt idx="5">
                  <c:v>10.199999999999999</c:v>
                </c:pt>
                <c:pt idx="6">
                  <c:v>#N/A</c:v>
                </c:pt>
                <c:pt idx="7">
                  <c:v>12.59</c:v>
                </c:pt>
                <c:pt idx="8">
                  <c:v>#N/A</c:v>
                </c:pt>
                <c:pt idx="9">
                  <c:v>8.27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10.44</c:v>
                </c:pt>
                <c:pt idx="2">
                  <c:v>#N/A</c:v>
                </c:pt>
                <c:pt idx="3">
                  <c:v>10.14</c:v>
                </c:pt>
                <c:pt idx="4">
                  <c:v>#N/A</c:v>
                </c:pt>
                <c:pt idx="5">
                  <c:v>11.13</c:v>
                </c:pt>
                <c:pt idx="6">
                  <c:v>#N/A</c:v>
                </c:pt>
                <c:pt idx="7">
                  <c:v>11.77</c:v>
                </c:pt>
                <c:pt idx="8">
                  <c:v>#N/A</c:v>
                </c:pt>
                <c:pt idx="9">
                  <c:v>12.15</c:v>
                </c:pt>
              </c:numCache>
            </c:numRef>
          </c:val>
        </c:ser>
        <c:dLbls>
          <c:showLegendKey val="0"/>
          <c:showVal val="0"/>
          <c:showCatName val="0"/>
          <c:showSerName val="0"/>
          <c:showPercent val="0"/>
          <c:showBubbleSize val="0"/>
        </c:dLbls>
        <c:gapWidth val="150"/>
        <c:overlap val="100"/>
        <c:axId val="130221184"/>
        <c:axId val="130222720"/>
      </c:barChart>
      <c:catAx>
        <c:axId val="13022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222720"/>
        <c:crosses val="autoZero"/>
        <c:auto val="1"/>
        <c:lblAlgn val="ctr"/>
        <c:lblOffset val="100"/>
        <c:tickLblSkip val="1"/>
        <c:tickMarkSkip val="1"/>
        <c:noMultiLvlLbl val="0"/>
      </c:catAx>
      <c:valAx>
        <c:axId val="13022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21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1783</c:v>
                </c:pt>
                <c:pt idx="5">
                  <c:v>1822</c:v>
                </c:pt>
                <c:pt idx="8">
                  <c:v>1825</c:v>
                </c:pt>
                <c:pt idx="11">
                  <c:v>1868</c:v>
                </c:pt>
                <c:pt idx="14">
                  <c:v>1904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38</c:v>
                </c:pt>
                <c:pt idx="3">
                  <c:v>36</c:v>
                </c:pt>
                <c:pt idx="6">
                  <c:v>33</c:v>
                </c:pt>
                <c:pt idx="9">
                  <c:v>51</c:v>
                </c:pt>
                <c:pt idx="12">
                  <c:v>127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331</c:v>
                </c:pt>
                <c:pt idx="3">
                  <c:v>310</c:v>
                </c:pt>
                <c:pt idx="6">
                  <c:v>318</c:v>
                </c:pt>
                <c:pt idx="9">
                  <c:v>317</c:v>
                </c:pt>
                <c:pt idx="12">
                  <c:v>322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1055</c:v>
                </c:pt>
                <c:pt idx="3">
                  <c:v>1018</c:v>
                </c:pt>
                <c:pt idx="6">
                  <c:v>860</c:v>
                </c:pt>
                <c:pt idx="9">
                  <c:v>831</c:v>
                </c:pt>
                <c:pt idx="12">
                  <c:v>820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c:v>
                </c:pt>
                <c:pt idx="3">
                  <c:v>7</c:v>
                </c:pt>
                <c:pt idx="6">
                  <c:v>4</c:v>
                </c:pt>
                <c:pt idx="9">
                  <c:v>4</c:v>
                </c:pt>
                <c:pt idx="12">
                  <c:v>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1662</c:v>
                </c:pt>
                <c:pt idx="3">
                  <c:v>1605</c:v>
                </c:pt>
                <c:pt idx="6">
                  <c:v>1623</c:v>
                </c:pt>
                <c:pt idx="9">
                  <c:v>1658</c:v>
                </c:pt>
                <c:pt idx="12">
                  <c:v>1615</c:v>
                </c:pt>
              </c:numCache>
            </c:numRef>
          </c:val>
        </c:ser>
        <c:dLbls>
          <c:showLegendKey val="0"/>
          <c:showVal val="0"/>
          <c:showCatName val="0"/>
          <c:showSerName val="0"/>
          <c:showPercent val="0"/>
          <c:showBubbleSize val="0"/>
        </c:dLbls>
        <c:gapWidth val="100"/>
        <c:overlap val="100"/>
        <c:axId val="131936640"/>
        <c:axId val="131938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1310</c:v>
                </c:pt>
                <c:pt idx="2">
                  <c:v>#N/A</c:v>
                </c:pt>
                <c:pt idx="3">
                  <c:v>#N/A</c:v>
                </c:pt>
                <c:pt idx="4">
                  <c:v>1154</c:v>
                </c:pt>
                <c:pt idx="5">
                  <c:v>#N/A</c:v>
                </c:pt>
                <c:pt idx="6">
                  <c:v>#N/A</c:v>
                </c:pt>
                <c:pt idx="7">
                  <c:v>1013</c:v>
                </c:pt>
                <c:pt idx="8">
                  <c:v>#N/A</c:v>
                </c:pt>
                <c:pt idx="9">
                  <c:v>#N/A</c:v>
                </c:pt>
                <c:pt idx="10">
                  <c:v>993</c:v>
                </c:pt>
                <c:pt idx="11">
                  <c:v>#N/A</c:v>
                </c:pt>
                <c:pt idx="12">
                  <c:v>#N/A</c:v>
                </c:pt>
                <c:pt idx="13">
                  <c:v>984</c:v>
                </c:pt>
                <c:pt idx="14">
                  <c:v>#N/A</c:v>
                </c:pt>
              </c:numCache>
            </c:numRef>
          </c:val>
          <c:smooth val="0"/>
        </c:ser>
        <c:dLbls>
          <c:showLegendKey val="0"/>
          <c:showVal val="0"/>
          <c:showCatName val="0"/>
          <c:showSerName val="0"/>
          <c:showPercent val="0"/>
          <c:showBubbleSize val="0"/>
        </c:dLbls>
        <c:marker val="1"/>
        <c:smooth val="0"/>
        <c:axId val="131936640"/>
        <c:axId val="131938560"/>
      </c:lineChart>
      <c:catAx>
        <c:axId val="13193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938560"/>
        <c:crosses val="autoZero"/>
        <c:auto val="1"/>
        <c:lblAlgn val="ctr"/>
        <c:lblOffset val="100"/>
        <c:tickLblSkip val="1"/>
        <c:tickMarkSkip val="1"/>
        <c:noMultiLvlLbl val="0"/>
      </c:catAx>
      <c:valAx>
        <c:axId val="13193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3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15330</c:v>
                </c:pt>
                <c:pt idx="5">
                  <c:v>15302</c:v>
                </c:pt>
                <c:pt idx="8">
                  <c:v>14953</c:v>
                </c:pt>
                <c:pt idx="11">
                  <c:v>15104</c:v>
                </c:pt>
                <c:pt idx="14">
                  <c:v>15051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2586</c:v>
                </c:pt>
                <c:pt idx="5">
                  <c:v>2524</c:v>
                </c:pt>
                <c:pt idx="8">
                  <c:v>2530</c:v>
                </c:pt>
                <c:pt idx="11">
                  <c:v>2569</c:v>
                </c:pt>
                <c:pt idx="14">
                  <c:v>2480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3705</c:v>
                </c:pt>
                <c:pt idx="5">
                  <c:v>3934</c:v>
                </c:pt>
                <c:pt idx="8">
                  <c:v>4395</c:v>
                </c:pt>
                <c:pt idx="11">
                  <c:v>4735</c:v>
                </c:pt>
                <c:pt idx="14">
                  <c:v>5242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1820</c:v>
                </c:pt>
                <c:pt idx="3">
                  <c:v>1488</c:v>
                </c:pt>
                <c:pt idx="6">
                  <c:v>1374</c:v>
                </c:pt>
                <c:pt idx="9">
                  <c:v>270</c:v>
                </c:pt>
                <c:pt idx="12">
                  <c:v>200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3931</c:v>
                </c:pt>
                <c:pt idx="3">
                  <c:v>3749</c:v>
                </c:pt>
                <c:pt idx="6">
                  <c:v>3569</c:v>
                </c:pt>
                <c:pt idx="9">
                  <c:v>3440</c:v>
                </c:pt>
                <c:pt idx="12">
                  <c:v>3200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2008</c:v>
                </c:pt>
                <c:pt idx="3">
                  <c:v>1723</c:v>
                </c:pt>
                <c:pt idx="6">
                  <c:v>1456</c:v>
                </c:pt>
                <c:pt idx="9">
                  <c:v>1225</c:v>
                </c:pt>
                <c:pt idx="12">
                  <c:v>977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7220</c:v>
                </c:pt>
                <c:pt idx="3">
                  <c:v>7096</c:v>
                </c:pt>
                <c:pt idx="6">
                  <c:v>7204</c:v>
                </c:pt>
                <c:pt idx="9">
                  <c:v>7085</c:v>
                </c:pt>
                <c:pt idx="12">
                  <c:v>6963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995</c:v>
                </c:pt>
                <c:pt idx="3">
                  <c:v>963</c:v>
                </c:pt>
                <c:pt idx="6">
                  <c:v>899</c:v>
                </c:pt>
                <c:pt idx="9">
                  <c:v>1650</c:v>
                </c:pt>
                <c:pt idx="12">
                  <c:v>1521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14677</c:v>
                </c:pt>
                <c:pt idx="3">
                  <c:v>14347</c:v>
                </c:pt>
                <c:pt idx="6">
                  <c:v>14148</c:v>
                </c:pt>
                <c:pt idx="9">
                  <c:v>13917</c:v>
                </c:pt>
                <c:pt idx="12">
                  <c:v>13921</c:v>
                </c:pt>
              </c:numCache>
            </c:numRef>
          </c:val>
        </c:ser>
        <c:dLbls>
          <c:showLegendKey val="0"/>
          <c:showVal val="0"/>
          <c:showCatName val="0"/>
          <c:showSerName val="0"/>
          <c:showPercent val="0"/>
          <c:showBubbleSize val="0"/>
        </c:dLbls>
        <c:gapWidth val="100"/>
        <c:overlap val="100"/>
        <c:axId val="133003136"/>
        <c:axId val="133033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9030</c:v>
                </c:pt>
                <c:pt idx="2">
                  <c:v>#N/A</c:v>
                </c:pt>
                <c:pt idx="3">
                  <c:v>#N/A</c:v>
                </c:pt>
                <c:pt idx="4">
                  <c:v>7605</c:v>
                </c:pt>
                <c:pt idx="5">
                  <c:v>#N/A</c:v>
                </c:pt>
                <c:pt idx="6">
                  <c:v>#N/A</c:v>
                </c:pt>
                <c:pt idx="7">
                  <c:v>6773</c:v>
                </c:pt>
                <c:pt idx="8">
                  <c:v>#N/A</c:v>
                </c:pt>
                <c:pt idx="9">
                  <c:v>#N/A</c:v>
                </c:pt>
                <c:pt idx="10">
                  <c:v>5178</c:v>
                </c:pt>
                <c:pt idx="11">
                  <c:v>#N/A</c:v>
                </c:pt>
                <c:pt idx="12">
                  <c:v>#N/A</c:v>
                </c:pt>
                <c:pt idx="13">
                  <c:v>4009</c:v>
                </c:pt>
                <c:pt idx="14">
                  <c:v>#N/A</c:v>
                </c:pt>
              </c:numCache>
            </c:numRef>
          </c:val>
          <c:smooth val="0"/>
        </c:ser>
        <c:dLbls>
          <c:showLegendKey val="0"/>
          <c:showVal val="0"/>
          <c:showCatName val="0"/>
          <c:showSerName val="0"/>
          <c:showPercent val="0"/>
          <c:showBubbleSize val="0"/>
        </c:dLbls>
        <c:marker val="1"/>
        <c:smooth val="0"/>
        <c:axId val="133003136"/>
        <c:axId val="133033984"/>
      </c:lineChart>
      <c:catAx>
        <c:axId val="13300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033984"/>
        <c:crosses val="autoZero"/>
        <c:auto val="1"/>
        <c:lblAlgn val="ctr"/>
        <c:lblOffset val="100"/>
        <c:tickLblSkip val="1"/>
        <c:tickMarkSkip val="1"/>
        <c:noMultiLvlLbl val="0"/>
      </c:catAx>
      <c:valAx>
        <c:axId val="13303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0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52,830
51,116
65.76
17,961,678
17,037,664
866,736
10,479,794
15,417,702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44.7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長引く景気低迷による</a:t>
          </a:r>
          <a:r>
            <a:rPr kumimoji="1" lang="ja-JP" altLang="en-US" sz="1300">
              <a:solidFill>
                <a:schemeClr val="dk1"/>
              </a:solidFill>
              <a:effectLst/>
              <a:latin typeface="+mn-lt"/>
              <a:ea typeface="+mn-ea"/>
              <a:cs typeface="+mn-cs"/>
            </a:rPr>
            <a:t>市</a:t>
          </a:r>
          <a:r>
            <a:rPr kumimoji="1" lang="ja-JP" altLang="ja-JP" sz="1300">
              <a:solidFill>
                <a:schemeClr val="dk1"/>
              </a:solidFill>
              <a:effectLst/>
              <a:latin typeface="+mn-lt"/>
              <a:ea typeface="+mn-ea"/>
              <a:cs typeface="+mn-cs"/>
            </a:rPr>
            <a:t>税の減収</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まで</a:t>
          </a:r>
          <a:r>
            <a:rPr kumimoji="1" lang="ja-JP" altLang="ja-JP" sz="1300">
              <a:solidFill>
                <a:schemeClr val="dk1"/>
              </a:solidFill>
              <a:effectLst/>
              <a:latin typeface="+mn-lt"/>
              <a:ea typeface="+mn-ea"/>
              <a:cs typeface="+mn-cs"/>
            </a:rPr>
            <a:t>低下</a:t>
          </a:r>
          <a:r>
            <a:rPr kumimoji="1" lang="ja-JP" altLang="en-US" sz="1300">
              <a:solidFill>
                <a:schemeClr val="dk1"/>
              </a:solidFill>
              <a:effectLst/>
              <a:latin typeface="+mn-lt"/>
              <a:ea typeface="+mn-ea"/>
              <a:cs typeface="+mn-cs"/>
            </a:rPr>
            <a:t>が続いていた</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年度から引き続き</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ポイント上昇し，類似団体平均を上回り，県内平均とも同じ値となっている。</a:t>
          </a:r>
          <a:r>
            <a:rPr kumimoji="1" lang="ja-JP" altLang="en-US" sz="1300">
              <a:solidFill>
                <a:schemeClr val="dk1"/>
              </a:solidFill>
              <a:effectLst/>
              <a:latin typeface="+mn-lt"/>
              <a:ea typeface="+mn-ea"/>
              <a:cs typeface="+mn-cs"/>
            </a:rPr>
            <a:t>前年度と比較すると，基準財政需要額及び基準財政収入額ともに減となっており，単年度の指数は</a:t>
          </a:r>
          <a:r>
            <a:rPr kumimoji="1" lang="en-US" altLang="ja-JP" sz="1300">
              <a:solidFill>
                <a:schemeClr val="dk1"/>
              </a:solidFill>
              <a:effectLst/>
              <a:latin typeface="+mn-lt"/>
              <a:ea typeface="+mn-ea"/>
              <a:cs typeface="+mn-cs"/>
            </a:rPr>
            <a:t>0.003</a:t>
          </a:r>
          <a:r>
            <a:rPr kumimoji="1" lang="ja-JP" altLang="en-US" sz="1300">
              <a:solidFill>
                <a:schemeClr val="dk1"/>
              </a:solidFill>
              <a:effectLst/>
              <a:latin typeface="+mn-lt"/>
              <a:ea typeface="+mn-ea"/>
              <a:cs typeface="+mn-cs"/>
            </a:rPr>
            <a:t>ポイント減となったが，</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ヵ年の平均であるため指数は上昇した。</a:t>
          </a:r>
          <a:endParaRPr lang="ja-JP" altLang="ja-JP" sz="1300">
            <a:effectLst/>
          </a:endParaRPr>
        </a:p>
        <a:p>
          <a:r>
            <a:rPr kumimoji="1" lang="ja-JP" altLang="ja-JP" sz="1300">
              <a:solidFill>
                <a:schemeClr val="dk1"/>
              </a:solidFill>
              <a:effectLst/>
              <a:latin typeface="+mn-lt"/>
              <a:ea typeface="+mn-ea"/>
              <a:cs typeface="+mn-cs"/>
            </a:rPr>
            <a:t>　今後も，平成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年度に策定した「第４次結城市行政改革大綱」に基づき，自主財源の確保と経費節減合理化に取り組む。</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65617</xdr:rowOff>
    </xdr:to>
    <xdr:cxnSp macro="">
      <xdr:nvCxnSpPr>
        <xdr:cNvPr id="67" name="直線コネクタ 66"/>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8"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79022</xdr:rowOff>
    </xdr:to>
    <xdr:cxnSp macro="">
      <xdr:nvCxnSpPr>
        <xdr:cNvPr id="70" name="直線コネクタ 69"/>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2" name="テキスト ボックス 71"/>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79022</xdr:rowOff>
    </xdr:to>
    <xdr:cxnSp macro="">
      <xdr:nvCxnSpPr>
        <xdr:cNvPr id="73" name="直線コネクタ 72"/>
        <xdr:cNvCxnSpPr/>
      </xdr:nvCxnSpPr>
      <xdr:spPr>
        <a:xfrm>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5" name="テキスト ボックス 74"/>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38805</xdr:rowOff>
    </xdr:from>
    <xdr:to>
      <xdr:col>3</xdr:col>
      <xdr:colOff>279400</xdr:colOff>
      <xdr:row>42</xdr:row>
      <xdr:rowOff>65617</xdr:rowOff>
    </xdr:to>
    <xdr:cxnSp macro="">
      <xdr:nvCxnSpPr>
        <xdr:cNvPr id="76" name="直線コネクタ 75"/>
        <xdr:cNvCxnSpPr/>
      </xdr:nvCxnSpPr>
      <xdr:spPr>
        <a:xfrm>
          <a:off x="1447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6" name="円/楕円 85"/>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17938</xdr:rowOff>
    </xdr:from>
    <xdr:ext cx="762000" cy="259045"/>
    <xdr:sp macro="" textlink="">
      <xdr:nvSpPr>
        <xdr:cNvPr id="87"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8" name="円/楕円 87"/>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89" name="テキスト ボックス 88"/>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28222</xdr:rowOff>
    </xdr:from>
    <xdr:to>
      <xdr:col>4</xdr:col>
      <xdr:colOff>533400</xdr:colOff>
      <xdr:row>42</xdr:row>
      <xdr:rowOff>129822</xdr:rowOff>
    </xdr:to>
    <xdr:sp macro="" textlink="">
      <xdr:nvSpPr>
        <xdr:cNvPr id="90" name="円/楕円 89"/>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139999</xdr:rowOff>
    </xdr:from>
    <xdr:ext cx="762000" cy="259045"/>
    <xdr:sp macro="" textlink="">
      <xdr:nvSpPr>
        <xdr:cNvPr id="91" name="テキスト ボックス 90"/>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3" name="テキスト ボックス 92"/>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4" name="円/楕円 93"/>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95" name="テキスト ボックス 94"/>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年度決算と比較し，歳入においては市税が約</a:t>
          </a:r>
          <a:r>
            <a:rPr kumimoji="1" lang="en-US" altLang="ja-JP" sz="1300">
              <a:solidFill>
                <a:schemeClr val="dk1"/>
              </a:solidFill>
              <a:effectLst/>
              <a:latin typeface="+mn-lt"/>
              <a:ea typeface="+mn-ea"/>
              <a:cs typeface="+mn-cs"/>
            </a:rPr>
            <a:t>42</a:t>
          </a:r>
          <a:r>
            <a:rPr kumimoji="1" lang="ja-JP" altLang="ja-JP" sz="1300">
              <a:solidFill>
                <a:schemeClr val="dk1"/>
              </a:solidFill>
              <a:effectLst/>
              <a:latin typeface="+mn-lt"/>
              <a:ea typeface="+mn-ea"/>
              <a:cs typeface="+mn-cs"/>
            </a:rPr>
            <a:t>百万円，地方交付税が約</a:t>
          </a:r>
          <a:r>
            <a:rPr kumimoji="1" lang="en-US" altLang="ja-JP" sz="1300">
              <a:solidFill>
                <a:schemeClr val="dk1"/>
              </a:solidFill>
              <a:effectLst/>
              <a:latin typeface="+mn-lt"/>
              <a:ea typeface="+mn-ea"/>
              <a:cs typeface="+mn-cs"/>
            </a:rPr>
            <a:t>56</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増加し</a:t>
          </a:r>
          <a:r>
            <a:rPr kumimoji="1" lang="ja-JP" altLang="ja-JP" sz="1300">
              <a:solidFill>
                <a:schemeClr val="dk1"/>
              </a:solidFill>
              <a:effectLst/>
              <a:latin typeface="+mn-lt"/>
              <a:ea typeface="+mn-ea"/>
              <a:cs typeface="+mn-cs"/>
            </a:rPr>
            <a:t>，経常一般財源</a:t>
          </a:r>
          <a:r>
            <a:rPr kumimoji="1" lang="ja-JP" altLang="en-US" sz="1300">
              <a:solidFill>
                <a:schemeClr val="dk1"/>
              </a:solidFill>
              <a:effectLst/>
              <a:latin typeface="+mn-lt"/>
              <a:ea typeface="+mn-ea"/>
              <a:cs typeface="+mn-cs"/>
            </a:rPr>
            <a:t>は増加し</a:t>
          </a:r>
          <a:r>
            <a:rPr kumimoji="1" lang="ja-JP" altLang="ja-JP" sz="1300">
              <a:solidFill>
                <a:schemeClr val="dk1"/>
              </a:solidFill>
              <a:effectLst/>
              <a:latin typeface="+mn-lt"/>
              <a:ea typeface="+mn-ea"/>
              <a:cs typeface="+mn-cs"/>
            </a:rPr>
            <a:t>た</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，歳出において</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扶助費</a:t>
          </a:r>
          <a:r>
            <a:rPr kumimoji="1" lang="ja-JP" altLang="en-US" sz="1300">
              <a:solidFill>
                <a:schemeClr val="dk1"/>
              </a:solidFill>
              <a:effectLst/>
              <a:latin typeface="+mn-lt"/>
              <a:ea typeface="+mn-ea"/>
              <a:cs typeface="+mn-cs"/>
            </a:rPr>
            <a:t>及び補助費等の増</a:t>
          </a:r>
          <a:r>
            <a:rPr kumimoji="1" lang="ja-JP" altLang="ja-JP" sz="1300">
              <a:solidFill>
                <a:schemeClr val="dk1"/>
              </a:solidFill>
              <a:effectLst/>
              <a:latin typeface="+mn-lt"/>
              <a:ea typeface="+mn-ea"/>
              <a:cs typeface="+mn-cs"/>
            </a:rPr>
            <a:t>となり，比率は</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ポイント上昇し，県平均・全国平均・類似団体平均を上回る値となっている。</a:t>
          </a:r>
          <a:endParaRPr lang="ja-JP" altLang="ja-JP" sz="1300">
            <a:effectLst/>
          </a:endParaRPr>
        </a:p>
        <a:p>
          <a:r>
            <a:rPr kumimoji="1" lang="ja-JP" altLang="ja-JP" sz="1300">
              <a:solidFill>
                <a:schemeClr val="dk1"/>
              </a:solidFill>
              <a:effectLst/>
              <a:latin typeface="+mn-lt"/>
              <a:ea typeface="+mn-ea"/>
              <a:cs typeface="+mn-cs"/>
            </a:rPr>
            <a:t>　今後は「第４次結城市行政改革大綱」に基づき，組織・機構の見直しや使用料・手数料の見直し，公営企業の経営健全化を図り，財政健全化に努める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65</xdr:row>
      <xdr:rowOff>65786</xdr:rowOff>
    </xdr:to>
    <xdr:cxnSp macro="">
      <xdr:nvCxnSpPr>
        <xdr:cNvPr id="128" name="直線コネクタ 127"/>
        <xdr:cNvCxnSpPr/>
      </xdr:nvCxnSpPr>
      <xdr:spPr>
        <a:xfrm>
          <a:off x="4114800" y="1115695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116586</xdr:rowOff>
    </xdr:from>
    <xdr:to>
      <xdr:col>6</xdr:col>
      <xdr:colOff>0</xdr:colOff>
      <xdr:row>65</xdr:row>
      <xdr:rowOff>12700</xdr:rowOff>
    </xdr:to>
    <xdr:cxnSp macro="">
      <xdr:nvCxnSpPr>
        <xdr:cNvPr id="131" name="直線コネクタ 130"/>
        <xdr:cNvCxnSpPr/>
      </xdr:nvCxnSpPr>
      <xdr:spPr>
        <a:xfrm>
          <a:off x="3225800" y="110893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116586</xdr:rowOff>
    </xdr:from>
    <xdr:to>
      <xdr:col>4</xdr:col>
      <xdr:colOff>482600</xdr:colOff>
      <xdr:row>64</xdr:row>
      <xdr:rowOff>155194</xdr:rowOff>
    </xdr:to>
    <xdr:cxnSp macro="">
      <xdr:nvCxnSpPr>
        <xdr:cNvPr id="134" name="直線コネクタ 133"/>
        <xdr:cNvCxnSpPr/>
      </xdr:nvCxnSpPr>
      <xdr:spPr>
        <a:xfrm flipV="1">
          <a:off x="2336800" y="1108938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6" name="テキスト ボックス 13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34544</xdr:rowOff>
    </xdr:from>
    <xdr:to>
      <xdr:col>3</xdr:col>
      <xdr:colOff>279400</xdr:colOff>
      <xdr:row>64</xdr:row>
      <xdr:rowOff>155194</xdr:rowOff>
    </xdr:to>
    <xdr:cxnSp macro="">
      <xdr:nvCxnSpPr>
        <xdr:cNvPr id="137" name="直線コネクタ 136"/>
        <xdr:cNvCxnSpPr/>
      </xdr:nvCxnSpPr>
      <xdr:spPr>
        <a:xfrm>
          <a:off x="1447800" y="110073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1" name="テキスト ボックス 140"/>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14986</xdr:rowOff>
    </xdr:from>
    <xdr:to>
      <xdr:col>7</xdr:col>
      <xdr:colOff>203200</xdr:colOff>
      <xdr:row>65</xdr:row>
      <xdr:rowOff>116586</xdr:rowOff>
    </xdr:to>
    <xdr:sp macro="" textlink="">
      <xdr:nvSpPr>
        <xdr:cNvPr id="147" name="円/楕円 146"/>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82313</xdr:rowOff>
    </xdr:from>
    <xdr:ext cx="762000" cy="259045"/>
    <xdr:sp macro="" textlink="">
      <xdr:nvSpPr>
        <xdr:cNvPr id="148" name="財政構造の弾力性該当値テキスト"/>
        <xdr:cNvSpPr txBox="1"/>
      </xdr:nvSpPr>
      <xdr:spPr>
        <a:xfrm>
          <a:off x="5041900" y="1105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49" name="円/楕円 148"/>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0" name="テキスト ボックス 149"/>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65786</xdr:rowOff>
    </xdr:from>
    <xdr:to>
      <xdr:col>4</xdr:col>
      <xdr:colOff>533400</xdr:colOff>
      <xdr:row>64</xdr:row>
      <xdr:rowOff>167386</xdr:rowOff>
    </xdr:to>
    <xdr:sp macro="" textlink="">
      <xdr:nvSpPr>
        <xdr:cNvPr id="151" name="円/楕円 150"/>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152163</xdr:rowOff>
    </xdr:from>
    <xdr:ext cx="762000" cy="259045"/>
    <xdr:sp macro="" textlink="">
      <xdr:nvSpPr>
        <xdr:cNvPr id="152" name="テキスト ボックス 151"/>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104394</xdr:rowOff>
    </xdr:from>
    <xdr:to>
      <xdr:col>3</xdr:col>
      <xdr:colOff>330200</xdr:colOff>
      <xdr:row>65</xdr:row>
      <xdr:rowOff>34544</xdr:rowOff>
    </xdr:to>
    <xdr:sp macro="" textlink="">
      <xdr:nvSpPr>
        <xdr:cNvPr id="153" name="円/楕円 152"/>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19321</xdr:rowOff>
    </xdr:from>
    <xdr:ext cx="762000" cy="259045"/>
    <xdr:sp macro="" textlink="">
      <xdr:nvSpPr>
        <xdr:cNvPr id="154" name="テキスト ボックス 153"/>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55" name="円/楕円 154"/>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56" name="テキスト ボックス 155"/>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及び茨城県の平均値を下回っており，類似団体内でもほぼ最低に近い。その事由としては人件費を要因とするところが大きく，少ない職員数で事務を効率的に行うことにより人件費の抑制を図っている。物件費についても，行政改革を進めることにより管理事務経費の縮減を図るものとし，平成</a:t>
          </a:r>
          <a:r>
            <a:rPr kumimoji="1" lang="en-US" altLang="ja-JP" sz="1300">
              <a:latin typeface="ＭＳ Ｐゴシック"/>
            </a:rPr>
            <a:t>25</a:t>
          </a:r>
          <a:r>
            <a:rPr kumimoji="1" lang="ja-JP" altLang="en-US" sz="1300">
              <a:latin typeface="ＭＳ Ｐゴシック"/>
            </a:rPr>
            <a:t>年度に策定した「第４次結城市行政改革大綱」に基づき，継続して数値の抑制に努める。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103375</xdr:rowOff>
    </xdr:from>
    <xdr:to>
      <xdr:col>7</xdr:col>
      <xdr:colOff>152400</xdr:colOff>
      <xdr:row>80</xdr:row>
      <xdr:rowOff>118539</xdr:rowOff>
    </xdr:to>
    <xdr:cxnSp macro="">
      <xdr:nvCxnSpPr>
        <xdr:cNvPr id="189" name="直線コネクタ 188"/>
        <xdr:cNvCxnSpPr/>
      </xdr:nvCxnSpPr>
      <xdr:spPr>
        <a:xfrm>
          <a:off x="4114800" y="13819375"/>
          <a:ext cx="8382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103375</xdr:rowOff>
    </xdr:from>
    <xdr:to>
      <xdr:col>6</xdr:col>
      <xdr:colOff>0</xdr:colOff>
      <xdr:row>80</xdr:row>
      <xdr:rowOff>107073</xdr:rowOff>
    </xdr:to>
    <xdr:cxnSp macro="">
      <xdr:nvCxnSpPr>
        <xdr:cNvPr id="192" name="直線コネクタ 191"/>
        <xdr:cNvCxnSpPr/>
      </xdr:nvCxnSpPr>
      <xdr:spPr>
        <a:xfrm flipV="1">
          <a:off x="3225800" y="13819375"/>
          <a:ext cx="889000" cy="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107073</xdr:rowOff>
    </xdr:from>
    <xdr:to>
      <xdr:col>4</xdr:col>
      <xdr:colOff>482600</xdr:colOff>
      <xdr:row>80</xdr:row>
      <xdr:rowOff>125518</xdr:rowOff>
    </xdr:to>
    <xdr:cxnSp macro="">
      <xdr:nvCxnSpPr>
        <xdr:cNvPr id="195" name="直線コネクタ 194"/>
        <xdr:cNvCxnSpPr/>
      </xdr:nvCxnSpPr>
      <xdr:spPr>
        <a:xfrm flipV="1">
          <a:off x="2336800" y="13823073"/>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104794</xdr:rowOff>
    </xdr:from>
    <xdr:to>
      <xdr:col>3</xdr:col>
      <xdr:colOff>279400</xdr:colOff>
      <xdr:row>80</xdr:row>
      <xdr:rowOff>125518</xdr:rowOff>
    </xdr:to>
    <xdr:cxnSp macro="">
      <xdr:nvCxnSpPr>
        <xdr:cNvPr id="198" name="直線コネクタ 197"/>
        <xdr:cNvCxnSpPr/>
      </xdr:nvCxnSpPr>
      <xdr:spPr>
        <a:xfrm>
          <a:off x="1447800" y="13820794"/>
          <a:ext cx="889000" cy="2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67739</xdr:rowOff>
    </xdr:from>
    <xdr:to>
      <xdr:col>7</xdr:col>
      <xdr:colOff>203200</xdr:colOff>
      <xdr:row>80</xdr:row>
      <xdr:rowOff>169339</xdr:rowOff>
    </xdr:to>
    <xdr:sp macro="" textlink="">
      <xdr:nvSpPr>
        <xdr:cNvPr id="208" name="円/楕円 207"/>
        <xdr:cNvSpPr/>
      </xdr:nvSpPr>
      <xdr:spPr>
        <a:xfrm>
          <a:off x="4902200" y="137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160466</xdr:rowOff>
    </xdr:from>
    <xdr:ext cx="762000" cy="259045"/>
    <xdr:sp macro="" textlink="">
      <xdr:nvSpPr>
        <xdr:cNvPr id="209" name="人件費・物件費等の状況該当値テキスト"/>
        <xdr:cNvSpPr txBox="1"/>
      </xdr:nvSpPr>
      <xdr:spPr>
        <a:xfrm>
          <a:off x="5041900" y="1370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90,352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52575</xdr:rowOff>
    </xdr:from>
    <xdr:to>
      <xdr:col>6</xdr:col>
      <xdr:colOff>50800</xdr:colOff>
      <xdr:row>80</xdr:row>
      <xdr:rowOff>154175</xdr:rowOff>
    </xdr:to>
    <xdr:sp macro="" textlink="">
      <xdr:nvSpPr>
        <xdr:cNvPr id="210" name="円/楕円 209"/>
        <xdr:cNvSpPr/>
      </xdr:nvSpPr>
      <xdr:spPr>
        <a:xfrm>
          <a:off x="4064000" y="137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164352</xdr:rowOff>
    </xdr:from>
    <xdr:ext cx="736600" cy="259045"/>
    <xdr:sp macro="" textlink="">
      <xdr:nvSpPr>
        <xdr:cNvPr id="211" name="テキスト ボックス 210"/>
        <xdr:cNvSpPr txBox="1"/>
      </xdr:nvSpPr>
      <xdr:spPr>
        <a:xfrm>
          <a:off x="3733800" y="1353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87,210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56273</xdr:rowOff>
    </xdr:from>
    <xdr:to>
      <xdr:col>4</xdr:col>
      <xdr:colOff>533400</xdr:colOff>
      <xdr:row>80</xdr:row>
      <xdr:rowOff>157873</xdr:rowOff>
    </xdr:to>
    <xdr:sp macro="" textlink="">
      <xdr:nvSpPr>
        <xdr:cNvPr id="212" name="円/楕円 211"/>
        <xdr:cNvSpPr/>
      </xdr:nvSpPr>
      <xdr:spPr>
        <a:xfrm>
          <a:off x="3175000" y="1377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168050</xdr:rowOff>
    </xdr:from>
    <xdr:ext cx="762000" cy="259045"/>
    <xdr:sp macro="" textlink="">
      <xdr:nvSpPr>
        <xdr:cNvPr id="213" name="テキスト ボックス 212"/>
        <xdr:cNvSpPr txBox="1"/>
      </xdr:nvSpPr>
      <xdr:spPr>
        <a:xfrm>
          <a:off x="2844800" y="1354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87,976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74718</xdr:rowOff>
    </xdr:from>
    <xdr:to>
      <xdr:col>3</xdr:col>
      <xdr:colOff>330200</xdr:colOff>
      <xdr:row>81</xdr:row>
      <xdr:rowOff>4868</xdr:rowOff>
    </xdr:to>
    <xdr:sp macro="" textlink="">
      <xdr:nvSpPr>
        <xdr:cNvPr id="214" name="円/楕円 213"/>
        <xdr:cNvSpPr/>
      </xdr:nvSpPr>
      <xdr:spPr>
        <a:xfrm>
          <a:off x="2286000" y="137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15045</xdr:rowOff>
    </xdr:from>
    <xdr:ext cx="762000" cy="259045"/>
    <xdr:sp macro="" textlink="">
      <xdr:nvSpPr>
        <xdr:cNvPr id="215" name="テキスト ボックス 214"/>
        <xdr:cNvSpPr txBox="1"/>
      </xdr:nvSpPr>
      <xdr:spPr>
        <a:xfrm>
          <a:off x="1955800" y="1355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91,798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53994</xdr:rowOff>
    </xdr:from>
    <xdr:to>
      <xdr:col>2</xdr:col>
      <xdr:colOff>127000</xdr:colOff>
      <xdr:row>80</xdr:row>
      <xdr:rowOff>155594</xdr:rowOff>
    </xdr:to>
    <xdr:sp macro="" textlink="">
      <xdr:nvSpPr>
        <xdr:cNvPr id="216" name="円/楕円 215"/>
        <xdr:cNvSpPr/>
      </xdr:nvSpPr>
      <xdr:spPr>
        <a:xfrm>
          <a:off x="1397000" y="137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165771</xdr:rowOff>
    </xdr:from>
    <xdr:ext cx="762000" cy="259045"/>
    <xdr:sp macro="" textlink="">
      <xdr:nvSpPr>
        <xdr:cNvPr id="217" name="テキスト ボックス 216"/>
        <xdr:cNvSpPr txBox="1"/>
      </xdr:nvSpPr>
      <xdr:spPr>
        <a:xfrm>
          <a:off x="1066800" y="1353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年度の給料表見直し以降，ラスパイレス指数は減少傾向にある。平成</a:t>
          </a:r>
          <a:r>
            <a:rPr kumimoji="1" lang="en-US" altLang="ja-JP" sz="1300">
              <a:latin typeface="ＭＳ Ｐゴシック"/>
            </a:rPr>
            <a:t>26</a:t>
          </a:r>
          <a:r>
            <a:rPr kumimoji="1" lang="ja-JP" altLang="en-US" sz="1300">
              <a:latin typeface="ＭＳ Ｐゴシック"/>
            </a:rPr>
            <a:t>年度においては前年度より下がって</a:t>
          </a:r>
          <a:r>
            <a:rPr kumimoji="1" lang="en-US" altLang="ja-JP" sz="1300">
              <a:latin typeface="ＭＳ Ｐゴシック"/>
            </a:rPr>
            <a:t>96.6</a:t>
          </a:r>
          <a:r>
            <a:rPr kumimoji="1" lang="ja-JP" altLang="en-US" sz="1300">
              <a:latin typeface="ＭＳ Ｐゴシック"/>
            </a:rPr>
            <a:t>と，類似団体平均及び全国市平均を下回る状況である。</a:t>
          </a:r>
          <a:endParaRPr kumimoji="1" lang="en-US" altLang="ja-JP" sz="1300">
            <a:latin typeface="ＭＳ Ｐゴシック"/>
          </a:endParaRPr>
        </a:p>
        <a:p>
          <a:r>
            <a:rPr kumimoji="1" lang="ja-JP" altLang="en-US" sz="1300">
              <a:latin typeface="ＭＳ Ｐゴシック"/>
            </a:rPr>
            <a:t>　今後も，人事評価制度の本格的導入により職員の勤務実績を昇給に適切に反映し，給与水準の適正化を進める。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85</xdr:row>
      <xdr:rowOff>169636</xdr:rowOff>
    </xdr:to>
    <xdr:cxnSp macro="">
      <xdr:nvCxnSpPr>
        <xdr:cNvPr id="248" name="直線コネクタ 247"/>
        <xdr:cNvCxnSpPr/>
      </xdr:nvCxnSpPr>
      <xdr:spPr>
        <a:xfrm flipV="1">
          <a:off x="17018000" y="1377768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49"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50" name="直線コネクタ 249"/>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2" name="直線コネクタ 25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97971</xdr:rowOff>
    </xdr:from>
    <xdr:to>
      <xdr:col>24</xdr:col>
      <xdr:colOff>558800</xdr:colOff>
      <xdr:row>83</xdr:row>
      <xdr:rowOff>144841</xdr:rowOff>
    </xdr:to>
    <xdr:cxnSp macro="">
      <xdr:nvCxnSpPr>
        <xdr:cNvPr id="253" name="直線コネクタ 252"/>
        <xdr:cNvCxnSpPr/>
      </xdr:nvCxnSpPr>
      <xdr:spPr>
        <a:xfrm flipV="1">
          <a:off x="16179800" y="14156871"/>
          <a:ext cx="8382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145643</xdr:rowOff>
    </xdr:from>
    <xdr:ext cx="762000" cy="259045"/>
    <xdr:sp macro="" textlink="">
      <xdr:nvSpPr>
        <xdr:cNvPr id="254" name="給与水準   （国との比較）平均値テキスト"/>
        <xdr:cNvSpPr txBox="1"/>
      </xdr:nvSpPr>
      <xdr:spPr>
        <a:xfrm>
          <a:off x="17106900" y="14204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5" name="フローチャート : 判断 254"/>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88</xdr:row>
      <xdr:rowOff>126395</xdr:rowOff>
    </xdr:to>
    <xdr:cxnSp macro="">
      <xdr:nvCxnSpPr>
        <xdr:cNvPr id="256" name="直線コネクタ 255"/>
        <xdr:cNvCxnSpPr/>
      </xdr:nvCxnSpPr>
      <xdr:spPr>
        <a:xfrm flipV="1">
          <a:off x="15290800" y="14375191"/>
          <a:ext cx="8890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127605</xdr:rowOff>
    </xdr:from>
    <xdr:to>
      <xdr:col>23</xdr:col>
      <xdr:colOff>457200</xdr:colOff>
      <xdr:row>83</xdr:row>
      <xdr:rowOff>57755</xdr:rowOff>
    </xdr:to>
    <xdr:sp macro="" textlink="">
      <xdr:nvSpPr>
        <xdr:cNvPr id="257" name="フローチャート : 判断 256"/>
        <xdr:cNvSpPr/>
      </xdr:nvSpPr>
      <xdr:spPr>
        <a:xfrm>
          <a:off x="16129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58" name="テキスト ボックス 257"/>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91923</xdr:rowOff>
    </xdr:from>
    <xdr:to>
      <xdr:col>22</xdr:col>
      <xdr:colOff>203200</xdr:colOff>
      <xdr:row>88</xdr:row>
      <xdr:rowOff>126395</xdr:rowOff>
    </xdr:to>
    <xdr:cxnSp macro="">
      <xdr:nvCxnSpPr>
        <xdr:cNvPr id="259" name="直線コネクタ 258"/>
        <xdr:cNvCxnSpPr/>
      </xdr:nvCxnSpPr>
      <xdr:spPr>
        <a:xfrm>
          <a:off x="14401800" y="151795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60" name="フローチャート : 判断 259"/>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61" name="テキスト ボックス 260"/>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166914</xdr:rowOff>
    </xdr:from>
    <xdr:to>
      <xdr:col>21</xdr:col>
      <xdr:colOff>0</xdr:colOff>
      <xdr:row>88</xdr:row>
      <xdr:rowOff>91923</xdr:rowOff>
    </xdr:to>
    <xdr:cxnSp macro="">
      <xdr:nvCxnSpPr>
        <xdr:cNvPr id="262" name="直線コネクタ 261"/>
        <xdr:cNvCxnSpPr/>
      </xdr:nvCxnSpPr>
      <xdr:spPr>
        <a:xfrm>
          <a:off x="13512800" y="14225814"/>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6652</xdr:rowOff>
    </xdr:from>
    <xdr:to>
      <xdr:col>21</xdr:col>
      <xdr:colOff>50800</xdr:colOff>
      <xdr:row>88</xdr:row>
      <xdr:rowOff>108252</xdr:rowOff>
    </xdr:to>
    <xdr:sp macro="" textlink="">
      <xdr:nvSpPr>
        <xdr:cNvPr id="263" name="フローチャート : 判断 262"/>
        <xdr:cNvSpPr/>
      </xdr:nvSpPr>
      <xdr:spPr>
        <a:xfrm>
          <a:off x="14351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64" name="テキスト ボックス 263"/>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81643</xdr:rowOff>
    </xdr:from>
    <xdr:to>
      <xdr:col>19</xdr:col>
      <xdr:colOff>533400</xdr:colOff>
      <xdr:row>83</xdr:row>
      <xdr:rowOff>11793</xdr:rowOff>
    </xdr:to>
    <xdr:sp macro="" textlink="">
      <xdr:nvSpPr>
        <xdr:cNvPr id="265" name="フローチャート : 判断 264"/>
        <xdr:cNvSpPr/>
      </xdr:nvSpPr>
      <xdr:spPr>
        <a:xfrm>
          <a:off x="13462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21970</xdr:rowOff>
    </xdr:from>
    <xdr:ext cx="762000" cy="259045"/>
    <xdr:sp macro="" textlink="">
      <xdr:nvSpPr>
        <xdr:cNvPr id="266" name="テキスト ボックス 265"/>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47171</xdr:rowOff>
    </xdr:from>
    <xdr:to>
      <xdr:col>24</xdr:col>
      <xdr:colOff>609600</xdr:colOff>
      <xdr:row>82</xdr:row>
      <xdr:rowOff>148771</xdr:rowOff>
    </xdr:to>
    <xdr:sp macro="" textlink="">
      <xdr:nvSpPr>
        <xdr:cNvPr id="272" name="円/楕円 271"/>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63698</xdr:rowOff>
    </xdr:from>
    <xdr:ext cx="762000" cy="259045"/>
    <xdr:sp macro="" textlink="">
      <xdr:nvSpPr>
        <xdr:cNvPr id="273"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4" name="円/楕円 273"/>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75" name="テキスト ボックス 274"/>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75595</xdr:rowOff>
    </xdr:from>
    <xdr:to>
      <xdr:col>22</xdr:col>
      <xdr:colOff>254000</xdr:colOff>
      <xdr:row>89</xdr:row>
      <xdr:rowOff>5745</xdr:rowOff>
    </xdr:to>
    <xdr:sp macro="" textlink="">
      <xdr:nvSpPr>
        <xdr:cNvPr id="276" name="円/楕円 275"/>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161972</xdr:rowOff>
    </xdr:from>
    <xdr:ext cx="762000" cy="259045"/>
    <xdr:sp macro="" textlink="">
      <xdr:nvSpPr>
        <xdr:cNvPr id="277" name="テキスト ボックス 276"/>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41123</xdr:rowOff>
    </xdr:from>
    <xdr:to>
      <xdr:col>21</xdr:col>
      <xdr:colOff>50800</xdr:colOff>
      <xdr:row>88</xdr:row>
      <xdr:rowOff>142723</xdr:rowOff>
    </xdr:to>
    <xdr:sp macro="" textlink="">
      <xdr:nvSpPr>
        <xdr:cNvPr id="278" name="円/楕円 277"/>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127500</xdr:rowOff>
    </xdr:from>
    <xdr:ext cx="762000" cy="259045"/>
    <xdr:sp macro="" textlink="">
      <xdr:nvSpPr>
        <xdr:cNvPr id="279" name="テキスト ボックス 278"/>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116114</xdr:rowOff>
    </xdr:from>
    <xdr:to>
      <xdr:col>19</xdr:col>
      <xdr:colOff>533400</xdr:colOff>
      <xdr:row>83</xdr:row>
      <xdr:rowOff>46264</xdr:rowOff>
    </xdr:to>
    <xdr:sp macro="" textlink="">
      <xdr:nvSpPr>
        <xdr:cNvPr id="280" name="円/楕円 279"/>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31041</xdr:rowOff>
    </xdr:from>
    <xdr:ext cx="762000" cy="259045"/>
    <xdr:sp macro="" textlink="">
      <xdr:nvSpPr>
        <xdr:cNvPr id="281" name="テキスト ボックス 280"/>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年来退職者数に対して採用人員数を抑制してきた結果，全国及び茨城県平均と比較しても職員数は少ない状況であり，類似団体内でも平均を大きく下回る。平成</a:t>
          </a:r>
          <a:r>
            <a:rPr kumimoji="1" lang="en-US" altLang="ja-JP" sz="1100">
              <a:latin typeface="ＭＳ Ｐゴシック"/>
            </a:rPr>
            <a:t>17</a:t>
          </a:r>
          <a:r>
            <a:rPr kumimoji="1" lang="ja-JP" altLang="en-US" sz="1100">
              <a:latin typeface="ＭＳ Ｐゴシック"/>
            </a:rPr>
            <a:t>年策定の「結城市行政改革集中改革プラン」に基づいて人員削減を進め，平成</a:t>
          </a:r>
          <a:r>
            <a:rPr kumimoji="1" lang="en-US" altLang="ja-JP" sz="1100">
              <a:latin typeface="ＭＳ Ｐゴシック"/>
            </a:rPr>
            <a:t>17</a:t>
          </a:r>
          <a:r>
            <a:rPr kumimoji="1" lang="ja-JP" altLang="en-US" sz="1100">
              <a:latin typeface="ＭＳ Ｐゴシック"/>
            </a:rPr>
            <a:t>年４月１日の職員総数</a:t>
          </a:r>
          <a:r>
            <a:rPr kumimoji="1" lang="en-US" altLang="ja-JP" sz="1100">
              <a:latin typeface="ＭＳ Ｐゴシック"/>
            </a:rPr>
            <a:t>408</a:t>
          </a:r>
          <a:r>
            <a:rPr kumimoji="1" lang="ja-JP" altLang="en-US" sz="1100">
              <a:latin typeface="ＭＳ Ｐゴシック"/>
            </a:rPr>
            <a:t>人から平成</a:t>
          </a:r>
          <a:r>
            <a:rPr kumimoji="1" lang="en-US" altLang="ja-JP" sz="1100">
              <a:latin typeface="ＭＳ Ｐゴシック"/>
            </a:rPr>
            <a:t>22</a:t>
          </a:r>
          <a:r>
            <a:rPr kumimoji="1" lang="ja-JP" altLang="en-US" sz="1100">
              <a:latin typeface="ＭＳ Ｐゴシック"/>
            </a:rPr>
            <a:t>年４月１日の職員数を</a:t>
          </a:r>
          <a:r>
            <a:rPr kumimoji="1" lang="en-US" altLang="ja-JP" sz="1100">
              <a:latin typeface="ＭＳ Ｐゴシック"/>
            </a:rPr>
            <a:t>374</a:t>
          </a:r>
          <a:r>
            <a:rPr kumimoji="1" lang="ja-JP" altLang="en-US" sz="1100">
              <a:latin typeface="ＭＳ Ｐゴシック"/>
            </a:rPr>
            <a:t>人とし，平成</a:t>
          </a:r>
          <a:r>
            <a:rPr kumimoji="1" lang="en-US" altLang="ja-JP" sz="1100">
              <a:latin typeface="ＭＳ Ｐゴシック"/>
            </a:rPr>
            <a:t>21</a:t>
          </a:r>
          <a:r>
            <a:rPr kumimoji="1" lang="ja-JP" altLang="en-US" sz="1100">
              <a:latin typeface="ＭＳ Ｐゴシック"/>
            </a:rPr>
            <a:t>年度の計画終期において</a:t>
          </a:r>
          <a:r>
            <a:rPr kumimoji="1" lang="en-US" altLang="ja-JP" sz="1100">
              <a:latin typeface="ＭＳ Ｐゴシック"/>
            </a:rPr>
            <a:t>34</a:t>
          </a:r>
          <a:r>
            <a:rPr kumimoji="1" lang="ja-JP" altLang="en-US" sz="1100">
              <a:latin typeface="ＭＳ Ｐゴシック"/>
            </a:rPr>
            <a:t>名の削減により目標を達成した。</a:t>
          </a:r>
        </a:p>
        <a:p>
          <a:r>
            <a:rPr kumimoji="1" lang="ja-JP" altLang="en-US" sz="1100">
              <a:latin typeface="ＭＳ Ｐゴシック"/>
            </a:rPr>
            <a:t>　今後は，平成</a:t>
          </a:r>
          <a:r>
            <a:rPr kumimoji="1" lang="en-US" altLang="ja-JP" sz="1100">
              <a:latin typeface="ＭＳ Ｐゴシック"/>
            </a:rPr>
            <a:t>25</a:t>
          </a:r>
          <a:r>
            <a:rPr kumimoji="1" lang="ja-JP" altLang="en-US" sz="1100">
              <a:latin typeface="ＭＳ Ｐゴシック"/>
            </a:rPr>
            <a:t>年度に策定した「第４次結城市行政改革大綱」及び平成</a:t>
          </a:r>
          <a:r>
            <a:rPr kumimoji="1" lang="en-US" altLang="ja-JP" sz="1100">
              <a:latin typeface="ＭＳ Ｐゴシック"/>
            </a:rPr>
            <a:t>27</a:t>
          </a:r>
          <a:r>
            <a:rPr kumimoji="1" lang="ja-JP" altLang="en-US" sz="1100">
              <a:latin typeface="ＭＳ Ｐゴシック"/>
            </a:rPr>
            <a:t>年度に策定した「結城市定員管理計画」において，適正な人員の検討を行った上で定員管理に努めていく。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11" name="直線コネクタ 310"/>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2"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3" name="直線コネクタ 312"/>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4"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5" name="直線コネクタ 314"/>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95779</xdr:rowOff>
    </xdr:from>
    <xdr:to>
      <xdr:col>24</xdr:col>
      <xdr:colOff>558800</xdr:colOff>
      <xdr:row>60</xdr:row>
      <xdr:rowOff>105833</xdr:rowOff>
    </xdr:to>
    <xdr:cxnSp macro="">
      <xdr:nvCxnSpPr>
        <xdr:cNvPr id="316" name="直線コネクタ 315"/>
        <xdr:cNvCxnSpPr/>
      </xdr:nvCxnSpPr>
      <xdr:spPr>
        <a:xfrm>
          <a:off x="16179800" y="1038277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7"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8" name="フローチャート : 判断 317"/>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93769</xdr:rowOff>
    </xdr:from>
    <xdr:to>
      <xdr:col>23</xdr:col>
      <xdr:colOff>406400</xdr:colOff>
      <xdr:row>60</xdr:row>
      <xdr:rowOff>95779</xdr:rowOff>
    </xdr:to>
    <xdr:cxnSp macro="">
      <xdr:nvCxnSpPr>
        <xdr:cNvPr id="319" name="直線コネクタ 318"/>
        <xdr:cNvCxnSpPr/>
      </xdr:nvCxnSpPr>
      <xdr:spPr>
        <a:xfrm>
          <a:off x="15290800" y="10380769"/>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20" name="フローチャート : 判断 319"/>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106168</xdr:rowOff>
    </xdr:from>
    <xdr:ext cx="736600" cy="259045"/>
    <xdr:sp macro="" textlink="">
      <xdr:nvSpPr>
        <xdr:cNvPr id="321" name="テキスト ボックス 320"/>
        <xdr:cNvSpPr txBox="1"/>
      </xdr:nvSpPr>
      <xdr:spPr>
        <a:xfrm>
          <a:off x="15798800" y="107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93769</xdr:rowOff>
    </xdr:from>
    <xdr:to>
      <xdr:col>22</xdr:col>
      <xdr:colOff>203200</xdr:colOff>
      <xdr:row>60</xdr:row>
      <xdr:rowOff>127953</xdr:rowOff>
    </xdr:to>
    <xdr:cxnSp macro="">
      <xdr:nvCxnSpPr>
        <xdr:cNvPr id="322" name="直線コネクタ 321"/>
        <xdr:cNvCxnSpPr/>
      </xdr:nvCxnSpPr>
      <xdr:spPr>
        <a:xfrm flipV="1">
          <a:off x="14401800" y="10380769"/>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3" name="フローチャート : 判断 322"/>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4" name="テキスト ボックス 323"/>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117898</xdr:rowOff>
    </xdr:from>
    <xdr:to>
      <xdr:col>21</xdr:col>
      <xdr:colOff>0</xdr:colOff>
      <xdr:row>60</xdr:row>
      <xdr:rowOff>127953</xdr:rowOff>
    </xdr:to>
    <xdr:cxnSp macro="">
      <xdr:nvCxnSpPr>
        <xdr:cNvPr id="325" name="直線コネクタ 324"/>
        <xdr:cNvCxnSpPr/>
      </xdr:nvCxnSpPr>
      <xdr:spPr>
        <a:xfrm>
          <a:off x="13512800" y="1040489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6" name="フローチャート : 判断 325"/>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7" name="テキスト ボックス 326"/>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8" name="フローチャート : 判断 327"/>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9" name="テキスト ボックス 328"/>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55033</xdr:rowOff>
    </xdr:from>
    <xdr:to>
      <xdr:col>24</xdr:col>
      <xdr:colOff>609600</xdr:colOff>
      <xdr:row>60</xdr:row>
      <xdr:rowOff>156633</xdr:rowOff>
    </xdr:to>
    <xdr:sp macro="" textlink="">
      <xdr:nvSpPr>
        <xdr:cNvPr id="335" name="円/楕円 334"/>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71560</xdr:rowOff>
    </xdr:from>
    <xdr:ext cx="762000" cy="259045"/>
    <xdr:sp macro="" textlink="">
      <xdr:nvSpPr>
        <xdr:cNvPr id="336" name="定員管理の状況該当値テキスト"/>
        <xdr:cNvSpPr txBox="1"/>
      </xdr:nvSpPr>
      <xdr:spPr>
        <a:xfrm>
          <a:off x="17106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44979</xdr:rowOff>
    </xdr:from>
    <xdr:to>
      <xdr:col>23</xdr:col>
      <xdr:colOff>457200</xdr:colOff>
      <xdr:row>60</xdr:row>
      <xdr:rowOff>146579</xdr:rowOff>
    </xdr:to>
    <xdr:sp macro="" textlink="">
      <xdr:nvSpPr>
        <xdr:cNvPr id="337" name="円/楕円 336"/>
        <xdr:cNvSpPr/>
      </xdr:nvSpPr>
      <xdr:spPr>
        <a:xfrm>
          <a:off x="16129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156756</xdr:rowOff>
    </xdr:from>
    <xdr:ext cx="736600" cy="259045"/>
    <xdr:sp macro="" textlink="">
      <xdr:nvSpPr>
        <xdr:cNvPr id="338" name="テキスト ボックス 337"/>
        <xdr:cNvSpPr txBox="1"/>
      </xdr:nvSpPr>
      <xdr:spPr>
        <a:xfrm>
          <a:off x="15798800" y="10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42969</xdr:rowOff>
    </xdr:from>
    <xdr:to>
      <xdr:col>22</xdr:col>
      <xdr:colOff>254000</xdr:colOff>
      <xdr:row>60</xdr:row>
      <xdr:rowOff>144569</xdr:rowOff>
    </xdr:to>
    <xdr:sp macro="" textlink="">
      <xdr:nvSpPr>
        <xdr:cNvPr id="339" name="円/楕円 338"/>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154746</xdr:rowOff>
    </xdr:from>
    <xdr:ext cx="762000" cy="259045"/>
    <xdr:sp macro="" textlink="">
      <xdr:nvSpPr>
        <xdr:cNvPr id="340" name="テキスト ボックス 339"/>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77153</xdr:rowOff>
    </xdr:from>
    <xdr:to>
      <xdr:col>21</xdr:col>
      <xdr:colOff>50800</xdr:colOff>
      <xdr:row>61</xdr:row>
      <xdr:rowOff>7303</xdr:rowOff>
    </xdr:to>
    <xdr:sp macro="" textlink="">
      <xdr:nvSpPr>
        <xdr:cNvPr id="341" name="円/楕円 340"/>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17480</xdr:rowOff>
    </xdr:from>
    <xdr:ext cx="762000" cy="259045"/>
    <xdr:sp macro="" textlink="">
      <xdr:nvSpPr>
        <xdr:cNvPr id="342" name="テキスト ボックス 341"/>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67098</xdr:rowOff>
    </xdr:from>
    <xdr:to>
      <xdr:col>19</xdr:col>
      <xdr:colOff>533400</xdr:colOff>
      <xdr:row>60</xdr:row>
      <xdr:rowOff>168698</xdr:rowOff>
    </xdr:to>
    <xdr:sp macro="" textlink="">
      <xdr:nvSpPr>
        <xdr:cNvPr id="343" name="円/楕円 342"/>
        <xdr:cNvSpPr/>
      </xdr:nvSpPr>
      <xdr:spPr>
        <a:xfrm>
          <a:off x="13462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7425</xdr:rowOff>
    </xdr:from>
    <xdr:ext cx="762000" cy="259045"/>
    <xdr:sp macro="" textlink="">
      <xdr:nvSpPr>
        <xdr:cNvPr id="344" name="テキスト ボックス 343"/>
        <xdr:cNvSpPr txBox="1"/>
      </xdr:nvSpPr>
      <xdr:spPr>
        <a:xfrm>
          <a:off x="13131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前年度と比べて</a:t>
          </a:r>
          <a:r>
            <a:rPr kumimoji="1" lang="en-US" altLang="ja-JP" sz="1100">
              <a:latin typeface="ＭＳ Ｐゴシック"/>
            </a:rPr>
            <a:t>0.6</a:t>
          </a:r>
          <a:r>
            <a:rPr kumimoji="1" lang="ja-JP" altLang="en-US" sz="1100">
              <a:latin typeface="ＭＳ Ｐゴシック"/>
            </a:rPr>
            <a:t>ポイント低下したが，単年度比率でみると</a:t>
          </a:r>
          <a:r>
            <a:rPr kumimoji="1" lang="en-US" altLang="ja-JP" sz="1100">
              <a:latin typeface="ＭＳ Ｐゴシック"/>
            </a:rPr>
            <a:t>0.1</a:t>
          </a:r>
          <a:r>
            <a:rPr kumimoji="1" lang="ja-JP" altLang="en-US" sz="1100">
              <a:latin typeface="ＭＳ Ｐゴシック"/>
            </a:rPr>
            <a:t>ポイント上昇しており，依然として類似団体平均を上回っている。</a:t>
          </a:r>
        </a:p>
        <a:p>
          <a:r>
            <a:rPr kumimoji="1" lang="ja-JP" altLang="en-US" sz="1100">
              <a:latin typeface="ＭＳ Ｐゴシック"/>
            </a:rPr>
            <a:t>  上昇した理由として，公債費の元利償還金が約</a:t>
          </a:r>
          <a:r>
            <a:rPr kumimoji="1" lang="en-US" altLang="ja-JP" sz="1100">
              <a:latin typeface="ＭＳ Ｐゴシック"/>
            </a:rPr>
            <a:t>43</a:t>
          </a:r>
          <a:r>
            <a:rPr kumimoji="1" lang="ja-JP" altLang="en-US" sz="1100">
              <a:latin typeface="ＭＳ Ｐゴシック"/>
            </a:rPr>
            <a:t>百万円減，公営企業債の元利償還金に対する繰入金が約</a:t>
          </a:r>
          <a:r>
            <a:rPr kumimoji="1" lang="en-US" altLang="ja-JP" sz="1100">
              <a:latin typeface="ＭＳ Ｐゴシック"/>
            </a:rPr>
            <a:t>11</a:t>
          </a:r>
          <a:r>
            <a:rPr kumimoji="1" lang="ja-JP" altLang="en-US" sz="1100">
              <a:latin typeface="ＭＳ Ｐゴシック"/>
            </a:rPr>
            <a:t>百万円減及び基準財政需要額に算入される公債費が約</a:t>
          </a:r>
          <a:r>
            <a:rPr kumimoji="1" lang="en-US" altLang="ja-JP" sz="1100">
              <a:latin typeface="ＭＳ Ｐゴシック"/>
            </a:rPr>
            <a:t>36</a:t>
          </a:r>
          <a:r>
            <a:rPr kumimoji="1" lang="ja-JP" altLang="en-US" sz="1100">
              <a:latin typeface="ＭＳ Ｐゴシック"/>
            </a:rPr>
            <a:t>百万円増加したが，標準税収入額等の減により，標準財政規模が約</a:t>
          </a:r>
          <a:r>
            <a:rPr kumimoji="1" lang="en-US" altLang="ja-JP" sz="1100">
              <a:latin typeface="ＭＳ Ｐゴシック"/>
            </a:rPr>
            <a:t>132</a:t>
          </a:r>
          <a:r>
            <a:rPr kumimoji="1" lang="ja-JP" altLang="en-US" sz="1100">
              <a:latin typeface="ＭＳ Ｐゴシック"/>
            </a:rPr>
            <a:t>百万円減少し，分子よりも分母が大幅に減少したことが主な要因である。</a:t>
          </a:r>
        </a:p>
        <a:p>
          <a:r>
            <a:rPr kumimoji="1" lang="ja-JP" altLang="en-US" sz="1100">
              <a:latin typeface="ＭＳ Ｐゴシック"/>
            </a:rPr>
            <a:t>　平成</a:t>
          </a:r>
          <a:r>
            <a:rPr kumimoji="1" lang="en-US" altLang="ja-JP" sz="1100">
              <a:latin typeface="ＭＳ Ｐゴシック"/>
            </a:rPr>
            <a:t>19</a:t>
          </a:r>
          <a:r>
            <a:rPr kumimoji="1" lang="ja-JP" altLang="en-US" sz="1100">
              <a:latin typeface="ＭＳ Ｐゴシック"/>
            </a:rPr>
            <a:t>年度策定の公債費負担適正化計画に基づき，地方債残高は計画的に減少してきており，今後も新規事業や既存事業への起債発行額の抑制を図る。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2" name="直線コネクタ 371"/>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3"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4" name="直線コネクタ 373"/>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5"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6" name="直線コネクタ 375"/>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95250</xdr:rowOff>
    </xdr:from>
    <xdr:to>
      <xdr:col>24</xdr:col>
      <xdr:colOff>558800</xdr:colOff>
      <xdr:row>43</xdr:row>
      <xdr:rowOff>143510</xdr:rowOff>
    </xdr:to>
    <xdr:cxnSp macro="">
      <xdr:nvCxnSpPr>
        <xdr:cNvPr id="377" name="直線コネクタ 376"/>
        <xdr:cNvCxnSpPr/>
      </xdr:nvCxnSpPr>
      <xdr:spPr>
        <a:xfrm flipV="1">
          <a:off x="16179800" y="74676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31344</xdr:rowOff>
    </xdr:from>
    <xdr:ext cx="762000" cy="259045"/>
    <xdr:sp macro="" textlink="">
      <xdr:nvSpPr>
        <xdr:cNvPr id="378"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9" name="フローチャート : 判断 378"/>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143510</xdr:rowOff>
    </xdr:from>
    <xdr:to>
      <xdr:col>23</xdr:col>
      <xdr:colOff>406400</xdr:colOff>
      <xdr:row>44</xdr:row>
      <xdr:rowOff>68580</xdr:rowOff>
    </xdr:to>
    <xdr:cxnSp macro="">
      <xdr:nvCxnSpPr>
        <xdr:cNvPr id="380" name="直線コネクタ 379"/>
        <xdr:cNvCxnSpPr/>
      </xdr:nvCxnSpPr>
      <xdr:spPr>
        <a:xfrm flipV="1">
          <a:off x="15290800" y="75158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81" name="フローチャート : 判断 380"/>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43621</xdr:rowOff>
    </xdr:from>
    <xdr:ext cx="736600" cy="259045"/>
    <xdr:sp macro="" textlink="">
      <xdr:nvSpPr>
        <xdr:cNvPr id="382" name="テキスト ボックス 381"/>
        <xdr:cNvSpPr txBox="1"/>
      </xdr:nvSpPr>
      <xdr:spPr>
        <a:xfrm>
          <a:off x="15798800" y="707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68580</xdr:rowOff>
    </xdr:from>
    <xdr:to>
      <xdr:col>22</xdr:col>
      <xdr:colOff>203200</xdr:colOff>
      <xdr:row>44</xdr:row>
      <xdr:rowOff>149013</xdr:rowOff>
    </xdr:to>
    <xdr:cxnSp macro="">
      <xdr:nvCxnSpPr>
        <xdr:cNvPr id="383" name="直線コネクタ 382"/>
        <xdr:cNvCxnSpPr/>
      </xdr:nvCxnSpPr>
      <xdr:spPr>
        <a:xfrm flipV="1">
          <a:off x="14401800" y="76123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4" name="フローチャート : 判断 383"/>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107967</xdr:rowOff>
    </xdr:from>
    <xdr:ext cx="762000" cy="259045"/>
    <xdr:sp macro="" textlink="">
      <xdr:nvSpPr>
        <xdr:cNvPr id="385" name="テキスト ボックス 384"/>
        <xdr:cNvSpPr txBox="1"/>
      </xdr:nvSpPr>
      <xdr:spPr>
        <a:xfrm>
          <a:off x="14909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149013</xdr:rowOff>
    </xdr:from>
    <xdr:to>
      <xdr:col>21</xdr:col>
      <xdr:colOff>0</xdr:colOff>
      <xdr:row>45</xdr:row>
      <xdr:rowOff>82127</xdr:rowOff>
    </xdr:to>
    <xdr:cxnSp macro="">
      <xdr:nvCxnSpPr>
        <xdr:cNvPr id="386" name="直線コネクタ 385"/>
        <xdr:cNvCxnSpPr/>
      </xdr:nvCxnSpPr>
      <xdr:spPr>
        <a:xfrm flipV="1">
          <a:off x="13512800" y="76928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7" name="フローチャート : 判断 386"/>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8" name="テキスト ボックス 387"/>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9" name="フローチャート : 判断 388"/>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22454</xdr:rowOff>
    </xdr:from>
    <xdr:ext cx="762000" cy="259045"/>
    <xdr:sp macro="" textlink="">
      <xdr:nvSpPr>
        <xdr:cNvPr id="390" name="テキスト ボックス 389"/>
        <xdr:cNvSpPr txBox="1"/>
      </xdr:nvSpPr>
      <xdr:spPr>
        <a:xfrm>
          <a:off x="13131800" y="739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44450</xdr:rowOff>
    </xdr:from>
    <xdr:to>
      <xdr:col>24</xdr:col>
      <xdr:colOff>609600</xdr:colOff>
      <xdr:row>43</xdr:row>
      <xdr:rowOff>146050</xdr:rowOff>
    </xdr:to>
    <xdr:sp macro="" textlink="">
      <xdr:nvSpPr>
        <xdr:cNvPr id="396" name="円/楕円 395"/>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16527</xdr:rowOff>
    </xdr:from>
    <xdr:ext cx="762000" cy="259045"/>
    <xdr:sp macro="" textlink="">
      <xdr:nvSpPr>
        <xdr:cNvPr id="397"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92710</xdr:rowOff>
    </xdr:from>
    <xdr:to>
      <xdr:col>23</xdr:col>
      <xdr:colOff>457200</xdr:colOff>
      <xdr:row>44</xdr:row>
      <xdr:rowOff>22860</xdr:rowOff>
    </xdr:to>
    <xdr:sp macro="" textlink="">
      <xdr:nvSpPr>
        <xdr:cNvPr id="398" name="円/楕円 397"/>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7637</xdr:rowOff>
    </xdr:from>
    <xdr:ext cx="736600" cy="259045"/>
    <xdr:sp macro="" textlink="">
      <xdr:nvSpPr>
        <xdr:cNvPr id="399" name="テキスト ボックス 398"/>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17780</xdr:rowOff>
    </xdr:from>
    <xdr:to>
      <xdr:col>22</xdr:col>
      <xdr:colOff>254000</xdr:colOff>
      <xdr:row>44</xdr:row>
      <xdr:rowOff>119380</xdr:rowOff>
    </xdr:to>
    <xdr:sp macro="" textlink="">
      <xdr:nvSpPr>
        <xdr:cNvPr id="400" name="円/楕円 399"/>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104157</xdr:rowOff>
    </xdr:from>
    <xdr:ext cx="762000" cy="259045"/>
    <xdr:sp macro="" textlink="">
      <xdr:nvSpPr>
        <xdr:cNvPr id="401" name="テキスト ボックス 400"/>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98213</xdr:rowOff>
    </xdr:from>
    <xdr:to>
      <xdr:col>21</xdr:col>
      <xdr:colOff>50800</xdr:colOff>
      <xdr:row>45</xdr:row>
      <xdr:rowOff>28363</xdr:rowOff>
    </xdr:to>
    <xdr:sp macro="" textlink="">
      <xdr:nvSpPr>
        <xdr:cNvPr id="402" name="円/楕円 401"/>
        <xdr:cNvSpPr/>
      </xdr:nvSpPr>
      <xdr:spPr>
        <a:xfrm>
          <a:off x="14351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13140</xdr:rowOff>
    </xdr:from>
    <xdr:ext cx="762000" cy="259045"/>
    <xdr:sp macro="" textlink="">
      <xdr:nvSpPr>
        <xdr:cNvPr id="403" name="テキスト ボックス 402"/>
        <xdr:cNvSpPr txBox="1"/>
      </xdr:nvSpPr>
      <xdr:spPr>
        <a:xfrm>
          <a:off x="14020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31327</xdr:rowOff>
    </xdr:from>
    <xdr:to>
      <xdr:col>19</xdr:col>
      <xdr:colOff>533400</xdr:colOff>
      <xdr:row>45</xdr:row>
      <xdr:rowOff>132927</xdr:rowOff>
    </xdr:to>
    <xdr:sp macro="" textlink="">
      <xdr:nvSpPr>
        <xdr:cNvPr id="404" name="円/楕円 403"/>
        <xdr:cNvSpPr/>
      </xdr:nvSpPr>
      <xdr:spPr>
        <a:xfrm>
          <a:off x="13462000" y="77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117704</xdr:rowOff>
    </xdr:from>
    <xdr:ext cx="762000" cy="259045"/>
    <xdr:sp macro="" textlink="">
      <xdr:nvSpPr>
        <xdr:cNvPr id="405" name="テキスト ボックス 404"/>
        <xdr:cNvSpPr txBox="1"/>
      </xdr:nvSpPr>
      <xdr:spPr>
        <a:xfrm>
          <a:off x="13131800" y="78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財政調整基金等の積み増しに伴う充当可能額の増，筑西広域市町村圏事務組合への組合負担等見込額の減及び一般職分の退職手当負担見込額の減により，</a:t>
          </a:r>
          <a:r>
            <a:rPr kumimoji="1" lang="en-US" altLang="ja-JP" sz="1300">
              <a:latin typeface="ＭＳ Ｐゴシック"/>
            </a:rPr>
            <a:t>12.0</a:t>
          </a:r>
          <a:r>
            <a:rPr kumimoji="1" lang="ja-JP" altLang="en-US" sz="1300">
              <a:latin typeface="ＭＳ Ｐゴシック"/>
            </a:rPr>
            <a:t>ポイント低下という改善がみられた。</a:t>
          </a:r>
        </a:p>
        <a:p>
          <a:r>
            <a:rPr kumimoji="1" lang="ja-JP" altLang="en-US" sz="1300">
              <a:latin typeface="ＭＳ Ｐゴシック"/>
            </a:rPr>
            <a:t>　しかし，依然として類似団体平均を上回っている状態であるため，今後も大規模事業を必要最小限に抑え，歳出削減や起債発行額抑制に努め，財政健全化を図る。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6" name="直線コネクタ 435"/>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7"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8" name="直線コネクタ 437"/>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83638</xdr:rowOff>
    </xdr:from>
    <xdr:to>
      <xdr:col>24</xdr:col>
      <xdr:colOff>558800</xdr:colOff>
      <xdr:row>17</xdr:row>
      <xdr:rowOff>50074</xdr:rowOff>
    </xdr:to>
    <xdr:cxnSp macro="">
      <xdr:nvCxnSpPr>
        <xdr:cNvPr id="441" name="直線コネクタ 440"/>
        <xdr:cNvCxnSpPr/>
      </xdr:nvCxnSpPr>
      <xdr:spPr>
        <a:xfrm flipV="1">
          <a:off x="16179800" y="2826838"/>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2"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3" name="フローチャート : 判断 442"/>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50074</xdr:rowOff>
    </xdr:from>
    <xdr:to>
      <xdr:col>23</xdr:col>
      <xdr:colOff>406400</xdr:colOff>
      <xdr:row>18</xdr:row>
      <xdr:rowOff>92347</xdr:rowOff>
    </xdr:to>
    <xdr:cxnSp macro="">
      <xdr:nvCxnSpPr>
        <xdr:cNvPr id="444" name="直線コネクタ 443"/>
        <xdr:cNvCxnSpPr/>
      </xdr:nvCxnSpPr>
      <xdr:spPr>
        <a:xfrm flipV="1">
          <a:off x="15290800" y="2964724"/>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5" name="フローチャート : 判断 444"/>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6" name="テキスト ボックス 445"/>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92347</xdr:rowOff>
    </xdr:from>
    <xdr:to>
      <xdr:col>22</xdr:col>
      <xdr:colOff>203200</xdr:colOff>
      <xdr:row>19</xdr:row>
      <xdr:rowOff>28908</xdr:rowOff>
    </xdr:to>
    <xdr:cxnSp macro="">
      <xdr:nvCxnSpPr>
        <xdr:cNvPr id="447" name="直線コネクタ 446"/>
        <xdr:cNvCxnSpPr/>
      </xdr:nvCxnSpPr>
      <xdr:spPr>
        <a:xfrm flipV="1">
          <a:off x="14401800" y="3178447"/>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8" name="フローチャート : 判断 447"/>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9" name="テキスト ボックス 448"/>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28908</xdr:rowOff>
    </xdr:from>
    <xdr:to>
      <xdr:col>21</xdr:col>
      <xdr:colOff>0</xdr:colOff>
      <xdr:row>20</xdr:row>
      <xdr:rowOff>29815</xdr:rowOff>
    </xdr:to>
    <xdr:cxnSp macro="">
      <xdr:nvCxnSpPr>
        <xdr:cNvPr id="450" name="直線コネクタ 449"/>
        <xdr:cNvCxnSpPr/>
      </xdr:nvCxnSpPr>
      <xdr:spPr>
        <a:xfrm flipV="1">
          <a:off x="13512800" y="328645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51" name="フローチャート : 判断 450"/>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2" name="テキスト ボックス 451"/>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3" name="フローチャート : 判断 452"/>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8060</xdr:rowOff>
    </xdr:from>
    <xdr:ext cx="762000" cy="259045"/>
    <xdr:sp macro="" textlink="">
      <xdr:nvSpPr>
        <xdr:cNvPr id="454" name="テキスト ボックス 453"/>
        <xdr:cNvSpPr txBox="1"/>
      </xdr:nvSpPr>
      <xdr:spPr>
        <a:xfrm>
          <a:off x="13131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32838</xdr:rowOff>
    </xdr:from>
    <xdr:to>
      <xdr:col>24</xdr:col>
      <xdr:colOff>609600</xdr:colOff>
      <xdr:row>16</xdr:row>
      <xdr:rowOff>134438</xdr:rowOff>
    </xdr:to>
    <xdr:sp macro="" textlink="">
      <xdr:nvSpPr>
        <xdr:cNvPr id="460" name="円/楕円 459"/>
        <xdr:cNvSpPr/>
      </xdr:nvSpPr>
      <xdr:spPr>
        <a:xfrm>
          <a:off x="16967200" y="27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4915</xdr:rowOff>
    </xdr:from>
    <xdr:ext cx="762000" cy="259045"/>
    <xdr:sp macro="" textlink="">
      <xdr:nvSpPr>
        <xdr:cNvPr id="461" name="将来負担の状況該当値テキスト"/>
        <xdr:cNvSpPr txBox="1"/>
      </xdr:nvSpPr>
      <xdr:spPr>
        <a:xfrm>
          <a:off x="17106900" y="274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170724</xdr:rowOff>
    </xdr:from>
    <xdr:to>
      <xdr:col>23</xdr:col>
      <xdr:colOff>457200</xdr:colOff>
      <xdr:row>17</xdr:row>
      <xdr:rowOff>100874</xdr:rowOff>
    </xdr:to>
    <xdr:sp macro="" textlink="">
      <xdr:nvSpPr>
        <xdr:cNvPr id="462" name="円/楕円 461"/>
        <xdr:cNvSpPr/>
      </xdr:nvSpPr>
      <xdr:spPr>
        <a:xfrm>
          <a:off x="16129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85651</xdr:rowOff>
    </xdr:from>
    <xdr:ext cx="736600" cy="259045"/>
    <xdr:sp macro="" textlink="">
      <xdr:nvSpPr>
        <xdr:cNvPr id="463" name="テキスト ボックス 462"/>
        <xdr:cNvSpPr txBox="1"/>
      </xdr:nvSpPr>
      <xdr:spPr>
        <a:xfrm>
          <a:off x="15798800" y="300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41547</xdr:rowOff>
    </xdr:from>
    <xdr:to>
      <xdr:col>22</xdr:col>
      <xdr:colOff>254000</xdr:colOff>
      <xdr:row>18</xdr:row>
      <xdr:rowOff>143147</xdr:rowOff>
    </xdr:to>
    <xdr:sp macro="" textlink="">
      <xdr:nvSpPr>
        <xdr:cNvPr id="464" name="円/楕円 463"/>
        <xdr:cNvSpPr/>
      </xdr:nvSpPr>
      <xdr:spPr>
        <a:xfrm>
          <a:off x="15240000" y="31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127924</xdr:rowOff>
    </xdr:from>
    <xdr:ext cx="762000" cy="259045"/>
    <xdr:sp macro="" textlink="">
      <xdr:nvSpPr>
        <xdr:cNvPr id="465" name="テキスト ボックス 464"/>
        <xdr:cNvSpPr txBox="1"/>
      </xdr:nvSpPr>
      <xdr:spPr>
        <a:xfrm>
          <a:off x="14909800" y="32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149558</xdr:rowOff>
    </xdr:from>
    <xdr:to>
      <xdr:col>21</xdr:col>
      <xdr:colOff>50800</xdr:colOff>
      <xdr:row>19</xdr:row>
      <xdr:rowOff>79708</xdr:rowOff>
    </xdr:to>
    <xdr:sp macro="" textlink="">
      <xdr:nvSpPr>
        <xdr:cNvPr id="466" name="円/楕円 465"/>
        <xdr:cNvSpPr/>
      </xdr:nvSpPr>
      <xdr:spPr>
        <a:xfrm>
          <a:off x="14351000" y="32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64485</xdr:rowOff>
    </xdr:from>
    <xdr:ext cx="762000" cy="259045"/>
    <xdr:sp macro="" textlink="">
      <xdr:nvSpPr>
        <xdr:cNvPr id="467" name="テキスト ボックス 466"/>
        <xdr:cNvSpPr txBox="1"/>
      </xdr:nvSpPr>
      <xdr:spPr>
        <a:xfrm>
          <a:off x="14020800" y="332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150465</xdr:rowOff>
    </xdr:from>
    <xdr:to>
      <xdr:col>19</xdr:col>
      <xdr:colOff>533400</xdr:colOff>
      <xdr:row>20</xdr:row>
      <xdr:rowOff>80615</xdr:rowOff>
    </xdr:to>
    <xdr:sp macro="" textlink="">
      <xdr:nvSpPr>
        <xdr:cNvPr id="468" name="円/楕円 467"/>
        <xdr:cNvSpPr/>
      </xdr:nvSpPr>
      <xdr:spPr>
        <a:xfrm>
          <a:off x="13462000" y="34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65392</xdr:rowOff>
    </xdr:from>
    <xdr:ext cx="762000" cy="259045"/>
    <xdr:sp macro="" textlink="">
      <xdr:nvSpPr>
        <xdr:cNvPr id="469" name="テキスト ボックス 468"/>
        <xdr:cNvSpPr txBox="1"/>
      </xdr:nvSpPr>
      <xdr:spPr>
        <a:xfrm>
          <a:off x="13131800" y="34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52,830
51,116
65.76
17,961,678
17,037,664
866,736
10,479,794
15,417,702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44.7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26</a:t>
          </a:r>
          <a:r>
            <a:rPr kumimoji="1" lang="ja-JP" altLang="en-US" sz="1100">
              <a:latin typeface="ＭＳ Ｐゴシック"/>
            </a:rPr>
            <a:t>年度においては，類似団体平均をわずかに上回りはしたものの，全国及び茨城県の平均値は下回っている。職員数については「結城市行政改革集中改革プラン」に基づいて人員削減を進め，平成</a:t>
          </a:r>
          <a:r>
            <a:rPr kumimoji="1" lang="en-US" altLang="ja-JP" sz="1100">
              <a:latin typeface="ＭＳ Ｐゴシック"/>
            </a:rPr>
            <a:t>21</a:t>
          </a:r>
          <a:r>
            <a:rPr kumimoji="1" lang="ja-JP" altLang="en-US" sz="1100">
              <a:latin typeface="ＭＳ Ｐゴシック"/>
            </a:rPr>
            <a:t>年度の計画終期において目標を達成したところであり，人口千人当たりの職員数を類似団体内で比較しても少ない状況である。目標値であった現水準を維持しつつ，平成</a:t>
          </a:r>
          <a:r>
            <a:rPr kumimoji="1" lang="en-US" altLang="ja-JP" sz="1100">
              <a:latin typeface="ＭＳ Ｐゴシック"/>
            </a:rPr>
            <a:t>25</a:t>
          </a:r>
          <a:r>
            <a:rPr kumimoji="1" lang="ja-JP" altLang="en-US" sz="1100">
              <a:latin typeface="ＭＳ Ｐゴシック"/>
            </a:rPr>
            <a:t>年度に策定した「第４次結城市行政改革大綱」に基づき，事務事業の見直しを進め，引き続き人件費の抑制に努めていく。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114300</xdr:rowOff>
    </xdr:from>
    <xdr:to>
      <xdr:col>7</xdr:col>
      <xdr:colOff>15875</xdr:colOff>
      <xdr:row>38</xdr:row>
      <xdr:rowOff>127000</xdr:rowOff>
    </xdr:to>
    <xdr:cxnSp macro="">
      <xdr:nvCxnSpPr>
        <xdr:cNvPr id="64" name="直線コネクタ 63"/>
        <xdr:cNvCxnSpPr/>
      </xdr:nvCxnSpPr>
      <xdr:spPr>
        <a:xfrm flipV="1">
          <a:off x="3987800" y="662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5"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57150</xdr:rowOff>
    </xdr:to>
    <xdr:cxnSp macro="">
      <xdr:nvCxnSpPr>
        <xdr:cNvPr id="67" name="直線コネクタ 66"/>
        <xdr:cNvCxnSpPr/>
      </xdr:nvCxnSpPr>
      <xdr:spPr>
        <a:xfrm flipV="1">
          <a:off x="3098800" y="664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69" name="テキスト ボックス 68"/>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57150</xdr:rowOff>
    </xdr:from>
    <xdr:to>
      <xdr:col>4</xdr:col>
      <xdr:colOff>346075</xdr:colOff>
      <xdr:row>39</xdr:row>
      <xdr:rowOff>133350</xdr:rowOff>
    </xdr:to>
    <xdr:cxnSp macro="">
      <xdr:nvCxnSpPr>
        <xdr:cNvPr id="70" name="直線コネクタ 69"/>
        <xdr:cNvCxnSpPr/>
      </xdr:nvCxnSpPr>
      <xdr:spPr>
        <a:xfrm flipV="1">
          <a:off x="2209800" y="674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39</xdr:row>
      <xdr:rowOff>133350</xdr:rowOff>
    </xdr:to>
    <xdr:cxnSp macro="">
      <xdr:nvCxnSpPr>
        <xdr:cNvPr id="73" name="直線コネクタ 72"/>
        <xdr:cNvCxnSpPr/>
      </xdr:nvCxnSpPr>
      <xdr:spPr>
        <a:xfrm>
          <a:off x="1320800" y="6680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5" name="テキスト ボックス 74"/>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63500</xdr:rowOff>
    </xdr:from>
    <xdr:to>
      <xdr:col>7</xdr:col>
      <xdr:colOff>66675</xdr:colOff>
      <xdr:row>38</xdr:row>
      <xdr:rowOff>165100</xdr:rowOff>
    </xdr:to>
    <xdr:sp macro="" textlink="">
      <xdr:nvSpPr>
        <xdr:cNvPr id="83" name="円/楕円 82"/>
        <xdr:cNvSpPr/>
      </xdr:nvSpPr>
      <xdr:spPr>
        <a:xfrm>
          <a:off x="4775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35577</xdr:rowOff>
    </xdr:from>
    <xdr:ext cx="762000" cy="259045"/>
    <xdr:sp macro="" textlink="">
      <xdr:nvSpPr>
        <xdr:cNvPr id="84" name="人件費該当値テキスト"/>
        <xdr:cNvSpPr txBox="1"/>
      </xdr:nvSpPr>
      <xdr:spPr>
        <a:xfrm>
          <a:off x="4914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5" name="円/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6350</xdr:rowOff>
    </xdr:from>
    <xdr:to>
      <xdr:col>4</xdr:col>
      <xdr:colOff>396875</xdr:colOff>
      <xdr:row>39</xdr:row>
      <xdr:rowOff>107950</xdr:rowOff>
    </xdr:to>
    <xdr:sp macro="" textlink="">
      <xdr:nvSpPr>
        <xdr:cNvPr id="87" name="円/楕円 86"/>
        <xdr:cNvSpPr/>
      </xdr:nvSpPr>
      <xdr:spPr>
        <a:xfrm>
          <a:off x="3048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92727</xdr:rowOff>
    </xdr:from>
    <xdr:ext cx="762000" cy="259045"/>
    <xdr:sp macro="" textlink="">
      <xdr:nvSpPr>
        <xdr:cNvPr id="88" name="テキスト ボックス 87"/>
        <xdr:cNvSpPr txBox="1"/>
      </xdr:nvSpPr>
      <xdr:spPr>
        <a:xfrm>
          <a:off x="2717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82550</xdr:rowOff>
    </xdr:from>
    <xdr:to>
      <xdr:col>3</xdr:col>
      <xdr:colOff>193675</xdr:colOff>
      <xdr:row>40</xdr:row>
      <xdr:rowOff>12700</xdr:rowOff>
    </xdr:to>
    <xdr:sp macro="" textlink="">
      <xdr:nvSpPr>
        <xdr:cNvPr id="89" name="円/楕円 88"/>
        <xdr:cNvSpPr/>
      </xdr:nvSpPr>
      <xdr:spPr>
        <a:xfrm>
          <a:off x="2159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168927</xdr:rowOff>
    </xdr:from>
    <xdr:ext cx="762000" cy="259045"/>
    <xdr:sp macro="" textlink="">
      <xdr:nvSpPr>
        <xdr:cNvPr id="90" name="テキスト ボックス 89"/>
        <xdr:cNvSpPr txBox="1"/>
      </xdr:nvSpPr>
      <xdr:spPr>
        <a:xfrm>
          <a:off x="18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1" name="円/楕円 90"/>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54627</xdr:rowOff>
    </xdr:from>
    <xdr:ext cx="762000" cy="259045"/>
    <xdr:sp macro="" textlink="">
      <xdr:nvSpPr>
        <xdr:cNvPr id="92" name="テキスト ボックス 91"/>
        <xdr:cNvSpPr txBox="1"/>
      </xdr:nvSpPr>
      <xdr:spPr>
        <a:xfrm>
          <a:off x="939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類似団体平均を下回っているが，市民情報センター等の指定管理者への施設管理委託料増加のため，前年度比で</a:t>
          </a:r>
          <a:r>
            <a:rPr kumimoji="1" lang="en-US" altLang="ja-JP" sz="1300">
              <a:latin typeface="ＭＳ Ｐゴシック"/>
            </a:rPr>
            <a:t>0.6</a:t>
          </a:r>
          <a:r>
            <a:rPr kumimoji="1" lang="ja-JP" altLang="en-US" sz="1300">
              <a:latin typeface="ＭＳ Ｐゴシック"/>
            </a:rPr>
            <a:t>ポイント上昇した。今後も単独事業等の縮減や，行政改革の推進により委託事業等を見直し，比率の悪化を招かぬよう経費削減を図っていく。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15</xdr:row>
      <xdr:rowOff>118836</xdr:rowOff>
    </xdr:to>
    <xdr:cxnSp macro="">
      <xdr:nvCxnSpPr>
        <xdr:cNvPr id="127" name="直線コネクタ 126"/>
        <xdr:cNvCxnSpPr/>
      </xdr:nvCxnSpPr>
      <xdr:spPr>
        <a:xfrm>
          <a:off x="15671800" y="26252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15</xdr:row>
      <xdr:rowOff>53521</xdr:rowOff>
    </xdr:to>
    <xdr:cxnSp macro="">
      <xdr:nvCxnSpPr>
        <xdr:cNvPr id="130" name="直線コネクタ 129"/>
        <xdr:cNvCxnSpPr/>
      </xdr:nvCxnSpPr>
      <xdr:spPr>
        <a:xfrm>
          <a:off x="14782800" y="25164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116114</xdr:rowOff>
    </xdr:to>
    <xdr:cxnSp macro="">
      <xdr:nvCxnSpPr>
        <xdr:cNvPr id="133" name="直線コネクタ 132"/>
        <xdr:cNvCxnSpPr/>
      </xdr:nvCxnSpPr>
      <xdr:spPr>
        <a:xfrm>
          <a:off x="13893800" y="249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xdr:rowOff>
    </xdr:from>
    <xdr:to>
      <xdr:col>20</xdr:col>
      <xdr:colOff>158750</xdr:colOff>
      <xdr:row>14</xdr:row>
      <xdr:rowOff>94343</xdr:rowOff>
    </xdr:to>
    <xdr:cxnSp macro="">
      <xdr:nvCxnSpPr>
        <xdr:cNvPr id="136" name="直線コネクタ 135"/>
        <xdr:cNvCxnSpPr/>
      </xdr:nvCxnSpPr>
      <xdr:spPr>
        <a:xfrm>
          <a:off x="13004800" y="2407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40" name="テキスト ボックス 139"/>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6" name="円/楕円 145"/>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7"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48" name="円/楕円 147"/>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114498</xdr:rowOff>
    </xdr:from>
    <xdr:ext cx="736600" cy="259045"/>
    <xdr:sp macro="" textlink="">
      <xdr:nvSpPr>
        <xdr:cNvPr id="149" name="テキスト ボックス 148"/>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65314</xdr:rowOff>
    </xdr:from>
    <xdr:to>
      <xdr:col>21</xdr:col>
      <xdr:colOff>412750</xdr:colOff>
      <xdr:row>14</xdr:row>
      <xdr:rowOff>166914</xdr:rowOff>
    </xdr:to>
    <xdr:sp macro="" textlink="">
      <xdr:nvSpPr>
        <xdr:cNvPr id="150" name="円/楕円 149"/>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51" name="テキスト ボックス 150"/>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2" name="円/楕円 151"/>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53" name="テキスト ボックス 152"/>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127907</xdr:rowOff>
    </xdr:from>
    <xdr:to>
      <xdr:col>19</xdr:col>
      <xdr:colOff>6350</xdr:colOff>
      <xdr:row>14</xdr:row>
      <xdr:rowOff>58057</xdr:rowOff>
    </xdr:to>
    <xdr:sp macro="" textlink="">
      <xdr:nvSpPr>
        <xdr:cNvPr id="154" name="円/楕円 153"/>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68234</xdr:rowOff>
    </xdr:from>
    <xdr:ext cx="762000" cy="259045"/>
    <xdr:sp macro="" textlink="">
      <xdr:nvSpPr>
        <xdr:cNvPr id="155" name="テキスト ボックス 154"/>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扶助費に係る経常収支比率においては，前年度と比較して</a:t>
          </a:r>
          <a:r>
            <a:rPr kumimoji="1" lang="en-US" altLang="ja-JP" sz="1300">
              <a:latin typeface="ＭＳ Ｐゴシック"/>
            </a:rPr>
            <a:t>0.7</a:t>
          </a:r>
          <a:r>
            <a:rPr kumimoji="1" lang="ja-JP" altLang="en-US" sz="1300">
              <a:latin typeface="ＭＳ Ｐゴシック"/>
            </a:rPr>
            <a:t>ポイント上昇し，依然として類似団体平均を上回っている。その要因として，児童福祉費や生活保護費が増加傾向にあることが考えられる。</a:t>
          </a:r>
        </a:p>
        <a:p>
          <a:r>
            <a:rPr kumimoji="1" lang="ja-JP" altLang="en-US" sz="1300">
              <a:latin typeface="ＭＳ Ｐゴシック"/>
            </a:rPr>
            <a:t>　今後も国の制度改正等に適切に対応し，資格審査等の適正化を進め適正な執行に努めていく。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43180</xdr:rowOff>
    </xdr:to>
    <xdr:cxnSp macro="">
      <xdr:nvCxnSpPr>
        <xdr:cNvPr id="186" name="直線コネクタ 185"/>
        <xdr:cNvCxnSpPr/>
      </xdr:nvCxnSpPr>
      <xdr:spPr>
        <a:xfrm>
          <a:off x="3987800" y="95377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27957</xdr:rowOff>
    </xdr:from>
    <xdr:ext cx="762000" cy="259045"/>
    <xdr:sp macro="" textlink="">
      <xdr:nvSpPr>
        <xdr:cNvPr id="187" name="扶助費平均値テキスト"/>
        <xdr:cNvSpPr txBox="1"/>
      </xdr:nvSpPr>
      <xdr:spPr>
        <a:xfrm>
          <a:off x="4914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153670</xdr:rowOff>
    </xdr:to>
    <xdr:cxnSp macro="">
      <xdr:nvCxnSpPr>
        <xdr:cNvPr id="189" name="直線コネクタ 188"/>
        <xdr:cNvCxnSpPr/>
      </xdr:nvCxnSpPr>
      <xdr:spPr>
        <a:xfrm flipV="1">
          <a:off x="3098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191" name="テキスト ボックス 190"/>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55</xdr:row>
      <xdr:rowOff>153670</xdr:rowOff>
    </xdr:to>
    <xdr:cxnSp macro="">
      <xdr:nvCxnSpPr>
        <xdr:cNvPr id="192" name="直線コネクタ 191"/>
        <xdr:cNvCxnSpPr/>
      </xdr:nvCxnSpPr>
      <xdr:spPr>
        <a:xfrm>
          <a:off x="2209800" y="9522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123207</xdr:rowOff>
    </xdr:from>
    <xdr:ext cx="762000" cy="259045"/>
    <xdr:sp macro="" textlink="">
      <xdr:nvSpPr>
        <xdr:cNvPr id="194" name="テキスト ボックス 19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77470</xdr:rowOff>
    </xdr:from>
    <xdr:to>
      <xdr:col>3</xdr:col>
      <xdr:colOff>142875</xdr:colOff>
      <xdr:row>55</xdr:row>
      <xdr:rowOff>92710</xdr:rowOff>
    </xdr:to>
    <xdr:cxnSp macro="">
      <xdr:nvCxnSpPr>
        <xdr:cNvPr id="195" name="直線コネクタ 194"/>
        <xdr:cNvCxnSpPr/>
      </xdr:nvCxnSpPr>
      <xdr:spPr>
        <a:xfrm>
          <a:off x="1320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31767</xdr:rowOff>
    </xdr:from>
    <xdr:ext cx="762000" cy="259045"/>
    <xdr:sp macro="" textlink="">
      <xdr:nvSpPr>
        <xdr:cNvPr id="197" name="テキスト ボックス 196"/>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81297</xdr:rowOff>
    </xdr:from>
    <xdr:ext cx="762000" cy="259045"/>
    <xdr:sp macro="" textlink="">
      <xdr:nvSpPr>
        <xdr:cNvPr id="199" name="テキスト ボックス 198"/>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163830</xdr:rowOff>
    </xdr:from>
    <xdr:to>
      <xdr:col>7</xdr:col>
      <xdr:colOff>66675</xdr:colOff>
      <xdr:row>56</xdr:row>
      <xdr:rowOff>93980</xdr:rowOff>
    </xdr:to>
    <xdr:sp macro="" textlink="">
      <xdr:nvSpPr>
        <xdr:cNvPr id="205" name="円/楕円 204"/>
        <xdr:cNvSpPr/>
      </xdr:nvSpPr>
      <xdr:spPr>
        <a:xfrm>
          <a:off x="4775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135907</xdr:rowOff>
    </xdr:from>
    <xdr:ext cx="762000" cy="259045"/>
    <xdr:sp macro="" textlink="">
      <xdr:nvSpPr>
        <xdr:cNvPr id="206" name="扶助費該当値テキスト"/>
        <xdr:cNvSpPr txBox="1"/>
      </xdr:nvSpPr>
      <xdr:spPr>
        <a:xfrm>
          <a:off x="4914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7" name="円/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08" name="テキスト ボックス 207"/>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102870</xdr:rowOff>
    </xdr:from>
    <xdr:to>
      <xdr:col>4</xdr:col>
      <xdr:colOff>396875</xdr:colOff>
      <xdr:row>56</xdr:row>
      <xdr:rowOff>33020</xdr:rowOff>
    </xdr:to>
    <xdr:sp macro="" textlink="">
      <xdr:nvSpPr>
        <xdr:cNvPr id="209" name="円/楕円 208"/>
        <xdr:cNvSpPr/>
      </xdr:nvSpPr>
      <xdr:spPr>
        <a:xfrm>
          <a:off x="3048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17797</xdr:rowOff>
    </xdr:from>
    <xdr:ext cx="762000" cy="259045"/>
    <xdr:sp macro="" textlink="">
      <xdr:nvSpPr>
        <xdr:cNvPr id="210" name="テキスト ボックス 209"/>
        <xdr:cNvSpPr txBox="1"/>
      </xdr:nvSpPr>
      <xdr:spPr>
        <a:xfrm>
          <a:off x="2717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11" name="円/楕円 210"/>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128287</xdr:rowOff>
    </xdr:from>
    <xdr:ext cx="762000" cy="259045"/>
    <xdr:sp macro="" textlink="">
      <xdr:nvSpPr>
        <xdr:cNvPr id="212" name="テキスト ボックス 211"/>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26670</xdr:rowOff>
    </xdr:from>
    <xdr:to>
      <xdr:col>1</xdr:col>
      <xdr:colOff>676275</xdr:colOff>
      <xdr:row>55</xdr:row>
      <xdr:rowOff>128270</xdr:rowOff>
    </xdr:to>
    <xdr:sp macro="" textlink="">
      <xdr:nvSpPr>
        <xdr:cNvPr id="213" name="円/楕円 212"/>
        <xdr:cNvSpPr/>
      </xdr:nvSpPr>
      <xdr:spPr>
        <a:xfrm>
          <a:off x="1270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113047</xdr:rowOff>
    </xdr:from>
    <xdr:ext cx="762000" cy="259045"/>
    <xdr:sp macro="" textlink="">
      <xdr:nvSpPr>
        <xdr:cNvPr id="214" name="テキスト ボックス 213"/>
        <xdr:cNvSpPr txBox="1"/>
      </xdr:nvSpPr>
      <xdr:spPr>
        <a:xfrm>
          <a:off x="939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0.3</a:t>
          </a:r>
          <a:r>
            <a:rPr kumimoji="1" lang="ja-JP" altLang="en-US" sz="1300">
              <a:latin typeface="ＭＳ Ｐゴシック"/>
            </a:rPr>
            <a:t>ポイント上昇し，依然として類似団体平均を上回っている。</a:t>
          </a:r>
        </a:p>
        <a:p>
          <a:r>
            <a:rPr kumimoji="1" lang="ja-JP" altLang="en-US" sz="1300">
              <a:latin typeface="ＭＳ Ｐゴシック"/>
            </a:rPr>
            <a:t>　介護保険特別会計や公共下水道事業特別会計への繰出金が多額となっていることが要因であると考えられるため，介護保険料及び下水道使用料の適正化や起債発行額の抑制を図り，普通会計の負担軽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162378</xdr:rowOff>
    </xdr:from>
    <xdr:to>
      <xdr:col>24</xdr:col>
      <xdr:colOff>31750</xdr:colOff>
      <xdr:row>60</xdr:row>
      <xdr:rowOff>23585</xdr:rowOff>
    </xdr:to>
    <xdr:cxnSp macro="">
      <xdr:nvCxnSpPr>
        <xdr:cNvPr id="249" name="直線コネクタ 248"/>
        <xdr:cNvCxnSpPr/>
      </xdr:nvCxnSpPr>
      <xdr:spPr>
        <a:xfrm>
          <a:off x="15671800" y="10277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0"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162378</xdr:rowOff>
    </xdr:from>
    <xdr:to>
      <xdr:col>22</xdr:col>
      <xdr:colOff>565150</xdr:colOff>
      <xdr:row>59</xdr:row>
      <xdr:rowOff>162378</xdr:rowOff>
    </xdr:to>
    <xdr:cxnSp macro="">
      <xdr:nvCxnSpPr>
        <xdr:cNvPr id="252" name="直線コネクタ 251"/>
        <xdr:cNvCxnSpPr/>
      </xdr:nvCxnSpPr>
      <xdr:spPr>
        <a:xfrm>
          <a:off x="14782800" y="1027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4" name="テキスト ボックス 253"/>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151493</xdr:rowOff>
    </xdr:from>
    <xdr:to>
      <xdr:col>21</xdr:col>
      <xdr:colOff>361950</xdr:colOff>
      <xdr:row>59</xdr:row>
      <xdr:rowOff>162378</xdr:rowOff>
    </xdr:to>
    <xdr:cxnSp macro="">
      <xdr:nvCxnSpPr>
        <xdr:cNvPr id="255" name="直線コネクタ 254"/>
        <xdr:cNvCxnSpPr/>
      </xdr:nvCxnSpPr>
      <xdr:spPr>
        <a:xfrm>
          <a:off x="13893800" y="10267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57" name="テキスト ボックス 256"/>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151493</xdr:rowOff>
    </xdr:from>
    <xdr:to>
      <xdr:col>20</xdr:col>
      <xdr:colOff>158750</xdr:colOff>
      <xdr:row>60</xdr:row>
      <xdr:rowOff>12700</xdr:rowOff>
    </xdr:to>
    <xdr:cxnSp macro="">
      <xdr:nvCxnSpPr>
        <xdr:cNvPr id="258" name="直線コネクタ 257"/>
        <xdr:cNvCxnSpPr/>
      </xdr:nvCxnSpPr>
      <xdr:spPr>
        <a:xfrm flipV="1">
          <a:off x="13004800" y="1026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5642</xdr:rowOff>
    </xdr:from>
    <xdr:ext cx="762000" cy="259045"/>
    <xdr:sp macro="" textlink="">
      <xdr:nvSpPr>
        <xdr:cNvPr id="260" name="テキスト ボックス 259"/>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5642</xdr:rowOff>
    </xdr:from>
    <xdr:ext cx="762000" cy="259045"/>
    <xdr:sp macro="" textlink="">
      <xdr:nvSpPr>
        <xdr:cNvPr id="262" name="テキスト ボックス 261"/>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144235</xdr:rowOff>
    </xdr:from>
    <xdr:to>
      <xdr:col>24</xdr:col>
      <xdr:colOff>82550</xdr:colOff>
      <xdr:row>60</xdr:row>
      <xdr:rowOff>74385</xdr:rowOff>
    </xdr:to>
    <xdr:sp macro="" textlink="">
      <xdr:nvSpPr>
        <xdr:cNvPr id="268" name="円/楕円 267"/>
        <xdr:cNvSpPr/>
      </xdr:nvSpPr>
      <xdr:spPr>
        <a:xfrm>
          <a:off x="16459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116312</xdr:rowOff>
    </xdr:from>
    <xdr:ext cx="762000" cy="259045"/>
    <xdr:sp macro="" textlink="">
      <xdr:nvSpPr>
        <xdr:cNvPr id="269" name="その他該当値テキスト"/>
        <xdr:cNvSpPr txBox="1"/>
      </xdr:nvSpPr>
      <xdr:spPr>
        <a:xfrm>
          <a:off x="16598900" y="102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111578</xdr:rowOff>
    </xdr:from>
    <xdr:to>
      <xdr:col>22</xdr:col>
      <xdr:colOff>615950</xdr:colOff>
      <xdr:row>60</xdr:row>
      <xdr:rowOff>41728</xdr:rowOff>
    </xdr:to>
    <xdr:sp macro="" textlink="">
      <xdr:nvSpPr>
        <xdr:cNvPr id="270" name="円/楕円 269"/>
        <xdr:cNvSpPr/>
      </xdr:nvSpPr>
      <xdr:spPr>
        <a:xfrm>
          <a:off x="1562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26505</xdr:rowOff>
    </xdr:from>
    <xdr:ext cx="736600" cy="259045"/>
    <xdr:sp macro="" textlink="">
      <xdr:nvSpPr>
        <xdr:cNvPr id="271" name="テキスト ボックス 270"/>
        <xdr:cNvSpPr txBox="1"/>
      </xdr:nvSpPr>
      <xdr:spPr>
        <a:xfrm>
          <a:off x="15290800" y="103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111578</xdr:rowOff>
    </xdr:from>
    <xdr:to>
      <xdr:col>21</xdr:col>
      <xdr:colOff>412750</xdr:colOff>
      <xdr:row>60</xdr:row>
      <xdr:rowOff>41728</xdr:rowOff>
    </xdr:to>
    <xdr:sp macro="" textlink="">
      <xdr:nvSpPr>
        <xdr:cNvPr id="272" name="円/楕円 271"/>
        <xdr:cNvSpPr/>
      </xdr:nvSpPr>
      <xdr:spPr>
        <a:xfrm>
          <a:off x="14732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26505</xdr:rowOff>
    </xdr:from>
    <xdr:ext cx="762000" cy="259045"/>
    <xdr:sp macro="" textlink="">
      <xdr:nvSpPr>
        <xdr:cNvPr id="273" name="テキスト ボックス 272"/>
        <xdr:cNvSpPr txBox="1"/>
      </xdr:nvSpPr>
      <xdr:spPr>
        <a:xfrm>
          <a:off x="14401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100693</xdr:rowOff>
    </xdr:from>
    <xdr:to>
      <xdr:col>20</xdr:col>
      <xdr:colOff>209550</xdr:colOff>
      <xdr:row>60</xdr:row>
      <xdr:rowOff>30843</xdr:rowOff>
    </xdr:to>
    <xdr:sp macro="" textlink="">
      <xdr:nvSpPr>
        <xdr:cNvPr id="274" name="円/楕円 273"/>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15620</xdr:rowOff>
    </xdr:from>
    <xdr:ext cx="762000" cy="259045"/>
    <xdr:sp macro="" textlink="">
      <xdr:nvSpPr>
        <xdr:cNvPr id="275" name="テキスト ボックス 274"/>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133350</xdr:rowOff>
    </xdr:from>
    <xdr:to>
      <xdr:col>19</xdr:col>
      <xdr:colOff>6350</xdr:colOff>
      <xdr:row>60</xdr:row>
      <xdr:rowOff>63500</xdr:rowOff>
    </xdr:to>
    <xdr:sp macro="" textlink="">
      <xdr:nvSpPr>
        <xdr:cNvPr id="276" name="円/楕円 275"/>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48277</xdr:rowOff>
    </xdr:from>
    <xdr:ext cx="762000" cy="259045"/>
    <xdr:sp macro="" textlink="">
      <xdr:nvSpPr>
        <xdr:cNvPr id="277" name="テキスト ボックス 276"/>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0.1</a:t>
          </a:r>
          <a:r>
            <a:rPr kumimoji="1" lang="ja-JP" altLang="en-US" sz="1300">
              <a:latin typeface="ＭＳ Ｐゴシック"/>
            </a:rPr>
            <a:t>ポイント上昇し，依然として類似団体平均を上回っている。</a:t>
          </a:r>
        </a:p>
        <a:p>
          <a:r>
            <a:rPr kumimoji="1" lang="ja-JP" altLang="en-US" sz="1300">
              <a:latin typeface="ＭＳ Ｐゴシック"/>
            </a:rPr>
            <a:t>　一部事務組合の元利償還金等に対する分賦金が多額であることが類似団体平均を上回っている要因であるといえるため，今後も一部事務組合の運営に注視していく。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133531</xdr:rowOff>
    </xdr:from>
    <xdr:to>
      <xdr:col>24</xdr:col>
      <xdr:colOff>31750</xdr:colOff>
      <xdr:row>38</xdr:row>
      <xdr:rowOff>140063</xdr:rowOff>
    </xdr:to>
    <xdr:cxnSp macro="">
      <xdr:nvCxnSpPr>
        <xdr:cNvPr id="311" name="直線コネクタ 310"/>
        <xdr:cNvCxnSpPr/>
      </xdr:nvCxnSpPr>
      <xdr:spPr>
        <a:xfrm>
          <a:off x="15671800" y="66486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94343</xdr:rowOff>
    </xdr:from>
    <xdr:to>
      <xdr:col>22</xdr:col>
      <xdr:colOff>565150</xdr:colOff>
      <xdr:row>38</xdr:row>
      <xdr:rowOff>133531</xdr:rowOff>
    </xdr:to>
    <xdr:cxnSp macro="">
      <xdr:nvCxnSpPr>
        <xdr:cNvPr id="314" name="直線コネクタ 313"/>
        <xdr:cNvCxnSpPr/>
      </xdr:nvCxnSpPr>
      <xdr:spPr>
        <a:xfrm>
          <a:off x="14782800" y="66094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6" name="テキスト ボックス 315"/>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87812</xdr:rowOff>
    </xdr:from>
    <xdr:to>
      <xdr:col>21</xdr:col>
      <xdr:colOff>361950</xdr:colOff>
      <xdr:row>38</xdr:row>
      <xdr:rowOff>94343</xdr:rowOff>
    </xdr:to>
    <xdr:cxnSp macro="">
      <xdr:nvCxnSpPr>
        <xdr:cNvPr id="317" name="直線コネクタ 316"/>
        <xdr:cNvCxnSpPr/>
      </xdr:nvCxnSpPr>
      <xdr:spPr>
        <a:xfrm>
          <a:off x="13893800" y="66029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9" name="テキスト ボックス 318"/>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68217</xdr:rowOff>
    </xdr:from>
    <xdr:to>
      <xdr:col>20</xdr:col>
      <xdr:colOff>158750</xdr:colOff>
      <xdr:row>38</xdr:row>
      <xdr:rowOff>87812</xdr:rowOff>
    </xdr:to>
    <xdr:cxnSp macro="">
      <xdr:nvCxnSpPr>
        <xdr:cNvPr id="320" name="直線コネクタ 319"/>
        <xdr:cNvCxnSpPr/>
      </xdr:nvCxnSpPr>
      <xdr:spPr>
        <a:xfrm>
          <a:off x="13004800" y="65833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2" name="テキスト ボックス 321"/>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4" name="テキスト ボックス 323"/>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89263</xdr:rowOff>
    </xdr:from>
    <xdr:to>
      <xdr:col>24</xdr:col>
      <xdr:colOff>82550</xdr:colOff>
      <xdr:row>39</xdr:row>
      <xdr:rowOff>19413</xdr:rowOff>
    </xdr:to>
    <xdr:sp macro="" textlink="">
      <xdr:nvSpPr>
        <xdr:cNvPr id="330" name="円/楕円 329"/>
        <xdr:cNvSpPr/>
      </xdr:nvSpPr>
      <xdr:spPr>
        <a:xfrm>
          <a:off x="164592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61340</xdr:rowOff>
    </xdr:from>
    <xdr:ext cx="762000" cy="259045"/>
    <xdr:sp macro="" textlink="">
      <xdr:nvSpPr>
        <xdr:cNvPr id="331" name="補助費等該当値テキスト"/>
        <xdr:cNvSpPr txBox="1"/>
      </xdr:nvSpPr>
      <xdr:spPr>
        <a:xfrm>
          <a:off x="16598900" y="65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82731</xdr:rowOff>
    </xdr:from>
    <xdr:to>
      <xdr:col>22</xdr:col>
      <xdr:colOff>615950</xdr:colOff>
      <xdr:row>39</xdr:row>
      <xdr:rowOff>12881</xdr:rowOff>
    </xdr:to>
    <xdr:sp macro="" textlink="">
      <xdr:nvSpPr>
        <xdr:cNvPr id="332" name="円/楕円 331"/>
        <xdr:cNvSpPr/>
      </xdr:nvSpPr>
      <xdr:spPr>
        <a:xfrm>
          <a:off x="15621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169108</xdr:rowOff>
    </xdr:from>
    <xdr:ext cx="736600" cy="259045"/>
    <xdr:sp macro="" textlink="">
      <xdr:nvSpPr>
        <xdr:cNvPr id="333" name="テキスト ボックス 332"/>
        <xdr:cNvSpPr txBox="1"/>
      </xdr:nvSpPr>
      <xdr:spPr>
        <a:xfrm>
          <a:off x="15290800" y="668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43543</xdr:rowOff>
    </xdr:from>
    <xdr:to>
      <xdr:col>21</xdr:col>
      <xdr:colOff>412750</xdr:colOff>
      <xdr:row>38</xdr:row>
      <xdr:rowOff>145143</xdr:rowOff>
    </xdr:to>
    <xdr:sp macro="" textlink="">
      <xdr:nvSpPr>
        <xdr:cNvPr id="334" name="円/楕円 333"/>
        <xdr:cNvSpPr/>
      </xdr:nvSpPr>
      <xdr:spPr>
        <a:xfrm>
          <a:off x="14732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129920</xdr:rowOff>
    </xdr:from>
    <xdr:ext cx="762000" cy="259045"/>
    <xdr:sp macro="" textlink="">
      <xdr:nvSpPr>
        <xdr:cNvPr id="335" name="テキスト ボックス 334"/>
        <xdr:cNvSpPr txBox="1"/>
      </xdr:nvSpPr>
      <xdr:spPr>
        <a:xfrm>
          <a:off x="14401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37012</xdr:rowOff>
    </xdr:from>
    <xdr:to>
      <xdr:col>20</xdr:col>
      <xdr:colOff>209550</xdr:colOff>
      <xdr:row>38</xdr:row>
      <xdr:rowOff>138612</xdr:rowOff>
    </xdr:to>
    <xdr:sp macro="" textlink="">
      <xdr:nvSpPr>
        <xdr:cNvPr id="336" name="円/楕円 335"/>
        <xdr:cNvSpPr/>
      </xdr:nvSpPr>
      <xdr:spPr>
        <a:xfrm>
          <a:off x="13843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123389</xdr:rowOff>
    </xdr:from>
    <xdr:ext cx="762000" cy="259045"/>
    <xdr:sp macro="" textlink="">
      <xdr:nvSpPr>
        <xdr:cNvPr id="337" name="テキスト ボックス 336"/>
        <xdr:cNvSpPr txBox="1"/>
      </xdr:nvSpPr>
      <xdr:spPr>
        <a:xfrm>
          <a:off x="13512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17417</xdr:rowOff>
    </xdr:from>
    <xdr:to>
      <xdr:col>19</xdr:col>
      <xdr:colOff>6350</xdr:colOff>
      <xdr:row>38</xdr:row>
      <xdr:rowOff>119017</xdr:rowOff>
    </xdr:to>
    <xdr:sp macro="" textlink="">
      <xdr:nvSpPr>
        <xdr:cNvPr id="338" name="円/楕円 337"/>
        <xdr:cNvSpPr/>
      </xdr:nvSpPr>
      <xdr:spPr>
        <a:xfrm>
          <a:off x="12954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103794</xdr:rowOff>
    </xdr:from>
    <xdr:ext cx="762000" cy="259045"/>
    <xdr:sp macro="" textlink="">
      <xdr:nvSpPr>
        <xdr:cNvPr id="339" name="テキスト ボックス 338"/>
        <xdr:cNvSpPr txBox="1"/>
      </xdr:nvSpPr>
      <xdr:spPr>
        <a:xfrm>
          <a:off x="12623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今年度は平成５年度臨時地方道事業債及び平成８年度減税補てん債の償還終了により，前年度より</a:t>
          </a:r>
          <a:r>
            <a:rPr kumimoji="1" lang="en-US" altLang="ja-JP" sz="1300">
              <a:latin typeface="ＭＳ Ｐゴシック"/>
            </a:rPr>
            <a:t>0.5</a:t>
          </a:r>
          <a:r>
            <a:rPr kumimoji="1" lang="ja-JP" altLang="en-US" sz="1300">
              <a:latin typeface="ＭＳ Ｐゴシック"/>
            </a:rPr>
            <a:t>ポイント減少したが，依然として類似団体の平均値を上回っている。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今後も臨時財政対策債の償還開始等，起債償還額は上昇することが見込まれるため，</a:t>
          </a:r>
          <a:r>
            <a:rPr kumimoji="1" lang="ja-JP" altLang="ja-JP" sz="1300">
              <a:solidFill>
                <a:schemeClr val="dk1"/>
              </a:solidFill>
              <a:effectLst/>
              <a:latin typeface="+mn-lt"/>
              <a:ea typeface="+mn-ea"/>
              <a:cs typeface="+mn-cs"/>
            </a:rPr>
            <a:t>公債費負担の適正化を進め</a:t>
          </a:r>
          <a:r>
            <a:rPr kumimoji="1" lang="ja-JP" altLang="en-US" sz="1300">
              <a:solidFill>
                <a:schemeClr val="dk1"/>
              </a:solidFill>
              <a:effectLst/>
              <a:latin typeface="+mn-lt"/>
              <a:ea typeface="+mn-ea"/>
              <a:cs typeface="+mn-cs"/>
            </a:rPr>
            <a:t>，起債</a:t>
          </a:r>
          <a:r>
            <a:rPr kumimoji="1" lang="ja-JP" altLang="en-US" sz="1300">
              <a:latin typeface="ＭＳ Ｐゴシック"/>
            </a:rPr>
            <a:t>発行額の抑制を図っていく。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43180</xdr:rowOff>
    </xdr:from>
    <xdr:to>
      <xdr:col>7</xdr:col>
      <xdr:colOff>15875</xdr:colOff>
      <xdr:row>78</xdr:row>
      <xdr:rowOff>81280</xdr:rowOff>
    </xdr:to>
    <xdr:cxnSp macro="">
      <xdr:nvCxnSpPr>
        <xdr:cNvPr id="372" name="直線コネクタ 371"/>
        <xdr:cNvCxnSpPr/>
      </xdr:nvCxnSpPr>
      <xdr:spPr>
        <a:xfrm flipV="1">
          <a:off x="3987800" y="13416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81280</xdr:rowOff>
    </xdr:to>
    <xdr:cxnSp macro="">
      <xdr:nvCxnSpPr>
        <xdr:cNvPr id="375" name="直線コネクタ 374"/>
        <xdr:cNvCxnSpPr/>
      </xdr:nvCxnSpPr>
      <xdr:spPr>
        <a:xfrm>
          <a:off x="3098800" y="1338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88900</xdr:rowOff>
    </xdr:to>
    <xdr:cxnSp macro="">
      <xdr:nvCxnSpPr>
        <xdr:cNvPr id="378" name="直線コネクタ 377"/>
        <xdr:cNvCxnSpPr/>
      </xdr:nvCxnSpPr>
      <xdr:spPr>
        <a:xfrm flipV="1">
          <a:off x="2209800" y="1338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0" name="テキスト ボックス 379"/>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50800</xdr:rowOff>
    </xdr:from>
    <xdr:to>
      <xdr:col>3</xdr:col>
      <xdr:colOff>142875</xdr:colOff>
      <xdr:row>78</xdr:row>
      <xdr:rowOff>88900</xdr:rowOff>
    </xdr:to>
    <xdr:cxnSp macro="">
      <xdr:nvCxnSpPr>
        <xdr:cNvPr id="381" name="直線コネクタ 380"/>
        <xdr:cNvCxnSpPr/>
      </xdr:nvCxnSpPr>
      <xdr:spPr>
        <a:xfrm>
          <a:off x="1320800" y="1342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3" name="テキスト ボックス 382"/>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5" name="テキスト ボックス 384"/>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163830</xdr:rowOff>
    </xdr:from>
    <xdr:to>
      <xdr:col>7</xdr:col>
      <xdr:colOff>66675</xdr:colOff>
      <xdr:row>78</xdr:row>
      <xdr:rowOff>93980</xdr:rowOff>
    </xdr:to>
    <xdr:sp macro="" textlink="">
      <xdr:nvSpPr>
        <xdr:cNvPr id="391" name="円/楕円 390"/>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135907</xdr:rowOff>
    </xdr:from>
    <xdr:ext cx="762000" cy="259045"/>
    <xdr:sp macro="" textlink="">
      <xdr:nvSpPr>
        <xdr:cNvPr id="392"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93" name="円/楕円 392"/>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94" name="テキスト ボックス 393"/>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95" name="円/楕円 394"/>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96" name="テキスト ボックス 395"/>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97" name="円/楕円 396"/>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98" name="テキスト ボックス 397"/>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99" name="円/楕円 398"/>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111777</xdr:rowOff>
    </xdr:from>
    <xdr:ext cx="762000" cy="259045"/>
    <xdr:sp macro="" textlink="">
      <xdr:nvSpPr>
        <xdr:cNvPr id="400" name="テキスト ボックス 399"/>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例年公債費以外の経常収支比率は類似団体平均と比較しても高く，その要因として特別会計への繰出金が多額となっていることが考えられる。</a:t>
          </a:r>
        </a:p>
        <a:p>
          <a:r>
            <a:rPr kumimoji="1" lang="ja-JP" altLang="en-US" sz="1300">
              <a:latin typeface="ＭＳ Ｐゴシック"/>
            </a:rPr>
            <a:t>　特に土地区画整理事業や下水道事業への繰出金は実質公債費比率にも影響してくるため，今後も安易な繰出しを抑制し，事業の見直しや適正化に努める。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115570</xdr:rowOff>
    </xdr:from>
    <xdr:to>
      <xdr:col>24</xdr:col>
      <xdr:colOff>31750</xdr:colOff>
      <xdr:row>80</xdr:row>
      <xdr:rowOff>66039</xdr:rowOff>
    </xdr:to>
    <xdr:cxnSp macro="">
      <xdr:nvCxnSpPr>
        <xdr:cNvPr id="433" name="直線コネクタ 432"/>
        <xdr:cNvCxnSpPr/>
      </xdr:nvCxnSpPr>
      <xdr:spPr>
        <a:xfrm>
          <a:off x="15671800" y="136601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4"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77470</xdr:rowOff>
    </xdr:from>
    <xdr:to>
      <xdr:col>22</xdr:col>
      <xdr:colOff>565150</xdr:colOff>
      <xdr:row>79</xdr:row>
      <xdr:rowOff>115570</xdr:rowOff>
    </xdr:to>
    <xdr:cxnSp macro="">
      <xdr:nvCxnSpPr>
        <xdr:cNvPr id="436" name="直線コネクタ 435"/>
        <xdr:cNvCxnSpPr/>
      </xdr:nvCxnSpPr>
      <xdr:spPr>
        <a:xfrm>
          <a:off x="14782800" y="1362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38" name="テキスト ボックス 437"/>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62230</xdr:rowOff>
    </xdr:from>
    <xdr:to>
      <xdr:col>21</xdr:col>
      <xdr:colOff>361950</xdr:colOff>
      <xdr:row>79</xdr:row>
      <xdr:rowOff>77470</xdr:rowOff>
    </xdr:to>
    <xdr:cxnSp macro="">
      <xdr:nvCxnSpPr>
        <xdr:cNvPr id="439" name="直線コネクタ 438"/>
        <xdr:cNvCxnSpPr/>
      </xdr:nvCxnSpPr>
      <xdr:spPr>
        <a:xfrm>
          <a:off x="13893800" y="1360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41" name="テキスト ボックス 440"/>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79</xdr:row>
      <xdr:rowOff>62230</xdr:rowOff>
    </xdr:to>
    <xdr:cxnSp macro="">
      <xdr:nvCxnSpPr>
        <xdr:cNvPr id="442" name="直線コネクタ 441"/>
        <xdr:cNvCxnSpPr/>
      </xdr:nvCxnSpPr>
      <xdr:spPr>
        <a:xfrm>
          <a:off x="13004800" y="134543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6" name="テキスト ボックス 44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15239</xdr:rowOff>
    </xdr:from>
    <xdr:to>
      <xdr:col>24</xdr:col>
      <xdr:colOff>82550</xdr:colOff>
      <xdr:row>80</xdr:row>
      <xdr:rowOff>116839</xdr:rowOff>
    </xdr:to>
    <xdr:sp macro="" textlink="">
      <xdr:nvSpPr>
        <xdr:cNvPr id="452" name="円/楕円 451"/>
        <xdr:cNvSpPr/>
      </xdr:nvSpPr>
      <xdr:spPr>
        <a:xfrm>
          <a:off x="16459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158766</xdr:rowOff>
    </xdr:from>
    <xdr:ext cx="762000" cy="259045"/>
    <xdr:sp macro="" textlink="">
      <xdr:nvSpPr>
        <xdr:cNvPr id="453" name="公債費以外該当値テキスト"/>
        <xdr:cNvSpPr txBox="1"/>
      </xdr:nvSpPr>
      <xdr:spPr>
        <a:xfrm>
          <a:off x="165989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64770</xdr:rowOff>
    </xdr:from>
    <xdr:to>
      <xdr:col>22</xdr:col>
      <xdr:colOff>615950</xdr:colOff>
      <xdr:row>79</xdr:row>
      <xdr:rowOff>166370</xdr:rowOff>
    </xdr:to>
    <xdr:sp macro="" textlink="">
      <xdr:nvSpPr>
        <xdr:cNvPr id="454" name="円/楕円 453"/>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151147</xdr:rowOff>
    </xdr:from>
    <xdr:ext cx="736600" cy="259045"/>
    <xdr:sp macro="" textlink="">
      <xdr:nvSpPr>
        <xdr:cNvPr id="455" name="テキスト ボックス 454"/>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26670</xdr:rowOff>
    </xdr:from>
    <xdr:to>
      <xdr:col>21</xdr:col>
      <xdr:colOff>412750</xdr:colOff>
      <xdr:row>79</xdr:row>
      <xdr:rowOff>128270</xdr:rowOff>
    </xdr:to>
    <xdr:sp macro="" textlink="">
      <xdr:nvSpPr>
        <xdr:cNvPr id="456" name="円/楕円 455"/>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113047</xdr:rowOff>
    </xdr:from>
    <xdr:ext cx="762000" cy="259045"/>
    <xdr:sp macro="" textlink="">
      <xdr:nvSpPr>
        <xdr:cNvPr id="457" name="テキスト ボックス 456"/>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11430</xdr:rowOff>
    </xdr:from>
    <xdr:to>
      <xdr:col>20</xdr:col>
      <xdr:colOff>209550</xdr:colOff>
      <xdr:row>79</xdr:row>
      <xdr:rowOff>113030</xdr:rowOff>
    </xdr:to>
    <xdr:sp macro="" textlink="">
      <xdr:nvSpPr>
        <xdr:cNvPr id="458" name="円/楕円 457"/>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97807</xdr:rowOff>
    </xdr:from>
    <xdr:ext cx="762000" cy="259045"/>
    <xdr:sp macro="" textlink="">
      <xdr:nvSpPr>
        <xdr:cNvPr id="459" name="テキスト ボックス 458"/>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60" name="円/楕円 459"/>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61" name="テキスト ボックス 460"/>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茨城県結城市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41123</xdr:rowOff>
    </xdr:from>
    <xdr:to>
      <xdr:col>4</xdr:col>
      <xdr:colOff>1117600</xdr:colOff>
      <xdr:row>19</xdr:row>
      <xdr:rowOff>122275</xdr:rowOff>
    </xdr:to>
    <xdr:cxnSp macro="">
      <xdr:nvCxnSpPr>
        <xdr:cNvPr id="48" name="直線コネクタ 47"/>
        <xdr:cNvCxnSpPr/>
      </xdr:nvCxnSpPr>
      <xdr:spPr bwMode="auto">
        <a:xfrm flipV="1">
          <a:off x="5003800" y="3346298"/>
          <a:ext cx="647700" cy="81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61805</xdr:rowOff>
    </xdr:from>
    <xdr:ext cx="762000" cy="259045"/>
    <xdr:sp macro="" textlink="">
      <xdr:nvSpPr>
        <xdr:cNvPr id="49" name="人口1人当たり決算額の推移平均値テキスト130"/>
        <xdr:cNvSpPr txBox="1"/>
      </xdr:nvSpPr>
      <xdr:spPr>
        <a:xfrm>
          <a:off x="5740400" y="2852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73698</xdr:rowOff>
    </xdr:from>
    <xdr:to>
      <xdr:col>4</xdr:col>
      <xdr:colOff>469900</xdr:colOff>
      <xdr:row>19</xdr:row>
      <xdr:rowOff>122275</xdr:rowOff>
    </xdr:to>
    <xdr:cxnSp macro="">
      <xdr:nvCxnSpPr>
        <xdr:cNvPr id="51" name="直線コネクタ 50"/>
        <xdr:cNvCxnSpPr/>
      </xdr:nvCxnSpPr>
      <xdr:spPr bwMode="auto">
        <a:xfrm>
          <a:off x="4305300" y="3378873"/>
          <a:ext cx="698500" cy="48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167881</xdr:rowOff>
    </xdr:from>
    <xdr:to>
      <xdr:col>3</xdr:col>
      <xdr:colOff>904875</xdr:colOff>
      <xdr:row>19</xdr:row>
      <xdr:rowOff>73698</xdr:rowOff>
    </xdr:to>
    <xdr:cxnSp macro="">
      <xdr:nvCxnSpPr>
        <xdr:cNvPr id="54" name="直線コネクタ 53"/>
        <xdr:cNvCxnSpPr/>
      </xdr:nvCxnSpPr>
      <xdr:spPr bwMode="auto">
        <a:xfrm>
          <a:off x="3606800" y="3301606"/>
          <a:ext cx="698500" cy="7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167881</xdr:rowOff>
    </xdr:from>
    <xdr:to>
      <xdr:col>3</xdr:col>
      <xdr:colOff>206375</xdr:colOff>
      <xdr:row>19</xdr:row>
      <xdr:rowOff>2580</xdr:rowOff>
    </xdr:to>
    <xdr:cxnSp macro="">
      <xdr:nvCxnSpPr>
        <xdr:cNvPr id="57" name="直線コネクタ 56"/>
        <xdr:cNvCxnSpPr/>
      </xdr:nvCxnSpPr>
      <xdr:spPr bwMode="auto">
        <a:xfrm flipV="1">
          <a:off x="2908300" y="3301606"/>
          <a:ext cx="698500" cy="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161773</xdr:rowOff>
    </xdr:from>
    <xdr:to>
      <xdr:col>5</xdr:col>
      <xdr:colOff>34925</xdr:colOff>
      <xdr:row>19</xdr:row>
      <xdr:rowOff>91923</xdr:rowOff>
    </xdr:to>
    <xdr:sp macro="" textlink="">
      <xdr:nvSpPr>
        <xdr:cNvPr id="67" name="円/楕円 66"/>
        <xdr:cNvSpPr/>
      </xdr:nvSpPr>
      <xdr:spPr bwMode="auto">
        <a:xfrm>
          <a:off x="5600700" y="329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133850</xdr:rowOff>
    </xdr:from>
    <xdr:ext cx="762000" cy="259045"/>
    <xdr:sp macro="" textlink="">
      <xdr:nvSpPr>
        <xdr:cNvPr id="68" name="人口1人当たり決算額の推移該当値テキスト130"/>
        <xdr:cNvSpPr txBox="1"/>
      </xdr:nvSpPr>
      <xdr:spPr>
        <a:xfrm>
          <a:off x="5740400" y="326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65,840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71475</xdr:rowOff>
    </xdr:from>
    <xdr:to>
      <xdr:col>4</xdr:col>
      <xdr:colOff>520700</xdr:colOff>
      <xdr:row>20</xdr:row>
      <xdr:rowOff>1625</xdr:rowOff>
    </xdr:to>
    <xdr:sp macro="" textlink="">
      <xdr:nvSpPr>
        <xdr:cNvPr id="69" name="円/楕円 68"/>
        <xdr:cNvSpPr/>
      </xdr:nvSpPr>
      <xdr:spPr bwMode="auto">
        <a:xfrm>
          <a:off x="4953000" y="337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157852</xdr:rowOff>
    </xdr:from>
    <xdr:ext cx="736600" cy="259045"/>
    <xdr:sp macro="" textlink="">
      <xdr:nvSpPr>
        <xdr:cNvPr id="70" name="テキスト ボックス 69"/>
        <xdr:cNvSpPr txBox="1"/>
      </xdr:nvSpPr>
      <xdr:spPr>
        <a:xfrm>
          <a:off x="4622800" y="346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62,290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22898</xdr:rowOff>
    </xdr:from>
    <xdr:to>
      <xdr:col>3</xdr:col>
      <xdr:colOff>955675</xdr:colOff>
      <xdr:row>19</xdr:row>
      <xdr:rowOff>124498</xdr:rowOff>
    </xdr:to>
    <xdr:sp macro="" textlink="">
      <xdr:nvSpPr>
        <xdr:cNvPr id="71" name="円/楕円 70"/>
        <xdr:cNvSpPr/>
      </xdr:nvSpPr>
      <xdr:spPr bwMode="auto">
        <a:xfrm>
          <a:off x="4254500" y="332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109275</xdr:rowOff>
    </xdr:from>
    <xdr:ext cx="762000" cy="259045"/>
    <xdr:sp macro="" textlink="">
      <xdr:nvSpPr>
        <xdr:cNvPr id="72" name="テキスト ボックス 71"/>
        <xdr:cNvSpPr txBox="1"/>
      </xdr:nvSpPr>
      <xdr:spPr>
        <a:xfrm>
          <a:off x="3924300" y="341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64,415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117081</xdr:rowOff>
    </xdr:from>
    <xdr:to>
      <xdr:col>3</xdr:col>
      <xdr:colOff>257175</xdr:colOff>
      <xdr:row>19</xdr:row>
      <xdr:rowOff>47231</xdr:rowOff>
    </xdr:to>
    <xdr:sp macro="" textlink="">
      <xdr:nvSpPr>
        <xdr:cNvPr id="73" name="円/楕円 72"/>
        <xdr:cNvSpPr/>
      </xdr:nvSpPr>
      <xdr:spPr bwMode="auto">
        <a:xfrm>
          <a:off x="3556000" y="325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32008</xdr:rowOff>
    </xdr:from>
    <xdr:ext cx="762000" cy="259045"/>
    <xdr:sp macro="" textlink="">
      <xdr:nvSpPr>
        <xdr:cNvPr id="74" name="テキスト ボックス 73"/>
        <xdr:cNvSpPr txBox="1"/>
      </xdr:nvSpPr>
      <xdr:spPr>
        <a:xfrm>
          <a:off x="3225800" y="333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67,795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123230</xdr:rowOff>
    </xdr:from>
    <xdr:to>
      <xdr:col>2</xdr:col>
      <xdr:colOff>692150</xdr:colOff>
      <xdr:row>19</xdr:row>
      <xdr:rowOff>53380</xdr:rowOff>
    </xdr:to>
    <xdr:sp macro="" textlink="">
      <xdr:nvSpPr>
        <xdr:cNvPr id="75" name="円/楕円 74"/>
        <xdr:cNvSpPr/>
      </xdr:nvSpPr>
      <xdr:spPr bwMode="auto">
        <a:xfrm>
          <a:off x="2857500" y="325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38157</xdr:rowOff>
    </xdr:from>
    <xdr:ext cx="762000" cy="259045"/>
    <xdr:sp macro="" textlink="">
      <xdr:nvSpPr>
        <xdr:cNvPr id="76" name="テキスト ボックス 75"/>
        <xdr:cNvSpPr txBox="1"/>
      </xdr:nvSpPr>
      <xdr:spPr>
        <a:xfrm>
          <a:off x="2527300" y="334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61620</xdr:rowOff>
    </xdr:from>
    <xdr:to>
      <xdr:col>4</xdr:col>
      <xdr:colOff>1117600</xdr:colOff>
      <xdr:row>35</xdr:row>
      <xdr:rowOff>66127</xdr:rowOff>
    </xdr:to>
    <xdr:cxnSp macro="">
      <xdr:nvCxnSpPr>
        <xdr:cNvPr id="111" name="直線コネクタ 110"/>
        <xdr:cNvCxnSpPr/>
      </xdr:nvCxnSpPr>
      <xdr:spPr bwMode="auto">
        <a:xfrm>
          <a:off x="5003800" y="6671970"/>
          <a:ext cx="647700" cy="4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50904</xdr:rowOff>
    </xdr:from>
    <xdr:ext cx="762000" cy="259045"/>
    <xdr:sp macro="" textlink="">
      <xdr:nvSpPr>
        <xdr:cNvPr id="112" name="人口1人当たり決算額の推移平均値テキスト445"/>
        <xdr:cNvSpPr txBox="1"/>
      </xdr:nvSpPr>
      <xdr:spPr>
        <a:xfrm>
          <a:off x="5740400" y="66612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49635</xdr:rowOff>
    </xdr:from>
    <xdr:to>
      <xdr:col>4</xdr:col>
      <xdr:colOff>469900</xdr:colOff>
      <xdr:row>35</xdr:row>
      <xdr:rowOff>61620</xdr:rowOff>
    </xdr:to>
    <xdr:cxnSp macro="">
      <xdr:nvCxnSpPr>
        <xdr:cNvPr id="114" name="直線コネクタ 113"/>
        <xdr:cNvCxnSpPr/>
      </xdr:nvCxnSpPr>
      <xdr:spPr bwMode="auto">
        <a:xfrm>
          <a:off x="4305300" y="6659985"/>
          <a:ext cx="6985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98986</xdr:rowOff>
    </xdr:from>
    <xdr:ext cx="736600" cy="259045"/>
    <xdr:sp macro="" textlink="">
      <xdr:nvSpPr>
        <xdr:cNvPr id="116" name="テキスト ボックス 115"/>
        <xdr:cNvSpPr txBox="1"/>
      </xdr:nvSpPr>
      <xdr:spPr>
        <a:xfrm>
          <a:off x="4622800" y="636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288489</xdr:rowOff>
    </xdr:from>
    <xdr:to>
      <xdr:col>3</xdr:col>
      <xdr:colOff>904875</xdr:colOff>
      <xdr:row>35</xdr:row>
      <xdr:rowOff>49635</xdr:rowOff>
    </xdr:to>
    <xdr:cxnSp macro="">
      <xdr:nvCxnSpPr>
        <xdr:cNvPr id="117" name="直線コネクタ 116"/>
        <xdr:cNvCxnSpPr/>
      </xdr:nvCxnSpPr>
      <xdr:spPr bwMode="auto">
        <a:xfrm>
          <a:off x="3606800" y="6555939"/>
          <a:ext cx="698500" cy="10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52254</xdr:rowOff>
    </xdr:from>
    <xdr:ext cx="762000" cy="259045"/>
    <xdr:sp macro="" textlink="">
      <xdr:nvSpPr>
        <xdr:cNvPr id="119" name="テキスト ボックス 118"/>
        <xdr:cNvSpPr txBox="1"/>
      </xdr:nvSpPr>
      <xdr:spPr>
        <a:xfrm>
          <a:off x="3924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195482</xdr:rowOff>
    </xdr:from>
    <xdr:to>
      <xdr:col>3</xdr:col>
      <xdr:colOff>206375</xdr:colOff>
      <xdr:row>34</xdr:row>
      <xdr:rowOff>288489</xdr:rowOff>
    </xdr:to>
    <xdr:cxnSp macro="">
      <xdr:nvCxnSpPr>
        <xdr:cNvPr id="120" name="直線コネクタ 119"/>
        <xdr:cNvCxnSpPr/>
      </xdr:nvCxnSpPr>
      <xdr:spPr bwMode="auto">
        <a:xfrm>
          <a:off x="2908300" y="6462932"/>
          <a:ext cx="698500" cy="9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313772</xdr:rowOff>
    </xdr:from>
    <xdr:ext cx="762000" cy="259045"/>
    <xdr:sp macro="" textlink="">
      <xdr:nvSpPr>
        <xdr:cNvPr id="122" name="テキスト ボックス 121"/>
        <xdr:cNvSpPr txBox="1"/>
      </xdr:nvSpPr>
      <xdr:spPr>
        <a:xfrm>
          <a:off x="32258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80502</xdr:rowOff>
    </xdr:from>
    <xdr:ext cx="762000" cy="259045"/>
    <xdr:sp macro="" textlink="">
      <xdr:nvSpPr>
        <xdr:cNvPr id="124" name="テキスト ボックス 123"/>
        <xdr:cNvSpPr txBox="1"/>
      </xdr:nvSpPr>
      <xdr:spPr>
        <a:xfrm>
          <a:off x="25273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15327</xdr:rowOff>
    </xdr:from>
    <xdr:to>
      <xdr:col>5</xdr:col>
      <xdr:colOff>34925</xdr:colOff>
      <xdr:row>35</xdr:row>
      <xdr:rowOff>116927</xdr:rowOff>
    </xdr:to>
    <xdr:sp macro="" textlink="">
      <xdr:nvSpPr>
        <xdr:cNvPr id="130" name="円/楕円 129"/>
        <xdr:cNvSpPr/>
      </xdr:nvSpPr>
      <xdr:spPr bwMode="auto">
        <a:xfrm>
          <a:off x="5600700" y="6625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203304</xdr:rowOff>
    </xdr:from>
    <xdr:ext cx="762000" cy="259045"/>
    <xdr:sp macro="" textlink="">
      <xdr:nvSpPr>
        <xdr:cNvPr id="131" name="人口1人当たり決算額の推移該当値テキスト445"/>
        <xdr:cNvSpPr txBox="1"/>
      </xdr:nvSpPr>
      <xdr:spPr>
        <a:xfrm>
          <a:off x="5740400" y="647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10820</xdr:rowOff>
    </xdr:from>
    <xdr:to>
      <xdr:col>4</xdr:col>
      <xdr:colOff>520700</xdr:colOff>
      <xdr:row>35</xdr:row>
      <xdr:rowOff>112420</xdr:rowOff>
    </xdr:to>
    <xdr:sp macro="" textlink="">
      <xdr:nvSpPr>
        <xdr:cNvPr id="132" name="円/楕円 131"/>
        <xdr:cNvSpPr/>
      </xdr:nvSpPr>
      <xdr:spPr bwMode="auto">
        <a:xfrm>
          <a:off x="4953000" y="662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97197</xdr:rowOff>
    </xdr:from>
    <xdr:ext cx="736600" cy="259045"/>
    <xdr:sp macro="" textlink="">
      <xdr:nvSpPr>
        <xdr:cNvPr id="133" name="テキスト ボックス 132"/>
        <xdr:cNvSpPr txBox="1"/>
      </xdr:nvSpPr>
      <xdr:spPr>
        <a:xfrm>
          <a:off x="4622800" y="670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341735</xdr:rowOff>
    </xdr:from>
    <xdr:to>
      <xdr:col>3</xdr:col>
      <xdr:colOff>955675</xdr:colOff>
      <xdr:row>35</xdr:row>
      <xdr:rowOff>100435</xdr:rowOff>
    </xdr:to>
    <xdr:sp macro="" textlink="">
      <xdr:nvSpPr>
        <xdr:cNvPr id="134" name="円/楕円 133"/>
        <xdr:cNvSpPr/>
      </xdr:nvSpPr>
      <xdr:spPr bwMode="auto">
        <a:xfrm>
          <a:off x="4254500" y="6609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85212</xdr:rowOff>
    </xdr:from>
    <xdr:ext cx="762000" cy="259045"/>
    <xdr:sp macro="" textlink="">
      <xdr:nvSpPr>
        <xdr:cNvPr id="135" name="テキスト ボックス 134"/>
        <xdr:cNvSpPr txBox="1"/>
      </xdr:nvSpPr>
      <xdr:spPr>
        <a:xfrm>
          <a:off x="3924300" y="669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237689</xdr:rowOff>
    </xdr:from>
    <xdr:to>
      <xdr:col>3</xdr:col>
      <xdr:colOff>257175</xdr:colOff>
      <xdr:row>34</xdr:row>
      <xdr:rowOff>339289</xdr:rowOff>
    </xdr:to>
    <xdr:sp macro="" textlink="">
      <xdr:nvSpPr>
        <xdr:cNvPr id="136" name="円/楕円 135"/>
        <xdr:cNvSpPr/>
      </xdr:nvSpPr>
      <xdr:spPr bwMode="auto">
        <a:xfrm>
          <a:off x="3556000" y="6505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324066</xdr:rowOff>
    </xdr:from>
    <xdr:ext cx="762000" cy="259045"/>
    <xdr:sp macro="" textlink="">
      <xdr:nvSpPr>
        <xdr:cNvPr id="137" name="テキスト ボックス 136"/>
        <xdr:cNvSpPr txBox="1"/>
      </xdr:nvSpPr>
      <xdr:spPr>
        <a:xfrm>
          <a:off x="3225800" y="659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22,305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144682</xdr:rowOff>
    </xdr:from>
    <xdr:to>
      <xdr:col>2</xdr:col>
      <xdr:colOff>692150</xdr:colOff>
      <xdr:row>34</xdr:row>
      <xdr:rowOff>246282</xdr:rowOff>
    </xdr:to>
    <xdr:sp macro="" textlink="">
      <xdr:nvSpPr>
        <xdr:cNvPr id="138" name="円/楕円 137"/>
        <xdr:cNvSpPr/>
      </xdr:nvSpPr>
      <xdr:spPr bwMode="auto">
        <a:xfrm>
          <a:off x="2857500" y="6412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231059</xdr:rowOff>
    </xdr:from>
    <xdr:ext cx="762000" cy="259045"/>
    <xdr:sp macro="" textlink="">
      <xdr:nvSpPr>
        <xdr:cNvPr id="139" name="テキスト ボックス 138"/>
        <xdr:cNvSpPr txBox="1"/>
      </xdr:nvSpPr>
      <xdr:spPr>
        <a:xfrm>
          <a:off x="2527300" y="649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財政調整基金残高については，市税等の増収により，前年度と比較し約</a:t>
          </a:r>
          <a:r>
            <a:rPr kumimoji="1" lang="en-US" altLang="ja-JP" sz="1050">
              <a:latin typeface="ＭＳ ゴシック" pitchFamily="49" charset="-128"/>
              <a:ea typeface="ＭＳ ゴシック" pitchFamily="49" charset="-128"/>
            </a:rPr>
            <a:t>231</a:t>
          </a:r>
          <a:r>
            <a:rPr kumimoji="1" lang="ja-JP" altLang="en-US" sz="1050">
              <a:latin typeface="ＭＳ ゴシック" pitchFamily="49" charset="-128"/>
              <a:ea typeface="ＭＳ ゴシック" pitchFamily="49" charset="-128"/>
            </a:rPr>
            <a:t>百万円の増となり，前年度比</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ポイント増の</a:t>
          </a:r>
          <a:r>
            <a:rPr kumimoji="1" lang="en-US" altLang="ja-JP" sz="1050">
              <a:latin typeface="ＭＳ ゴシック" pitchFamily="49" charset="-128"/>
              <a:ea typeface="ＭＳ ゴシック" pitchFamily="49" charset="-128"/>
            </a:rPr>
            <a:t>17.51</a:t>
          </a:r>
          <a:r>
            <a:rPr kumimoji="1" lang="ja-JP" altLang="en-US" sz="1050">
              <a:latin typeface="ＭＳ ゴシック" pitchFamily="49" charset="-128"/>
              <a:ea typeface="ＭＳ ゴシック" pitchFamily="49" charset="-128"/>
            </a:rPr>
            <a:t>％となった。また，</a:t>
          </a:r>
          <a:r>
            <a:rPr kumimoji="1" lang="ja-JP" altLang="ja-JP" sz="1050">
              <a:solidFill>
                <a:schemeClr val="dk1"/>
              </a:solidFill>
              <a:effectLst/>
              <a:latin typeface="+mn-lt"/>
              <a:ea typeface="+mn-ea"/>
              <a:cs typeface="+mn-cs"/>
            </a:rPr>
            <a:t>実質収支については</a:t>
          </a:r>
          <a:r>
            <a:rPr kumimoji="1" lang="ja-JP" altLang="en-US" sz="1050">
              <a:latin typeface="ＭＳ ゴシック" pitchFamily="49" charset="-128"/>
              <a:ea typeface="ＭＳ ゴシック" pitchFamily="49" charset="-128"/>
            </a:rPr>
            <a:t>，補助費等や扶助費の増加により，前年度比</a:t>
          </a:r>
          <a:r>
            <a:rPr kumimoji="1" lang="en-US" altLang="ja-JP" sz="1050">
              <a:latin typeface="ＭＳ ゴシック" pitchFamily="49" charset="-128"/>
              <a:ea typeface="ＭＳ ゴシック" pitchFamily="49" charset="-128"/>
            </a:rPr>
            <a:t>4.32</a:t>
          </a:r>
          <a:r>
            <a:rPr kumimoji="1" lang="ja-JP" altLang="en-US" sz="1050">
              <a:latin typeface="ＭＳ ゴシック" pitchFamily="49" charset="-128"/>
              <a:ea typeface="ＭＳ ゴシック" pitchFamily="49" charset="-128"/>
            </a:rPr>
            <a:t>ポイント減の</a:t>
          </a:r>
          <a:r>
            <a:rPr kumimoji="1" lang="en-US" altLang="ja-JP" sz="1050">
              <a:latin typeface="ＭＳ ゴシック" pitchFamily="49" charset="-128"/>
              <a:ea typeface="ＭＳ ゴシック" pitchFamily="49" charset="-128"/>
            </a:rPr>
            <a:t>8.27%</a:t>
          </a:r>
          <a:r>
            <a:rPr kumimoji="1" lang="ja-JP" altLang="en-US" sz="1050">
              <a:latin typeface="ＭＳ ゴシック" pitchFamily="49" charset="-128"/>
              <a:ea typeface="ＭＳ ゴシック" pitchFamily="49" charset="-128"/>
            </a:rPr>
            <a:t>，実質単年度収支は</a:t>
          </a:r>
          <a:r>
            <a:rPr kumimoji="1" lang="ja-JP" altLang="ja-JP" sz="1050">
              <a:solidFill>
                <a:schemeClr val="dk1"/>
              </a:solidFill>
              <a:effectLst/>
              <a:latin typeface="+mn-lt"/>
              <a:ea typeface="+mn-ea"/>
              <a:cs typeface="+mn-cs"/>
            </a:rPr>
            <a:t>財政調整基金積立金が昨年度に比べ</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050">
              <a:solidFill>
                <a:schemeClr val="dk1"/>
              </a:solidFill>
              <a:effectLst/>
              <a:latin typeface="+mn-lt"/>
              <a:ea typeface="+mn-ea"/>
              <a:cs typeface="+mn-cs"/>
            </a:rPr>
            <a:t>百万円増加したが</a:t>
          </a:r>
          <a:r>
            <a:rPr kumimoji="1" lang="ja-JP" altLang="en-US" sz="1050">
              <a:solidFill>
                <a:schemeClr val="dk1"/>
              </a:solidFill>
              <a:effectLst/>
              <a:latin typeface="+mn-lt"/>
              <a:ea typeface="+mn-ea"/>
              <a:cs typeface="+mn-cs"/>
            </a:rPr>
            <a:t>，</a:t>
          </a:r>
          <a:r>
            <a:rPr kumimoji="1" lang="ja-JP" altLang="en-US" sz="1050">
              <a:latin typeface="ＭＳ ゴシック" pitchFamily="49" charset="-128"/>
              <a:ea typeface="ＭＳ ゴシック" pitchFamily="49" charset="-128"/>
            </a:rPr>
            <a:t>前年度の実質収支額が大きかったこともあり，</a:t>
          </a:r>
          <a:r>
            <a:rPr kumimoji="1" lang="en-US" altLang="ja-JP" sz="1050">
              <a:latin typeface="ＭＳ ゴシック" pitchFamily="49" charset="-128"/>
              <a:ea typeface="ＭＳ ゴシック" pitchFamily="49" charset="-128"/>
            </a:rPr>
            <a:t>5.79</a:t>
          </a:r>
          <a:r>
            <a:rPr kumimoji="1" lang="ja-JP" altLang="en-US" sz="1050">
              <a:latin typeface="ＭＳ ゴシック" pitchFamily="49" charset="-128"/>
              <a:ea typeface="ＭＳ ゴシック" pitchFamily="49" charset="-128"/>
            </a:rPr>
            <a:t>ポイント減の▲</a:t>
          </a:r>
          <a:r>
            <a:rPr kumimoji="1" lang="en-US" altLang="ja-JP" sz="1050">
              <a:latin typeface="ＭＳ ゴシック" pitchFamily="49" charset="-128"/>
              <a:ea typeface="ＭＳ ゴシック" pitchFamily="49" charset="-128"/>
            </a:rPr>
            <a:t>2.28%</a:t>
          </a:r>
          <a:r>
            <a:rPr kumimoji="1" lang="ja-JP" altLang="en-US" sz="1050">
              <a:latin typeface="ＭＳ ゴシック" pitchFamily="49" charset="-128"/>
              <a:ea typeface="ＭＳ ゴシック" pitchFamily="49" charset="-128"/>
            </a:rPr>
            <a:t>となり，マイナスとなった。</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年度は法人市民税等が増となった一方，個人市民税は前年度比約</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百万円の減となった。引き続き地方税の徴収強化による歳入確保に加え，企業会計等の健全化による補助費等の抑制，人件費削減等の継続など，行財政改革の取り組みによる歳出の削減を推進し，健全な財政運営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年度に引き続き，実質収支が赤字の会計や資金不足となる会計はなかった。そのため，連結実質赤字比率は算定されなかった。</a:t>
          </a:r>
        </a:p>
        <a:p>
          <a:r>
            <a:rPr kumimoji="1" lang="ja-JP" altLang="en-US" sz="1400">
              <a:latin typeface="ＭＳ ゴシック" pitchFamily="49" charset="-128"/>
              <a:ea typeface="ＭＳ ゴシック" pitchFamily="49" charset="-128"/>
            </a:rPr>
            <a:t>　標準財政規模に対する実質収支額及び資金余剰額の合計の比率は，一般会計において実質収支が約</a:t>
          </a:r>
          <a:r>
            <a:rPr kumimoji="1" lang="en-US" altLang="ja-JP" sz="1400">
              <a:latin typeface="ＭＳ ゴシック" pitchFamily="49" charset="-128"/>
              <a:ea typeface="ＭＳ ゴシック" pitchFamily="49" charset="-128"/>
            </a:rPr>
            <a:t>470</a:t>
          </a:r>
          <a:r>
            <a:rPr kumimoji="1" lang="ja-JP" altLang="en-US" sz="1400">
              <a:latin typeface="ＭＳ ゴシック" pitchFamily="49" charset="-128"/>
              <a:ea typeface="ＭＳ ゴシック" pitchFamily="49" charset="-128"/>
            </a:rPr>
            <a:t>百万円の減</a:t>
          </a:r>
          <a:r>
            <a:rPr kumimoji="1" lang="en-US" altLang="ja-JP" sz="1400">
              <a:latin typeface="ＭＳ ゴシック" pitchFamily="49" charset="-128"/>
              <a:ea typeface="ＭＳ ゴシック" pitchFamily="49" charset="-128"/>
            </a:rPr>
            <a:t>(4.32</a:t>
          </a:r>
          <a:r>
            <a:rPr kumimoji="1" lang="ja-JP" altLang="en-US" sz="1400">
              <a:latin typeface="ＭＳ ゴシック" pitchFamily="49" charset="-128"/>
              <a:ea typeface="ＭＳ ゴシック" pitchFamily="49" charset="-128"/>
            </a:rPr>
            <a:t>ポイント減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，国民健康保険特別会計においては約</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百万円の減</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ポイント減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，介護保険特別会計では，約</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百万円の減</a:t>
          </a:r>
          <a:r>
            <a:rPr kumimoji="1" lang="en-US" altLang="ja-JP" sz="1400">
              <a:latin typeface="ＭＳ ゴシック" pitchFamily="49" charset="-128"/>
              <a:ea typeface="ＭＳ ゴシック" pitchFamily="49" charset="-128"/>
            </a:rPr>
            <a:t>(0.44</a:t>
          </a:r>
          <a:r>
            <a:rPr kumimoji="1" lang="ja-JP" altLang="en-US" sz="1400">
              <a:latin typeface="ＭＳ ゴシック" pitchFamily="49" charset="-128"/>
              <a:ea typeface="ＭＳ ゴシック" pitchFamily="49" charset="-128"/>
            </a:rPr>
            <a:t>ポイント減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により，全会計合計では</a:t>
          </a:r>
          <a:r>
            <a:rPr kumimoji="1" lang="en-US" altLang="ja-JP" sz="1400">
              <a:latin typeface="ＭＳ ゴシック" pitchFamily="49" charset="-128"/>
              <a:ea typeface="ＭＳ ゴシック" pitchFamily="49" charset="-128"/>
            </a:rPr>
            <a:t>5.93</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24.72%</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年度単年度の実質公債費比率は，平成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年度単年度の比率に対し，約</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ポイント上昇している。</a:t>
          </a:r>
        </a:p>
        <a:p>
          <a:r>
            <a:rPr kumimoji="1" lang="ja-JP" altLang="en-US" sz="1400">
              <a:latin typeface="ＭＳ ゴシック" pitchFamily="49" charset="-128"/>
              <a:ea typeface="ＭＳ ゴシック" pitchFamily="49" charset="-128"/>
            </a:rPr>
            <a:t>　これは，公債費の元利償還金が約</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百万円減，公営企業債の元利償還金に対する繰入金が約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百万円減及び基準財政需要額に算入される公債費等が約</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百万円増加したことにより，分子となる額は減少したものの，法人税等の標準税収入額等の減により，標準財政規模が約</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百万円減少し，分子よりも分母が大幅に減少したことが主な要因である。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年度決算では，平成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年度の</a:t>
          </a:r>
          <a:r>
            <a:rPr kumimoji="1" lang="en-US" altLang="ja-JP" sz="1100">
              <a:latin typeface="ＭＳ ゴシック" pitchFamily="49" charset="-128"/>
              <a:ea typeface="ＭＳ ゴシック" pitchFamily="49" charset="-128"/>
            </a:rPr>
            <a:t>56.7%</a:t>
          </a:r>
          <a:r>
            <a:rPr kumimoji="1" lang="ja-JP" altLang="en-US" sz="1100">
              <a:latin typeface="ＭＳ ゴシック" pitchFamily="49" charset="-128"/>
              <a:ea typeface="ＭＳ ゴシック" pitchFamily="49" charset="-128"/>
            </a:rPr>
            <a:t>に対し</a:t>
          </a:r>
          <a:r>
            <a:rPr kumimoji="1" lang="en-US" altLang="ja-JP" sz="1100">
              <a:latin typeface="ＭＳ ゴシック" pitchFamily="49" charset="-128"/>
              <a:ea typeface="ＭＳ ゴシック" pitchFamily="49" charset="-128"/>
            </a:rPr>
            <a:t>12.0</a:t>
          </a:r>
          <a:r>
            <a:rPr kumimoji="1" lang="ja-JP" altLang="en-US" sz="1100">
              <a:latin typeface="ＭＳ ゴシック" pitchFamily="49" charset="-128"/>
              <a:ea typeface="ＭＳ ゴシック" pitchFamily="49" charset="-128"/>
            </a:rPr>
            <a:t>ポイント減の</a:t>
          </a:r>
          <a:r>
            <a:rPr kumimoji="1" lang="en-US" altLang="ja-JP" sz="1100">
              <a:latin typeface="ＭＳ ゴシック" pitchFamily="49" charset="-128"/>
              <a:ea typeface="ＭＳ ゴシック" pitchFamily="49" charset="-128"/>
            </a:rPr>
            <a:t>44.7%</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将来負担額の各算定項目の主な増減は以下のとおりである。</a:t>
          </a:r>
        </a:p>
        <a:p>
          <a:r>
            <a:rPr kumimoji="1" lang="ja-JP" altLang="en-US" sz="1100">
              <a:latin typeface="ＭＳ ゴシック" pitchFamily="49" charset="-128"/>
              <a:ea typeface="ＭＳ ゴシック" pitchFamily="49" charset="-128"/>
            </a:rPr>
            <a:t>　組合負担等見込額は，筑西広域市町村圏事務組合の地方債残高の減により約</a:t>
          </a:r>
          <a:r>
            <a:rPr kumimoji="1" lang="en-US" altLang="ja-JP" sz="1100">
              <a:latin typeface="ＭＳ ゴシック" pitchFamily="49" charset="-128"/>
              <a:ea typeface="ＭＳ ゴシック" pitchFamily="49" charset="-128"/>
            </a:rPr>
            <a:t>248</a:t>
          </a:r>
          <a:r>
            <a:rPr kumimoji="1" lang="ja-JP" altLang="en-US" sz="1100">
              <a:latin typeface="ＭＳ ゴシック" pitchFamily="49" charset="-128"/>
              <a:ea typeface="ＭＳ ゴシック" pitchFamily="49" charset="-128"/>
            </a:rPr>
            <a:t>百万円減少し，退職手当負担見込額は一般職分の退職手当支給予定額の減により約</a:t>
          </a:r>
          <a:r>
            <a:rPr kumimoji="1" lang="en-US" altLang="ja-JP" sz="1100">
              <a:latin typeface="ＭＳ ゴシック" pitchFamily="49" charset="-128"/>
              <a:ea typeface="ＭＳ ゴシック" pitchFamily="49" charset="-128"/>
            </a:rPr>
            <a:t>240</a:t>
          </a:r>
          <a:r>
            <a:rPr kumimoji="1" lang="ja-JP" altLang="en-US" sz="1100">
              <a:latin typeface="ＭＳ ゴシック" pitchFamily="49" charset="-128"/>
              <a:ea typeface="ＭＳ ゴシック" pitchFamily="49" charset="-128"/>
            </a:rPr>
            <a:t>百万円減少した。また，債務負担行為に基づく支出予定額は，土地区画整理組合の借入金償還費助成金の支出予定額の減により約</a:t>
          </a:r>
          <a:r>
            <a:rPr kumimoji="1" lang="en-US" altLang="ja-JP" sz="1100">
              <a:latin typeface="ＭＳ ゴシック" pitchFamily="49" charset="-128"/>
              <a:ea typeface="ＭＳ ゴシック" pitchFamily="49" charset="-128"/>
            </a:rPr>
            <a:t>129</a:t>
          </a:r>
          <a:r>
            <a:rPr kumimoji="1" lang="ja-JP" altLang="en-US" sz="1100">
              <a:latin typeface="ＭＳ ゴシック" pitchFamily="49" charset="-128"/>
              <a:ea typeface="ＭＳ ゴシック" pitchFamily="49" charset="-128"/>
            </a:rPr>
            <a:t>百万円の減となった。　</a:t>
          </a:r>
        </a:p>
        <a:p>
          <a:r>
            <a:rPr kumimoji="1" lang="ja-JP" altLang="en-US" sz="1100">
              <a:latin typeface="ＭＳ ゴシック" pitchFamily="49" charset="-128"/>
              <a:ea typeface="ＭＳ ゴシック" pitchFamily="49" charset="-128"/>
            </a:rPr>
            <a:t>　将来負担額から差し引く充当可能財源においては，</a:t>
          </a:r>
          <a:r>
            <a:rPr kumimoji="1" lang="ja-JP" altLang="ja-JP" sz="1100">
              <a:solidFill>
                <a:schemeClr val="dk1"/>
              </a:solidFill>
              <a:effectLst/>
              <a:latin typeface="+mn-lt"/>
              <a:ea typeface="+mn-ea"/>
              <a:cs typeface="+mn-cs"/>
            </a:rPr>
            <a:t>充当可能基金が，財政調整基金等への積み増しに伴い，基金現在高が約</a:t>
          </a:r>
          <a:r>
            <a:rPr kumimoji="1" lang="en-US" altLang="ja-JP" sz="1100">
              <a:solidFill>
                <a:schemeClr val="dk1"/>
              </a:solidFill>
              <a:effectLst/>
              <a:latin typeface="+mn-lt"/>
              <a:ea typeface="+mn-ea"/>
              <a:cs typeface="+mn-cs"/>
            </a:rPr>
            <a:t>507</a:t>
          </a:r>
          <a:r>
            <a:rPr kumimoji="1" lang="ja-JP" altLang="ja-JP" sz="1100">
              <a:solidFill>
                <a:schemeClr val="dk1"/>
              </a:solidFill>
              <a:effectLst/>
              <a:latin typeface="+mn-lt"/>
              <a:ea typeface="+mn-ea"/>
              <a:cs typeface="+mn-cs"/>
            </a:rPr>
            <a:t>百万円の増と</a:t>
          </a:r>
          <a:r>
            <a:rPr kumimoji="1" lang="ja-JP" altLang="en-US" sz="1100">
              <a:solidFill>
                <a:schemeClr val="dk1"/>
              </a:solidFill>
              <a:effectLst/>
              <a:latin typeface="+mn-lt"/>
              <a:ea typeface="+mn-ea"/>
              <a:cs typeface="+mn-cs"/>
            </a:rPr>
            <a:t>な</a:t>
          </a:r>
          <a:r>
            <a:rPr kumimoji="1" lang="ja-JP" altLang="en-US" sz="1100">
              <a:latin typeface="ＭＳ ゴシック" pitchFamily="49" charset="-128"/>
              <a:ea typeface="ＭＳ ゴシック" pitchFamily="49" charset="-128"/>
            </a:rPr>
            <a:t>り，充当可能財源全体では前年比で約</a:t>
          </a:r>
          <a:r>
            <a:rPr kumimoji="1" lang="en-US" altLang="ja-JP" sz="1100">
              <a:latin typeface="ＭＳ ゴシック" pitchFamily="49" charset="-128"/>
              <a:ea typeface="ＭＳ ゴシック" pitchFamily="49" charset="-128"/>
            </a:rPr>
            <a:t>365</a:t>
          </a:r>
          <a:r>
            <a:rPr kumimoji="1" lang="ja-JP" altLang="en-US" sz="1100">
              <a:latin typeface="ＭＳ ゴシック" pitchFamily="49" charset="-128"/>
              <a:ea typeface="ＭＳ ゴシック" pitchFamily="49" charset="-128"/>
            </a:rPr>
            <a:t>百万円の増となった。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17961678</v>
      </c>
      <c r="BO4" s="349"/>
      <c r="BP4" s="349"/>
      <c r="BQ4" s="349"/>
      <c r="BR4" s="349"/>
      <c r="BS4" s="349"/>
      <c r="BT4" s="349"/>
      <c r="BU4" s="350"/>
      <c r="BV4" s="348">
        <v>17503164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8.3000000000000007</v>
      </c>
      <c r="CU4" s="355"/>
      <c r="CV4" s="355"/>
      <c r="CW4" s="355"/>
      <c r="CX4" s="355"/>
      <c r="CY4" s="355"/>
      <c r="CZ4" s="355"/>
      <c r="DA4" s="356"/>
      <c r="DB4" s="354">
        <v>12.6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17037664</v>
      </c>
      <c r="BO5" s="386"/>
      <c r="BP5" s="386"/>
      <c r="BQ5" s="386"/>
      <c r="BR5" s="386"/>
      <c r="BS5" s="386"/>
      <c r="BT5" s="386"/>
      <c r="BU5" s="387"/>
      <c r="BV5" s="385">
        <v>16113659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93.6</v>
      </c>
      <c r="CU5" s="383"/>
      <c r="CV5" s="383"/>
      <c r="CW5" s="383"/>
      <c r="CX5" s="383"/>
      <c r="CY5" s="383"/>
      <c r="CZ5" s="383"/>
      <c r="DA5" s="384"/>
      <c r="DB5" s="382">
        <v>92.5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924014</v>
      </c>
      <c r="BO6" s="386"/>
      <c r="BP6" s="386"/>
      <c r="BQ6" s="386"/>
      <c r="BR6" s="386"/>
      <c r="BS6" s="386"/>
      <c r="BT6" s="386"/>
      <c r="BU6" s="387"/>
      <c r="BV6" s="385">
        <v>1389505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102.4</v>
      </c>
      <c r="CU6" s="423"/>
      <c r="CV6" s="423"/>
      <c r="CW6" s="423"/>
      <c r="CX6" s="423"/>
      <c r="CY6" s="423"/>
      <c r="CZ6" s="423"/>
      <c r="DA6" s="424"/>
      <c r="DB6" s="422">
        <v>101.6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57278</v>
      </c>
      <c r="BO7" s="386"/>
      <c r="BP7" s="386"/>
      <c r="BQ7" s="386"/>
      <c r="BR7" s="386"/>
      <c r="BS7" s="386"/>
      <c r="BT7" s="386"/>
      <c r="BU7" s="387"/>
      <c r="BV7" s="385">
        <v>53045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10479794</v>
      </c>
      <c r="CU7" s="386"/>
      <c r="CV7" s="386"/>
      <c r="CW7" s="386"/>
      <c r="CX7" s="386"/>
      <c r="CY7" s="386"/>
      <c r="CZ7" s="386"/>
      <c r="DA7" s="387"/>
      <c r="DB7" s="385">
        <v>10611350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866736</v>
      </c>
      <c r="BO8" s="386"/>
      <c r="BP8" s="386"/>
      <c r="BQ8" s="386"/>
      <c r="BR8" s="386"/>
      <c r="BS8" s="386"/>
      <c r="BT8" s="386"/>
      <c r="BU8" s="387"/>
      <c r="BV8" s="385">
        <v>1336460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52494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-469724</v>
      </c>
      <c r="BO9" s="386"/>
      <c r="BP9" s="386"/>
      <c r="BQ9" s="386"/>
      <c r="BR9" s="386"/>
      <c r="BS9" s="386"/>
      <c r="BT9" s="386"/>
      <c r="BU9" s="387"/>
      <c r="BV9" s="385">
        <v>271321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14.3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52460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231014</v>
      </c>
      <c r="BO10" s="386"/>
      <c r="BP10" s="386"/>
      <c r="BQ10" s="386"/>
      <c r="BR10" s="386"/>
      <c r="BS10" s="386"/>
      <c r="BT10" s="386"/>
      <c r="BU10" s="387"/>
      <c r="BV10" s="385">
        <v>101093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52830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51116</v>
      </c>
      <c r="S13" s="467"/>
      <c r="T13" s="467"/>
      <c r="U13" s="467"/>
      <c r="V13" s="468"/>
      <c r="W13" s="401" t="s">
        <v>124</v>
      </c>
      <c r="X13" s="402"/>
      <c r="Y13" s="402"/>
      <c r="Z13" s="402"/>
      <c r="AA13" s="402"/>
      <c r="AB13" s="392"/>
      <c r="AC13" s="436">
        <v>2026</v>
      </c>
      <c r="AD13" s="437"/>
      <c r="AE13" s="437"/>
      <c r="AF13" s="437"/>
      <c r="AG13" s="476"/>
      <c r="AH13" s="436">
        <v>2411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-238710</v>
      </c>
      <c r="BO13" s="386"/>
      <c r="BP13" s="386"/>
      <c r="BQ13" s="386"/>
      <c r="BR13" s="386"/>
      <c r="BS13" s="386"/>
      <c r="BT13" s="386"/>
      <c r="BU13" s="387"/>
      <c r="BV13" s="385">
        <v>372414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v>
      </c>
      <c r="CU13" s="383"/>
      <c r="CV13" s="383"/>
      <c r="CW13" s="383"/>
      <c r="CX13" s="383"/>
      <c r="CY13" s="383"/>
      <c r="CZ13" s="383"/>
      <c r="DA13" s="384"/>
      <c r="DB13" s="382">
        <v>11.6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52955</v>
      </c>
      <c r="S14" s="467"/>
      <c r="T14" s="467"/>
      <c r="U14" s="467"/>
      <c r="V14" s="468"/>
      <c r="W14" s="375"/>
      <c r="X14" s="376"/>
      <c r="Y14" s="376"/>
      <c r="Z14" s="376"/>
      <c r="AA14" s="376"/>
      <c r="AB14" s="365"/>
      <c r="AC14" s="469">
        <v>7.9</v>
      </c>
      <c r="AD14" s="470"/>
      <c r="AE14" s="470"/>
      <c r="AF14" s="470"/>
      <c r="AG14" s="471"/>
      <c r="AH14" s="469">
        <v>8.8000000000000007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44.7</v>
      </c>
      <c r="CU14" s="481"/>
      <c r="CV14" s="481"/>
      <c r="CW14" s="481"/>
      <c r="CX14" s="481"/>
      <c r="CY14" s="481"/>
      <c r="CZ14" s="481"/>
      <c r="DA14" s="482"/>
      <c r="DB14" s="480">
        <v>56.7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51351</v>
      </c>
      <c r="S15" s="467"/>
      <c r="T15" s="467"/>
      <c r="U15" s="467"/>
      <c r="V15" s="468"/>
      <c r="W15" s="401" t="s">
        <v>131</v>
      </c>
      <c r="X15" s="402"/>
      <c r="Y15" s="402"/>
      <c r="Z15" s="402"/>
      <c r="AA15" s="402"/>
      <c r="AB15" s="392"/>
      <c r="AC15" s="436">
        <v>9764</v>
      </c>
      <c r="AD15" s="437"/>
      <c r="AE15" s="437"/>
      <c r="AF15" s="437"/>
      <c r="AG15" s="476"/>
      <c r="AH15" s="436">
        <v>10383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5594300</v>
      </c>
      <c r="BO15" s="349"/>
      <c r="BP15" s="349"/>
      <c r="BQ15" s="349"/>
      <c r="BR15" s="349"/>
      <c r="BS15" s="349"/>
      <c r="BT15" s="349"/>
      <c r="BU15" s="350"/>
      <c r="BV15" s="348">
        <v>5685495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38.200000000000003</v>
      </c>
      <c r="AD16" s="470"/>
      <c r="AE16" s="470"/>
      <c r="AF16" s="470"/>
      <c r="AG16" s="471"/>
      <c r="AH16" s="469">
        <v>37.9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7976746</v>
      </c>
      <c r="BO16" s="386"/>
      <c r="BP16" s="386"/>
      <c r="BQ16" s="386"/>
      <c r="BR16" s="386"/>
      <c r="BS16" s="386"/>
      <c r="BT16" s="386"/>
      <c r="BU16" s="387"/>
      <c r="BV16" s="385">
        <v>8014230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13801</v>
      </c>
      <c r="AD17" s="437"/>
      <c r="AE17" s="437"/>
      <c r="AF17" s="437"/>
      <c r="AG17" s="476"/>
      <c r="AH17" s="436">
        <v>14506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7178587</v>
      </c>
      <c r="BO17" s="386"/>
      <c r="BP17" s="386"/>
      <c r="BQ17" s="386"/>
      <c r="BR17" s="386"/>
      <c r="BS17" s="386"/>
      <c r="BT17" s="386"/>
      <c r="BU17" s="387"/>
      <c r="BV17" s="385">
        <v>7328140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65.760000000000005</v>
      </c>
      <c r="M18" s="498"/>
      <c r="N18" s="498"/>
      <c r="O18" s="498"/>
      <c r="P18" s="498"/>
      <c r="Q18" s="498"/>
      <c r="R18" s="499"/>
      <c r="S18" s="499"/>
      <c r="T18" s="499"/>
      <c r="U18" s="499"/>
      <c r="V18" s="500"/>
      <c r="W18" s="403"/>
      <c r="X18" s="404"/>
      <c r="Y18" s="404"/>
      <c r="Z18" s="404"/>
      <c r="AA18" s="404"/>
      <c r="AB18" s="395"/>
      <c r="AC18" s="501">
        <v>53.9</v>
      </c>
      <c r="AD18" s="502"/>
      <c r="AE18" s="502"/>
      <c r="AF18" s="502"/>
      <c r="AG18" s="503"/>
      <c r="AH18" s="501">
        <v>52.9</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10041045</v>
      </c>
      <c r="BO18" s="386"/>
      <c r="BP18" s="386"/>
      <c r="BQ18" s="386"/>
      <c r="BR18" s="386"/>
      <c r="BS18" s="386"/>
      <c r="BT18" s="386"/>
      <c r="BU18" s="387"/>
      <c r="BV18" s="385">
        <v>9797944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798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12996649</v>
      </c>
      <c r="BO19" s="386"/>
      <c r="BP19" s="386"/>
      <c r="BQ19" s="386"/>
      <c r="BR19" s="386"/>
      <c r="BS19" s="386"/>
      <c r="BT19" s="386"/>
      <c r="BU19" s="387"/>
      <c r="BV19" s="385">
        <v>12913930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17466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15417702</v>
      </c>
      <c r="BO23" s="386"/>
      <c r="BP23" s="386"/>
      <c r="BQ23" s="386"/>
      <c r="BR23" s="386"/>
      <c r="BS23" s="386"/>
      <c r="BT23" s="386"/>
      <c r="BU23" s="387"/>
      <c r="BV23" s="385">
        <v>15616489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8100</v>
      </c>
      <c r="R24" s="437"/>
      <c r="S24" s="437"/>
      <c r="T24" s="437"/>
      <c r="U24" s="437"/>
      <c r="V24" s="476"/>
      <c r="W24" s="531"/>
      <c r="X24" s="519"/>
      <c r="Y24" s="520"/>
      <c r="Z24" s="435" t="s">
        <v>155</v>
      </c>
      <c r="AA24" s="415"/>
      <c r="AB24" s="415"/>
      <c r="AC24" s="415"/>
      <c r="AD24" s="415"/>
      <c r="AE24" s="415"/>
      <c r="AF24" s="415"/>
      <c r="AG24" s="416"/>
      <c r="AH24" s="436">
        <v>312</v>
      </c>
      <c r="AI24" s="437"/>
      <c r="AJ24" s="437"/>
      <c r="AK24" s="437"/>
      <c r="AL24" s="476"/>
      <c r="AM24" s="436">
        <v>939120</v>
      </c>
      <c r="AN24" s="437"/>
      <c r="AO24" s="437"/>
      <c r="AP24" s="437"/>
      <c r="AQ24" s="437"/>
      <c r="AR24" s="476"/>
      <c r="AS24" s="436">
        <v>3010</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11648129</v>
      </c>
      <c r="BO24" s="386"/>
      <c r="BP24" s="386"/>
      <c r="BQ24" s="386"/>
      <c r="BR24" s="386"/>
      <c r="BS24" s="386"/>
      <c r="BT24" s="386"/>
      <c r="BU24" s="387"/>
      <c r="BV24" s="385">
        <v>11471457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6400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1735573</v>
      </c>
      <c r="BO25" s="349"/>
      <c r="BP25" s="349"/>
      <c r="BQ25" s="349"/>
      <c r="BR25" s="349"/>
      <c r="BS25" s="349"/>
      <c r="BT25" s="349"/>
      <c r="BU25" s="350"/>
      <c r="BV25" s="348">
        <v>1905809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6000</v>
      </c>
      <c r="R26" s="437"/>
      <c r="S26" s="437"/>
      <c r="T26" s="437"/>
      <c r="U26" s="437"/>
      <c r="V26" s="476"/>
      <c r="W26" s="531"/>
      <c r="X26" s="519"/>
      <c r="Y26" s="520"/>
      <c r="Z26" s="435" t="s">
        <v>161</v>
      </c>
      <c r="AA26" s="541"/>
      <c r="AB26" s="541"/>
      <c r="AC26" s="541"/>
      <c r="AD26" s="541"/>
      <c r="AE26" s="541"/>
      <c r="AF26" s="541"/>
      <c r="AG26" s="542"/>
      <c r="AH26" s="436">
        <v>3</v>
      </c>
      <c r="AI26" s="437"/>
      <c r="AJ26" s="437"/>
      <c r="AK26" s="437"/>
      <c r="AL26" s="476"/>
      <c r="AM26" s="436">
        <v>9840</v>
      </c>
      <c r="AN26" s="437"/>
      <c r="AO26" s="437"/>
      <c r="AP26" s="437"/>
      <c r="AQ26" s="437"/>
      <c r="AR26" s="476"/>
      <c r="AS26" s="436">
        <v>3280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4180</v>
      </c>
      <c r="R27" s="437"/>
      <c r="S27" s="437"/>
      <c r="T27" s="437"/>
      <c r="U27" s="437"/>
      <c r="V27" s="476"/>
      <c r="W27" s="531"/>
      <c r="X27" s="519"/>
      <c r="Y27" s="520"/>
      <c r="Z27" s="435" t="s">
        <v>164</v>
      </c>
      <c r="AA27" s="415"/>
      <c r="AB27" s="415"/>
      <c r="AC27" s="415"/>
      <c r="AD27" s="415"/>
      <c r="AE27" s="415"/>
      <c r="AF27" s="415"/>
      <c r="AG27" s="416"/>
      <c r="AH27" s="436">
        <v>5</v>
      </c>
      <c r="AI27" s="437"/>
      <c r="AJ27" s="437"/>
      <c r="AK27" s="437"/>
      <c r="AL27" s="476"/>
      <c r="AM27" s="436">
        <v>18447</v>
      </c>
      <c r="AN27" s="437"/>
      <c r="AO27" s="437"/>
      <c r="AP27" s="437"/>
      <c r="AQ27" s="437"/>
      <c r="AR27" s="476"/>
      <c r="AS27" s="436">
        <v>3689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3750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1834916</v>
      </c>
      <c r="BO28" s="349"/>
      <c r="BP28" s="349"/>
      <c r="BQ28" s="349"/>
      <c r="BR28" s="349"/>
      <c r="BS28" s="349"/>
      <c r="BT28" s="349"/>
      <c r="BU28" s="350"/>
      <c r="BV28" s="348">
        <v>1603902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17</v>
      </c>
      <c r="M29" s="437"/>
      <c r="N29" s="437"/>
      <c r="O29" s="437"/>
      <c r="P29" s="476"/>
      <c r="Q29" s="436">
        <v>3610</v>
      </c>
      <c r="R29" s="437"/>
      <c r="S29" s="437"/>
      <c r="T29" s="437"/>
      <c r="U29" s="437"/>
      <c r="V29" s="476"/>
      <c r="W29" s="532"/>
      <c r="X29" s="533"/>
      <c r="Y29" s="534"/>
      <c r="Z29" s="435" t="s">
        <v>171</v>
      </c>
      <c r="AA29" s="415"/>
      <c r="AB29" s="415"/>
      <c r="AC29" s="415"/>
      <c r="AD29" s="415"/>
      <c r="AE29" s="415"/>
      <c r="AF29" s="415"/>
      <c r="AG29" s="416"/>
      <c r="AH29" s="436">
        <v>317</v>
      </c>
      <c r="AI29" s="437"/>
      <c r="AJ29" s="437"/>
      <c r="AK29" s="437"/>
      <c r="AL29" s="476"/>
      <c r="AM29" s="436">
        <v>957567</v>
      </c>
      <c r="AN29" s="437"/>
      <c r="AO29" s="437"/>
      <c r="AP29" s="437"/>
      <c r="AQ29" s="437"/>
      <c r="AR29" s="476"/>
      <c r="AS29" s="436">
        <v>3021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641639</v>
      </c>
      <c r="BO29" s="386"/>
      <c r="BP29" s="386"/>
      <c r="BQ29" s="386"/>
      <c r="BR29" s="386"/>
      <c r="BS29" s="386"/>
      <c r="BT29" s="386"/>
      <c r="BU29" s="387"/>
      <c r="BV29" s="385">
        <v>593626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2126785</v>
      </c>
      <c r="BO30" s="555"/>
      <c r="BP30" s="555"/>
      <c r="BQ30" s="555"/>
      <c r="BR30" s="555"/>
      <c r="BS30" s="555"/>
      <c r="BT30" s="555"/>
      <c r="BU30" s="556"/>
      <c r="BV30" s="554">
        <v>1961067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結城市文化・スポーツ振興事業団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公共用地先行取得事業特別会計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介護保険特別会計(介護保険事業勘定)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IF('各会計、関係団体の財政状況及び健全化判断比率'!B34="","",'各会計、関係団体の財政状況及び健全化判断比率'!B34)</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結城市土地開発公社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住宅資金等貸付事業特別会計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介護保険特別会計(介護ｻｰﾋﾞｽ事業勘定)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IF('各会計、関係団体の財政状況及び健全化判断比率'!B35="","",'各会計、関係団体の財政状況及び健全化判断比率'!B35)</f>
        <v>下館・結城都市計画事業結城南部第二土地区画整理事業特別会計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茨城県租税債権管理機構（一般会計）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TMO結城</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IF('各会計、関係団体の財政状況及び健全化判断比率'!B36="","",'各会計、関係団体の財政状況及び健全化判断比率'!B36)</f>
        <v>下館・結城都市計画事業結城南部第三土地区画整理事業特別会計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13</v>
      </c>
      <c r="BF38" s="566"/>
      <c r="BG38" s="567" t="str">
        <f>IF('各会計、関係団体の財政状況及び健全化判断比率'!B37="","",'各会計、関係団体の財政状況及び健全化判断比率'!B37)</f>
        <v>下館・結城都市計画事業結城南部第四土地区画整理事業特別会計</v>
      </c>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茨城県後期高齢者医療広域連合（後期高齢医療特別会計）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筑西広域市町村圏事務組合（一般会計）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筑西広域市町村圏事務組合（筑西ふるさと市町村圏特別会計）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169" t="s">
        <v>24</v>
      </c>
      <c r="C41" s="1170"/>
      <c r="D41" s="81"/>
      <c r="E41" s="1175" t="s">
        <v>25</v>
      </c>
      <c r="F41" s="1175"/>
      <c r="G41" s="1175"/>
      <c r="H41" s="1176"/>
      <c r="I41" s="82">
        <v>14677</v>
      </c>
      <c r="J41" s="83">
        <v>14347</v>
      </c>
      <c r="K41" s="83">
        <v>14148</v>
      </c>
      <c r="L41" s="83">
        <v>13917</v>
      </c>
      <c r="M41" s="84">
        <v>13921</v>
      </c>
    </row>
    <row r="42" spans="2:13" ht="27.75" customHeight="1" x14ac:dyDescent="0.15">
      <c r="B42" s="1171"/>
      <c r="C42" s="1172"/>
      <c r="D42" s="85"/>
      <c r="E42" s="1177" t="s">
        <v>26</v>
      </c>
      <c r="F42" s="1177"/>
      <c r="G42" s="1177"/>
      <c r="H42" s="1178"/>
      <c r="I42" s="86">
        <v>995</v>
      </c>
      <c r="J42" s="87">
        <v>963</v>
      </c>
      <c r="K42" s="87">
        <v>899</v>
      </c>
      <c r="L42" s="87">
        <v>1650</v>
      </c>
      <c r="M42" s="88">
        <v>1521</v>
      </c>
    </row>
    <row r="43" spans="2:13" ht="27.75" customHeight="1" x14ac:dyDescent="0.15">
      <c r="B43" s="1171"/>
      <c r="C43" s="1172"/>
      <c r="D43" s="85"/>
      <c r="E43" s="1177" t="s">
        <v>27</v>
      </c>
      <c r="F43" s="1177"/>
      <c r="G43" s="1177"/>
      <c r="H43" s="1178"/>
      <c r="I43" s="86">
        <v>7220</v>
      </c>
      <c r="J43" s="87">
        <v>7096</v>
      </c>
      <c r="K43" s="87">
        <v>7204</v>
      </c>
      <c r="L43" s="87">
        <v>7085</v>
      </c>
      <c r="M43" s="88">
        <v>6963</v>
      </c>
    </row>
    <row r="44" spans="2:13" ht="27.75" customHeight="1" x14ac:dyDescent="0.15">
      <c r="B44" s="1171"/>
      <c r="C44" s="1172"/>
      <c r="D44" s="85"/>
      <c r="E44" s="1177" t="s">
        <v>28</v>
      </c>
      <c r="F44" s="1177"/>
      <c r="G44" s="1177"/>
      <c r="H44" s="1178"/>
      <c r="I44" s="86">
        <v>2008</v>
      </c>
      <c r="J44" s="87">
        <v>1723</v>
      </c>
      <c r="K44" s="87">
        <v>1456</v>
      </c>
      <c r="L44" s="87">
        <v>1225</v>
      </c>
      <c r="M44" s="88">
        <v>977</v>
      </c>
    </row>
    <row r="45" spans="2:13" ht="27.75" customHeight="1" x14ac:dyDescent="0.15">
      <c r="B45" s="1171"/>
      <c r="C45" s="1172"/>
      <c r="D45" s="85"/>
      <c r="E45" s="1177" t="s">
        <v>29</v>
      </c>
      <c r="F45" s="1177"/>
      <c r="G45" s="1177"/>
      <c r="H45" s="1178"/>
      <c r="I45" s="86">
        <v>3931</v>
      </c>
      <c r="J45" s="87">
        <v>3749</v>
      </c>
      <c r="K45" s="87">
        <v>3569</v>
      </c>
      <c r="L45" s="87">
        <v>3440</v>
      </c>
      <c r="M45" s="88">
        <v>3200</v>
      </c>
    </row>
    <row r="46" spans="2:13" ht="27.75" customHeight="1" x14ac:dyDescent="0.15">
      <c r="B46" s="1171"/>
      <c r="C46" s="1172"/>
      <c r="D46" s="85"/>
      <c r="E46" s="1177" t="s">
        <v>30</v>
      </c>
      <c r="F46" s="1177"/>
      <c r="G46" s="1177"/>
      <c r="H46" s="1178"/>
      <c r="I46" s="86">
        <v>1820</v>
      </c>
      <c r="J46" s="87">
        <v>1488</v>
      </c>
      <c r="K46" s="87">
        <v>1374</v>
      </c>
      <c r="L46" s="87">
        <v>270</v>
      </c>
      <c r="M46" s="88">
        <v>200</v>
      </c>
    </row>
    <row r="47" spans="2:13" ht="27.75" customHeight="1" x14ac:dyDescent="0.15">
      <c r="B47" s="1171"/>
      <c r="C47" s="1172"/>
      <c r="D47" s="85"/>
      <c r="E47" s="1177" t="s">
        <v>31</v>
      </c>
      <c r="F47" s="1177"/>
      <c r="G47" s="1177"/>
      <c r="H47" s="1178"/>
      <c r="I47" s="86" t="s">
        <v>488</v>
      </c>
      <c r="J47" s="87" t="s">
        <v>488</v>
      </c>
      <c r="K47" s="87" t="s">
        <v>488</v>
      </c>
      <c r="L47" s="87" t="s">
        <v>488</v>
      </c>
      <c r="M47" s="88" t="s">
        <v>488</v>
      </c>
    </row>
    <row r="48" spans="2:13" ht="27.75" customHeight="1" x14ac:dyDescent="0.15">
      <c r="B48" s="1173"/>
      <c r="C48" s="1174"/>
      <c r="D48" s="85"/>
      <c r="E48" s="1177" t="s">
        <v>32</v>
      </c>
      <c r="F48" s="1177"/>
      <c r="G48" s="1177"/>
      <c r="H48" s="1178"/>
      <c r="I48" s="86" t="s">
        <v>488</v>
      </c>
      <c r="J48" s="87" t="s">
        <v>488</v>
      </c>
      <c r="K48" s="87" t="s">
        <v>488</v>
      </c>
      <c r="L48" s="87" t="s">
        <v>488</v>
      </c>
      <c r="M48" s="88" t="s">
        <v>488</v>
      </c>
    </row>
    <row r="49" spans="2:13" ht="27.75" customHeight="1" x14ac:dyDescent="0.15">
      <c r="B49" s="1179" t="s">
        <v>33</v>
      </c>
      <c r="C49" s="1180"/>
      <c r="D49" s="89"/>
      <c r="E49" s="1177" t="s">
        <v>34</v>
      </c>
      <c r="F49" s="1177"/>
      <c r="G49" s="1177"/>
      <c r="H49" s="1178"/>
      <c r="I49" s="86">
        <v>3705</v>
      </c>
      <c r="J49" s="87">
        <v>3934</v>
      </c>
      <c r="K49" s="87">
        <v>4395</v>
      </c>
      <c r="L49" s="87">
        <v>4735</v>
      </c>
      <c r="M49" s="88">
        <v>5242</v>
      </c>
    </row>
    <row r="50" spans="2:13" ht="27.75" customHeight="1" x14ac:dyDescent="0.15">
      <c r="B50" s="1171"/>
      <c r="C50" s="1172"/>
      <c r="D50" s="85"/>
      <c r="E50" s="1177" t="s">
        <v>35</v>
      </c>
      <c r="F50" s="1177"/>
      <c r="G50" s="1177"/>
      <c r="H50" s="1178"/>
      <c r="I50" s="86">
        <v>2586</v>
      </c>
      <c r="J50" s="87">
        <v>2524</v>
      </c>
      <c r="K50" s="87">
        <v>2530</v>
      </c>
      <c r="L50" s="87">
        <v>2569</v>
      </c>
      <c r="M50" s="88">
        <v>2480</v>
      </c>
    </row>
    <row r="51" spans="2:13" ht="27.75" customHeight="1" x14ac:dyDescent="0.15">
      <c r="B51" s="1173"/>
      <c r="C51" s="1174"/>
      <c r="D51" s="85"/>
      <c r="E51" s="1177" t="s">
        <v>36</v>
      </c>
      <c r="F51" s="1177"/>
      <c r="G51" s="1177"/>
      <c r="H51" s="1178"/>
      <c r="I51" s="86">
        <v>15330</v>
      </c>
      <c r="J51" s="87">
        <v>15302</v>
      </c>
      <c r="K51" s="87">
        <v>14953</v>
      </c>
      <c r="L51" s="87">
        <v>15104</v>
      </c>
      <c r="M51" s="88">
        <v>15051</v>
      </c>
    </row>
    <row r="52" spans="2:13" ht="27.75" customHeight="1" thickBot="1" x14ac:dyDescent="0.2">
      <c r="B52" s="1181" t="s">
        <v>37</v>
      </c>
      <c r="C52" s="1182"/>
      <c r="D52" s="90"/>
      <c r="E52" s="1183" t="s">
        <v>38</v>
      </c>
      <c r="F52" s="1183"/>
      <c r="G52" s="1183"/>
      <c r="H52" s="1184"/>
      <c r="I52" s="91">
        <v>9030</v>
      </c>
      <c r="J52" s="92">
        <v>7605</v>
      </c>
      <c r="K52" s="92">
        <v>6773</v>
      </c>
      <c r="L52" s="92">
        <v>5178</v>
      </c>
      <c r="M52" s="93">
        <v>4009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40529</v>
      </c>
      <c r="E3" s="116"/>
      <c r="F3" s="117">
        <v>66876</v>
      </c>
      <c r="G3" s="118"/>
      <c r="H3" s="119"/>
    </row>
    <row r="4" spans="1:8" x14ac:dyDescent="0.15">
      <c r="A4" s="120"/>
      <c r="B4" s="121"/>
      <c r="C4" s="122"/>
      <c r="D4" s="123">
        <v>21301</v>
      </c>
      <c r="E4" s="124"/>
      <c r="F4" s="125">
        <v>36310</v>
      </c>
      <c r="G4" s="126"/>
      <c r="H4" s="127"/>
    </row>
    <row r="5" spans="1:8" x14ac:dyDescent="0.15">
      <c r="A5" s="108" t="s">
        <v>521</v>
      </c>
      <c r="B5" s="113"/>
      <c r="C5" s="114"/>
      <c r="D5" s="115">
        <v>20275</v>
      </c>
      <c r="E5" s="116"/>
      <c r="F5" s="117">
        <v>51704</v>
      </c>
      <c r="G5" s="118"/>
      <c r="H5" s="119"/>
    </row>
    <row r="6" spans="1:8" x14ac:dyDescent="0.15">
      <c r="A6" s="120"/>
      <c r="B6" s="121"/>
      <c r="C6" s="122"/>
      <c r="D6" s="123">
        <v>7928</v>
      </c>
      <c r="E6" s="124"/>
      <c r="F6" s="125">
        <v>26896</v>
      </c>
      <c r="G6" s="126"/>
      <c r="H6" s="127"/>
    </row>
    <row r="7" spans="1:8" x14ac:dyDescent="0.15">
      <c r="A7" s="108" t="s">
        <v>522</v>
      </c>
      <c r="B7" s="113"/>
      <c r="C7" s="114"/>
      <c r="D7" s="115">
        <v>24367</v>
      </c>
      <c r="E7" s="116"/>
      <c r="F7" s="117">
        <v>52678</v>
      </c>
      <c r="G7" s="118"/>
      <c r="H7" s="119"/>
    </row>
    <row r="8" spans="1:8" x14ac:dyDescent="0.15">
      <c r="A8" s="120"/>
      <c r="B8" s="121"/>
      <c r="C8" s="122"/>
      <c r="D8" s="123">
        <v>7399</v>
      </c>
      <c r="E8" s="124"/>
      <c r="F8" s="125">
        <v>30185</v>
      </c>
      <c r="G8" s="126"/>
      <c r="H8" s="127"/>
    </row>
    <row r="9" spans="1:8" x14ac:dyDescent="0.15">
      <c r="A9" s="108" t="s">
        <v>523</v>
      </c>
      <c r="B9" s="113"/>
      <c r="C9" s="114"/>
      <c r="D9" s="115">
        <v>27519</v>
      </c>
      <c r="E9" s="116"/>
      <c r="F9" s="117">
        <v>69560</v>
      </c>
      <c r="G9" s="118"/>
      <c r="H9" s="119"/>
    </row>
    <row r="10" spans="1:8" x14ac:dyDescent="0.15">
      <c r="A10" s="120"/>
      <c r="B10" s="121"/>
      <c r="C10" s="122"/>
      <c r="D10" s="123">
        <v>10602</v>
      </c>
      <c r="E10" s="124"/>
      <c r="F10" s="125">
        <v>35305</v>
      </c>
      <c r="G10" s="126"/>
      <c r="H10" s="127"/>
    </row>
    <row r="11" spans="1:8" x14ac:dyDescent="0.15">
      <c r="A11" s="108" t="s">
        <v>524</v>
      </c>
      <c r="B11" s="113"/>
      <c r="C11" s="114"/>
      <c r="D11" s="115">
        <v>30095</v>
      </c>
      <c r="E11" s="116"/>
      <c r="F11" s="117">
        <v>65988</v>
      </c>
      <c r="G11" s="118"/>
      <c r="H11" s="119"/>
    </row>
    <row r="12" spans="1:8" x14ac:dyDescent="0.15">
      <c r="A12" s="120"/>
      <c r="B12" s="121"/>
      <c r="C12" s="128"/>
      <c r="D12" s="123">
        <v>17516</v>
      </c>
      <c r="E12" s="124"/>
      <c r="F12" s="125">
        <v>36473</v>
      </c>
      <c r="G12" s="126"/>
      <c r="H12" s="127"/>
    </row>
    <row r="13" spans="1:8" x14ac:dyDescent="0.15">
      <c r="A13" s="108"/>
      <c r="B13" s="113"/>
      <c r="C13" s="129"/>
      <c r="D13" s="130">
        <v>28557</v>
      </c>
      <c r="E13" s="131"/>
      <c r="F13" s="132">
        <v>61361</v>
      </c>
      <c r="G13" s="133"/>
      <c r="H13" s="119"/>
    </row>
    <row r="14" spans="1:8" x14ac:dyDescent="0.15">
      <c r="A14" s="120"/>
      <c r="B14" s="121"/>
      <c r="C14" s="122"/>
      <c r="D14" s="123">
        <v>12949</v>
      </c>
      <c r="E14" s="124"/>
      <c r="F14" s="125">
        <v>33034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5.83</v>
      </c>
      <c r="C19" s="134">
        <f>ROUND(VALUE(SUBSTITUTE(実質収支比率等に係る経年分析!G$48,"▲","-")),2)</f>
        <v>7.66</v>
      </c>
      <c r="D19" s="134">
        <f>ROUND(VALUE(SUBSTITUTE(実質収支比率等に係る経年分析!H$48,"▲","-")),2)</f>
        <v>10.199999999999999</v>
      </c>
      <c r="E19" s="134">
        <f>ROUND(VALUE(SUBSTITUTE(実質収支比率等に係る経年分析!I$48,"▲","-")),2)</f>
        <v>12.59</v>
      </c>
      <c r="F19" s="134">
        <f>ROUND(VALUE(SUBSTITUTE(実質収支比率等に係る経年分析!J$48,"▲","-")),2)</f>
        <v>8.27</v>
      </c>
    </row>
    <row r="20" spans="1:11" x14ac:dyDescent="0.15">
      <c r="A20" s="134" t="s">
        <v>43</v>
      </c>
      <c r="B20" s="134">
        <f>ROUND(VALUE(SUBSTITUTE(実質収支比率等に係る経年分析!F$47,"▲","-")),2)</f>
        <v>11.41</v>
      </c>
      <c r="C20" s="134">
        <f>ROUND(VALUE(SUBSTITUTE(実質収支比率等に係る経年分析!G$47,"▲","-")),2)</f>
        <v>12.21</v>
      </c>
      <c r="D20" s="134">
        <f>ROUND(VALUE(SUBSTITUTE(実質収支比率等に係る経年分析!H$47,"▲","-")),2)</f>
        <v>14.4</v>
      </c>
      <c r="E20" s="134">
        <f>ROUND(VALUE(SUBSTITUTE(実質収支比率等に係る経年分析!I$47,"▲","-")),2)</f>
        <v>15.11</v>
      </c>
      <c r="F20" s="134">
        <f>ROUND(VALUE(SUBSTITUTE(実質収支比率等に係る経年分析!J$47,"▲","-")),2)</f>
        <v>17.510000000000002</v>
      </c>
    </row>
    <row r="21" spans="1:11" x14ac:dyDescent="0.15">
      <c r="A21" s="134" t="s">
        <v>44</v>
      </c>
      <c r="B21" s="134">
        <f>IF(ISNUMBER(VALUE(SUBSTITUTE(実質収支比率等に係る経年分析!F$49,"▲","-"))),ROUND(VALUE(SUBSTITUTE(実質収支比率等に係る経年分析!F$49,"▲","-")),2),NA())</f>
        <v>4.43</v>
      </c>
      <c r="C21" s="134">
        <f>IF(ISNUMBER(VALUE(SUBSTITUTE(実質収支比率等に係る経年分析!G$49,"▲","-"))),ROUND(VALUE(SUBSTITUTE(実質収支比率等に係る経年分析!G$49,"▲","-")),2),NA())</f>
        <v>2.52</v>
      </c>
      <c r="D21" s="134">
        <f>IF(ISNUMBER(VALUE(SUBSTITUTE(実質収支比率等に係る経年分析!H$49,"▲","-"))),ROUND(VALUE(SUBSTITUTE(実質収支比率等に係る経年分析!H$49,"▲","-")),2),NA())</f>
        <v>4.76</v>
      </c>
      <c r="E21" s="134">
        <f>IF(ISNUMBER(VALUE(SUBSTITUTE(実質収支比率等に係る経年分析!I$49,"▲","-"))),ROUND(VALUE(SUBSTITUTE(実質収支比率等に係る経年分析!I$49,"▲","-")),2),NA())</f>
        <v>3.51</v>
      </c>
      <c r="F21" s="134">
        <f>IF(ISNUMBER(VALUE(SUBSTITUTE(実質収支比率等に係る経年分析!J$49,"▲","-"))),ROUND(VALUE(SUBSTITUTE(実質収支比率等に係る経年分析!J$49,"▲","-")),2),NA())</f>
        <v>-2.2799999999999998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介護保険特別会計(介護ｻｰﾋﾞｽ事業勘定)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介護保険特別会計(介護保険事業勘定)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下館・結城都市計画事業結城南部第二土地区画整理事業特別会計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0.56000000000000005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x14ac:dyDescent="0.15">
      <c r="A32" s="135" t="str">
        <f>IF(連結実質赤字比率に係る赤字・黒字の構成分析!C$38="",NA(),連結実質赤字比率に係る赤字・黒字の構成分析!C$38)</f>
        <v>下館・結城都市計画事業結城南部第四土地区画整理事業特別会計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x14ac:dyDescent="0.15">
      <c r="A33" s="135" t="str">
        <f>IF(連結実質赤字比率に係る赤字・黒字の構成分析!C$37="",NA(),連結実質赤字比率に係る赤字・黒字の構成分析!C$37)</f>
        <v>下館・結城都市計画事業結城南部第三土地区画整理事業特別会計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1.1100000000000001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10.199999999999999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1783</v>
      </c>
      <c r="E42" s="136"/>
      <c r="F42" s="136"/>
      <c r="G42" s="136">
        <f>'実質公債費比率（分子）の構造'!L$52</f>
        <v>1822</v>
      </c>
      <c r="H42" s="136"/>
      <c r="I42" s="136"/>
      <c r="J42" s="136">
        <f>'実質公債費比率（分子）の構造'!M$52</f>
        <v>1825</v>
      </c>
      <c r="K42" s="136"/>
      <c r="L42" s="136"/>
      <c r="M42" s="136">
        <f>'実質公債費比率（分子）の構造'!N$52</f>
        <v>1868</v>
      </c>
      <c r="N42" s="136"/>
      <c r="O42" s="136"/>
      <c r="P42" s="136">
        <f>'実質公債費比率（分子）の構造'!O$52</f>
        <v>1904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38</v>
      </c>
      <c r="C44" s="136"/>
      <c r="D44" s="136"/>
      <c r="E44" s="136">
        <f>'実質公債費比率（分子）の構造'!L$50</f>
        <v>36</v>
      </c>
      <c r="F44" s="136"/>
      <c r="G44" s="136"/>
      <c r="H44" s="136">
        <f>'実質公債費比率（分子）の構造'!M$50</f>
        <v>33</v>
      </c>
      <c r="I44" s="136"/>
      <c r="J44" s="136"/>
      <c r="K44" s="136">
        <f>'実質公債費比率（分子）の構造'!N$50</f>
        <v>51</v>
      </c>
      <c r="L44" s="136"/>
      <c r="M44" s="136"/>
      <c r="N44" s="136">
        <f>'実質公債費比率（分子）の構造'!O$50</f>
        <v>127</v>
      </c>
      <c r="O44" s="136"/>
      <c r="P44" s="136"/>
    </row>
    <row r="45" spans="1:16" x14ac:dyDescent="0.15">
      <c r="A45" s="136" t="s">
        <v>54</v>
      </c>
      <c r="B45" s="136">
        <f>'実質公債費比率（分子）の構造'!K$49</f>
        <v>331</v>
      </c>
      <c r="C45" s="136"/>
      <c r="D45" s="136"/>
      <c r="E45" s="136">
        <f>'実質公債費比率（分子）の構造'!L$49</f>
        <v>310</v>
      </c>
      <c r="F45" s="136"/>
      <c r="G45" s="136"/>
      <c r="H45" s="136">
        <f>'実質公債費比率（分子）の構造'!M$49</f>
        <v>318</v>
      </c>
      <c r="I45" s="136"/>
      <c r="J45" s="136"/>
      <c r="K45" s="136">
        <f>'実質公債費比率（分子）の構造'!N$49</f>
        <v>317</v>
      </c>
      <c r="L45" s="136"/>
      <c r="M45" s="136"/>
      <c r="N45" s="136">
        <f>'実質公債費比率（分子）の構造'!O$49</f>
        <v>322</v>
      </c>
      <c r="O45" s="136"/>
      <c r="P45" s="136"/>
    </row>
    <row r="46" spans="1:16" x14ac:dyDescent="0.15">
      <c r="A46" s="136" t="s">
        <v>55</v>
      </c>
      <c r="B46" s="136">
        <f>'実質公債費比率（分子）の構造'!K$48</f>
        <v>1055</v>
      </c>
      <c r="C46" s="136"/>
      <c r="D46" s="136"/>
      <c r="E46" s="136">
        <f>'実質公債費比率（分子）の構造'!L$48</f>
        <v>1018</v>
      </c>
      <c r="F46" s="136"/>
      <c r="G46" s="136"/>
      <c r="H46" s="136">
        <f>'実質公債費比率（分子）の構造'!M$48</f>
        <v>860</v>
      </c>
      <c r="I46" s="136"/>
      <c r="J46" s="136"/>
      <c r="K46" s="136">
        <f>'実質公債費比率（分子）の構造'!N$48</f>
        <v>831</v>
      </c>
      <c r="L46" s="136"/>
      <c r="M46" s="136"/>
      <c r="N46" s="136">
        <f>'実質公債費比率（分子）の構造'!O$48</f>
        <v>820</v>
      </c>
      <c r="O46" s="136"/>
      <c r="P46" s="136"/>
    </row>
    <row r="47" spans="1:16" x14ac:dyDescent="0.15">
      <c r="A47" s="136" t="s">
        <v>56</v>
      </c>
      <c r="B47" s="136">
        <f>'実質公債費比率（分子）の構造'!K$47</f>
        <v>7</v>
      </c>
      <c r="C47" s="136"/>
      <c r="D47" s="136"/>
      <c r="E47" s="136">
        <f>'実質公債費比率（分子）の構造'!L$47</f>
        <v>7</v>
      </c>
      <c r="F47" s="136"/>
      <c r="G47" s="136"/>
      <c r="H47" s="136">
        <f>'実質公債費比率（分子）の構造'!M$47</f>
        <v>4</v>
      </c>
      <c r="I47" s="136"/>
      <c r="J47" s="136"/>
      <c r="K47" s="136">
        <f>'実質公債費比率（分子）の構造'!N$47</f>
        <v>4</v>
      </c>
      <c r="L47" s="136"/>
      <c r="M47" s="136"/>
      <c r="N47" s="136">
        <f>'実質公債費比率（分子）の構造'!O$47</f>
        <v>4</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1662</v>
      </c>
      <c r="C49" s="136"/>
      <c r="D49" s="136"/>
      <c r="E49" s="136">
        <f>'実質公債費比率（分子）の構造'!L$45</f>
        <v>1605</v>
      </c>
      <c r="F49" s="136"/>
      <c r="G49" s="136"/>
      <c r="H49" s="136">
        <f>'実質公債費比率（分子）の構造'!M$45</f>
        <v>1623</v>
      </c>
      <c r="I49" s="136"/>
      <c r="J49" s="136"/>
      <c r="K49" s="136">
        <f>'実質公債費比率（分子）の構造'!N$45</f>
        <v>1658</v>
      </c>
      <c r="L49" s="136"/>
      <c r="M49" s="136"/>
      <c r="N49" s="136">
        <f>'実質公債費比率（分子）の構造'!O$45</f>
        <v>1615</v>
      </c>
      <c r="O49" s="136"/>
      <c r="P49" s="136"/>
    </row>
    <row r="50" spans="1:16" x14ac:dyDescent="0.15">
      <c r="A50" s="136" t="s">
        <v>59</v>
      </c>
      <c r="B50" s="136" t="e">
        <f>NA()</f>
        <v>#N/A</v>
      </c>
      <c r="C50" s="136">
        <f>IF(ISNUMBER('実質公債費比率（分子）の構造'!K$53),'実質公債費比率（分子）の構造'!K$53,NA())</f>
        <v>1310</v>
      </c>
      <c r="D50" s="136" t="e">
        <f>NA()</f>
        <v>#N/A</v>
      </c>
      <c r="E50" s="136" t="e">
        <f>NA()</f>
        <v>#N/A</v>
      </c>
      <c r="F50" s="136">
        <f>IF(ISNUMBER('実質公債費比率（分子）の構造'!L$53),'実質公債費比率（分子）の構造'!L$53,NA())</f>
        <v>1154</v>
      </c>
      <c r="G50" s="136" t="e">
        <f>NA()</f>
        <v>#N/A</v>
      </c>
      <c r="H50" s="136" t="e">
        <f>NA()</f>
        <v>#N/A</v>
      </c>
      <c r="I50" s="136">
        <f>IF(ISNUMBER('実質公債費比率（分子）の構造'!M$53),'実質公債費比率（分子）の構造'!M$53,NA())</f>
        <v>1013</v>
      </c>
      <c r="J50" s="136" t="e">
        <f>NA()</f>
        <v>#N/A</v>
      </c>
      <c r="K50" s="136" t="e">
        <f>NA()</f>
        <v>#N/A</v>
      </c>
      <c r="L50" s="136">
        <f>IF(ISNUMBER('実質公債費比率（分子）の構造'!N$53),'実質公債費比率（分子）の構造'!N$53,NA())</f>
        <v>993</v>
      </c>
      <c r="M50" s="136" t="e">
        <f>NA()</f>
        <v>#N/A</v>
      </c>
      <c r="N50" s="136" t="e">
        <f>NA()</f>
        <v>#N/A</v>
      </c>
      <c r="O50" s="136">
        <f>IF(ISNUMBER('実質公債費比率（分子）の構造'!O$53),'実質公債費比率（分子）の構造'!O$53,NA())</f>
        <v>984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15330</v>
      </c>
      <c r="E56" s="135"/>
      <c r="F56" s="135"/>
      <c r="G56" s="135">
        <f>'将来負担比率（分子）の構造'!J$51</f>
        <v>15302</v>
      </c>
      <c r="H56" s="135"/>
      <c r="I56" s="135"/>
      <c r="J56" s="135">
        <f>'将来負担比率（分子）の構造'!K$51</f>
        <v>14953</v>
      </c>
      <c r="K56" s="135"/>
      <c r="L56" s="135"/>
      <c r="M56" s="135">
        <f>'将来負担比率（分子）の構造'!L$51</f>
        <v>15104</v>
      </c>
      <c r="N56" s="135"/>
      <c r="O56" s="135"/>
      <c r="P56" s="135">
        <f>'将来負担比率（分子）の構造'!M$51</f>
        <v>15051</v>
      </c>
    </row>
    <row r="57" spans="1:16" x14ac:dyDescent="0.15">
      <c r="A57" s="135" t="s">
        <v>35</v>
      </c>
      <c r="B57" s="135"/>
      <c r="C57" s="135"/>
      <c r="D57" s="135">
        <f>'将来負担比率（分子）の構造'!I$50</f>
        <v>2586</v>
      </c>
      <c r="E57" s="135"/>
      <c r="F57" s="135"/>
      <c r="G57" s="135">
        <f>'将来負担比率（分子）の構造'!J$50</f>
        <v>2524</v>
      </c>
      <c r="H57" s="135"/>
      <c r="I57" s="135"/>
      <c r="J57" s="135">
        <f>'将来負担比率（分子）の構造'!K$50</f>
        <v>2530</v>
      </c>
      <c r="K57" s="135"/>
      <c r="L57" s="135"/>
      <c r="M57" s="135">
        <f>'将来負担比率（分子）の構造'!L$50</f>
        <v>2569</v>
      </c>
      <c r="N57" s="135"/>
      <c r="O57" s="135"/>
      <c r="P57" s="135">
        <f>'将来負担比率（分子）の構造'!M$50</f>
        <v>2480</v>
      </c>
    </row>
    <row r="58" spans="1:16" x14ac:dyDescent="0.15">
      <c r="A58" s="135" t="s">
        <v>34</v>
      </c>
      <c r="B58" s="135"/>
      <c r="C58" s="135"/>
      <c r="D58" s="135">
        <f>'将来負担比率（分子）の構造'!I$49</f>
        <v>3705</v>
      </c>
      <c r="E58" s="135"/>
      <c r="F58" s="135"/>
      <c r="G58" s="135">
        <f>'将来負担比率（分子）の構造'!J$49</f>
        <v>3934</v>
      </c>
      <c r="H58" s="135"/>
      <c r="I58" s="135"/>
      <c r="J58" s="135">
        <f>'将来負担比率（分子）の構造'!K$49</f>
        <v>4395</v>
      </c>
      <c r="K58" s="135"/>
      <c r="L58" s="135"/>
      <c r="M58" s="135">
        <f>'将来負担比率（分子）の構造'!L$49</f>
        <v>4735</v>
      </c>
      <c r="N58" s="135"/>
      <c r="O58" s="135"/>
      <c r="P58" s="135">
        <f>'将来負担比率（分子）の構造'!M$49</f>
        <v>5242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1820</v>
      </c>
      <c r="C61" s="135"/>
      <c r="D61" s="135"/>
      <c r="E61" s="135">
        <f>'将来負担比率（分子）の構造'!J$46</f>
        <v>1488</v>
      </c>
      <c r="F61" s="135"/>
      <c r="G61" s="135"/>
      <c r="H61" s="135">
        <f>'将来負担比率（分子）の構造'!K$46</f>
        <v>1374</v>
      </c>
      <c r="I61" s="135"/>
      <c r="J61" s="135"/>
      <c r="K61" s="135">
        <f>'将来負担比率（分子）の構造'!L$46</f>
        <v>270</v>
      </c>
      <c r="L61" s="135"/>
      <c r="M61" s="135"/>
      <c r="N61" s="135">
        <f>'将来負担比率（分子）の構造'!M$46</f>
        <v>200</v>
      </c>
      <c r="O61" s="135"/>
      <c r="P61" s="135"/>
    </row>
    <row r="62" spans="1:16" x14ac:dyDescent="0.15">
      <c r="A62" s="135" t="s">
        <v>29</v>
      </c>
      <c r="B62" s="135">
        <f>'将来負担比率（分子）の構造'!I$45</f>
        <v>3931</v>
      </c>
      <c r="C62" s="135"/>
      <c r="D62" s="135"/>
      <c r="E62" s="135">
        <f>'将来負担比率（分子）の構造'!J$45</f>
        <v>3749</v>
      </c>
      <c r="F62" s="135"/>
      <c r="G62" s="135"/>
      <c r="H62" s="135">
        <f>'将来負担比率（分子）の構造'!K$45</f>
        <v>3569</v>
      </c>
      <c r="I62" s="135"/>
      <c r="J62" s="135"/>
      <c r="K62" s="135">
        <f>'将来負担比率（分子）の構造'!L$45</f>
        <v>3440</v>
      </c>
      <c r="L62" s="135"/>
      <c r="M62" s="135"/>
      <c r="N62" s="135">
        <f>'将来負担比率（分子）の構造'!M$45</f>
        <v>3200</v>
      </c>
      <c r="O62" s="135"/>
      <c r="P62" s="135"/>
    </row>
    <row r="63" spans="1:16" x14ac:dyDescent="0.15">
      <c r="A63" s="135" t="s">
        <v>28</v>
      </c>
      <c r="B63" s="135">
        <f>'将来負担比率（分子）の構造'!I$44</f>
        <v>2008</v>
      </c>
      <c r="C63" s="135"/>
      <c r="D63" s="135"/>
      <c r="E63" s="135">
        <f>'将来負担比率（分子）の構造'!J$44</f>
        <v>1723</v>
      </c>
      <c r="F63" s="135"/>
      <c r="G63" s="135"/>
      <c r="H63" s="135">
        <f>'将来負担比率（分子）の構造'!K$44</f>
        <v>1456</v>
      </c>
      <c r="I63" s="135"/>
      <c r="J63" s="135"/>
      <c r="K63" s="135">
        <f>'将来負担比率（分子）の構造'!L$44</f>
        <v>1225</v>
      </c>
      <c r="L63" s="135"/>
      <c r="M63" s="135"/>
      <c r="N63" s="135">
        <f>'将来負担比率（分子）の構造'!M$44</f>
        <v>977</v>
      </c>
      <c r="O63" s="135"/>
      <c r="P63" s="135"/>
    </row>
    <row r="64" spans="1:16" x14ac:dyDescent="0.15">
      <c r="A64" s="135" t="s">
        <v>27</v>
      </c>
      <c r="B64" s="135">
        <f>'将来負担比率（分子）の構造'!I$43</f>
        <v>7220</v>
      </c>
      <c r="C64" s="135"/>
      <c r="D64" s="135"/>
      <c r="E64" s="135">
        <f>'将来負担比率（分子）の構造'!J$43</f>
        <v>7096</v>
      </c>
      <c r="F64" s="135"/>
      <c r="G64" s="135"/>
      <c r="H64" s="135">
        <f>'将来負担比率（分子）の構造'!K$43</f>
        <v>7204</v>
      </c>
      <c r="I64" s="135"/>
      <c r="J64" s="135"/>
      <c r="K64" s="135">
        <f>'将来負担比率（分子）の構造'!L$43</f>
        <v>7085</v>
      </c>
      <c r="L64" s="135"/>
      <c r="M64" s="135"/>
      <c r="N64" s="135">
        <f>'将来負担比率（分子）の構造'!M$43</f>
        <v>6963</v>
      </c>
      <c r="O64" s="135"/>
      <c r="P64" s="135"/>
    </row>
    <row r="65" spans="1:16" x14ac:dyDescent="0.15">
      <c r="A65" s="135" t="s">
        <v>26</v>
      </c>
      <c r="B65" s="135">
        <f>'将来負担比率（分子）の構造'!I$42</f>
        <v>995</v>
      </c>
      <c r="C65" s="135"/>
      <c r="D65" s="135"/>
      <c r="E65" s="135">
        <f>'将来負担比率（分子）の構造'!J$42</f>
        <v>963</v>
      </c>
      <c r="F65" s="135"/>
      <c r="G65" s="135"/>
      <c r="H65" s="135">
        <f>'将来負担比率（分子）の構造'!K$42</f>
        <v>899</v>
      </c>
      <c r="I65" s="135"/>
      <c r="J65" s="135"/>
      <c r="K65" s="135">
        <f>'将来負担比率（分子）の構造'!L$42</f>
        <v>1650</v>
      </c>
      <c r="L65" s="135"/>
      <c r="M65" s="135"/>
      <c r="N65" s="135">
        <f>'将来負担比率（分子）の構造'!M$42</f>
        <v>1521</v>
      </c>
      <c r="O65" s="135"/>
      <c r="P65" s="135"/>
    </row>
    <row r="66" spans="1:16" x14ac:dyDescent="0.15">
      <c r="A66" s="135" t="s">
        <v>25</v>
      </c>
      <c r="B66" s="135">
        <f>'将来負担比率（分子）の構造'!I$41</f>
        <v>14677</v>
      </c>
      <c r="C66" s="135"/>
      <c r="D66" s="135"/>
      <c r="E66" s="135">
        <f>'将来負担比率（分子）の構造'!J$41</f>
        <v>14347</v>
      </c>
      <c r="F66" s="135"/>
      <c r="G66" s="135"/>
      <c r="H66" s="135">
        <f>'将来負担比率（分子）の構造'!K$41</f>
        <v>14148</v>
      </c>
      <c r="I66" s="135"/>
      <c r="J66" s="135"/>
      <c r="K66" s="135">
        <f>'将来負担比率（分子）の構造'!L$41</f>
        <v>13917</v>
      </c>
      <c r="L66" s="135"/>
      <c r="M66" s="135"/>
      <c r="N66" s="135">
        <f>'将来負担比率（分子）の構造'!M$41</f>
        <v>13921</v>
      </c>
      <c r="O66" s="135"/>
      <c r="P66" s="135"/>
    </row>
    <row r="67" spans="1:16" x14ac:dyDescent="0.15">
      <c r="A67" s="135" t="s">
        <v>63</v>
      </c>
      <c r="B67" s="135" t="e">
        <f>NA()</f>
        <v>#N/A</v>
      </c>
      <c r="C67" s="135">
        <f>IF(ISNUMBER('将来負担比率（分子）の構造'!I$52), IF('将来負担比率（分子）の構造'!I$52 &lt; 0, 0, '将来負担比率（分子）の構造'!I$52), NA())</f>
        <v>9030</v>
      </c>
      <c r="D67" s="135" t="e">
        <f>NA()</f>
        <v>#N/A</v>
      </c>
      <c r="E67" s="135" t="e">
        <f>NA()</f>
        <v>#N/A</v>
      </c>
      <c r="F67" s="135">
        <f>IF(ISNUMBER('将来負担比率（分子）の構造'!J$52), IF('将来負担比率（分子）の構造'!J$52 &lt; 0, 0, '将来負担比率（分子）の構造'!J$52), NA())</f>
        <v>7605</v>
      </c>
      <c r="G67" s="135" t="e">
        <f>NA()</f>
        <v>#N/A</v>
      </c>
      <c r="H67" s="135" t="e">
        <f>NA()</f>
        <v>#N/A</v>
      </c>
      <c r="I67" s="135">
        <f>IF(ISNUMBER('将来負担比率（分子）の構造'!K$52), IF('将来負担比率（分子）の構造'!K$52 &lt; 0, 0, '将来負担比率（分子）の構造'!K$52), NA())</f>
        <v>6773</v>
      </c>
      <c r="J67" s="135" t="e">
        <f>NA()</f>
        <v>#N/A</v>
      </c>
      <c r="K67" s="135" t="e">
        <f>NA()</f>
        <v>#N/A</v>
      </c>
      <c r="L67" s="135">
        <f>IF(ISNUMBER('将来負担比率（分子）の構造'!L$52), IF('将来負担比率（分子）の構造'!L$52 &lt; 0, 0, '将来負担比率（分子）の構造'!L$52), NA())</f>
        <v>5178</v>
      </c>
      <c r="M67" s="135" t="e">
        <f>NA()</f>
        <v>#N/A</v>
      </c>
      <c r="N67" s="135" t="e">
        <f>NA()</f>
        <v>#N/A</v>
      </c>
      <c r="O67" s="135">
        <f>IF(ISNUMBER('将来負担比率（分子）の構造'!M$52), IF('将来負担比率（分子）の構造'!M$52 &lt; 0, 0, '将来負担比率（分子）の構造'!M$52), NA())</f>
        <v>4009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6843055</v>
      </c>
      <c r="S5" s="583"/>
      <c r="T5" s="583"/>
      <c r="U5" s="583"/>
      <c r="V5" s="583"/>
      <c r="W5" s="583"/>
      <c r="X5" s="583"/>
      <c r="Y5" s="584"/>
      <c r="Z5" s="585">
        <v>38.1</v>
      </c>
      <c r="AA5" s="585"/>
      <c r="AB5" s="585"/>
      <c r="AC5" s="585"/>
      <c r="AD5" s="586">
        <v>6503570</v>
      </c>
      <c r="AE5" s="586"/>
      <c r="AF5" s="586"/>
      <c r="AG5" s="586"/>
      <c r="AH5" s="586"/>
      <c r="AI5" s="586"/>
      <c r="AJ5" s="586"/>
      <c r="AK5" s="586"/>
      <c r="AL5" s="587">
        <v>66.3</v>
      </c>
      <c r="AM5" s="588"/>
      <c r="AN5" s="588"/>
      <c r="AO5" s="589"/>
      <c r="AP5" s="579" t="s">
        <v>209</v>
      </c>
      <c r="AQ5" s="580"/>
      <c r="AR5" s="580"/>
      <c r="AS5" s="580"/>
      <c r="AT5" s="580"/>
      <c r="AU5" s="580"/>
      <c r="AV5" s="580"/>
      <c r="AW5" s="580"/>
      <c r="AX5" s="580"/>
      <c r="AY5" s="580"/>
      <c r="AZ5" s="580"/>
      <c r="BA5" s="580"/>
      <c r="BB5" s="580"/>
      <c r="BC5" s="580"/>
      <c r="BD5" s="580"/>
      <c r="BE5" s="580"/>
      <c r="BF5" s="581"/>
      <c r="BG5" s="593">
        <v>6503570</v>
      </c>
      <c r="BH5" s="594"/>
      <c r="BI5" s="594"/>
      <c r="BJ5" s="594"/>
      <c r="BK5" s="594"/>
      <c r="BL5" s="594"/>
      <c r="BM5" s="594"/>
      <c r="BN5" s="595"/>
      <c r="BO5" s="596">
        <v>95</v>
      </c>
      <c r="BP5" s="596"/>
      <c r="BQ5" s="596"/>
      <c r="BR5" s="596"/>
      <c r="BS5" s="597">
        <v>132430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200383</v>
      </c>
      <c r="S6" s="594"/>
      <c r="T6" s="594"/>
      <c r="U6" s="594"/>
      <c r="V6" s="594"/>
      <c r="W6" s="594"/>
      <c r="X6" s="594"/>
      <c r="Y6" s="595"/>
      <c r="Z6" s="596">
        <v>1.1000000000000001</v>
      </c>
      <c r="AA6" s="596"/>
      <c r="AB6" s="596"/>
      <c r="AC6" s="596"/>
      <c r="AD6" s="597">
        <v>200383</v>
      </c>
      <c r="AE6" s="597"/>
      <c r="AF6" s="597"/>
      <c r="AG6" s="597"/>
      <c r="AH6" s="597"/>
      <c r="AI6" s="597"/>
      <c r="AJ6" s="597"/>
      <c r="AK6" s="597"/>
      <c r="AL6" s="598">
        <v>2</v>
      </c>
      <c r="AM6" s="599"/>
      <c r="AN6" s="599"/>
      <c r="AO6" s="600"/>
      <c r="AP6" s="590" t="s">
        <v>214</v>
      </c>
      <c r="AQ6" s="591"/>
      <c r="AR6" s="591"/>
      <c r="AS6" s="591"/>
      <c r="AT6" s="591"/>
      <c r="AU6" s="591"/>
      <c r="AV6" s="591"/>
      <c r="AW6" s="591"/>
      <c r="AX6" s="591"/>
      <c r="AY6" s="591"/>
      <c r="AZ6" s="591"/>
      <c r="BA6" s="591"/>
      <c r="BB6" s="591"/>
      <c r="BC6" s="591"/>
      <c r="BD6" s="591"/>
      <c r="BE6" s="591"/>
      <c r="BF6" s="592"/>
      <c r="BG6" s="593">
        <v>6503570</v>
      </c>
      <c r="BH6" s="594"/>
      <c r="BI6" s="594"/>
      <c r="BJ6" s="594"/>
      <c r="BK6" s="594"/>
      <c r="BL6" s="594"/>
      <c r="BM6" s="594"/>
      <c r="BN6" s="595"/>
      <c r="BO6" s="596">
        <v>95</v>
      </c>
      <c r="BP6" s="596"/>
      <c r="BQ6" s="596"/>
      <c r="BR6" s="596"/>
      <c r="BS6" s="597">
        <v>132430</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195137</v>
      </c>
      <c r="CS6" s="594"/>
      <c r="CT6" s="594"/>
      <c r="CU6" s="594"/>
      <c r="CV6" s="594"/>
      <c r="CW6" s="594"/>
      <c r="CX6" s="594"/>
      <c r="CY6" s="595"/>
      <c r="CZ6" s="596">
        <v>1.1000000000000001</v>
      </c>
      <c r="DA6" s="596"/>
      <c r="DB6" s="596"/>
      <c r="DC6" s="596"/>
      <c r="DD6" s="602" t="s">
        <v>216</v>
      </c>
      <c r="DE6" s="594"/>
      <c r="DF6" s="594"/>
      <c r="DG6" s="594"/>
      <c r="DH6" s="594"/>
      <c r="DI6" s="594"/>
      <c r="DJ6" s="594"/>
      <c r="DK6" s="594"/>
      <c r="DL6" s="594"/>
      <c r="DM6" s="594"/>
      <c r="DN6" s="594"/>
      <c r="DO6" s="594"/>
      <c r="DP6" s="595"/>
      <c r="DQ6" s="602">
        <v>195137</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10019</v>
      </c>
      <c r="S7" s="594"/>
      <c r="T7" s="594"/>
      <c r="U7" s="594"/>
      <c r="V7" s="594"/>
      <c r="W7" s="594"/>
      <c r="X7" s="594"/>
      <c r="Y7" s="595"/>
      <c r="Z7" s="596">
        <v>0.1</v>
      </c>
      <c r="AA7" s="596"/>
      <c r="AB7" s="596"/>
      <c r="AC7" s="596"/>
      <c r="AD7" s="597">
        <v>10019</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3183652</v>
      </c>
      <c r="BH7" s="594"/>
      <c r="BI7" s="594"/>
      <c r="BJ7" s="594"/>
      <c r="BK7" s="594"/>
      <c r="BL7" s="594"/>
      <c r="BM7" s="594"/>
      <c r="BN7" s="595"/>
      <c r="BO7" s="596">
        <v>46.5</v>
      </c>
      <c r="BP7" s="596"/>
      <c r="BQ7" s="596"/>
      <c r="BR7" s="596"/>
      <c r="BS7" s="597">
        <v>132430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2230879</v>
      </c>
      <c r="CS7" s="594"/>
      <c r="CT7" s="594"/>
      <c r="CU7" s="594"/>
      <c r="CV7" s="594"/>
      <c r="CW7" s="594"/>
      <c r="CX7" s="594"/>
      <c r="CY7" s="595"/>
      <c r="CZ7" s="596">
        <v>13.1</v>
      </c>
      <c r="DA7" s="596"/>
      <c r="DB7" s="596"/>
      <c r="DC7" s="596"/>
      <c r="DD7" s="602">
        <v>51413</v>
      </c>
      <c r="DE7" s="594"/>
      <c r="DF7" s="594"/>
      <c r="DG7" s="594"/>
      <c r="DH7" s="594"/>
      <c r="DI7" s="594"/>
      <c r="DJ7" s="594"/>
      <c r="DK7" s="594"/>
      <c r="DL7" s="594"/>
      <c r="DM7" s="594"/>
      <c r="DN7" s="594"/>
      <c r="DO7" s="594"/>
      <c r="DP7" s="595"/>
      <c r="DQ7" s="602">
        <v>2029500</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40196</v>
      </c>
      <c r="S8" s="594"/>
      <c r="T8" s="594"/>
      <c r="U8" s="594"/>
      <c r="V8" s="594"/>
      <c r="W8" s="594"/>
      <c r="X8" s="594"/>
      <c r="Y8" s="595"/>
      <c r="Z8" s="596">
        <v>0.2</v>
      </c>
      <c r="AA8" s="596"/>
      <c r="AB8" s="596"/>
      <c r="AC8" s="596"/>
      <c r="AD8" s="597">
        <v>40196</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89514</v>
      </c>
      <c r="BH8" s="594"/>
      <c r="BI8" s="594"/>
      <c r="BJ8" s="594"/>
      <c r="BK8" s="594"/>
      <c r="BL8" s="594"/>
      <c r="BM8" s="594"/>
      <c r="BN8" s="595"/>
      <c r="BO8" s="596">
        <v>1.3</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5974131</v>
      </c>
      <c r="CS8" s="594"/>
      <c r="CT8" s="594"/>
      <c r="CU8" s="594"/>
      <c r="CV8" s="594"/>
      <c r="CW8" s="594"/>
      <c r="CX8" s="594"/>
      <c r="CY8" s="595"/>
      <c r="CZ8" s="596">
        <v>35.1</v>
      </c>
      <c r="DA8" s="596"/>
      <c r="DB8" s="596"/>
      <c r="DC8" s="596"/>
      <c r="DD8" s="602">
        <v>3843</v>
      </c>
      <c r="DE8" s="594"/>
      <c r="DF8" s="594"/>
      <c r="DG8" s="594"/>
      <c r="DH8" s="594"/>
      <c r="DI8" s="594"/>
      <c r="DJ8" s="594"/>
      <c r="DK8" s="594"/>
      <c r="DL8" s="594"/>
      <c r="DM8" s="594"/>
      <c r="DN8" s="594"/>
      <c r="DO8" s="594"/>
      <c r="DP8" s="595"/>
      <c r="DQ8" s="602">
        <v>2825940</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23893</v>
      </c>
      <c r="S9" s="594"/>
      <c r="T9" s="594"/>
      <c r="U9" s="594"/>
      <c r="V9" s="594"/>
      <c r="W9" s="594"/>
      <c r="X9" s="594"/>
      <c r="Y9" s="595"/>
      <c r="Z9" s="596">
        <v>0.1</v>
      </c>
      <c r="AA9" s="596"/>
      <c r="AB9" s="596"/>
      <c r="AC9" s="596"/>
      <c r="AD9" s="597">
        <v>23893</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2284863</v>
      </c>
      <c r="BH9" s="594"/>
      <c r="BI9" s="594"/>
      <c r="BJ9" s="594"/>
      <c r="BK9" s="594"/>
      <c r="BL9" s="594"/>
      <c r="BM9" s="594"/>
      <c r="BN9" s="595"/>
      <c r="BO9" s="596">
        <v>33.4</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1236016</v>
      </c>
      <c r="CS9" s="594"/>
      <c r="CT9" s="594"/>
      <c r="CU9" s="594"/>
      <c r="CV9" s="594"/>
      <c r="CW9" s="594"/>
      <c r="CX9" s="594"/>
      <c r="CY9" s="595"/>
      <c r="CZ9" s="596">
        <v>7.3</v>
      </c>
      <c r="DA9" s="596"/>
      <c r="DB9" s="596"/>
      <c r="DC9" s="596"/>
      <c r="DD9" s="602">
        <v>38897</v>
      </c>
      <c r="DE9" s="594"/>
      <c r="DF9" s="594"/>
      <c r="DG9" s="594"/>
      <c r="DH9" s="594"/>
      <c r="DI9" s="594"/>
      <c r="DJ9" s="594"/>
      <c r="DK9" s="594"/>
      <c r="DL9" s="594"/>
      <c r="DM9" s="594"/>
      <c r="DN9" s="594"/>
      <c r="DO9" s="594"/>
      <c r="DP9" s="595"/>
      <c r="DQ9" s="602">
        <v>1178846</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568370</v>
      </c>
      <c r="S10" s="594"/>
      <c r="T10" s="594"/>
      <c r="U10" s="594"/>
      <c r="V10" s="594"/>
      <c r="W10" s="594"/>
      <c r="X10" s="594"/>
      <c r="Y10" s="595"/>
      <c r="Z10" s="596">
        <v>3.2</v>
      </c>
      <c r="AA10" s="596"/>
      <c r="AB10" s="596"/>
      <c r="AC10" s="596"/>
      <c r="AD10" s="597">
        <v>568370</v>
      </c>
      <c r="AE10" s="597"/>
      <c r="AF10" s="597"/>
      <c r="AG10" s="597"/>
      <c r="AH10" s="597"/>
      <c r="AI10" s="597"/>
      <c r="AJ10" s="597"/>
      <c r="AK10" s="597"/>
      <c r="AL10" s="598">
        <v>5.8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173832</v>
      </c>
      <c r="BH10" s="594"/>
      <c r="BI10" s="594"/>
      <c r="BJ10" s="594"/>
      <c r="BK10" s="594"/>
      <c r="BL10" s="594"/>
      <c r="BM10" s="594"/>
      <c r="BN10" s="595"/>
      <c r="BO10" s="596">
        <v>2.5</v>
      </c>
      <c r="BP10" s="596"/>
      <c r="BQ10" s="596"/>
      <c r="BR10" s="596"/>
      <c r="BS10" s="602">
        <v>28904</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1822</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1822</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1522</v>
      </c>
      <c r="S11" s="594"/>
      <c r="T11" s="594"/>
      <c r="U11" s="594"/>
      <c r="V11" s="594"/>
      <c r="W11" s="594"/>
      <c r="X11" s="594"/>
      <c r="Y11" s="595"/>
      <c r="Z11" s="596">
        <v>0</v>
      </c>
      <c r="AA11" s="596"/>
      <c r="AB11" s="596"/>
      <c r="AC11" s="596"/>
      <c r="AD11" s="597">
        <v>1522</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635443</v>
      </c>
      <c r="BH11" s="594"/>
      <c r="BI11" s="594"/>
      <c r="BJ11" s="594"/>
      <c r="BK11" s="594"/>
      <c r="BL11" s="594"/>
      <c r="BM11" s="594"/>
      <c r="BN11" s="595"/>
      <c r="BO11" s="596">
        <v>9.3000000000000007</v>
      </c>
      <c r="BP11" s="596"/>
      <c r="BQ11" s="596"/>
      <c r="BR11" s="596"/>
      <c r="BS11" s="602">
        <v>103526</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652435</v>
      </c>
      <c r="CS11" s="594"/>
      <c r="CT11" s="594"/>
      <c r="CU11" s="594"/>
      <c r="CV11" s="594"/>
      <c r="CW11" s="594"/>
      <c r="CX11" s="594"/>
      <c r="CY11" s="595"/>
      <c r="CZ11" s="596">
        <v>3.8</v>
      </c>
      <c r="DA11" s="596"/>
      <c r="DB11" s="596"/>
      <c r="DC11" s="596"/>
      <c r="DD11" s="602">
        <v>67800</v>
      </c>
      <c r="DE11" s="594"/>
      <c r="DF11" s="594"/>
      <c r="DG11" s="594"/>
      <c r="DH11" s="594"/>
      <c r="DI11" s="594"/>
      <c r="DJ11" s="594"/>
      <c r="DK11" s="594"/>
      <c r="DL11" s="594"/>
      <c r="DM11" s="594"/>
      <c r="DN11" s="594"/>
      <c r="DO11" s="594"/>
      <c r="DP11" s="595"/>
      <c r="DQ11" s="602">
        <v>442104</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2762604</v>
      </c>
      <c r="BH12" s="594"/>
      <c r="BI12" s="594"/>
      <c r="BJ12" s="594"/>
      <c r="BK12" s="594"/>
      <c r="BL12" s="594"/>
      <c r="BM12" s="594"/>
      <c r="BN12" s="595"/>
      <c r="BO12" s="596">
        <v>40.4</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232137</v>
      </c>
      <c r="CS12" s="594"/>
      <c r="CT12" s="594"/>
      <c r="CU12" s="594"/>
      <c r="CV12" s="594"/>
      <c r="CW12" s="594"/>
      <c r="CX12" s="594"/>
      <c r="CY12" s="595"/>
      <c r="CZ12" s="596">
        <v>1.4</v>
      </c>
      <c r="DA12" s="596"/>
      <c r="DB12" s="596"/>
      <c r="DC12" s="596"/>
      <c r="DD12" s="602">
        <v>4993</v>
      </c>
      <c r="DE12" s="594"/>
      <c r="DF12" s="594"/>
      <c r="DG12" s="594"/>
      <c r="DH12" s="594"/>
      <c r="DI12" s="594"/>
      <c r="DJ12" s="594"/>
      <c r="DK12" s="594"/>
      <c r="DL12" s="594"/>
      <c r="DM12" s="594"/>
      <c r="DN12" s="594"/>
      <c r="DO12" s="594"/>
      <c r="DP12" s="595"/>
      <c r="DQ12" s="602">
        <v>213500</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22616</v>
      </c>
      <c r="S13" s="594"/>
      <c r="T13" s="594"/>
      <c r="U13" s="594"/>
      <c r="V13" s="594"/>
      <c r="W13" s="594"/>
      <c r="X13" s="594"/>
      <c r="Y13" s="595"/>
      <c r="Z13" s="596">
        <v>0.1</v>
      </c>
      <c r="AA13" s="596"/>
      <c r="AB13" s="596"/>
      <c r="AC13" s="596"/>
      <c r="AD13" s="597">
        <v>22616</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2757049</v>
      </c>
      <c r="BH13" s="594"/>
      <c r="BI13" s="594"/>
      <c r="BJ13" s="594"/>
      <c r="BK13" s="594"/>
      <c r="BL13" s="594"/>
      <c r="BM13" s="594"/>
      <c r="BN13" s="595"/>
      <c r="BO13" s="596">
        <v>40.299999999999997</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1841657</v>
      </c>
      <c r="CS13" s="594"/>
      <c r="CT13" s="594"/>
      <c r="CU13" s="594"/>
      <c r="CV13" s="594"/>
      <c r="CW13" s="594"/>
      <c r="CX13" s="594"/>
      <c r="CY13" s="595"/>
      <c r="CZ13" s="596">
        <v>10.8</v>
      </c>
      <c r="DA13" s="596"/>
      <c r="DB13" s="596"/>
      <c r="DC13" s="596"/>
      <c r="DD13" s="602">
        <v>691482</v>
      </c>
      <c r="DE13" s="594"/>
      <c r="DF13" s="594"/>
      <c r="DG13" s="594"/>
      <c r="DH13" s="594"/>
      <c r="DI13" s="594"/>
      <c r="DJ13" s="594"/>
      <c r="DK13" s="594"/>
      <c r="DL13" s="594"/>
      <c r="DM13" s="594"/>
      <c r="DN13" s="594"/>
      <c r="DO13" s="594"/>
      <c r="DP13" s="595"/>
      <c r="DQ13" s="602">
        <v>1445992</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104269</v>
      </c>
      <c r="BH14" s="594"/>
      <c r="BI14" s="594"/>
      <c r="BJ14" s="594"/>
      <c r="BK14" s="594"/>
      <c r="BL14" s="594"/>
      <c r="BM14" s="594"/>
      <c r="BN14" s="595"/>
      <c r="BO14" s="596">
        <v>1.5</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929084</v>
      </c>
      <c r="CS14" s="594"/>
      <c r="CT14" s="594"/>
      <c r="CU14" s="594"/>
      <c r="CV14" s="594"/>
      <c r="CW14" s="594"/>
      <c r="CX14" s="594"/>
      <c r="CY14" s="595"/>
      <c r="CZ14" s="596">
        <v>5.5</v>
      </c>
      <c r="DA14" s="596"/>
      <c r="DB14" s="596"/>
      <c r="DC14" s="596"/>
      <c r="DD14" s="602">
        <v>264409</v>
      </c>
      <c r="DE14" s="594"/>
      <c r="DF14" s="594"/>
      <c r="DG14" s="594"/>
      <c r="DH14" s="594"/>
      <c r="DI14" s="594"/>
      <c r="DJ14" s="594"/>
      <c r="DK14" s="594"/>
      <c r="DL14" s="594"/>
      <c r="DM14" s="594"/>
      <c r="DN14" s="594"/>
      <c r="DO14" s="594"/>
      <c r="DP14" s="595"/>
      <c r="DQ14" s="602">
        <v>665668</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32846</v>
      </c>
      <c r="S15" s="594"/>
      <c r="T15" s="594"/>
      <c r="U15" s="594"/>
      <c r="V15" s="594"/>
      <c r="W15" s="594"/>
      <c r="X15" s="594"/>
      <c r="Y15" s="595"/>
      <c r="Z15" s="596">
        <v>0.2</v>
      </c>
      <c r="AA15" s="596"/>
      <c r="AB15" s="596"/>
      <c r="AC15" s="596"/>
      <c r="AD15" s="597">
        <v>32846</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453045</v>
      </c>
      <c r="BH15" s="594"/>
      <c r="BI15" s="594"/>
      <c r="BJ15" s="594"/>
      <c r="BK15" s="594"/>
      <c r="BL15" s="594"/>
      <c r="BM15" s="594"/>
      <c r="BN15" s="595"/>
      <c r="BO15" s="596">
        <v>6.6</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1850639</v>
      </c>
      <c r="CS15" s="594"/>
      <c r="CT15" s="594"/>
      <c r="CU15" s="594"/>
      <c r="CV15" s="594"/>
      <c r="CW15" s="594"/>
      <c r="CX15" s="594"/>
      <c r="CY15" s="595"/>
      <c r="CZ15" s="596">
        <v>10.9</v>
      </c>
      <c r="DA15" s="596"/>
      <c r="DB15" s="596"/>
      <c r="DC15" s="596"/>
      <c r="DD15" s="602">
        <v>467085</v>
      </c>
      <c r="DE15" s="594"/>
      <c r="DF15" s="594"/>
      <c r="DG15" s="594"/>
      <c r="DH15" s="594"/>
      <c r="DI15" s="594"/>
      <c r="DJ15" s="594"/>
      <c r="DK15" s="594"/>
      <c r="DL15" s="594"/>
      <c r="DM15" s="594"/>
      <c r="DN15" s="594"/>
      <c r="DO15" s="594"/>
      <c r="DP15" s="595"/>
      <c r="DQ15" s="602">
        <v>1261208</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2791425</v>
      </c>
      <c r="S16" s="594"/>
      <c r="T16" s="594"/>
      <c r="U16" s="594"/>
      <c r="V16" s="594"/>
      <c r="W16" s="594"/>
      <c r="X16" s="594"/>
      <c r="Y16" s="595"/>
      <c r="Z16" s="596">
        <v>15.5</v>
      </c>
      <c r="AA16" s="596"/>
      <c r="AB16" s="596"/>
      <c r="AC16" s="596"/>
      <c r="AD16" s="597">
        <v>2384577</v>
      </c>
      <c r="AE16" s="597"/>
      <c r="AF16" s="597"/>
      <c r="AG16" s="597"/>
      <c r="AH16" s="597"/>
      <c r="AI16" s="597"/>
      <c r="AJ16" s="597"/>
      <c r="AK16" s="597"/>
      <c r="AL16" s="598">
        <v>24.3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2384577</v>
      </c>
      <c r="S17" s="594"/>
      <c r="T17" s="594"/>
      <c r="U17" s="594"/>
      <c r="V17" s="594"/>
      <c r="W17" s="594"/>
      <c r="X17" s="594"/>
      <c r="Y17" s="595"/>
      <c r="Z17" s="596">
        <v>13.3</v>
      </c>
      <c r="AA17" s="596"/>
      <c r="AB17" s="596"/>
      <c r="AC17" s="596"/>
      <c r="AD17" s="597">
        <v>2384577</v>
      </c>
      <c r="AE17" s="597"/>
      <c r="AF17" s="597"/>
      <c r="AG17" s="597"/>
      <c r="AH17" s="597"/>
      <c r="AI17" s="597"/>
      <c r="AJ17" s="597"/>
      <c r="AK17" s="597"/>
      <c r="AL17" s="598">
        <v>24.3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1893727</v>
      </c>
      <c r="CS17" s="594"/>
      <c r="CT17" s="594"/>
      <c r="CU17" s="594"/>
      <c r="CV17" s="594"/>
      <c r="CW17" s="594"/>
      <c r="CX17" s="594"/>
      <c r="CY17" s="595"/>
      <c r="CZ17" s="596">
        <v>11.1</v>
      </c>
      <c r="DA17" s="596"/>
      <c r="DB17" s="596"/>
      <c r="DC17" s="596"/>
      <c r="DD17" s="602" t="s">
        <v>112</v>
      </c>
      <c r="DE17" s="594"/>
      <c r="DF17" s="594"/>
      <c r="DG17" s="594"/>
      <c r="DH17" s="594"/>
      <c r="DI17" s="594"/>
      <c r="DJ17" s="594"/>
      <c r="DK17" s="594"/>
      <c r="DL17" s="594"/>
      <c r="DM17" s="594"/>
      <c r="DN17" s="594"/>
      <c r="DO17" s="594"/>
      <c r="DP17" s="595"/>
      <c r="DQ17" s="602">
        <v>1813038</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372860</v>
      </c>
      <c r="S18" s="594"/>
      <c r="T18" s="594"/>
      <c r="U18" s="594"/>
      <c r="V18" s="594"/>
      <c r="W18" s="594"/>
      <c r="X18" s="594"/>
      <c r="Y18" s="595"/>
      <c r="Z18" s="596">
        <v>2.1</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33988</v>
      </c>
      <c r="S19" s="594"/>
      <c r="T19" s="594"/>
      <c r="U19" s="594"/>
      <c r="V19" s="594"/>
      <c r="W19" s="594"/>
      <c r="X19" s="594"/>
      <c r="Y19" s="595"/>
      <c r="Z19" s="596">
        <v>0.2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339485</v>
      </c>
      <c r="BH19" s="594"/>
      <c r="BI19" s="594"/>
      <c r="BJ19" s="594"/>
      <c r="BK19" s="594"/>
      <c r="BL19" s="594"/>
      <c r="BM19" s="594"/>
      <c r="BN19" s="595"/>
      <c r="BO19" s="596">
        <v>5</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10534325</v>
      </c>
      <c r="S20" s="594"/>
      <c r="T20" s="594"/>
      <c r="U20" s="594"/>
      <c r="V20" s="594"/>
      <c r="W20" s="594"/>
      <c r="X20" s="594"/>
      <c r="Y20" s="595"/>
      <c r="Z20" s="596">
        <v>58.6</v>
      </c>
      <c r="AA20" s="596"/>
      <c r="AB20" s="596"/>
      <c r="AC20" s="596"/>
      <c r="AD20" s="597">
        <v>9787992</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339485</v>
      </c>
      <c r="BH20" s="594"/>
      <c r="BI20" s="594"/>
      <c r="BJ20" s="594"/>
      <c r="BK20" s="594"/>
      <c r="BL20" s="594"/>
      <c r="BM20" s="594"/>
      <c r="BN20" s="595"/>
      <c r="BO20" s="596">
        <v>5</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17037664</v>
      </c>
      <c r="CS20" s="594"/>
      <c r="CT20" s="594"/>
      <c r="CU20" s="594"/>
      <c r="CV20" s="594"/>
      <c r="CW20" s="594"/>
      <c r="CX20" s="594"/>
      <c r="CY20" s="595"/>
      <c r="CZ20" s="596">
        <v>100</v>
      </c>
      <c r="DA20" s="596"/>
      <c r="DB20" s="596"/>
      <c r="DC20" s="596"/>
      <c r="DD20" s="602">
        <v>1589922</v>
      </c>
      <c r="DE20" s="594"/>
      <c r="DF20" s="594"/>
      <c r="DG20" s="594"/>
      <c r="DH20" s="594"/>
      <c r="DI20" s="594"/>
      <c r="DJ20" s="594"/>
      <c r="DK20" s="594"/>
      <c r="DL20" s="594"/>
      <c r="DM20" s="594"/>
      <c r="DN20" s="594"/>
      <c r="DO20" s="594"/>
      <c r="DP20" s="595"/>
      <c r="DQ20" s="602">
        <v>12072755</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6151</v>
      </c>
      <c r="S21" s="594"/>
      <c r="T21" s="594"/>
      <c r="U21" s="594"/>
      <c r="V21" s="594"/>
      <c r="W21" s="594"/>
      <c r="X21" s="594"/>
      <c r="Y21" s="595"/>
      <c r="Z21" s="596">
        <v>0</v>
      </c>
      <c r="AA21" s="596"/>
      <c r="AB21" s="596"/>
      <c r="AC21" s="596"/>
      <c r="AD21" s="597">
        <v>6151</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258658</v>
      </c>
      <c r="S22" s="594"/>
      <c r="T22" s="594"/>
      <c r="U22" s="594"/>
      <c r="V22" s="594"/>
      <c r="W22" s="594"/>
      <c r="X22" s="594"/>
      <c r="Y22" s="595"/>
      <c r="Z22" s="596">
        <v>1.4</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134110</v>
      </c>
      <c r="S23" s="594"/>
      <c r="T23" s="594"/>
      <c r="U23" s="594"/>
      <c r="V23" s="594"/>
      <c r="W23" s="594"/>
      <c r="X23" s="594"/>
      <c r="Y23" s="595"/>
      <c r="Z23" s="596">
        <v>0.7</v>
      </c>
      <c r="AA23" s="596"/>
      <c r="AB23" s="596"/>
      <c r="AC23" s="596"/>
      <c r="AD23" s="597">
        <v>11088</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339485</v>
      </c>
      <c r="BH23" s="594"/>
      <c r="BI23" s="594"/>
      <c r="BJ23" s="594"/>
      <c r="BK23" s="594"/>
      <c r="BL23" s="594"/>
      <c r="BM23" s="594"/>
      <c r="BN23" s="595"/>
      <c r="BO23" s="596">
        <v>5</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30616</v>
      </c>
      <c r="S24" s="594"/>
      <c r="T24" s="594"/>
      <c r="U24" s="594"/>
      <c r="V24" s="594"/>
      <c r="W24" s="594"/>
      <c r="X24" s="594"/>
      <c r="Y24" s="595"/>
      <c r="Z24" s="596">
        <v>0.2</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8079818</v>
      </c>
      <c r="CS24" s="583"/>
      <c r="CT24" s="583"/>
      <c r="CU24" s="583"/>
      <c r="CV24" s="583"/>
      <c r="CW24" s="583"/>
      <c r="CX24" s="583"/>
      <c r="CY24" s="584"/>
      <c r="CZ24" s="620">
        <v>47.4</v>
      </c>
      <c r="DA24" s="621"/>
      <c r="DB24" s="621"/>
      <c r="DC24" s="622"/>
      <c r="DD24" s="619">
        <v>5231661</v>
      </c>
      <c r="DE24" s="583"/>
      <c r="DF24" s="583"/>
      <c r="DG24" s="583"/>
      <c r="DH24" s="583"/>
      <c r="DI24" s="583"/>
      <c r="DJ24" s="583"/>
      <c r="DK24" s="584"/>
      <c r="DL24" s="619">
        <v>5231137</v>
      </c>
      <c r="DM24" s="583"/>
      <c r="DN24" s="583"/>
      <c r="DO24" s="583"/>
      <c r="DP24" s="583"/>
      <c r="DQ24" s="583"/>
      <c r="DR24" s="583"/>
      <c r="DS24" s="583"/>
      <c r="DT24" s="583"/>
      <c r="DU24" s="583"/>
      <c r="DV24" s="584"/>
      <c r="DW24" s="587">
        <v>48.8</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2286927</v>
      </c>
      <c r="S25" s="594"/>
      <c r="T25" s="594"/>
      <c r="U25" s="594"/>
      <c r="V25" s="594"/>
      <c r="W25" s="594"/>
      <c r="X25" s="594"/>
      <c r="Y25" s="595"/>
      <c r="Z25" s="596">
        <v>12.7</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2568100</v>
      </c>
      <c r="CS25" s="625"/>
      <c r="CT25" s="625"/>
      <c r="CU25" s="625"/>
      <c r="CV25" s="625"/>
      <c r="CW25" s="625"/>
      <c r="CX25" s="625"/>
      <c r="CY25" s="626"/>
      <c r="CZ25" s="627">
        <v>15.1</v>
      </c>
      <c r="DA25" s="628"/>
      <c r="DB25" s="628"/>
      <c r="DC25" s="629"/>
      <c r="DD25" s="602">
        <v>2436385</v>
      </c>
      <c r="DE25" s="625"/>
      <c r="DF25" s="625"/>
      <c r="DG25" s="625"/>
      <c r="DH25" s="625"/>
      <c r="DI25" s="625"/>
      <c r="DJ25" s="625"/>
      <c r="DK25" s="626"/>
      <c r="DL25" s="602">
        <v>2436098</v>
      </c>
      <c r="DM25" s="625"/>
      <c r="DN25" s="625"/>
      <c r="DO25" s="625"/>
      <c r="DP25" s="625"/>
      <c r="DQ25" s="625"/>
      <c r="DR25" s="625"/>
      <c r="DS25" s="625"/>
      <c r="DT25" s="625"/>
      <c r="DU25" s="625"/>
      <c r="DV25" s="626"/>
      <c r="DW25" s="598">
        <v>22.7</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1640858</v>
      </c>
      <c r="CS26" s="594"/>
      <c r="CT26" s="594"/>
      <c r="CU26" s="594"/>
      <c r="CV26" s="594"/>
      <c r="CW26" s="594"/>
      <c r="CX26" s="594"/>
      <c r="CY26" s="595"/>
      <c r="CZ26" s="627">
        <v>9.6</v>
      </c>
      <c r="DA26" s="628"/>
      <c r="DB26" s="628"/>
      <c r="DC26" s="629"/>
      <c r="DD26" s="602">
        <v>1524310</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1184902</v>
      </c>
      <c r="S27" s="594"/>
      <c r="T27" s="594"/>
      <c r="U27" s="594"/>
      <c r="V27" s="594"/>
      <c r="W27" s="594"/>
      <c r="X27" s="594"/>
      <c r="Y27" s="595"/>
      <c r="Z27" s="596">
        <v>6.6</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6843055</v>
      </c>
      <c r="BH27" s="594"/>
      <c r="BI27" s="594"/>
      <c r="BJ27" s="594"/>
      <c r="BK27" s="594"/>
      <c r="BL27" s="594"/>
      <c r="BM27" s="594"/>
      <c r="BN27" s="595"/>
      <c r="BO27" s="596">
        <v>100</v>
      </c>
      <c r="BP27" s="596"/>
      <c r="BQ27" s="596"/>
      <c r="BR27" s="596"/>
      <c r="BS27" s="602">
        <v>132430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3617993</v>
      </c>
      <c r="CS27" s="625"/>
      <c r="CT27" s="625"/>
      <c r="CU27" s="625"/>
      <c r="CV27" s="625"/>
      <c r="CW27" s="625"/>
      <c r="CX27" s="625"/>
      <c r="CY27" s="626"/>
      <c r="CZ27" s="627">
        <v>21.2</v>
      </c>
      <c r="DA27" s="628"/>
      <c r="DB27" s="628"/>
      <c r="DC27" s="629"/>
      <c r="DD27" s="602">
        <v>982240</v>
      </c>
      <c r="DE27" s="625"/>
      <c r="DF27" s="625"/>
      <c r="DG27" s="625"/>
      <c r="DH27" s="625"/>
      <c r="DI27" s="625"/>
      <c r="DJ27" s="625"/>
      <c r="DK27" s="626"/>
      <c r="DL27" s="602">
        <v>982003</v>
      </c>
      <c r="DM27" s="625"/>
      <c r="DN27" s="625"/>
      <c r="DO27" s="625"/>
      <c r="DP27" s="625"/>
      <c r="DQ27" s="625"/>
      <c r="DR27" s="625"/>
      <c r="DS27" s="625"/>
      <c r="DT27" s="625"/>
      <c r="DU27" s="625"/>
      <c r="DV27" s="626"/>
      <c r="DW27" s="598">
        <v>9.1999999999999993</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73964</v>
      </c>
      <c r="S28" s="594"/>
      <c r="T28" s="594"/>
      <c r="U28" s="594"/>
      <c r="V28" s="594"/>
      <c r="W28" s="594"/>
      <c r="X28" s="594"/>
      <c r="Y28" s="595"/>
      <c r="Z28" s="596">
        <v>0.4</v>
      </c>
      <c r="AA28" s="596"/>
      <c r="AB28" s="596"/>
      <c r="AC28" s="596"/>
      <c r="AD28" s="597">
        <v>3167</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1893725</v>
      </c>
      <c r="CS28" s="594"/>
      <c r="CT28" s="594"/>
      <c r="CU28" s="594"/>
      <c r="CV28" s="594"/>
      <c r="CW28" s="594"/>
      <c r="CX28" s="594"/>
      <c r="CY28" s="595"/>
      <c r="CZ28" s="627">
        <v>11.1</v>
      </c>
      <c r="DA28" s="628"/>
      <c r="DB28" s="628"/>
      <c r="DC28" s="629"/>
      <c r="DD28" s="602">
        <v>1813036</v>
      </c>
      <c r="DE28" s="594"/>
      <c r="DF28" s="594"/>
      <c r="DG28" s="594"/>
      <c r="DH28" s="594"/>
      <c r="DI28" s="594"/>
      <c r="DJ28" s="594"/>
      <c r="DK28" s="595"/>
      <c r="DL28" s="602">
        <v>1813036</v>
      </c>
      <c r="DM28" s="594"/>
      <c r="DN28" s="594"/>
      <c r="DO28" s="594"/>
      <c r="DP28" s="594"/>
      <c r="DQ28" s="594"/>
      <c r="DR28" s="594"/>
      <c r="DS28" s="594"/>
      <c r="DT28" s="594"/>
      <c r="DU28" s="594"/>
      <c r="DV28" s="595"/>
      <c r="DW28" s="598">
        <v>16.899999999999999</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2518</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1893725</v>
      </c>
      <c r="CS29" s="625"/>
      <c r="CT29" s="625"/>
      <c r="CU29" s="625"/>
      <c r="CV29" s="625"/>
      <c r="CW29" s="625"/>
      <c r="CX29" s="625"/>
      <c r="CY29" s="626"/>
      <c r="CZ29" s="627">
        <v>11.1</v>
      </c>
      <c r="DA29" s="628"/>
      <c r="DB29" s="628"/>
      <c r="DC29" s="629"/>
      <c r="DD29" s="602">
        <v>1813036</v>
      </c>
      <c r="DE29" s="625"/>
      <c r="DF29" s="625"/>
      <c r="DG29" s="625"/>
      <c r="DH29" s="625"/>
      <c r="DI29" s="625"/>
      <c r="DJ29" s="625"/>
      <c r="DK29" s="626"/>
      <c r="DL29" s="602">
        <v>1813036</v>
      </c>
      <c r="DM29" s="625"/>
      <c r="DN29" s="625"/>
      <c r="DO29" s="625"/>
      <c r="DP29" s="625"/>
      <c r="DQ29" s="625"/>
      <c r="DR29" s="625"/>
      <c r="DS29" s="625"/>
      <c r="DT29" s="625"/>
      <c r="DU29" s="625"/>
      <c r="DV29" s="626"/>
      <c r="DW29" s="598">
        <v>16.899999999999999</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71400</v>
      </c>
      <c r="S30" s="594"/>
      <c r="T30" s="594"/>
      <c r="U30" s="594"/>
      <c r="V30" s="594"/>
      <c r="W30" s="594"/>
      <c r="X30" s="594"/>
      <c r="Y30" s="595"/>
      <c r="Z30" s="596">
        <v>0.4</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99</v>
      </c>
      <c r="BH30" s="652"/>
      <c r="BI30" s="652"/>
      <c r="BJ30" s="652"/>
      <c r="BK30" s="652"/>
      <c r="BL30" s="652"/>
      <c r="BM30" s="588">
        <v>96.3</v>
      </c>
      <c r="BN30" s="652"/>
      <c r="BO30" s="652"/>
      <c r="BP30" s="652"/>
      <c r="BQ30" s="653"/>
      <c r="BR30" s="651">
        <v>98.7</v>
      </c>
      <c r="BS30" s="652"/>
      <c r="BT30" s="652"/>
      <c r="BU30" s="652"/>
      <c r="BV30" s="652"/>
      <c r="BW30" s="652"/>
      <c r="BX30" s="588">
        <v>95.1</v>
      </c>
      <c r="BY30" s="652"/>
      <c r="BZ30" s="652"/>
      <c r="CA30" s="652"/>
      <c r="CB30" s="653"/>
      <c r="CD30" s="656"/>
      <c r="CE30" s="657"/>
      <c r="CF30" s="607" t="s">
        <v>293</v>
      </c>
      <c r="CG30" s="608"/>
      <c r="CH30" s="608"/>
      <c r="CI30" s="608"/>
      <c r="CJ30" s="608"/>
      <c r="CK30" s="608"/>
      <c r="CL30" s="608"/>
      <c r="CM30" s="608"/>
      <c r="CN30" s="608"/>
      <c r="CO30" s="608"/>
      <c r="CP30" s="608"/>
      <c r="CQ30" s="609"/>
      <c r="CR30" s="593">
        <v>1699187</v>
      </c>
      <c r="CS30" s="594"/>
      <c r="CT30" s="594"/>
      <c r="CU30" s="594"/>
      <c r="CV30" s="594"/>
      <c r="CW30" s="594"/>
      <c r="CX30" s="594"/>
      <c r="CY30" s="595"/>
      <c r="CZ30" s="627">
        <v>10</v>
      </c>
      <c r="DA30" s="628"/>
      <c r="DB30" s="628"/>
      <c r="DC30" s="629"/>
      <c r="DD30" s="602">
        <v>1626069</v>
      </c>
      <c r="DE30" s="594"/>
      <c r="DF30" s="594"/>
      <c r="DG30" s="594"/>
      <c r="DH30" s="594"/>
      <c r="DI30" s="594"/>
      <c r="DJ30" s="594"/>
      <c r="DK30" s="595"/>
      <c r="DL30" s="602">
        <v>1626069</v>
      </c>
      <c r="DM30" s="594"/>
      <c r="DN30" s="594"/>
      <c r="DO30" s="594"/>
      <c r="DP30" s="594"/>
      <c r="DQ30" s="594"/>
      <c r="DR30" s="594"/>
      <c r="DS30" s="594"/>
      <c r="DT30" s="594"/>
      <c r="DU30" s="594"/>
      <c r="DV30" s="595"/>
      <c r="DW30" s="598">
        <v>15.2</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1389505</v>
      </c>
      <c r="S31" s="594"/>
      <c r="T31" s="594"/>
      <c r="U31" s="594"/>
      <c r="V31" s="594"/>
      <c r="W31" s="594"/>
      <c r="X31" s="594"/>
      <c r="Y31" s="595"/>
      <c r="Z31" s="596">
        <v>7.7</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98.9</v>
      </c>
      <c r="BH31" s="625"/>
      <c r="BI31" s="625"/>
      <c r="BJ31" s="625"/>
      <c r="BK31" s="625"/>
      <c r="BL31" s="625"/>
      <c r="BM31" s="599">
        <v>96.7</v>
      </c>
      <c r="BN31" s="649"/>
      <c r="BO31" s="649"/>
      <c r="BP31" s="649"/>
      <c r="BQ31" s="650"/>
      <c r="BR31" s="648">
        <v>98.6</v>
      </c>
      <c r="BS31" s="625"/>
      <c r="BT31" s="625"/>
      <c r="BU31" s="625"/>
      <c r="BV31" s="625"/>
      <c r="BW31" s="625"/>
      <c r="BX31" s="599">
        <v>95.6</v>
      </c>
      <c r="BY31" s="649"/>
      <c r="BZ31" s="649"/>
      <c r="CA31" s="649"/>
      <c r="CB31" s="650"/>
      <c r="CD31" s="656"/>
      <c r="CE31" s="657"/>
      <c r="CF31" s="607" t="s">
        <v>297</v>
      </c>
      <c r="CG31" s="608"/>
      <c r="CH31" s="608"/>
      <c r="CI31" s="608"/>
      <c r="CJ31" s="608"/>
      <c r="CK31" s="608"/>
      <c r="CL31" s="608"/>
      <c r="CM31" s="608"/>
      <c r="CN31" s="608"/>
      <c r="CO31" s="608"/>
      <c r="CP31" s="608"/>
      <c r="CQ31" s="609"/>
      <c r="CR31" s="593">
        <v>194538</v>
      </c>
      <c r="CS31" s="625"/>
      <c r="CT31" s="625"/>
      <c r="CU31" s="625"/>
      <c r="CV31" s="625"/>
      <c r="CW31" s="625"/>
      <c r="CX31" s="625"/>
      <c r="CY31" s="626"/>
      <c r="CZ31" s="627">
        <v>1.1000000000000001</v>
      </c>
      <c r="DA31" s="628"/>
      <c r="DB31" s="628"/>
      <c r="DC31" s="629"/>
      <c r="DD31" s="602">
        <v>186967</v>
      </c>
      <c r="DE31" s="625"/>
      <c r="DF31" s="625"/>
      <c r="DG31" s="625"/>
      <c r="DH31" s="625"/>
      <c r="DI31" s="625"/>
      <c r="DJ31" s="625"/>
      <c r="DK31" s="626"/>
      <c r="DL31" s="602">
        <v>186967</v>
      </c>
      <c r="DM31" s="625"/>
      <c r="DN31" s="625"/>
      <c r="DO31" s="625"/>
      <c r="DP31" s="625"/>
      <c r="DQ31" s="625"/>
      <c r="DR31" s="625"/>
      <c r="DS31" s="625"/>
      <c r="DT31" s="625"/>
      <c r="DU31" s="625"/>
      <c r="DV31" s="626"/>
      <c r="DW31" s="598">
        <v>1.7</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488202</v>
      </c>
      <c r="S32" s="594"/>
      <c r="T32" s="594"/>
      <c r="U32" s="594"/>
      <c r="V32" s="594"/>
      <c r="W32" s="594"/>
      <c r="X32" s="594"/>
      <c r="Y32" s="595"/>
      <c r="Z32" s="596">
        <v>2.7</v>
      </c>
      <c r="AA32" s="596"/>
      <c r="AB32" s="596"/>
      <c r="AC32" s="596"/>
      <c r="AD32" s="597">
        <v>1071</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v>
      </c>
      <c r="BH32" s="661"/>
      <c r="BI32" s="661"/>
      <c r="BJ32" s="661"/>
      <c r="BK32" s="661"/>
      <c r="BL32" s="661"/>
      <c r="BM32" s="662">
        <v>95.5</v>
      </c>
      <c r="BN32" s="661"/>
      <c r="BO32" s="661"/>
      <c r="BP32" s="661"/>
      <c r="BQ32" s="663"/>
      <c r="BR32" s="660">
        <v>98.6</v>
      </c>
      <c r="BS32" s="661"/>
      <c r="BT32" s="661"/>
      <c r="BU32" s="661"/>
      <c r="BV32" s="661"/>
      <c r="BW32" s="661"/>
      <c r="BX32" s="662">
        <v>94</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1500400</v>
      </c>
      <c r="S33" s="594"/>
      <c r="T33" s="594"/>
      <c r="U33" s="594"/>
      <c r="V33" s="594"/>
      <c r="W33" s="594"/>
      <c r="X33" s="594"/>
      <c r="Y33" s="595"/>
      <c r="Z33" s="596">
        <v>8.4</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7367924</v>
      </c>
      <c r="CS33" s="625"/>
      <c r="CT33" s="625"/>
      <c r="CU33" s="625"/>
      <c r="CV33" s="625"/>
      <c r="CW33" s="625"/>
      <c r="CX33" s="625"/>
      <c r="CY33" s="626"/>
      <c r="CZ33" s="627">
        <v>43.2</v>
      </c>
      <c r="DA33" s="628"/>
      <c r="DB33" s="628"/>
      <c r="DC33" s="629"/>
      <c r="DD33" s="602">
        <v>6273493</v>
      </c>
      <c r="DE33" s="625"/>
      <c r="DF33" s="625"/>
      <c r="DG33" s="625"/>
      <c r="DH33" s="625"/>
      <c r="DI33" s="625"/>
      <c r="DJ33" s="625"/>
      <c r="DK33" s="626"/>
      <c r="DL33" s="602">
        <v>4809908</v>
      </c>
      <c r="DM33" s="625"/>
      <c r="DN33" s="625"/>
      <c r="DO33" s="625"/>
      <c r="DP33" s="625"/>
      <c r="DQ33" s="625"/>
      <c r="DR33" s="625"/>
      <c r="DS33" s="625"/>
      <c r="DT33" s="625"/>
      <c r="DU33" s="625"/>
      <c r="DV33" s="626"/>
      <c r="DW33" s="598">
        <v>44.8</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2243166</v>
      </c>
      <c r="CS34" s="594"/>
      <c r="CT34" s="594"/>
      <c r="CU34" s="594"/>
      <c r="CV34" s="594"/>
      <c r="CW34" s="594"/>
      <c r="CX34" s="594"/>
      <c r="CY34" s="595"/>
      <c r="CZ34" s="627">
        <v>13.2</v>
      </c>
      <c r="DA34" s="628"/>
      <c r="DB34" s="628"/>
      <c r="DC34" s="629"/>
      <c r="DD34" s="602">
        <v>1686342</v>
      </c>
      <c r="DE34" s="594"/>
      <c r="DF34" s="594"/>
      <c r="DG34" s="594"/>
      <c r="DH34" s="594"/>
      <c r="DI34" s="594"/>
      <c r="DJ34" s="594"/>
      <c r="DK34" s="595"/>
      <c r="DL34" s="602">
        <v>1477277</v>
      </c>
      <c r="DM34" s="594"/>
      <c r="DN34" s="594"/>
      <c r="DO34" s="594"/>
      <c r="DP34" s="594"/>
      <c r="DQ34" s="594"/>
      <c r="DR34" s="594"/>
      <c r="DS34" s="594"/>
      <c r="DT34" s="594"/>
      <c r="DU34" s="594"/>
      <c r="DV34" s="595"/>
      <c r="DW34" s="598">
        <v>13.8</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916600</v>
      </c>
      <c r="S35" s="594"/>
      <c r="T35" s="594"/>
      <c r="U35" s="594"/>
      <c r="V35" s="594"/>
      <c r="W35" s="594"/>
      <c r="X35" s="594"/>
      <c r="Y35" s="595"/>
      <c r="Z35" s="596">
        <v>5.0999999999999996</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2003638</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214056</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111041</v>
      </c>
      <c r="CS35" s="625"/>
      <c r="CT35" s="625"/>
      <c r="CU35" s="625"/>
      <c r="CV35" s="625"/>
      <c r="CW35" s="625"/>
      <c r="CX35" s="625"/>
      <c r="CY35" s="626"/>
      <c r="CZ35" s="627">
        <v>0.7</v>
      </c>
      <c r="DA35" s="628"/>
      <c r="DB35" s="628"/>
      <c r="DC35" s="629"/>
      <c r="DD35" s="602">
        <v>97153</v>
      </c>
      <c r="DE35" s="625"/>
      <c r="DF35" s="625"/>
      <c r="DG35" s="625"/>
      <c r="DH35" s="625"/>
      <c r="DI35" s="625"/>
      <c r="DJ35" s="625"/>
      <c r="DK35" s="626"/>
      <c r="DL35" s="602">
        <v>97153</v>
      </c>
      <c r="DM35" s="625"/>
      <c r="DN35" s="625"/>
      <c r="DO35" s="625"/>
      <c r="DP35" s="625"/>
      <c r="DQ35" s="625"/>
      <c r="DR35" s="625"/>
      <c r="DS35" s="625"/>
      <c r="DT35" s="625"/>
      <c r="DU35" s="625"/>
      <c r="DV35" s="626"/>
      <c r="DW35" s="598">
        <v>0.9</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17961678</v>
      </c>
      <c r="S36" s="666"/>
      <c r="T36" s="666"/>
      <c r="U36" s="666"/>
      <c r="V36" s="666"/>
      <c r="W36" s="666"/>
      <c r="X36" s="666"/>
      <c r="Y36" s="667"/>
      <c r="Z36" s="668">
        <v>100</v>
      </c>
      <c r="AA36" s="668"/>
      <c r="AB36" s="668"/>
      <c r="AC36" s="668"/>
      <c r="AD36" s="669">
        <v>9809469</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518453</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161328</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2488383</v>
      </c>
      <c r="CS36" s="594"/>
      <c r="CT36" s="594"/>
      <c r="CU36" s="594"/>
      <c r="CV36" s="594"/>
      <c r="CW36" s="594"/>
      <c r="CX36" s="594"/>
      <c r="CY36" s="595"/>
      <c r="CZ36" s="627">
        <v>14.6</v>
      </c>
      <c r="DA36" s="628"/>
      <c r="DB36" s="628"/>
      <c r="DC36" s="629"/>
      <c r="DD36" s="602">
        <v>2189826</v>
      </c>
      <c r="DE36" s="594"/>
      <c r="DF36" s="594"/>
      <c r="DG36" s="594"/>
      <c r="DH36" s="594"/>
      <c r="DI36" s="594"/>
      <c r="DJ36" s="594"/>
      <c r="DK36" s="595"/>
      <c r="DL36" s="602">
        <v>1732594</v>
      </c>
      <c r="DM36" s="594"/>
      <c r="DN36" s="594"/>
      <c r="DO36" s="594"/>
      <c r="DP36" s="594"/>
      <c r="DQ36" s="594"/>
      <c r="DR36" s="594"/>
      <c r="DS36" s="594"/>
      <c r="DT36" s="594"/>
      <c r="DU36" s="594"/>
      <c r="DV36" s="595"/>
      <c r="DW36" s="598">
        <v>16.2</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v>54384</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8999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1370619</v>
      </c>
      <c r="CS37" s="625"/>
      <c r="CT37" s="625"/>
      <c r="CU37" s="625"/>
      <c r="CV37" s="625"/>
      <c r="CW37" s="625"/>
      <c r="CX37" s="625"/>
      <c r="CY37" s="626"/>
      <c r="CZ37" s="627">
        <v>8</v>
      </c>
      <c r="DA37" s="628"/>
      <c r="DB37" s="628"/>
      <c r="DC37" s="629"/>
      <c r="DD37" s="602">
        <v>1370619</v>
      </c>
      <c r="DE37" s="625"/>
      <c r="DF37" s="625"/>
      <c r="DG37" s="625"/>
      <c r="DH37" s="625"/>
      <c r="DI37" s="625"/>
      <c r="DJ37" s="625"/>
      <c r="DK37" s="626"/>
      <c r="DL37" s="602">
        <v>1370619</v>
      </c>
      <c r="DM37" s="625"/>
      <c r="DN37" s="625"/>
      <c r="DO37" s="625"/>
      <c r="DP37" s="625"/>
      <c r="DQ37" s="625"/>
      <c r="DR37" s="625"/>
      <c r="DS37" s="625"/>
      <c r="DT37" s="625"/>
      <c r="DU37" s="625"/>
      <c r="DV37" s="626"/>
      <c r="DW37" s="598">
        <v>12.8</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v>6449</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17115</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1997189</v>
      </c>
      <c r="CS38" s="594"/>
      <c r="CT38" s="594"/>
      <c r="CU38" s="594"/>
      <c r="CV38" s="594"/>
      <c r="CW38" s="594"/>
      <c r="CX38" s="594"/>
      <c r="CY38" s="595"/>
      <c r="CZ38" s="627">
        <v>11.7</v>
      </c>
      <c r="DA38" s="628"/>
      <c r="DB38" s="628"/>
      <c r="DC38" s="629"/>
      <c r="DD38" s="602">
        <v>1792430</v>
      </c>
      <c r="DE38" s="594"/>
      <c r="DF38" s="594"/>
      <c r="DG38" s="594"/>
      <c r="DH38" s="594"/>
      <c r="DI38" s="594"/>
      <c r="DJ38" s="594"/>
      <c r="DK38" s="595"/>
      <c r="DL38" s="602">
        <v>1502884</v>
      </c>
      <c r="DM38" s="594"/>
      <c r="DN38" s="594"/>
      <c r="DO38" s="594"/>
      <c r="DP38" s="594"/>
      <c r="DQ38" s="594"/>
      <c r="DR38" s="594"/>
      <c r="DS38" s="594"/>
      <c r="DT38" s="594"/>
      <c r="DU38" s="594"/>
      <c r="DV38" s="595"/>
      <c r="DW38" s="598">
        <v>14</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102</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516145</v>
      </c>
      <c r="CS39" s="625"/>
      <c r="CT39" s="625"/>
      <c r="CU39" s="625"/>
      <c r="CV39" s="625"/>
      <c r="CW39" s="625"/>
      <c r="CX39" s="625"/>
      <c r="CY39" s="626"/>
      <c r="CZ39" s="627">
        <v>3</v>
      </c>
      <c r="DA39" s="628"/>
      <c r="DB39" s="628"/>
      <c r="DC39" s="629"/>
      <c r="DD39" s="602">
        <v>507742</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434150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83</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12000</v>
      </c>
      <c r="CS40" s="594"/>
      <c r="CT40" s="594"/>
      <c r="CU40" s="594"/>
      <c r="CV40" s="594"/>
      <c r="CW40" s="594"/>
      <c r="CX40" s="594"/>
      <c r="CY40" s="595"/>
      <c r="CZ40" s="627">
        <v>0.1</v>
      </c>
      <c r="DA40" s="628"/>
      <c r="DB40" s="628"/>
      <c r="DC40" s="629"/>
      <c r="DD40" s="602" t="s">
        <v>322</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990202</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227</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1589922</v>
      </c>
      <c r="CS42" s="594"/>
      <c r="CT42" s="594"/>
      <c r="CU42" s="594"/>
      <c r="CV42" s="594"/>
      <c r="CW42" s="594"/>
      <c r="CX42" s="594"/>
      <c r="CY42" s="595"/>
      <c r="CZ42" s="627">
        <v>9.3000000000000007</v>
      </c>
      <c r="DA42" s="676"/>
      <c r="DB42" s="676"/>
      <c r="DC42" s="677"/>
      <c r="DD42" s="602">
        <v>567601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89975</v>
      </c>
      <c r="CS43" s="625"/>
      <c r="CT43" s="625"/>
      <c r="CU43" s="625"/>
      <c r="CV43" s="625"/>
      <c r="CW43" s="625"/>
      <c r="CX43" s="625"/>
      <c r="CY43" s="626"/>
      <c r="CZ43" s="627">
        <v>0.5</v>
      </c>
      <c r="DA43" s="628"/>
      <c r="DB43" s="628"/>
      <c r="DC43" s="629"/>
      <c r="DD43" s="602">
        <v>89975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1589922</v>
      </c>
      <c r="CS44" s="594"/>
      <c r="CT44" s="594"/>
      <c r="CU44" s="594"/>
      <c r="CV44" s="594"/>
      <c r="CW44" s="594"/>
      <c r="CX44" s="594"/>
      <c r="CY44" s="595"/>
      <c r="CZ44" s="627">
        <v>9.3000000000000007</v>
      </c>
      <c r="DA44" s="676"/>
      <c r="DB44" s="676"/>
      <c r="DC44" s="677"/>
      <c r="DD44" s="602">
        <v>567601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655720</v>
      </c>
      <c r="CS45" s="625"/>
      <c r="CT45" s="625"/>
      <c r="CU45" s="625"/>
      <c r="CV45" s="625"/>
      <c r="CW45" s="625"/>
      <c r="CX45" s="625"/>
      <c r="CY45" s="626"/>
      <c r="CZ45" s="627">
        <v>3.8</v>
      </c>
      <c r="DA45" s="628"/>
      <c r="DB45" s="628"/>
      <c r="DC45" s="629"/>
      <c r="DD45" s="602">
        <v>86974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925357</v>
      </c>
      <c r="CS46" s="594"/>
      <c r="CT46" s="594"/>
      <c r="CU46" s="594"/>
      <c r="CV46" s="594"/>
      <c r="CW46" s="594"/>
      <c r="CX46" s="594"/>
      <c r="CY46" s="595"/>
      <c r="CZ46" s="627">
        <v>5.4</v>
      </c>
      <c r="DA46" s="676"/>
      <c r="DB46" s="676"/>
      <c r="DC46" s="677"/>
      <c r="DD46" s="602">
        <v>479682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t="s">
        <v>322</v>
      </c>
      <c r="CS47" s="625"/>
      <c r="CT47" s="625"/>
      <c r="CU47" s="625"/>
      <c r="CV47" s="625"/>
      <c r="CW47" s="625"/>
      <c r="CX47" s="625"/>
      <c r="CY47" s="626"/>
      <c r="CZ47" s="627" t="s">
        <v>322</v>
      </c>
      <c r="DA47" s="628"/>
      <c r="DB47" s="628"/>
      <c r="DC47" s="629"/>
      <c r="DD47" s="602" t="s">
        <v>322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17037664</v>
      </c>
      <c r="CS49" s="661"/>
      <c r="CT49" s="661"/>
      <c r="CU49" s="661"/>
      <c r="CV49" s="661"/>
      <c r="CW49" s="661"/>
      <c r="CX49" s="661"/>
      <c r="CY49" s="688"/>
      <c r="CZ49" s="689">
        <v>100</v>
      </c>
      <c r="DA49" s="690"/>
      <c r="DB49" s="690"/>
      <c r="DC49" s="691"/>
      <c r="DD49" s="692">
        <v>12072755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17874</v>
      </c>
      <c r="R7" s="723"/>
      <c r="S7" s="723"/>
      <c r="T7" s="723"/>
      <c r="U7" s="723"/>
      <c r="V7" s="723">
        <v>16950</v>
      </c>
      <c r="W7" s="723"/>
      <c r="X7" s="723"/>
      <c r="Y7" s="723"/>
      <c r="Z7" s="723"/>
      <c r="AA7" s="723">
        <v>924</v>
      </c>
      <c r="AB7" s="723"/>
      <c r="AC7" s="723"/>
      <c r="AD7" s="723"/>
      <c r="AE7" s="724"/>
      <c r="AF7" s="725">
        <v>867</v>
      </c>
      <c r="AG7" s="726"/>
      <c r="AH7" s="726"/>
      <c r="AI7" s="726"/>
      <c r="AJ7" s="727"/>
      <c r="AK7" s="762" t="s">
        <v>543</v>
      </c>
      <c r="AL7" s="763"/>
      <c r="AM7" s="763"/>
      <c r="AN7" s="763"/>
      <c r="AO7" s="763"/>
      <c r="AP7" s="763">
        <v>13863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554</v>
      </c>
      <c r="BT7" s="767"/>
      <c r="BU7" s="767"/>
      <c r="BV7" s="767"/>
      <c r="BW7" s="767"/>
      <c r="BX7" s="767"/>
      <c r="BY7" s="767"/>
      <c r="BZ7" s="767"/>
      <c r="CA7" s="767"/>
      <c r="CB7" s="767"/>
      <c r="CC7" s="767"/>
      <c r="CD7" s="767"/>
      <c r="CE7" s="767"/>
      <c r="CF7" s="767"/>
      <c r="CG7" s="768"/>
      <c r="CH7" s="759">
        <v>6</v>
      </c>
      <c r="CI7" s="760"/>
      <c r="CJ7" s="760"/>
      <c r="CK7" s="760"/>
      <c r="CL7" s="761"/>
      <c r="CM7" s="759">
        <v>325</v>
      </c>
      <c r="CN7" s="760"/>
      <c r="CO7" s="760"/>
      <c r="CP7" s="760"/>
      <c r="CQ7" s="761"/>
      <c r="CR7" s="759">
        <v>261</v>
      </c>
      <c r="CS7" s="760"/>
      <c r="CT7" s="760"/>
      <c r="CU7" s="760"/>
      <c r="CV7" s="761"/>
      <c r="CW7" s="759" t="s">
        <v>557</v>
      </c>
      <c r="CX7" s="760"/>
      <c r="CY7" s="760"/>
      <c r="CZ7" s="760"/>
      <c r="DA7" s="761"/>
      <c r="DB7" s="759" t="s">
        <v>557</v>
      </c>
      <c r="DC7" s="760"/>
      <c r="DD7" s="760"/>
      <c r="DE7" s="760"/>
      <c r="DF7" s="761"/>
      <c r="DG7" s="759" t="s">
        <v>557</v>
      </c>
      <c r="DH7" s="760"/>
      <c r="DI7" s="760"/>
      <c r="DJ7" s="760"/>
      <c r="DK7" s="761"/>
      <c r="DL7" s="759" t="s">
        <v>557</v>
      </c>
      <c r="DM7" s="760"/>
      <c r="DN7" s="760"/>
      <c r="DO7" s="760"/>
      <c r="DP7" s="761"/>
      <c r="DQ7" s="759" t="s">
        <v>557</v>
      </c>
      <c r="DR7" s="760"/>
      <c r="DS7" s="760"/>
      <c r="DT7" s="760"/>
      <c r="DU7" s="761"/>
      <c r="DV7" s="740"/>
      <c r="DW7" s="741"/>
      <c r="DX7" s="741"/>
      <c r="DY7" s="741"/>
      <c r="DZ7" s="742"/>
      <c r="EA7" s="205"/>
    </row>
    <row r="8" spans="1:131" s="206" customFormat="1" ht="26.25" customHeight="1" x14ac:dyDescent="0.15">
      <c r="A8" s="212">
        <v>2</v>
      </c>
      <c r="B8" s="743" t="s">
        <v>367</v>
      </c>
      <c r="C8" s="744"/>
      <c r="D8" s="744"/>
      <c r="E8" s="744"/>
      <c r="F8" s="744"/>
      <c r="G8" s="744"/>
      <c r="H8" s="744"/>
      <c r="I8" s="744"/>
      <c r="J8" s="744"/>
      <c r="K8" s="744"/>
      <c r="L8" s="744"/>
      <c r="M8" s="744"/>
      <c r="N8" s="744"/>
      <c r="O8" s="744"/>
      <c r="P8" s="745"/>
      <c r="Q8" s="746">
        <v>13</v>
      </c>
      <c r="R8" s="747"/>
      <c r="S8" s="747"/>
      <c r="T8" s="747"/>
      <c r="U8" s="747"/>
      <c r="V8" s="747">
        <v>13</v>
      </c>
      <c r="W8" s="747"/>
      <c r="X8" s="747"/>
      <c r="Y8" s="747"/>
      <c r="Z8" s="747"/>
      <c r="AA8" s="747" t="s">
        <v>543</v>
      </c>
      <c r="AB8" s="747"/>
      <c r="AC8" s="747"/>
      <c r="AD8" s="747"/>
      <c r="AE8" s="748"/>
      <c r="AF8" s="749" t="s">
        <v>112</v>
      </c>
      <c r="AG8" s="750"/>
      <c r="AH8" s="750"/>
      <c r="AI8" s="750"/>
      <c r="AJ8" s="751"/>
      <c r="AK8" s="752">
        <v>13</v>
      </c>
      <c r="AL8" s="753"/>
      <c r="AM8" s="753"/>
      <c r="AN8" s="753"/>
      <c r="AO8" s="753"/>
      <c r="AP8" s="753">
        <v>45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555</v>
      </c>
      <c r="BT8" s="757"/>
      <c r="BU8" s="757"/>
      <c r="BV8" s="757"/>
      <c r="BW8" s="757"/>
      <c r="BX8" s="757"/>
      <c r="BY8" s="757"/>
      <c r="BZ8" s="757"/>
      <c r="CA8" s="757"/>
      <c r="CB8" s="757"/>
      <c r="CC8" s="757"/>
      <c r="CD8" s="757"/>
      <c r="CE8" s="757"/>
      <c r="CF8" s="757"/>
      <c r="CG8" s="758"/>
      <c r="CH8" s="769">
        <v>7</v>
      </c>
      <c r="CI8" s="770"/>
      <c r="CJ8" s="770"/>
      <c r="CK8" s="770"/>
      <c r="CL8" s="771"/>
      <c r="CM8" s="769">
        <v>332</v>
      </c>
      <c r="CN8" s="770"/>
      <c r="CO8" s="770"/>
      <c r="CP8" s="770"/>
      <c r="CQ8" s="771"/>
      <c r="CR8" s="769">
        <v>5</v>
      </c>
      <c r="CS8" s="770"/>
      <c r="CT8" s="770"/>
      <c r="CU8" s="770"/>
      <c r="CV8" s="771"/>
      <c r="CW8" s="769" t="s">
        <v>557</v>
      </c>
      <c r="CX8" s="770"/>
      <c r="CY8" s="770"/>
      <c r="CZ8" s="770"/>
      <c r="DA8" s="771"/>
      <c r="DB8" s="769" t="s">
        <v>545</v>
      </c>
      <c r="DC8" s="770"/>
      <c r="DD8" s="770"/>
      <c r="DE8" s="770"/>
      <c r="DF8" s="771"/>
      <c r="DG8" s="769">
        <v>599</v>
      </c>
      <c r="DH8" s="770"/>
      <c r="DI8" s="770"/>
      <c r="DJ8" s="770"/>
      <c r="DK8" s="771"/>
      <c r="DL8" s="769" t="s">
        <v>557</v>
      </c>
      <c r="DM8" s="770"/>
      <c r="DN8" s="770"/>
      <c r="DO8" s="770"/>
      <c r="DP8" s="771"/>
      <c r="DQ8" s="769">
        <v>200</v>
      </c>
      <c r="DR8" s="770"/>
      <c r="DS8" s="770"/>
      <c r="DT8" s="770"/>
      <c r="DU8" s="771"/>
      <c r="DV8" s="772"/>
      <c r="DW8" s="773"/>
      <c r="DX8" s="773"/>
      <c r="DY8" s="773"/>
      <c r="DZ8" s="774"/>
      <c r="EA8" s="205"/>
    </row>
    <row r="9" spans="1:131" s="206" customFormat="1" ht="26.25" customHeight="1" x14ac:dyDescent="0.15">
      <c r="A9" s="212">
        <v>3</v>
      </c>
      <c r="B9" s="743" t="s">
        <v>368</v>
      </c>
      <c r="C9" s="744"/>
      <c r="D9" s="744"/>
      <c r="E9" s="744"/>
      <c r="F9" s="744"/>
      <c r="G9" s="744"/>
      <c r="H9" s="744"/>
      <c r="I9" s="744"/>
      <c r="J9" s="744"/>
      <c r="K9" s="744"/>
      <c r="L9" s="744"/>
      <c r="M9" s="744"/>
      <c r="N9" s="744"/>
      <c r="O9" s="744"/>
      <c r="P9" s="745"/>
      <c r="Q9" s="746">
        <v>4</v>
      </c>
      <c r="R9" s="747"/>
      <c r="S9" s="747"/>
      <c r="T9" s="747"/>
      <c r="U9" s="747"/>
      <c r="V9" s="747">
        <v>4</v>
      </c>
      <c r="W9" s="747"/>
      <c r="X9" s="747"/>
      <c r="Y9" s="747"/>
      <c r="Z9" s="747"/>
      <c r="AA9" s="747">
        <v>0</v>
      </c>
      <c r="AB9" s="747"/>
      <c r="AC9" s="747"/>
      <c r="AD9" s="747"/>
      <c r="AE9" s="748"/>
      <c r="AF9" s="749">
        <v>0</v>
      </c>
      <c r="AG9" s="750"/>
      <c r="AH9" s="750"/>
      <c r="AI9" s="750"/>
      <c r="AJ9" s="751"/>
      <c r="AK9" s="752">
        <v>1</v>
      </c>
      <c r="AL9" s="753"/>
      <c r="AM9" s="753"/>
      <c r="AN9" s="753"/>
      <c r="AO9" s="753"/>
      <c r="AP9" s="753">
        <v>13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556</v>
      </c>
      <c r="BT9" s="757"/>
      <c r="BU9" s="757"/>
      <c r="BV9" s="757"/>
      <c r="BW9" s="757"/>
      <c r="BX9" s="757"/>
      <c r="BY9" s="757"/>
      <c r="BZ9" s="757"/>
      <c r="CA9" s="757"/>
      <c r="CB9" s="757"/>
      <c r="CC9" s="757"/>
      <c r="CD9" s="757"/>
      <c r="CE9" s="757"/>
      <c r="CF9" s="757"/>
      <c r="CG9" s="758"/>
      <c r="CH9" s="769">
        <v>0</v>
      </c>
      <c r="CI9" s="770"/>
      <c r="CJ9" s="770"/>
      <c r="CK9" s="770"/>
      <c r="CL9" s="771"/>
      <c r="CM9" s="769">
        <v>18</v>
      </c>
      <c r="CN9" s="770"/>
      <c r="CO9" s="770"/>
      <c r="CP9" s="770"/>
      <c r="CQ9" s="771"/>
      <c r="CR9" s="769">
        <v>5</v>
      </c>
      <c r="CS9" s="770"/>
      <c r="CT9" s="770"/>
      <c r="CU9" s="770"/>
      <c r="CV9" s="771"/>
      <c r="CW9" s="769">
        <v>2</v>
      </c>
      <c r="CX9" s="770"/>
      <c r="CY9" s="770"/>
      <c r="CZ9" s="770"/>
      <c r="DA9" s="771"/>
      <c r="DB9" s="769" t="s">
        <v>557</v>
      </c>
      <c r="DC9" s="770"/>
      <c r="DD9" s="770"/>
      <c r="DE9" s="770"/>
      <c r="DF9" s="771"/>
      <c r="DG9" s="769" t="s">
        <v>558</v>
      </c>
      <c r="DH9" s="770"/>
      <c r="DI9" s="770"/>
      <c r="DJ9" s="770"/>
      <c r="DK9" s="771"/>
      <c r="DL9" s="769" t="s">
        <v>557</v>
      </c>
      <c r="DM9" s="770"/>
      <c r="DN9" s="770"/>
      <c r="DO9" s="770"/>
      <c r="DP9" s="771"/>
      <c r="DQ9" s="769" t="s">
        <v>557</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v>17878</v>
      </c>
      <c r="R23" s="782"/>
      <c r="S23" s="782"/>
      <c r="T23" s="782"/>
      <c r="U23" s="782"/>
      <c r="V23" s="782">
        <v>16954</v>
      </c>
      <c r="W23" s="782"/>
      <c r="X23" s="782"/>
      <c r="Y23" s="782"/>
      <c r="Z23" s="782"/>
      <c r="AA23" s="782">
        <v>924</v>
      </c>
      <c r="AB23" s="782"/>
      <c r="AC23" s="782"/>
      <c r="AD23" s="782"/>
      <c r="AE23" s="783"/>
      <c r="AF23" s="784">
        <v>867</v>
      </c>
      <c r="AG23" s="782"/>
      <c r="AH23" s="782"/>
      <c r="AI23" s="782"/>
      <c r="AJ23" s="785"/>
      <c r="AK23" s="786"/>
      <c r="AL23" s="787"/>
      <c r="AM23" s="787"/>
      <c r="AN23" s="787"/>
      <c r="AO23" s="787"/>
      <c r="AP23" s="782">
        <v>13921</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6387</v>
      </c>
      <c r="R28" s="811"/>
      <c r="S28" s="811"/>
      <c r="T28" s="811"/>
      <c r="U28" s="811"/>
      <c r="V28" s="811">
        <v>6173</v>
      </c>
      <c r="W28" s="811"/>
      <c r="X28" s="811"/>
      <c r="Y28" s="811"/>
      <c r="Z28" s="811"/>
      <c r="AA28" s="811">
        <v>214</v>
      </c>
      <c r="AB28" s="811"/>
      <c r="AC28" s="811"/>
      <c r="AD28" s="811"/>
      <c r="AE28" s="812"/>
      <c r="AF28" s="813">
        <v>214</v>
      </c>
      <c r="AG28" s="811"/>
      <c r="AH28" s="811"/>
      <c r="AI28" s="811"/>
      <c r="AJ28" s="814"/>
      <c r="AK28" s="815">
        <v>434</v>
      </c>
      <c r="AL28" s="806"/>
      <c r="AM28" s="806"/>
      <c r="AN28" s="806"/>
      <c r="AO28" s="806"/>
      <c r="AP28" s="806" t="s">
        <v>544</v>
      </c>
      <c r="AQ28" s="806"/>
      <c r="AR28" s="806"/>
      <c r="AS28" s="806"/>
      <c r="AT28" s="806"/>
      <c r="AU28" s="806" t="s">
        <v>546</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3205</v>
      </c>
      <c r="R29" s="747"/>
      <c r="S29" s="747"/>
      <c r="T29" s="747"/>
      <c r="U29" s="747"/>
      <c r="V29" s="747">
        <v>3201</v>
      </c>
      <c r="W29" s="747"/>
      <c r="X29" s="747"/>
      <c r="Y29" s="747"/>
      <c r="Z29" s="747"/>
      <c r="AA29" s="747">
        <v>4</v>
      </c>
      <c r="AB29" s="747"/>
      <c r="AC29" s="747"/>
      <c r="AD29" s="747"/>
      <c r="AE29" s="748"/>
      <c r="AF29" s="749">
        <v>4</v>
      </c>
      <c r="AG29" s="750"/>
      <c r="AH29" s="750"/>
      <c r="AI29" s="750"/>
      <c r="AJ29" s="751"/>
      <c r="AK29" s="818">
        <v>499</v>
      </c>
      <c r="AL29" s="819"/>
      <c r="AM29" s="819"/>
      <c r="AN29" s="819"/>
      <c r="AO29" s="819"/>
      <c r="AP29" s="819" t="s">
        <v>544</v>
      </c>
      <c r="AQ29" s="819"/>
      <c r="AR29" s="819"/>
      <c r="AS29" s="819"/>
      <c r="AT29" s="819"/>
      <c r="AU29" s="819" t="s">
        <v>544</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21</v>
      </c>
      <c r="R30" s="747"/>
      <c r="S30" s="747"/>
      <c r="T30" s="747"/>
      <c r="U30" s="747"/>
      <c r="V30" s="747">
        <v>18</v>
      </c>
      <c r="W30" s="747"/>
      <c r="X30" s="747"/>
      <c r="Y30" s="747"/>
      <c r="Z30" s="747"/>
      <c r="AA30" s="747">
        <v>3</v>
      </c>
      <c r="AB30" s="747"/>
      <c r="AC30" s="747"/>
      <c r="AD30" s="747"/>
      <c r="AE30" s="748"/>
      <c r="AF30" s="749">
        <v>3</v>
      </c>
      <c r="AG30" s="750"/>
      <c r="AH30" s="750"/>
      <c r="AI30" s="750"/>
      <c r="AJ30" s="751"/>
      <c r="AK30" s="818" t="s">
        <v>559</v>
      </c>
      <c r="AL30" s="819"/>
      <c r="AM30" s="819"/>
      <c r="AN30" s="819"/>
      <c r="AO30" s="819"/>
      <c r="AP30" s="819" t="s">
        <v>544</v>
      </c>
      <c r="AQ30" s="819"/>
      <c r="AR30" s="819"/>
      <c r="AS30" s="819"/>
      <c r="AT30" s="819"/>
      <c r="AU30" s="819" t="s">
        <v>544</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437</v>
      </c>
      <c r="R31" s="747"/>
      <c r="S31" s="747"/>
      <c r="T31" s="747"/>
      <c r="U31" s="747"/>
      <c r="V31" s="747">
        <v>437</v>
      </c>
      <c r="W31" s="747"/>
      <c r="X31" s="747"/>
      <c r="Y31" s="747"/>
      <c r="Z31" s="747"/>
      <c r="AA31" s="747">
        <v>1</v>
      </c>
      <c r="AB31" s="747"/>
      <c r="AC31" s="747"/>
      <c r="AD31" s="747"/>
      <c r="AE31" s="748"/>
      <c r="AF31" s="749">
        <v>1</v>
      </c>
      <c r="AG31" s="750"/>
      <c r="AH31" s="750"/>
      <c r="AI31" s="750"/>
      <c r="AJ31" s="751"/>
      <c r="AK31" s="818">
        <v>109</v>
      </c>
      <c r="AL31" s="819"/>
      <c r="AM31" s="819"/>
      <c r="AN31" s="819"/>
      <c r="AO31" s="819"/>
      <c r="AP31" s="819" t="s">
        <v>544</v>
      </c>
      <c r="AQ31" s="819"/>
      <c r="AR31" s="819"/>
      <c r="AS31" s="819"/>
      <c r="AT31" s="819"/>
      <c r="AU31" s="819" t="s">
        <v>544</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1128</v>
      </c>
      <c r="R32" s="747"/>
      <c r="S32" s="747"/>
      <c r="T32" s="747"/>
      <c r="U32" s="747"/>
      <c r="V32" s="747">
        <v>1087</v>
      </c>
      <c r="W32" s="747"/>
      <c r="X32" s="747"/>
      <c r="Y32" s="747"/>
      <c r="Z32" s="747"/>
      <c r="AA32" s="747">
        <v>41</v>
      </c>
      <c r="AB32" s="747"/>
      <c r="AC32" s="747"/>
      <c r="AD32" s="747"/>
      <c r="AE32" s="748"/>
      <c r="AF32" s="749">
        <v>1274</v>
      </c>
      <c r="AG32" s="750"/>
      <c r="AH32" s="750"/>
      <c r="AI32" s="750"/>
      <c r="AJ32" s="751"/>
      <c r="AK32" s="818">
        <v>6</v>
      </c>
      <c r="AL32" s="819"/>
      <c r="AM32" s="819"/>
      <c r="AN32" s="819"/>
      <c r="AO32" s="819"/>
      <c r="AP32" s="819">
        <v>4467</v>
      </c>
      <c r="AQ32" s="819"/>
      <c r="AR32" s="819"/>
      <c r="AS32" s="819"/>
      <c r="AT32" s="819"/>
      <c r="AU32" s="819">
        <v>13</v>
      </c>
      <c r="AV32" s="819"/>
      <c r="AW32" s="819"/>
      <c r="AX32" s="819"/>
      <c r="AY32" s="819"/>
      <c r="AZ32" s="820"/>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388</v>
      </c>
      <c r="C33" s="744"/>
      <c r="D33" s="744"/>
      <c r="E33" s="744"/>
      <c r="F33" s="744"/>
      <c r="G33" s="744"/>
      <c r="H33" s="744"/>
      <c r="I33" s="744"/>
      <c r="J33" s="744"/>
      <c r="K33" s="744"/>
      <c r="L33" s="744"/>
      <c r="M33" s="744"/>
      <c r="N33" s="744"/>
      <c r="O33" s="744"/>
      <c r="P33" s="745"/>
      <c r="Q33" s="746">
        <v>1404</v>
      </c>
      <c r="R33" s="747"/>
      <c r="S33" s="747"/>
      <c r="T33" s="747"/>
      <c r="U33" s="747"/>
      <c r="V33" s="747">
        <v>1403</v>
      </c>
      <c r="W33" s="747"/>
      <c r="X33" s="747"/>
      <c r="Y33" s="747"/>
      <c r="Z33" s="747"/>
      <c r="AA33" s="747">
        <v>1</v>
      </c>
      <c r="AB33" s="747"/>
      <c r="AC33" s="747"/>
      <c r="AD33" s="747"/>
      <c r="AE33" s="748"/>
      <c r="AF33" s="749">
        <v>1</v>
      </c>
      <c r="AG33" s="750"/>
      <c r="AH33" s="750"/>
      <c r="AI33" s="750"/>
      <c r="AJ33" s="751"/>
      <c r="AK33" s="818">
        <v>456</v>
      </c>
      <c r="AL33" s="819"/>
      <c r="AM33" s="819"/>
      <c r="AN33" s="819"/>
      <c r="AO33" s="819"/>
      <c r="AP33" s="819">
        <v>7036</v>
      </c>
      <c r="AQ33" s="819"/>
      <c r="AR33" s="819"/>
      <c r="AS33" s="819"/>
      <c r="AT33" s="819"/>
      <c r="AU33" s="819">
        <v>5438</v>
      </c>
      <c r="AV33" s="819"/>
      <c r="AW33" s="819"/>
      <c r="AX33" s="819"/>
      <c r="AY33" s="819"/>
      <c r="AZ33" s="820"/>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390</v>
      </c>
      <c r="C34" s="744"/>
      <c r="D34" s="744"/>
      <c r="E34" s="744"/>
      <c r="F34" s="744"/>
      <c r="G34" s="744"/>
      <c r="H34" s="744"/>
      <c r="I34" s="744"/>
      <c r="J34" s="744"/>
      <c r="K34" s="744"/>
      <c r="L34" s="744"/>
      <c r="M34" s="744"/>
      <c r="N34" s="744"/>
      <c r="O34" s="744"/>
      <c r="P34" s="745"/>
      <c r="Q34" s="746">
        <v>116</v>
      </c>
      <c r="R34" s="747"/>
      <c r="S34" s="747"/>
      <c r="T34" s="747"/>
      <c r="U34" s="747"/>
      <c r="V34" s="747">
        <v>116</v>
      </c>
      <c r="W34" s="747"/>
      <c r="X34" s="747"/>
      <c r="Y34" s="747"/>
      <c r="Z34" s="747"/>
      <c r="AA34" s="747">
        <v>0</v>
      </c>
      <c r="AB34" s="747"/>
      <c r="AC34" s="747"/>
      <c r="AD34" s="747"/>
      <c r="AE34" s="748"/>
      <c r="AF34" s="749">
        <v>0</v>
      </c>
      <c r="AG34" s="750"/>
      <c r="AH34" s="750"/>
      <c r="AI34" s="750"/>
      <c r="AJ34" s="751"/>
      <c r="AK34" s="818">
        <v>62</v>
      </c>
      <c r="AL34" s="819"/>
      <c r="AM34" s="819"/>
      <c r="AN34" s="819"/>
      <c r="AO34" s="819"/>
      <c r="AP34" s="819">
        <v>1069</v>
      </c>
      <c r="AQ34" s="819"/>
      <c r="AR34" s="819"/>
      <c r="AS34" s="819"/>
      <c r="AT34" s="819"/>
      <c r="AU34" s="819">
        <v>829</v>
      </c>
      <c r="AV34" s="819"/>
      <c r="AW34" s="819"/>
      <c r="AX34" s="819"/>
      <c r="AY34" s="819"/>
      <c r="AZ34" s="820"/>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391</v>
      </c>
      <c r="C35" s="744"/>
      <c r="D35" s="744"/>
      <c r="E35" s="744"/>
      <c r="F35" s="744"/>
      <c r="G35" s="744"/>
      <c r="H35" s="744"/>
      <c r="I35" s="744"/>
      <c r="J35" s="744"/>
      <c r="K35" s="744"/>
      <c r="L35" s="744"/>
      <c r="M35" s="744"/>
      <c r="N35" s="744"/>
      <c r="O35" s="744"/>
      <c r="P35" s="745"/>
      <c r="Q35" s="746">
        <v>217</v>
      </c>
      <c r="R35" s="747"/>
      <c r="S35" s="747"/>
      <c r="T35" s="747"/>
      <c r="U35" s="747"/>
      <c r="V35" s="747">
        <v>216</v>
      </c>
      <c r="W35" s="747"/>
      <c r="X35" s="747"/>
      <c r="Y35" s="747"/>
      <c r="Z35" s="747"/>
      <c r="AA35" s="747">
        <v>1</v>
      </c>
      <c r="AB35" s="747"/>
      <c r="AC35" s="747"/>
      <c r="AD35" s="747"/>
      <c r="AE35" s="748"/>
      <c r="AF35" s="749">
        <v>35</v>
      </c>
      <c r="AG35" s="750"/>
      <c r="AH35" s="750"/>
      <c r="AI35" s="750"/>
      <c r="AJ35" s="751"/>
      <c r="AK35" s="818">
        <v>159</v>
      </c>
      <c r="AL35" s="819"/>
      <c r="AM35" s="819"/>
      <c r="AN35" s="819"/>
      <c r="AO35" s="819"/>
      <c r="AP35" s="819">
        <v>778</v>
      </c>
      <c r="AQ35" s="819"/>
      <c r="AR35" s="819"/>
      <c r="AS35" s="819"/>
      <c r="AT35" s="819"/>
      <c r="AU35" s="819">
        <v>204</v>
      </c>
      <c r="AV35" s="819"/>
      <c r="AW35" s="819"/>
      <c r="AX35" s="819"/>
      <c r="AY35" s="819"/>
      <c r="AZ35" s="820"/>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392</v>
      </c>
      <c r="C36" s="744"/>
      <c r="D36" s="744"/>
      <c r="E36" s="744"/>
      <c r="F36" s="744"/>
      <c r="G36" s="744"/>
      <c r="H36" s="744"/>
      <c r="I36" s="744"/>
      <c r="J36" s="744"/>
      <c r="K36" s="744"/>
      <c r="L36" s="744"/>
      <c r="M36" s="744"/>
      <c r="N36" s="744"/>
      <c r="O36" s="744"/>
      <c r="P36" s="745"/>
      <c r="Q36" s="746">
        <v>173</v>
      </c>
      <c r="R36" s="747"/>
      <c r="S36" s="747"/>
      <c r="T36" s="747"/>
      <c r="U36" s="747"/>
      <c r="V36" s="747">
        <v>171</v>
      </c>
      <c r="W36" s="747"/>
      <c r="X36" s="747"/>
      <c r="Y36" s="747"/>
      <c r="Z36" s="747"/>
      <c r="AA36" s="747">
        <v>2</v>
      </c>
      <c r="AB36" s="747"/>
      <c r="AC36" s="747"/>
      <c r="AD36" s="747"/>
      <c r="AE36" s="748"/>
      <c r="AF36" s="749">
        <v>114</v>
      </c>
      <c r="AG36" s="750"/>
      <c r="AH36" s="750"/>
      <c r="AI36" s="750"/>
      <c r="AJ36" s="751"/>
      <c r="AK36" s="818">
        <v>54</v>
      </c>
      <c r="AL36" s="819"/>
      <c r="AM36" s="819"/>
      <c r="AN36" s="819"/>
      <c r="AO36" s="819"/>
      <c r="AP36" s="819">
        <v>294</v>
      </c>
      <c r="AQ36" s="819"/>
      <c r="AR36" s="819"/>
      <c r="AS36" s="819"/>
      <c r="AT36" s="819"/>
      <c r="AU36" s="819">
        <v>92</v>
      </c>
      <c r="AV36" s="819"/>
      <c r="AW36" s="819"/>
      <c r="AX36" s="819"/>
      <c r="AY36" s="819"/>
      <c r="AZ36" s="820"/>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393</v>
      </c>
      <c r="C37" s="744"/>
      <c r="D37" s="744"/>
      <c r="E37" s="744"/>
      <c r="F37" s="744"/>
      <c r="G37" s="744"/>
      <c r="H37" s="744"/>
      <c r="I37" s="744"/>
      <c r="J37" s="744"/>
      <c r="K37" s="744"/>
      <c r="L37" s="744"/>
      <c r="M37" s="744"/>
      <c r="N37" s="744"/>
      <c r="O37" s="744"/>
      <c r="P37" s="745"/>
      <c r="Q37" s="746">
        <v>143</v>
      </c>
      <c r="R37" s="747"/>
      <c r="S37" s="747"/>
      <c r="T37" s="747"/>
      <c r="U37" s="747"/>
      <c r="V37" s="747">
        <v>139</v>
      </c>
      <c r="W37" s="747"/>
      <c r="X37" s="747"/>
      <c r="Y37" s="747"/>
      <c r="Z37" s="747"/>
      <c r="AA37" s="747">
        <v>3</v>
      </c>
      <c r="AB37" s="747"/>
      <c r="AC37" s="747"/>
      <c r="AD37" s="747"/>
      <c r="AE37" s="748"/>
      <c r="AF37" s="749">
        <v>80</v>
      </c>
      <c r="AG37" s="750"/>
      <c r="AH37" s="750"/>
      <c r="AI37" s="750"/>
      <c r="AJ37" s="751"/>
      <c r="AK37" s="818">
        <v>105</v>
      </c>
      <c r="AL37" s="819"/>
      <c r="AM37" s="819"/>
      <c r="AN37" s="819"/>
      <c r="AO37" s="819"/>
      <c r="AP37" s="819">
        <v>461</v>
      </c>
      <c r="AQ37" s="819"/>
      <c r="AR37" s="819"/>
      <c r="AS37" s="819"/>
      <c r="AT37" s="819"/>
      <c r="AU37" s="819">
        <v>386</v>
      </c>
      <c r="AV37" s="819"/>
      <c r="AW37" s="819"/>
      <c r="AX37" s="819"/>
      <c r="AY37" s="819"/>
      <c r="AZ37" s="820"/>
      <c r="BA37" s="820"/>
      <c r="BB37" s="820"/>
      <c r="BC37" s="820"/>
      <c r="BD37" s="820"/>
      <c r="BE37" s="816" t="s">
        <v>389</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1725</v>
      </c>
      <c r="AG63" s="830"/>
      <c r="AH63" s="830"/>
      <c r="AI63" s="830"/>
      <c r="AJ63" s="831"/>
      <c r="AK63" s="832"/>
      <c r="AL63" s="827"/>
      <c r="AM63" s="827"/>
      <c r="AN63" s="827"/>
      <c r="AO63" s="827"/>
      <c r="AP63" s="830">
        <v>14104</v>
      </c>
      <c r="AQ63" s="830"/>
      <c r="AR63" s="830"/>
      <c r="AS63" s="830"/>
      <c r="AT63" s="830"/>
      <c r="AU63" s="830">
        <v>6963</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397</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398</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547</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557</v>
      </c>
      <c r="AQ68" s="854"/>
      <c r="AR68" s="854"/>
      <c r="AS68" s="854"/>
      <c r="AT68" s="854"/>
      <c r="AU68" s="854" t="s">
        <v>557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548</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546</v>
      </c>
      <c r="AQ69" s="819"/>
      <c r="AR69" s="819"/>
      <c r="AS69" s="819"/>
      <c r="AT69" s="819"/>
      <c r="AU69" s="819" t="s">
        <v>557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553</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557</v>
      </c>
      <c r="AL70" s="819"/>
      <c r="AM70" s="819"/>
      <c r="AN70" s="819"/>
      <c r="AO70" s="819"/>
      <c r="AP70" s="867" t="s">
        <v>557</v>
      </c>
      <c r="AQ70" s="868"/>
      <c r="AR70" s="868"/>
      <c r="AS70" s="868"/>
      <c r="AT70" s="818"/>
      <c r="AU70" s="819" t="s">
        <v>557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549</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t="s">
        <v>557</v>
      </c>
      <c r="AL71" s="819"/>
      <c r="AM71" s="819"/>
      <c r="AN71" s="819"/>
      <c r="AO71" s="819"/>
      <c r="AP71" s="867" t="s">
        <v>557</v>
      </c>
      <c r="AQ71" s="868"/>
      <c r="AR71" s="868"/>
      <c r="AS71" s="868"/>
      <c r="AT71" s="818"/>
      <c r="AU71" s="819" t="s">
        <v>557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550</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67" t="s">
        <v>557</v>
      </c>
      <c r="AQ72" s="868"/>
      <c r="AR72" s="868"/>
      <c r="AS72" s="868"/>
      <c r="AT72" s="818"/>
      <c r="AU72" s="819" t="s">
        <v>557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551</v>
      </c>
      <c r="C73" s="862"/>
      <c r="D73" s="862"/>
      <c r="E73" s="862"/>
      <c r="F73" s="862"/>
      <c r="G73" s="862"/>
      <c r="H73" s="862"/>
      <c r="I73" s="862"/>
      <c r="J73" s="862"/>
      <c r="K73" s="862"/>
      <c r="L73" s="862"/>
      <c r="M73" s="862"/>
      <c r="N73" s="862"/>
      <c r="O73" s="862"/>
      <c r="P73" s="863"/>
      <c r="Q73" s="864">
        <v>6564</v>
      </c>
      <c r="R73" s="819"/>
      <c r="S73" s="819"/>
      <c r="T73" s="819"/>
      <c r="U73" s="819"/>
      <c r="V73" s="819">
        <v>6194</v>
      </c>
      <c r="W73" s="819"/>
      <c r="X73" s="819"/>
      <c r="Y73" s="819"/>
      <c r="Z73" s="819"/>
      <c r="AA73" s="819">
        <v>370</v>
      </c>
      <c r="AB73" s="819"/>
      <c r="AC73" s="819"/>
      <c r="AD73" s="819"/>
      <c r="AE73" s="819"/>
      <c r="AF73" s="819">
        <v>370</v>
      </c>
      <c r="AG73" s="819"/>
      <c r="AH73" s="819"/>
      <c r="AI73" s="819"/>
      <c r="AJ73" s="819"/>
      <c r="AK73" s="819" t="s">
        <v>557</v>
      </c>
      <c r="AL73" s="819"/>
      <c r="AM73" s="819"/>
      <c r="AN73" s="819"/>
      <c r="AO73" s="819"/>
      <c r="AP73" s="867">
        <v>4017</v>
      </c>
      <c r="AQ73" s="868"/>
      <c r="AR73" s="868"/>
      <c r="AS73" s="868"/>
      <c r="AT73" s="818"/>
      <c r="AU73" s="819">
        <v>977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552</v>
      </c>
      <c r="C74" s="862"/>
      <c r="D74" s="862"/>
      <c r="E74" s="862"/>
      <c r="F74" s="862"/>
      <c r="G74" s="862"/>
      <c r="H74" s="862"/>
      <c r="I74" s="862"/>
      <c r="J74" s="862"/>
      <c r="K74" s="862"/>
      <c r="L74" s="862"/>
      <c r="M74" s="862"/>
      <c r="N74" s="862"/>
      <c r="O74" s="862"/>
      <c r="P74" s="863"/>
      <c r="Q74" s="864">
        <v>27</v>
      </c>
      <c r="R74" s="819"/>
      <c r="S74" s="819"/>
      <c r="T74" s="819"/>
      <c r="U74" s="819"/>
      <c r="V74" s="819">
        <v>26</v>
      </c>
      <c r="W74" s="819"/>
      <c r="X74" s="819"/>
      <c r="Y74" s="819"/>
      <c r="Z74" s="819"/>
      <c r="AA74" s="819">
        <v>2</v>
      </c>
      <c r="AB74" s="819"/>
      <c r="AC74" s="819"/>
      <c r="AD74" s="819"/>
      <c r="AE74" s="819"/>
      <c r="AF74" s="819">
        <v>2</v>
      </c>
      <c r="AG74" s="819"/>
      <c r="AH74" s="819"/>
      <c r="AI74" s="819"/>
      <c r="AJ74" s="819"/>
      <c r="AK74" s="819">
        <v>23</v>
      </c>
      <c r="AL74" s="819"/>
      <c r="AM74" s="819"/>
      <c r="AN74" s="819"/>
      <c r="AO74" s="819"/>
      <c r="AP74" s="867" t="s">
        <v>557</v>
      </c>
      <c r="AQ74" s="868"/>
      <c r="AR74" s="868"/>
      <c r="AS74" s="868"/>
      <c r="AT74" s="818"/>
      <c r="AU74" s="819" t="s">
        <v>557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9"/>
      <c r="R75" s="868"/>
      <c r="S75" s="868"/>
      <c r="T75" s="868"/>
      <c r="U75" s="818"/>
      <c r="V75" s="867"/>
      <c r="W75" s="868"/>
      <c r="X75" s="868"/>
      <c r="Y75" s="868"/>
      <c r="Z75" s="818"/>
      <c r="AA75" s="867"/>
      <c r="AB75" s="868"/>
      <c r="AC75" s="868"/>
      <c r="AD75" s="868"/>
      <c r="AE75" s="818"/>
      <c r="AF75" s="867"/>
      <c r="AG75" s="868"/>
      <c r="AH75" s="868"/>
      <c r="AI75" s="868"/>
      <c r="AJ75" s="818"/>
      <c r="AK75" s="867"/>
      <c r="AL75" s="868"/>
      <c r="AM75" s="868"/>
      <c r="AN75" s="868"/>
      <c r="AO75" s="818"/>
      <c r="AP75" s="867"/>
      <c r="AQ75" s="868"/>
      <c r="AR75" s="868"/>
      <c r="AS75" s="868"/>
      <c r="AT75" s="818"/>
      <c r="AU75" s="867"/>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9"/>
      <c r="R76" s="868"/>
      <c r="S76" s="868"/>
      <c r="T76" s="868"/>
      <c r="U76" s="818"/>
      <c r="V76" s="867"/>
      <c r="W76" s="868"/>
      <c r="X76" s="868"/>
      <c r="Y76" s="868"/>
      <c r="Z76" s="818"/>
      <c r="AA76" s="867"/>
      <c r="AB76" s="868"/>
      <c r="AC76" s="868"/>
      <c r="AD76" s="868"/>
      <c r="AE76" s="818"/>
      <c r="AF76" s="867"/>
      <c r="AG76" s="868"/>
      <c r="AH76" s="868"/>
      <c r="AI76" s="868"/>
      <c r="AJ76" s="818"/>
      <c r="AK76" s="867"/>
      <c r="AL76" s="868"/>
      <c r="AM76" s="868"/>
      <c r="AN76" s="868"/>
      <c r="AO76" s="818"/>
      <c r="AP76" s="867"/>
      <c r="AQ76" s="868"/>
      <c r="AR76" s="868"/>
      <c r="AS76" s="868"/>
      <c r="AT76" s="818"/>
      <c r="AU76" s="867"/>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9"/>
      <c r="R77" s="868"/>
      <c r="S77" s="868"/>
      <c r="T77" s="868"/>
      <c r="U77" s="818"/>
      <c r="V77" s="867"/>
      <c r="W77" s="868"/>
      <c r="X77" s="868"/>
      <c r="Y77" s="868"/>
      <c r="Z77" s="818"/>
      <c r="AA77" s="867"/>
      <c r="AB77" s="868"/>
      <c r="AC77" s="868"/>
      <c r="AD77" s="868"/>
      <c r="AE77" s="818"/>
      <c r="AF77" s="867"/>
      <c r="AG77" s="868"/>
      <c r="AH77" s="868"/>
      <c r="AI77" s="868"/>
      <c r="AJ77" s="818"/>
      <c r="AK77" s="867"/>
      <c r="AL77" s="868"/>
      <c r="AM77" s="868"/>
      <c r="AN77" s="868"/>
      <c r="AO77" s="818"/>
      <c r="AP77" s="867"/>
      <c r="AQ77" s="868"/>
      <c r="AR77" s="868"/>
      <c r="AS77" s="868"/>
      <c r="AT77" s="818"/>
      <c r="AU77" s="867"/>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370</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9761</v>
      </c>
      <c r="AG88" s="830"/>
      <c r="AH88" s="830"/>
      <c r="AI88" s="830"/>
      <c r="AJ88" s="830"/>
      <c r="AK88" s="827"/>
      <c r="AL88" s="827"/>
      <c r="AM88" s="827"/>
      <c r="AN88" s="827"/>
      <c r="AO88" s="827"/>
      <c r="AP88" s="830">
        <v>4017</v>
      </c>
      <c r="AQ88" s="830"/>
      <c r="AR88" s="830"/>
      <c r="AS88" s="830"/>
      <c r="AT88" s="830"/>
      <c r="AU88" s="830">
        <v>977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271</v>
      </c>
      <c r="CS102" s="838"/>
      <c r="CT102" s="838"/>
      <c r="CU102" s="838"/>
      <c r="CV102" s="881"/>
      <c r="CW102" s="880">
        <v>2</v>
      </c>
      <c r="CX102" s="838"/>
      <c r="CY102" s="838"/>
      <c r="CZ102" s="838"/>
      <c r="DA102" s="881"/>
      <c r="DB102" s="880" t="s">
        <v>558</v>
      </c>
      <c r="DC102" s="838"/>
      <c r="DD102" s="838"/>
      <c r="DE102" s="838"/>
      <c r="DF102" s="881"/>
      <c r="DG102" s="880">
        <v>599</v>
      </c>
      <c r="DH102" s="838"/>
      <c r="DI102" s="838"/>
      <c r="DJ102" s="838"/>
      <c r="DK102" s="881"/>
      <c r="DL102" s="880" t="s">
        <v>557</v>
      </c>
      <c r="DM102" s="838"/>
      <c r="DN102" s="838"/>
      <c r="DO102" s="838"/>
      <c r="DP102" s="881"/>
      <c r="DQ102" s="880">
        <v>200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287</v>
      </c>
      <c r="AG109" s="883"/>
      <c r="AH109" s="883"/>
      <c r="AI109" s="883"/>
      <c r="AJ109" s="884"/>
      <c r="AK109" s="882" t="s">
        <v>286</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287</v>
      </c>
      <c r="BW109" s="883"/>
      <c r="BX109" s="883"/>
      <c r="BY109" s="883"/>
      <c r="BZ109" s="884"/>
      <c r="CA109" s="882" t="s">
        <v>286</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287</v>
      </c>
      <c r="DM109" s="883"/>
      <c r="DN109" s="883"/>
      <c r="DO109" s="883"/>
      <c r="DP109" s="884"/>
      <c r="DQ109" s="882" t="s">
        <v>286</v>
      </c>
      <c r="DR109" s="883"/>
      <c r="DS109" s="883"/>
      <c r="DT109" s="883"/>
      <c r="DU109" s="884"/>
      <c r="DV109" s="882" t="s">
        <v>409</v>
      </c>
      <c r="DW109" s="883"/>
      <c r="DX109" s="883"/>
      <c r="DY109" s="883"/>
      <c r="DZ109" s="885"/>
    </row>
    <row r="110" spans="1:131" s="197" customFormat="1" ht="26.25" customHeight="1" x14ac:dyDescent="0.15">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1623356</v>
      </c>
      <c r="AB110" s="890"/>
      <c r="AC110" s="890"/>
      <c r="AD110" s="890"/>
      <c r="AE110" s="891"/>
      <c r="AF110" s="892">
        <v>1657740</v>
      </c>
      <c r="AG110" s="890"/>
      <c r="AH110" s="890"/>
      <c r="AI110" s="890"/>
      <c r="AJ110" s="891"/>
      <c r="AK110" s="892">
        <v>1614818</v>
      </c>
      <c r="AL110" s="890"/>
      <c r="AM110" s="890"/>
      <c r="AN110" s="890"/>
      <c r="AO110" s="891"/>
      <c r="AP110" s="893">
        <v>18</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14147794</v>
      </c>
      <c r="BR110" s="927"/>
      <c r="BS110" s="927"/>
      <c r="BT110" s="927"/>
      <c r="BU110" s="927"/>
      <c r="BV110" s="927">
        <v>13917037</v>
      </c>
      <c r="BW110" s="927"/>
      <c r="BX110" s="927"/>
      <c r="BY110" s="927"/>
      <c r="BZ110" s="927"/>
      <c r="CA110" s="927">
        <v>13920747</v>
      </c>
      <c r="CB110" s="927"/>
      <c r="CC110" s="927"/>
      <c r="CD110" s="927"/>
      <c r="CE110" s="927"/>
      <c r="CF110" s="941">
        <v>155.4</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899320</v>
      </c>
      <c r="BR111" s="920"/>
      <c r="BS111" s="920"/>
      <c r="BT111" s="920"/>
      <c r="BU111" s="920"/>
      <c r="BV111" s="920">
        <v>1649712</v>
      </c>
      <c r="BW111" s="920"/>
      <c r="BX111" s="920"/>
      <c r="BY111" s="920"/>
      <c r="BZ111" s="920"/>
      <c r="CA111" s="920">
        <v>1520565</v>
      </c>
      <c r="CB111" s="920"/>
      <c r="CC111" s="920"/>
      <c r="CD111" s="920"/>
      <c r="CE111" s="920"/>
      <c r="CF111" s="914">
        <v>17</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4000</v>
      </c>
      <c r="AB112" s="959"/>
      <c r="AC112" s="959"/>
      <c r="AD112" s="959"/>
      <c r="AE112" s="960"/>
      <c r="AF112" s="961">
        <v>4000</v>
      </c>
      <c r="AG112" s="959"/>
      <c r="AH112" s="959"/>
      <c r="AI112" s="959"/>
      <c r="AJ112" s="960"/>
      <c r="AK112" s="961">
        <v>4000</v>
      </c>
      <c r="AL112" s="959"/>
      <c r="AM112" s="959"/>
      <c r="AN112" s="959"/>
      <c r="AO112" s="960"/>
      <c r="AP112" s="962">
        <v>0</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7204347</v>
      </c>
      <c r="BR112" s="920"/>
      <c r="BS112" s="920"/>
      <c r="BT112" s="920"/>
      <c r="BU112" s="920"/>
      <c r="BV112" s="920">
        <v>7084913</v>
      </c>
      <c r="BW112" s="920"/>
      <c r="BX112" s="920"/>
      <c r="BY112" s="920"/>
      <c r="BZ112" s="920"/>
      <c r="CA112" s="920">
        <v>6963292</v>
      </c>
      <c r="CB112" s="920"/>
      <c r="CC112" s="920"/>
      <c r="CD112" s="920"/>
      <c r="CE112" s="920"/>
      <c r="CF112" s="914">
        <v>77.7</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240241</v>
      </c>
      <c r="DH112" s="920"/>
      <c r="DI112" s="920"/>
      <c r="DJ112" s="920"/>
      <c r="DK112" s="920"/>
      <c r="DL112" s="920">
        <v>214228</v>
      </c>
      <c r="DM112" s="920"/>
      <c r="DN112" s="920"/>
      <c r="DO112" s="920"/>
      <c r="DP112" s="920"/>
      <c r="DQ112" s="920">
        <v>190752</v>
      </c>
      <c r="DR112" s="920"/>
      <c r="DS112" s="920"/>
      <c r="DT112" s="920"/>
      <c r="DU112" s="920"/>
      <c r="DV112" s="921">
        <v>2.1</v>
      </c>
      <c r="DW112" s="921"/>
      <c r="DX112" s="921"/>
      <c r="DY112" s="921"/>
      <c r="DZ112" s="922"/>
    </row>
    <row r="113" spans="1:130" s="197" customFormat="1" ht="26.25" customHeight="1" x14ac:dyDescent="0.15">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859629</v>
      </c>
      <c r="AB113" s="934"/>
      <c r="AC113" s="934"/>
      <c r="AD113" s="934"/>
      <c r="AE113" s="935"/>
      <c r="AF113" s="936">
        <v>830627</v>
      </c>
      <c r="AG113" s="934"/>
      <c r="AH113" s="934"/>
      <c r="AI113" s="934"/>
      <c r="AJ113" s="935"/>
      <c r="AK113" s="936">
        <v>820071</v>
      </c>
      <c r="AL113" s="934"/>
      <c r="AM113" s="934"/>
      <c r="AN113" s="934"/>
      <c r="AO113" s="935"/>
      <c r="AP113" s="937">
        <v>9.1999999999999993</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1455603</v>
      </c>
      <c r="BR113" s="920"/>
      <c r="BS113" s="920"/>
      <c r="BT113" s="920"/>
      <c r="BU113" s="920"/>
      <c r="BV113" s="920">
        <v>1224550</v>
      </c>
      <c r="BW113" s="920"/>
      <c r="BX113" s="920"/>
      <c r="BY113" s="920"/>
      <c r="BZ113" s="920"/>
      <c r="CA113" s="920">
        <v>977182</v>
      </c>
      <c r="CB113" s="920"/>
      <c r="CC113" s="920"/>
      <c r="CD113" s="920"/>
      <c r="CE113" s="920"/>
      <c r="CF113" s="914">
        <v>10.9</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21838</v>
      </c>
      <c r="DH113" s="959"/>
      <c r="DI113" s="959"/>
      <c r="DJ113" s="959"/>
      <c r="DK113" s="960"/>
      <c r="DL113" s="961">
        <v>14902</v>
      </c>
      <c r="DM113" s="959"/>
      <c r="DN113" s="959"/>
      <c r="DO113" s="959"/>
      <c r="DP113" s="960"/>
      <c r="DQ113" s="961">
        <v>9231</v>
      </c>
      <c r="DR113" s="959"/>
      <c r="DS113" s="959"/>
      <c r="DT113" s="959"/>
      <c r="DU113" s="960"/>
      <c r="DV113" s="962">
        <v>0.1</v>
      </c>
      <c r="DW113" s="963"/>
      <c r="DX113" s="963"/>
      <c r="DY113" s="963"/>
      <c r="DZ113" s="964"/>
    </row>
    <row r="114" spans="1:130" s="197" customFormat="1" ht="26.25" customHeight="1" x14ac:dyDescent="0.15">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317801</v>
      </c>
      <c r="AB114" s="959"/>
      <c r="AC114" s="959"/>
      <c r="AD114" s="959"/>
      <c r="AE114" s="960"/>
      <c r="AF114" s="961">
        <v>317419</v>
      </c>
      <c r="AG114" s="959"/>
      <c r="AH114" s="959"/>
      <c r="AI114" s="959"/>
      <c r="AJ114" s="960"/>
      <c r="AK114" s="961">
        <v>321905</v>
      </c>
      <c r="AL114" s="959"/>
      <c r="AM114" s="959"/>
      <c r="AN114" s="959"/>
      <c r="AO114" s="960"/>
      <c r="AP114" s="962">
        <v>3.6</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3569349</v>
      </c>
      <c r="BR114" s="920"/>
      <c r="BS114" s="920"/>
      <c r="BT114" s="920"/>
      <c r="BU114" s="920"/>
      <c r="BV114" s="920">
        <v>3439602</v>
      </c>
      <c r="BW114" s="920"/>
      <c r="BX114" s="920"/>
      <c r="BY114" s="920"/>
      <c r="BZ114" s="920"/>
      <c r="CA114" s="920">
        <v>3199537</v>
      </c>
      <c r="CB114" s="920"/>
      <c r="CC114" s="920"/>
      <c r="CD114" s="920"/>
      <c r="CE114" s="920"/>
      <c r="CF114" s="914">
        <v>35.700000000000003</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33489</v>
      </c>
      <c r="AB115" s="934"/>
      <c r="AC115" s="934"/>
      <c r="AD115" s="934"/>
      <c r="AE115" s="935"/>
      <c r="AF115" s="936">
        <v>51076</v>
      </c>
      <c r="AG115" s="934"/>
      <c r="AH115" s="934"/>
      <c r="AI115" s="934"/>
      <c r="AJ115" s="935"/>
      <c r="AK115" s="936">
        <v>127401</v>
      </c>
      <c r="AL115" s="934"/>
      <c r="AM115" s="934"/>
      <c r="AN115" s="934"/>
      <c r="AO115" s="935"/>
      <c r="AP115" s="937">
        <v>1.4</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v>1374141</v>
      </c>
      <c r="BR115" s="920"/>
      <c r="BS115" s="920"/>
      <c r="BT115" s="920"/>
      <c r="BU115" s="920"/>
      <c r="BV115" s="920">
        <v>269714</v>
      </c>
      <c r="BW115" s="920"/>
      <c r="BX115" s="920"/>
      <c r="BY115" s="920"/>
      <c r="BZ115" s="920"/>
      <c r="CA115" s="920">
        <v>199992</v>
      </c>
      <c r="CB115" s="920"/>
      <c r="CC115" s="920"/>
      <c r="CD115" s="920"/>
      <c r="CE115" s="920"/>
      <c r="CF115" s="914">
        <v>2.2000000000000002</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637241</v>
      </c>
      <c r="DH115" s="959"/>
      <c r="DI115" s="959"/>
      <c r="DJ115" s="959"/>
      <c r="DK115" s="960"/>
      <c r="DL115" s="961">
        <v>540000</v>
      </c>
      <c r="DM115" s="959"/>
      <c r="DN115" s="959"/>
      <c r="DO115" s="959"/>
      <c r="DP115" s="960"/>
      <c r="DQ115" s="961">
        <v>540000</v>
      </c>
      <c r="DR115" s="959"/>
      <c r="DS115" s="959"/>
      <c r="DT115" s="959"/>
      <c r="DU115" s="960"/>
      <c r="DV115" s="962">
        <v>6</v>
      </c>
      <c r="DW115" s="963"/>
      <c r="DX115" s="963"/>
      <c r="DY115" s="963"/>
      <c r="DZ115" s="964"/>
    </row>
    <row r="116" spans="1:130" s="197" customFormat="1" ht="26.25" customHeight="1" x14ac:dyDescent="0.15">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2838275</v>
      </c>
      <c r="AB117" s="966"/>
      <c r="AC117" s="966"/>
      <c r="AD117" s="966"/>
      <c r="AE117" s="967"/>
      <c r="AF117" s="965">
        <v>2860862</v>
      </c>
      <c r="AG117" s="966"/>
      <c r="AH117" s="966"/>
      <c r="AI117" s="966"/>
      <c r="AJ117" s="967"/>
      <c r="AK117" s="965">
        <v>2888195</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436</v>
      </c>
      <c r="BR117" s="986"/>
      <c r="BS117" s="986"/>
      <c r="BT117" s="986"/>
      <c r="BU117" s="986"/>
      <c r="BV117" s="986" t="s">
        <v>436</v>
      </c>
      <c r="BW117" s="986"/>
      <c r="BX117" s="986"/>
      <c r="BY117" s="986"/>
      <c r="BZ117" s="986"/>
      <c r="CA117" s="986" t="s">
        <v>436</v>
      </c>
      <c r="CB117" s="986"/>
      <c r="CC117" s="986"/>
      <c r="CD117" s="986"/>
      <c r="CE117" s="986"/>
      <c r="CF117" s="914" t="s">
        <v>436</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436</v>
      </c>
      <c r="DH117" s="959"/>
      <c r="DI117" s="959"/>
      <c r="DJ117" s="959"/>
      <c r="DK117" s="960"/>
      <c r="DL117" s="961" t="s">
        <v>436</v>
      </c>
      <c r="DM117" s="959"/>
      <c r="DN117" s="959"/>
      <c r="DO117" s="959"/>
      <c r="DP117" s="960"/>
      <c r="DQ117" s="961" t="s">
        <v>436</v>
      </c>
      <c r="DR117" s="959"/>
      <c r="DS117" s="959"/>
      <c r="DT117" s="959"/>
      <c r="DU117" s="960"/>
      <c r="DV117" s="962" t="s">
        <v>436</v>
      </c>
      <c r="DW117" s="963"/>
      <c r="DX117" s="963"/>
      <c r="DY117" s="963"/>
      <c r="DZ117" s="964"/>
    </row>
    <row r="118" spans="1:130" s="197" customFormat="1" ht="26.25" customHeight="1" x14ac:dyDescent="0.15">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287</v>
      </c>
      <c r="AG118" s="883"/>
      <c r="AH118" s="883"/>
      <c r="AI118" s="883"/>
      <c r="AJ118" s="884"/>
      <c r="AK118" s="882" t="s">
        <v>286</v>
      </c>
      <c r="AL118" s="883"/>
      <c r="AM118" s="883"/>
      <c r="AN118" s="883"/>
      <c r="AO118" s="884"/>
      <c r="AP118" s="990" t="s">
        <v>409</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438</v>
      </c>
      <c r="BP118" s="994"/>
      <c r="BQ118" s="985">
        <v>28650554</v>
      </c>
      <c r="BR118" s="986"/>
      <c r="BS118" s="986"/>
      <c r="BT118" s="986"/>
      <c r="BU118" s="986"/>
      <c r="BV118" s="986">
        <v>27585528</v>
      </c>
      <c r="BW118" s="986"/>
      <c r="BX118" s="986"/>
      <c r="BY118" s="986"/>
      <c r="BZ118" s="986"/>
      <c r="CA118" s="986">
        <v>26781315</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436</v>
      </c>
      <c r="DH118" s="959"/>
      <c r="DI118" s="959"/>
      <c r="DJ118" s="959"/>
      <c r="DK118" s="960"/>
      <c r="DL118" s="961" t="s">
        <v>436</v>
      </c>
      <c r="DM118" s="959"/>
      <c r="DN118" s="959"/>
      <c r="DO118" s="959"/>
      <c r="DP118" s="960"/>
      <c r="DQ118" s="961" t="s">
        <v>436</v>
      </c>
      <c r="DR118" s="959"/>
      <c r="DS118" s="959"/>
      <c r="DT118" s="959"/>
      <c r="DU118" s="960"/>
      <c r="DV118" s="962" t="s">
        <v>436</v>
      </c>
      <c r="DW118" s="963"/>
      <c r="DX118" s="963"/>
      <c r="DY118" s="963"/>
      <c r="DZ118" s="964"/>
    </row>
    <row r="119" spans="1:130" s="197" customFormat="1" ht="26.25" customHeight="1" x14ac:dyDescent="0.15">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436</v>
      </c>
      <c r="AB119" s="890"/>
      <c r="AC119" s="890"/>
      <c r="AD119" s="890"/>
      <c r="AE119" s="891"/>
      <c r="AF119" s="892" t="s">
        <v>436</v>
      </c>
      <c r="AG119" s="890"/>
      <c r="AH119" s="890"/>
      <c r="AI119" s="890"/>
      <c r="AJ119" s="891"/>
      <c r="AK119" s="892" t="s">
        <v>436</v>
      </c>
      <c r="AL119" s="890"/>
      <c r="AM119" s="890"/>
      <c r="AN119" s="890"/>
      <c r="AO119" s="891"/>
      <c r="AP119" s="893" t="s">
        <v>436</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4394860</v>
      </c>
      <c r="BR119" s="927"/>
      <c r="BS119" s="927"/>
      <c r="BT119" s="927"/>
      <c r="BU119" s="927"/>
      <c r="BV119" s="927">
        <v>4734669</v>
      </c>
      <c r="BW119" s="927"/>
      <c r="BX119" s="927"/>
      <c r="BY119" s="927"/>
      <c r="BZ119" s="927"/>
      <c r="CA119" s="927">
        <v>5241604</v>
      </c>
      <c r="CB119" s="927"/>
      <c r="CC119" s="927"/>
      <c r="CD119" s="927"/>
      <c r="CE119" s="927"/>
      <c r="CF119" s="941">
        <v>58.5</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436</v>
      </c>
      <c r="DH119" s="998"/>
      <c r="DI119" s="998"/>
      <c r="DJ119" s="998"/>
      <c r="DK119" s="999"/>
      <c r="DL119" s="1000">
        <v>880582</v>
      </c>
      <c r="DM119" s="998"/>
      <c r="DN119" s="998"/>
      <c r="DO119" s="998"/>
      <c r="DP119" s="999"/>
      <c r="DQ119" s="1000">
        <v>780582</v>
      </c>
      <c r="DR119" s="998"/>
      <c r="DS119" s="998"/>
      <c r="DT119" s="998"/>
      <c r="DU119" s="999"/>
      <c r="DV119" s="1001">
        <v>8.6999999999999993</v>
      </c>
      <c r="DW119" s="1002"/>
      <c r="DX119" s="1002"/>
      <c r="DY119" s="1002"/>
      <c r="DZ119" s="1003"/>
    </row>
    <row r="120" spans="1:130" s="197" customFormat="1" ht="26.25" customHeight="1" x14ac:dyDescent="0.15">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436</v>
      </c>
      <c r="AB120" s="959"/>
      <c r="AC120" s="959"/>
      <c r="AD120" s="959"/>
      <c r="AE120" s="960"/>
      <c r="AF120" s="961" t="s">
        <v>436</v>
      </c>
      <c r="AG120" s="959"/>
      <c r="AH120" s="959"/>
      <c r="AI120" s="959"/>
      <c r="AJ120" s="960"/>
      <c r="AK120" s="961" t="s">
        <v>436</v>
      </c>
      <c r="AL120" s="959"/>
      <c r="AM120" s="959"/>
      <c r="AN120" s="959"/>
      <c r="AO120" s="960"/>
      <c r="AP120" s="962" t="s">
        <v>436</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2529521</v>
      </c>
      <c r="BR120" s="920"/>
      <c r="BS120" s="920"/>
      <c r="BT120" s="920"/>
      <c r="BU120" s="920"/>
      <c r="BV120" s="920">
        <v>2569161</v>
      </c>
      <c r="BW120" s="920"/>
      <c r="BX120" s="920"/>
      <c r="BY120" s="920"/>
      <c r="BZ120" s="920"/>
      <c r="CA120" s="920">
        <v>2480015</v>
      </c>
      <c r="CB120" s="920"/>
      <c r="CC120" s="920"/>
      <c r="CD120" s="920"/>
      <c r="CE120" s="920"/>
      <c r="CF120" s="914">
        <v>27.7</v>
      </c>
      <c r="CG120" s="915"/>
      <c r="CH120" s="915"/>
      <c r="CI120" s="915"/>
      <c r="CJ120" s="915"/>
      <c r="CK120" s="1013" t="s">
        <v>444</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5831588</v>
      </c>
      <c r="DH120" s="927"/>
      <c r="DI120" s="927"/>
      <c r="DJ120" s="927"/>
      <c r="DK120" s="927"/>
      <c r="DL120" s="927">
        <v>5652182</v>
      </c>
      <c r="DM120" s="927"/>
      <c r="DN120" s="927"/>
      <c r="DO120" s="927"/>
      <c r="DP120" s="927"/>
      <c r="DQ120" s="927">
        <v>5438467</v>
      </c>
      <c r="DR120" s="927"/>
      <c r="DS120" s="927"/>
      <c r="DT120" s="927"/>
      <c r="DU120" s="927"/>
      <c r="DV120" s="928">
        <v>60.7</v>
      </c>
      <c r="DW120" s="928"/>
      <c r="DX120" s="928"/>
      <c r="DY120" s="928"/>
      <c r="DZ120" s="929"/>
    </row>
    <row r="121" spans="1:130" s="197" customFormat="1" ht="26.25" customHeight="1" x14ac:dyDescent="0.15">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33489</v>
      </c>
      <c r="AB121" s="959"/>
      <c r="AC121" s="959"/>
      <c r="AD121" s="959"/>
      <c r="AE121" s="960"/>
      <c r="AF121" s="961">
        <v>30131</v>
      </c>
      <c r="AG121" s="959"/>
      <c r="AH121" s="959"/>
      <c r="AI121" s="959"/>
      <c r="AJ121" s="960"/>
      <c r="AK121" s="961">
        <v>27401</v>
      </c>
      <c r="AL121" s="959"/>
      <c r="AM121" s="959"/>
      <c r="AN121" s="959"/>
      <c r="AO121" s="960"/>
      <c r="AP121" s="962">
        <v>0.3</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14953321</v>
      </c>
      <c r="BR121" s="986"/>
      <c r="BS121" s="986"/>
      <c r="BT121" s="986"/>
      <c r="BU121" s="986"/>
      <c r="BV121" s="986">
        <v>15103661</v>
      </c>
      <c r="BW121" s="986"/>
      <c r="BX121" s="986"/>
      <c r="BY121" s="986"/>
      <c r="BZ121" s="986"/>
      <c r="CA121" s="986">
        <v>15050946</v>
      </c>
      <c r="CB121" s="986"/>
      <c r="CC121" s="986"/>
      <c r="CD121" s="986"/>
      <c r="CE121" s="986"/>
      <c r="CF121" s="1024">
        <v>168</v>
      </c>
      <c r="CG121" s="1025"/>
      <c r="CH121" s="1025"/>
      <c r="CI121" s="1025"/>
      <c r="CJ121" s="1025"/>
      <c r="CK121" s="1016"/>
      <c r="CL121" s="1017"/>
      <c r="CM121" s="1017"/>
      <c r="CN121" s="1017"/>
      <c r="CO121" s="1018"/>
      <c r="CP121" s="1007" t="s">
        <v>447</v>
      </c>
      <c r="CQ121" s="1008"/>
      <c r="CR121" s="1008"/>
      <c r="CS121" s="1008"/>
      <c r="CT121" s="1008"/>
      <c r="CU121" s="1008"/>
      <c r="CV121" s="1008"/>
      <c r="CW121" s="1008"/>
      <c r="CX121" s="1008"/>
      <c r="CY121" s="1008"/>
      <c r="CZ121" s="1008"/>
      <c r="DA121" s="1008"/>
      <c r="DB121" s="1008"/>
      <c r="DC121" s="1008"/>
      <c r="DD121" s="1008"/>
      <c r="DE121" s="1008"/>
      <c r="DF121" s="1009"/>
      <c r="DG121" s="919">
        <v>527642</v>
      </c>
      <c r="DH121" s="920"/>
      <c r="DI121" s="920"/>
      <c r="DJ121" s="920"/>
      <c r="DK121" s="920"/>
      <c r="DL121" s="920">
        <v>656761</v>
      </c>
      <c r="DM121" s="920"/>
      <c r="DN121" s="920"/>
      <c r="DO121" s="920"/>
      <c r="DP121" s="920"/>
      <c r="DQ121" s="920">
        <v>829488</v>
      </c>
      <c r="DR121" s="920"/>
      <c r="DS121" s="920"/>
      <c r="DT121" s="920"/>
      <c r="DU121" s="920"/>
      <c r="DV121" s="921">
        <v>9.3000000000000007</v>
      </c>
      <c r="DW121" s="921"/>
      <c r="DX121" s="921"/>
      <c r="DY121" s="921"/>
      <c r="DZ121" s="922"/>
    </row>
    <row r="122" spans="1:130" s="197" customFormat="1" ht="26.25" customHeight="1" x14ac:dyDescent="0.15">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448</v>
      </c>
      <c r="AB122" s="959"/>
      <c r="AC122" s="959"/>
      <c r="AD122" s="959"/>
      <c r="AE122" s="960"/>
      <c r="AF122" s="961" t="s">
        <v>448</v>
      </c>
      <c r="AG122" s="959"/>
      <c r="AH122" s="959"/>
      <c r="AI122" s="959"/>
      <c r="AJ122" s="960"/>
      <c r="AK122" s="961" t="s">
        <v>448</v>
      </c>
      <c r="AL122" s="959"/>
      <c r="AM122" s="959"/>
      <c r="AN122" s="959"/>
      <c r="AO122" s="960"/>
      <c r="AP122" s="962" t="s">
        <v>448</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449</v>
      </c>
      <c r="BP122" s="994"/>
      <c r="BQ122" s="1034">
        <v>21877702</v>
      </c>
      <c r="BR122" s="1035"/>
      <c r="BS122" s="1035"/>
      <c r="BT122" s="1035"/>
      <c r="BU122" s="1035"/>
      <c r="BV122" s="1035">
        <v>22407491</v>
      </c>
      <c r="BW122" s="1035"/>
      <c r="BX122" s="1035"/>
      <c r="BY122" s="1035"/>
      <c r="BZ122" s="1035"/>
      <c r="CA122" s="1035">
        <v>22772565</v>
      </c>
      <c r="CB122" s="1035"/>
      <c r="CC122" s="1035"/>
      <c r="CD122" s="1035"/>
      <c r="CE122" s="1035"/>
      <c r="CF122" s="987"/>
      <c r="CG122" s="988"/>
      <c r="CH122" s="988"/>
      <c r="CI122" s="988"/>
      <c r="CJ122" s="989"/>
      <c r="CK122" s="1016"/>
      <c r="CL122" s="1017"/>
      <c r="CM122" s="1017"/>
      <c r="CN122" s="1017"/>
      <c r="CO122" s="1018"/>
      <c r="CP122" s="1007" t="s">
        <v>450</v>
      </c>
      <c r="CQ122" s="1008"/>
      <c r="CR122" s="1008"/>
      <c r="CS122" s="1008"/>
      <c r="CT122" s="1008"/>
      <c r="CU122" s="1008"/>
      <c r="CV122" s="1008"/>
      <c r="CW122" s="1008"/>
      <c r="CX122" s="1008"/>
      <c r="CY122" s="1008"/>
      <c r="CZ122" s="1008"/>
      <c r="DA122" s="1008"/>
      <c r="DB122" s="1008"/>
      <c r="DC122" s="1008"/>
      <c r="DD122" s="1008"/>
      <c r="DE122" s="1008"/>
      <c r="DF122" s="1009"/>
      <c r="DG122" s="919">
        <v>452167</v>
      </c>
      <c r="DH122" s="920"/>
      <c r="DI122" s="920"/>
      <c r="DJ122" s="920"/>
      <c r="DK122" s="920"/>
      <c r="DL122" s="920">
        <v>426474</v>
      </c>
      <c r="DM122" s="920"/>
      <c r="DN122" s="920"/>
      <c r="DO122" s="920"/>
      <c r="DP122" s="920"/>
      <c r="DQ122" s="920">
        <v>386106</v>
      </c>
      <c r="DR122" s="920"/>
      <c r="DS122" s="920"/>
      <c r="DT122" s="920"/>
      <c r="DU122" s="920"/>
      <c r="DV122" s="921">
        <v>4.3</v>
      </c>
      <c r="DW122" s="921"/>
      <c r="DX122" s="921"/>
      <c r="DY122" s="921"/>
      <c r="DZ122" s="922"/>
    </row>
    <row r="123" spans="1:130" s="197" customFormat="1" ht="26.25" customHeight="1" thickBot="1" x14ac:dyDescent="0.2">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451</v>
      </c>
      <c r="AB123" s="959"/>
      <c r="AC123" s="959"/>
      <c r="AD123" s="959"/>
      <c r="AE123" s="960"/>
      <c r="AF123" s="961" t="s">
        <v>451</v>
      </c>
      <c r="AG123" s="959"/>
      <c r="AH123" s="959"/>
      <c r="AI123" s="959"/>
      <c r="AJ123" s="960"/>
      <c r="AK123" s="961" t="s">
        <v>451</v>
      </c>
      <c r="AL123" s="959"/>
      <c r="AM123" s="959"/>
      <c r="AN123" s="959"/>
      <c r="AO123" s="960"/>
      <c r="AP123" s="962" t="s">
        <v>451</v>
      </c>
      <c r="AQ123" s="963"/>
      <c r="AR123" s="963"/>
      <c r="AS123" s="963"/>
      <c r="AT123" s="964"/>
      <c r="AU123" s="1031" t="s">
        <v>452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75.3</v>
      </c>
      <c r="BR123" s="1027"/>
      <c r="BS123" s="1027"/>
      <c r="BT123" s="1027"/>
      <c r="BU123" s="1027"/>
      <c r="BV123" s="1027">
        <v>56.7</v>
      </c>
      <c r="BW123" s="1027"/>
      <c r="BX123" s="1027"/>
      <c r="BY123" s="1027"/>
      <c r="BZ123" s="1027"/>
      <c r="CA123" s="1027">
        <v>44.7</v>
      </c>
      <c r="CB123" s="1027"/>
      <c r="CC123" s="1027"/>
      <c r="CD123" s="1027"/>
      <c r="CE123" s="1027"/>
      <c r="CF123" s="1028"/>
      <c r="CG123" s="1029"/>
      <c r="CH123" s="1029"/>
      <c r="CI123" s="1029"/>
      <c r="CJ123" s="1030"/>
      <c r="CK123" s="1016"/>
      <c r="CL123" s="1017"/>
      <c r="CM123" s="1017"/>
      <c r="CN123" s="1017"/>
      <c r="CO123" s="1018"/>
      <c r="CP123" s="1007" t="s">
        <v>453</v>
      </c>
      <c r="CQ123" s="1008"/>
      <c r="CR123" s="1008"/>
      <c r="CS123" s="1008"/>
      <c r="CT123" s="1008"/>
      <c r="CU123" s="1008"/>
      <c r="CV123" s="1008"/>
      <c r="CW123" s="1008"/>
      <c r="CX123" s="1008"/>
      <c r="CY123" s="1008"/>
      <c r="CZ123" s="1008"/>
      <c r="DA123" s="1008"/>
      <c r="DB123" s="1008"/>
      <c r="DC123" s="1008"/>
      <c r="DD123" s="1008"/>
      <c r="DE123" s="1008"/>
      <c r="DF123" s="1009"/>
      <c r="DG123" s="958">
        <v>281625</v>
      </c>
      <c r="DH123" s="959"/>
      <c r="DI123" s="959"/>
      <c r="DJ123" s="959"/>
      <c r="DK123" s="960"/>
      <c r="DL123" s="961">
        <v>237785</v>
      </c>
      <c r="DM123" s="959"/>
      <c r="DN123" s="959"/>
      <c r="DO123" s="959"/>
      <c r="DP123" s="960"/>
      <c r="DQ123" s="961">
        <v>203830</v>
      </c>
      <c r="DR123" s="959"/>
      <c r="DS123" s="959"/>
      <c r="DT123" s="959"/>
      <c r="DU123" s="960"/>
      <c r="DV123" s="962">
        <v>2.2999999999999998</v>
      </c>
      <c r="DW123" s="963"/>
      <c r="DX123" s="963"/>
      <c r="DY123" s="963"/>
      <c r="DZ123" s="964"/>
    </row>
    <row r="124" spans="1:130" s="197" customFormat="1" ht="26.25" customHeight="1" x14ac:dyDescent="0.15">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454</v>
      </c>
      <c r="CQ124" s="1008"/>
      <c r="CR124" s="1008"/>
      <c r="CS124" s="1008"/>
      <c r="CT124" s="1008"/>
      <c r="CU124" s="1008"/>
      <c r="CV124" s="1008"/>
      <c r="CW124" s="1008"/>
      <c r="CX124" s="1008"/>
      <c r="CY124" s="1008"/>
      <c r="CZ124" s="1008"/>
      <c r="DA124" s="1008"/>
      <c r="DB124" s="1008"/>
      <c r="DC124" s="1008"/>
      <c r="DD124" s="1008"/>
      <c r="DE124" s="1008"/>
      <c r="DF124" s="1009"/>
      <c r="DG124" s="997">
        <v>111325</v>
      </c>
      <c r="DH124" s="998"/>
      <c r="DI124" s="998"/>
      <c r="DJ124" s="998"/>
      <c r="DK124" s="999"/>
      <c r="DL124" s="1000">
        <v>111711</v>
      </c>
      <c r="DM124" s="998"/>
      <c r="DN124" s="998"/>
      <c r="DO124" s="998"/>
      <c r="DP124" s="999"/>
      <c r="DQ124" s="1000">
        <v>105401</v>
      </c>
      <c r="DR124" s="998"/>
      <c r="DS124" s="998"/>
      <c r="DT124" s="998"/>
      <c r="DU124" s="999"/>
      <c r="DV124" s="1001">
        <v>1.2</v>
      </c>
      <c r="DW124" s="1002"/>
      <c r="DX124" s="1002"/>
      <c r="DY124" s="1002"/>
      <c r="DZ124" s="1003"/>
    </row>
    <row r="125" spans="1:130" s="197" customFormat="1" ht="26.25" customHeight="1" thickBot="1" x14ac:dyDescent="0.2">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455</v>
      </c>
      <c r="CL125" s="1014"/>
      <c r="CM125" s="1014"/>
      <c r="CN125" s="1014"/>
      <c r="CO125" s="1015"/>
      <c r="CP125" s="940" t="s">
        <v>456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v>20945</v>
      </c>
      <c r="AG126" s="959"/>
      <c r="AH126" s="959"/>
      <c r="AI126" s="959"/>
      <c r="AJ126" s="960"/>
      <c r="AK126" s="961">
        <v>100000</v>
      </c>
      <c r="AL126" s="959"/>
      <c r="AM126" s="959"/>
      <c r="AN126" s="959"/>
      <c r="AO126" s="960"/>
      <c r="AP126" s="962">
        <v>1.1000000000000001</v>
      </c>
      <c r="AQ126" s="963"/>
      <c r="AR126" s="963"/>
      <c r="AS126" s="963"/>
      <c r="AT126" s="964"/>
      <c r="AU126" s="233"/>
      <c r="AV126" s="233"/>
      <c r="AW126" s="233"/>
      <c r="AX126" s="1036" t="s">
        <v>457</v>
      </c>
      <c r="AY126" s="1037"/>
      <c r="AZ126" s="1037"/>
      <c r="BA126" s="1037"/>
      <c r="BB126" s="1037"/>
      <c r="BC126" s="1037"/>
      <c r="BD126" s="1037"/>
      <c r="BE126" s="1038"/>
      <c r="BF126" s="1052" t="s">
        <v>458</v>
      </c>
      <c r="BG126" s="1037"/>
      <c r="BH126" s="1037"/>
      <c r="BI126" s="1037"/>
      <c r="BJ126" s="1037"/>
      <c r="BK126" s="1037"/>
      <c r="BL126" s="1038"/>
      <c r="BM126" s="1052" t="s">
        <v>459</v>
      </c>
      <c r="BN126" s="1037"/>
      <c r="BO126" s="1037"/>
      <c r="BP126" s="1037"/>
      <c r="BQ126" s="1037"/>
      <c r="BR126" s="1037"/>
      <c r="BS126" s="1038"/>
      <c r="BT126" s="1052" t="s">
        <v>460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461</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462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463</v>
      </c>
      <c r="AY127" s="887"/>
      <c r="AZ127" s="887"/>
      <c r="BA127" s="887"/>
      <c r="BB127" s="887"/>
      <c r="BC127" s="887"/>
      <c r="BD127" s="887"/>
      <c r="BE127" s="888"/>
      <c r="BF127" s="1041" t="s">
        <v>112</v>
      </c>
      <c r="BG127" s="1042"/>
      <c r="BH127" s="1042"/>
      <c r="BI127" s="1042"/>
      <c r="BJ127" s="1042"/>
      <c r="BK127" s="1042"/>
      <c r="BL127" s="1051"/>
      <c r="BM127" s="1041">
        <v>13.26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464</v>
      </c>
      <c r="CQ127" s="1045"/>
      <c r="CR127" s="1045"/>
      <c r="CS127" s="1045"/>
      <c r="CT127" s="1045"/>
      <c r="CU127" s="1045"/>
      <c r="CV127" s="1045"/>
      <c r="CW127" s="1045"/>
      <c r="CX127" s="1045"/>
      <c r="CY127" s="1045"/>
      <c r="CZ127" s="1045"/>
      <c r="DA127" s="1045"/>
      <c r="DB127" s="1045"/>
      <c r="DC127" s="1045"/>
      <c r="DD127" s="1045"/>
      <c r="DE127" s="1045"/>
      <c r="DF127" s="1046"/>
      <c r="DG127" s="1047">
        <v>1374141</v>
      </c>
      <c r="DH127" s="1048"/>
      <c r="DI127" s="1048"/>
      <c r="DJ127" s="1048"/>
      <c r="DK127" s="1048"/>
      <c r="DL127" s="1048">
        <v>269714</v>
      </c>
      <c r="DM127" s="1048"/>
      <c r="DN127" s="1048"/>
      <c r="DO127" s="1048"/>
      <c r="DP127" s="1048"/>
      <c r="DQ127" s="1048">
        <v>199992</v>
      </c>
      <c r="DR127" s="1048"/>
      <c r="DS127" s="1048"/>
      <c r="DT127" s="1048"/>
      <c r="DU127" s="1048"/>
      <c r="DV127" s="1049">
        <v>2.2000000000000002</v>
      </c>
      <c r="DW127" s="1049"/>
      <c r="DX127" s="1049"/>
      <c r="DY127" s="1049"/>
      <c r="DZ127" s="1050"/>
    </row>
    <row r="128" spans="1:130" s="197" customFormat="1" ht="26.25" customHeight="1" x14ac:dyDescent="0.15">
      <c r="A128" s="1071" t="s">
        <v>465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466</v>
      </c>
      <c r="X128" s="1073"/>
      <c r="Y128" s="1073"/>
      <c r="Z128" s="1074"/>
      <c r="AA128" s="1089">
        <v>374081</v>
      </c>
      <c r="AB128" s="1090"/>
      <c r="AC128" s="1090"/>
      <c r="AD128" s="1090"/>
      <c r="AE128" s="1091"/>
      <c r="AF128" s="1092">
        <v>380433</v>
      </c>
      <c r="AG128" s="1090"/>
      <c r="AH128" s="1090"/>
      <c r="AI128" s="1090"/>
      <c r="AJ128" s="1091"/>
      <c r="AK128" s="1092">
        <v>383396</v>
      </c>
      <c r="AL128" s="1090"/>
      <c r="AM128" s="1090"/>
      <c r="AN128" s="1090"/>
      <c r="AO128" s="1091"/>
      <c r="AP128" s="1093"/>
      <c r="AQ128" s="1094"/>
      <c r="AR128" s="1094"/>
      <c r="AS128" s="1094"/>
      <c r="AT128" s="1095"/>
      <c r="AU128" s="235"/>
      <c r="AV128" s="235"/>
      <c r="AW128" s="235"/>
      <c r="AX128" s="1054" t="s">
        <v>467</v>
      </c>
      <c r="AY128" s="950"/>
      <c r="AZ128" s="950"/>
      <c r="BA128" s="950"/>
      <c r="BB128" s="950"/>
      <c r="BC128" s="950"/>
      <c r="BD128" s="950"/>
      <c r="BE128" s="951"/>
      <c r="BF128" s="1066" t="s">
        <v>112</v>
      </c>
      <c r="BG128" s="1067"/>
      <c r="BH128" s="1067"/>
      <c r="BI128" s="1067"/>
      <c r="BJ128" s="1067"/>
      <c r="BK128" s="1067"/>
      <c r="BL128" s="1068"/>
      <c r="BM128" s="1066">
        <v>18.260000000000002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468</v>
      </c>
      <c r="X129" s="1061"/>
      <c r="Y129" s="1061"/>
      <c r="Z129" s="1062"/>
      <c r="AA129" s="958">
        <v>10438999</v>
      </c>
      <c r="AB129" s="959"/>
      <c r="AC129" s="959"/>
      <c r="AD129" s="959"/>
      <c r="AE129" s="960"/>
      <c r="AF129" s="961">
        <v>10611350</v>
      </c>
      <c r="AG129" s="959"/>
      <c r="AH129" s="959"/>
      <c r="AI129" s="959"/>
      <c r="AJ129" s="960"/>
      <c r="AK129" s="961">
        <v>10479794</v>
      </c>
      <c r="AL129" s="959"/>
      <c r="AM129" s="959"/>
      <c r="AN129" s="959"/>
      <c r="AO129" s="960"/>
      <c r="AP129" s="1063"/>
      <c r="AQ129" s="1064"/>
      <c r="AR129" s="1064"/>
      <c r="AS129" s="1064"/>
      <c r="AT129" s="1065"/>
      <c r="AU129" s="235"/>
      <c r="AV129" s="235"/>
      <c r="AW129" s="235"/>
      <c r="AX129" s="1054" t="s">
        <v>469</v>
      </c>
      <c r="AY129" s="950"/>
      <c r="AZ129" s="950"/>
      <c r="BA129" s="950"/>
      <c r="BB129" s="950"/>
      <c r="BC129" s="950"/>
      <c r="BD129" s="950"/>
      <c r="BE129" s="951"/>
      <c r="BF129" s="1055">
        <v>11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470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471</v>
      </c>
      <c r="X130" s="1061"/>
      <c r="Y130" s="1061"/>
      <c r="Z130" s="1062"/>
      <c r="AA130" s="958">
        <v>1450949</v>
      </c>
      <c r="AB130" s="959"/>
      <c r="AC130" s="959"/>
      <c r="AD130" s="959"/>
      <c r="AE130" s="960"/>
      <c r="AF130" s="961">
        <v>1487407</v>
      </c>
      <c r="AG130" s="959"/>
      <c r="AH130" s="959"/>
      <c r="AI130" s="959"/>
      <c r="AJ130" s="960"/>
      <c r="AK130" s="961">
        <v>1521423</v>
      </c>
      <c r="AL130" s="959"/>
      <c r="AM130" s="959"/>
      <c r="AN130" s="959"/>
      <c r="AO130" s="960"/>
      <c r="AP130" s="1063"/>
      <c r="AQ130" s="1064"/>
      <c r="AR130" s="1064"/>
      <c r="AS130" s="1064"/>
      <c r="AT130" s="1065"/>
      <c r="AU130" s="235"/>
      <c r="AV130" s="235"/>
      <c r="AW130" s="235"/>
      <c r="AX130" s="1113" t="s">
        <v>472</v>
      </c>
      <c r="AY130" s="1045"/>
      <c r="AZ130" s="1045"/>
      <c r="BA130" s="1045"/>
      <c r="BB130" s="1045"/>
      <c r="BC130" s="1045"/>
      <c r="BD130" s="1045"/>
      <c r="BE130" s="1046"/>
      <c r="BF130" s="1075">
        <v>44.7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473</v>
      </c>
      <c r="X131" s="1084"/>
      <c r="Y131" s="1084"/>
      <c r="Z131" s="1085"/>
      <c r="AA131" s="997">
        <v>8988050</v>
      </c>
      <c r="AB131" s="998"/>
      <c r="AC131" s="998"/>
      <c r="AD131" s="998"/>
      <c r="AE131" s="999"/>
      <c r="AF131" s="1000">
        <v>9123943</v>
      </c>
      <c r="AG131" s="998"/>
      <c r="AH131" s="998"/>
      <c r="AI131" s="998"/>
      <c r="AJ131" s="999"/>
      <c r="AK131" s="1000">
        <v>8958371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475</v>
      </c>
      <c r="W132" s="1101"/>
      <c r="X132" s="1101"/>
      <c r="Y132" s="1101"/>
      <c r="Z132" s="1102"/>
      <c r="AA132" s="1103">
        <v>11.273246139999999</v>
      </c>
      <c r="AB132" s="1104"/>
      <c r="AC132" s="1104"/>
      <c r="AD132" s="1104"/>
      <c r="AE132" s="1105"/>
      <c r="AF132" s="1106">
        <v>10.883693600000001</v>
      </c>
      <c r="AG132" s="1104"/>
      <c r="AH132" s="1104"/>
      <c r="AI132" s="1104"/>
      <c r="AJ132" s="1105"/>
      <c r="AK132" s="1106">
        <v>10.977174310000001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476</v>
      </c>
      <c r="W133" s="1108"/>
      <c r="X133" s="1108"/>
      <c r="Y133" s="1108"/>
      <c r="Z133" s="1109"/>
      <c r="AA133" s="1110">
        <v>12.8</v>
      </c>
      <c r="AB133" s="1111"/>
      <c r="AC133" s="1111"/>
      <c r="AD133" s="1111"/>
      <c r="AE133" s="1112"/>
      <c r="AF133" s="1110">
        <v>11.6</v>
      </c>
      <c r="AG133" s="1111"/>
      <c r="AH133" s="1111"/>
      <c r="AI133" s="1111"/>
      <c r="AJ133" s="1112"/>
      <c r="AK133" s="1110">
        <v>11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17" t="s">
        <v>479</v>
      </c>
      <c r="L7" s="254"/>
      <c r="M7" s="255" t="s">
        <v>480</v>
      </c>
      <c r="N7" s="256"/>
    </row>
    <row r="8" spans="1:16" x14ac:dyDescent="0.15">
      <c r="A8" s="248"/>
      <c r="B8" s="244"/>
      <c r="C8" s="244"/>
      <c r="D8" s="244"/>
      <c r="E8" s="244"/>
      <c r="F8" s="244"/>
      <c r="G8" s="257"/>
      <c r="H8" s="258"/>
      <c r="I8" s="258"/>
      <c r="J8" s="259"/>
      <c r="K8" s="1118"/>
      <c r="L8" s="260" t="s">
        <v>481</v>
      </c>
      <c r="M8" s="261" t="s">
        <v>482</v>
      </c>
      <c r="N8" s="262" t="s">
        <v>483</v>
      </c>
    </row>
    <row r="9" spans="1:16" x14ac:dyDescent="0.15">
      <c r="A9" s="248"/>
      <c r="B9" s="244"/>
      <c r="C9" s="244"/>
      <c r="D9" s="244"/>
      <c r="E9" s="244"/>
      <c r="F9" s="244"/>
      <c r="G9" s="1119" t="s">
        <v>484</v>
      </c>
      <c r="H9" s="1120"/>
      <c r="I9" s="1120"/>
      <c r="J9" s="1121"/>
      <c r="K9" s="263">
        <v>2568100</v>
      </c>
      <c r="L9" s="264">
        <v>48611</v>
      </c>
      <c r="M9" s="265">
        <v>66168</v>
      </c>
      <c r="N9" s="266">
        <v>-26.5</v>
      </c>
    </row>
    <row r="10" spans="1:16" x14ac:dyDescent="0.15">
      <c r="A10" s="248"/>
      <c r="B10" s="244"/>
      <c r="C10" s="244"/>
      <c r="D10" s="244"/>
      <c r="E10" s="244"/>
      <c r="F10" s="244"/>
      <c r="G10" s="1119" t="s">
        <v>485</v>
      </c>
      <c r="H10" s="1120"/>
      <c r="I10" s="1120"/>
      <c r="J10" s="1121"/>
      <c r="K10" s="267">
        <v>124428</v>
      </c>
      <c r="L10" s="268">
        <v>2355</v>
      </c>
      <c r="M10" s="269">
        <v>6044</v>
      </c>
      <c r="N10" s="270">
        <v>-61</v>
      </c>
    </row>
    <row r="11" spans="1:16" ht="13.5" customHeight="1" x14ac:dyDescent="0.15">
      <c r="A11" s="248"/>
      <c r="B11" s="244"/>
      <c r="C11" s="244"/>
      <c r="D11" s="244"/>
      <c r="E11" s="244"/>
      <c r="F11" s="244"/>
      <c r="G11" s="1119" t="s">
        <v>486</v>
      </c>
      <c r="H11" s="1120"/>
      <c r="I11" s="1120"/>
      <c r="J11" s="1121"/>
      <c r="K11" s="267">
        <v>631035</v>
      </c>
      <c r="L11" s="268">
        <v>11945</v>
      </c>
      <c r="M11" s="269">
        <v>8094</v>
      </c>
      <c r="N11" s="270">
        <v>47.6</v>
      </c>
    </row>
    <row r="12" spans="1:16" ht="13.5" customHeight="1" x14ac:dyDescent="0.15">
      <c r="A12" s="248"/>
      <c r="B12" s="244"/>
      <c r="C12" s="244"/>
      <c r="D12" s="244"/>
      <c r="E12" s="244"/>
      <c r="F12" s="244"/>
      <c r="G12" s="1119" t="s">
        <v>487</v>
      </c>
      <c r="H12" s="1120"/>
      <c r="I12" s="1120"/>
      <c r="J12" s="1121"/>
      <c r="K12" s="267" t="s">
        <v>488</v>
      </c>
      <c r="L12" s="268" t="s">
        <v>488</v>
      </c>
      <c r="M12" s="269">
        <v>834</v>
      </c>
      <c r="N12" s="270" t="s">
        <v>488</v>
      </c>
    </row>
    <row r="13" spans="1:16" ht="13.5" customHeight="1" x14ac:dyDescent="0.15">
      <c r="A13" s="248"/>
      <c r="B13" s="244"/>
      <c r="C13" s="244"/>
      <c r="D13" s="244"/>
      <c r="E13" s="244"/>
      <c r="F13" s="244"/>
      <c r="G13" s="1119" t="s">
        <v>489</v>
      </c>
      <c r="H13" s="1120"/>
      <c r="I13" s="1120"/>
      <c r="J13" s="1121"/>
      <c r="K13" s="267" t="s">
        <v>488</v>
      </c>
      <c r="L13" s="268" t="s">
        <v>488</v>
      </c>
      <c r="M13" s="269" t="s">
        <v>488</v>
      </c>
      <c r="N13" s="270" t="s">
        <v>488</v>
      </c>
    </row>
    <row r="14" spans="1:16" ht="13.5" customHeight="1" x14ac:dyDescent="0.15">
      <c r="A14" s="248"/>
      <c r="B14" s="244"/>
      <c r="C14" s="244"/>
      <c r="D14" s="244"/>
      <c r="E14" s="244"/>
      <c r="F14" s="244"/>
      <c r="G14" s="1119" t="s">
        <v>490</v>
      </c>
      <c r="H14" s="1120"/>
      <c r="I14" s="1120"/>
      <c r="J14" s="1121"/>
      <c r="K14" s="267">
        <v>303790</v>
      </c>
      <c r="L14" s="268">
        <v>5750</v>
      </c>
      <c r="M14" s="269">
        <v>2447</v>
      </c>
      <c r="N14" s="270">
        <v>135</v>
      </c>
    </row>
    <row r="15" spans="1:16" ht="13.5" customHeight="1" x14ac:dyDescent="0.15">
      <c r="A15" s="248"/>
      <c r="B15" s="244"/>
      <c r="C15" s="244"/>
      <c r="D15" s="244"/>
      <c r="E15" s="244"/>
      <c r="F15" s="244"/>
      <c r="G15" s="1119" t="s">
        <v>491</v>
      </c>
      <c r="H15" s="1120"/>
      <c r="I15" s="1120"/>
      <c r="J15" s="1121"/>
      <c r="K15" s="267">
        <v>89975</v>
      </c>
      <c r="L15" s="268">
        <v>1703</v>
      </c>
      <c r="M15" s="269">
        <v>1555</v>
      </c>
      <c r="N15" s="270">
        <v>9.5</v>
      </c>
    </row>
    <row r="16" spans="1:16" x14ac:dyDescent="0.15">
      <c r="A16" s="248"/>
      <c r="B16" s="244"/>
      <c r="C16" s="244"/>
      <c r="D16" s="244"/>
      <c r="E16" s="244"/>
      <c r="F16" s="244"/>
      <c r="G16" s="1122" t="s">
        <v>492</v>
      </c>
      <c r="H16" s="1123"/>
      <c r="I16" s="1123"/>
      <c r="J16" s="1124"/>
      <c r="K16" s="268">
        <v>-238985</v>
      </c>
      <c r="L16" s="268">
        <v>-4524</v>
      </c>
      <c r="M16" s="269">
        <v>-6706</v>
      </c>
      <c r="N16" s="270">
        <v>-32.5</v>
      </c>
    </row>
    <row r="17" spans="1:16" x14ac:dyDescent="0.15">
      <c r="A17" s="248"/>
      <c r="B17" s="244"/>
      <c r="C17" s="244"/>
      <c r="D17" s="244"/>
      <c r="E17" s="244"/>
      <c r="F17" s="244"/>
      <c r="G17" s="1122" t="s">
        <v>171</v>
      </c>
      <c r="H17" s="1123"/>
      <c r="I17" s="1123"/>
      <c r="J17" s="1124"/>
      <c r="K17" s="268">
        <v>3478343</v>
      </c>
      <c r="L17" s="268">
        <v>65840</v>
      </c>
      <c r="M17" s="269">
        <v>78436</v>
      </c>
      <c r="N17" s="270">
        <v>-16.100000000000001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14" t="s">
        <v>497</v>
      </c>
      <c r="H21" s="1115"/>
      <c r="I21" s="1115"/>
      <c r="J21" s="1116"/>
      <c r="K21" s="280">
        <v>6</v>
      </c>
      <c r="L21" s="281">
        <v>7.54</v>
      </c>
      <c r="M21" s="282">
        <v>-1.54</v>
      </c>
      <c r="N21" s="249"/>
      <c r="O21" s="283"/>
      <c r="P21" s="279"/>
    </row>
    <row r="22" spans="1:16" s="284" customFormat="1" x14ac:dyDescent="0.15">
      <c r="A22" s="279"/>
      <c r="B22" s="249"/>
      <c r="C22" s="249"/>
      <c r="D22" s="249"/>
      <c r="E22" s="249"/>
      <c r="F22" s="249"/>
      <c r="G22" s="1114" t="s">
        <v>498</v>
      </c>
      <c r="H22" s="1115"/>
      <c r="I22" s="1115"/>
      <c r="J22" s="1116"/>
      <c r="K22" s="285">
        <v>96.6</v>
      </c>
      <c r="L22" s="286">
        <v>97.7</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17" t="s">
        <v>479</v>
      </c>
      <c r="L30" s="254"/>
      <c r="M30" s="255" t="s">
        <v>480</v>
      </c>
      <c r="N30" s="256"/>
    </row>
    <row r="31" spans="1:16" x14ac:dyDescent="0.15">
      <c r="A31" s="248"/>
      <c r="B31" s="244"/>
      <c r="C31" s="244"/>
      <c r="D31" s="244"/>
      <c r="E31" s="244"/>
      <c r="F31" s="244"/>
      <c r="G31" s="257"/>
      <c r="H31" s="258"/>
      <c r="I31" s="258"/>
      <c r="J31" s="259"/>
      <c r="K31" s="1118"/>
      <c r="L31" s="260" t="s">
        <v>481</v>
      </c>
      <c r="M31" s="261" t="s">
        <v>482</v>
      </c>
      <c r="N31" s="262" t="s">
        <v>483</v>
      </c>
    </row>
    <row r="32" spans="1:16" ht="27" customHeight="1" x14ac:dyDescent="0.15">
      <c r="A32" s="248"/>
      <c r="B32" s="244"/>
      <c r="C32" s="244"/>
      <c r="D32" s="244"/>
      <c r="E32" s="244"/>
      <c r="F32" s="244"/>
      <c r="G32" s="1130" t="s">
        <v>501</v>
      </c>
      <c r="H32" s="1131"/>
      <c r="I32" s="1131"/>
      <c r="J32" s="1132"/>
      <c r="K32" s="294">
        <v>1614818</v>
      </c>
      <c r="L32" s="294">
        <v>30566</v>
      </c>
      <c r="M32" s="295">
        <v>44718</v>
      </c>
      <c r="N32" s="296">
        <v>-31.6</v>
      </c>
    </row>
    <row r="33" spans="1:16" ht="13.5" customHeight="1" x14ac:dyDescent="0.15">
      <c r="A33" s="248"/>
      <c r="B33" s="244"/>
      <c r="C33" s="244"/>
      <c r="D33" s="244"/>
      <c r="E33" s="244"/>
      <c r="F33" s="244"/>
      <c r="G33" s="1130" t="s">
        <v>502</v>
      </c>
      <c r="H33" s="1131"/>
      <c r="I33" s="1131"/>
      <c r="J33" s="1132"/>
      <c r="K33" s="294" t="s">
        <v>488</v>
      </c>
      <c r="L33" s="294" t="s">
        <v>488</v>
      </c>
      <c r="M33" s="295" t="s">
        <v>488</v>
      </c>
      <c r="N33" s="296" t="s">
        <v>488</v>
      </c>
    </row>
    <row r="34" spans="1:16" ht="27" customHeight="1" x14ac:dyDescent="0.15">
      <c r="A34" s="248"/>
      <c r="B34" s="244"/>
      <c r="C34" s="244"/>
      <c r="D34" s="244"/>
      <c r="E34" s="244"/>
      <c r="F34" s="244"/>
      <c r="G34" s="1130" t="s">
        <v>503</v>
      </c>
      <c r="H34" s="1131"/>
      <c r="I34" s="1131"/>
      <c r="J34" s="1132"/>
      <c r="K34" s="294">
        <v>4000</v>
      </c>
      <c r="L34" s="294">
        <v>76</v>
      </c>
      <c r="M34" s="295">
        <v>82</v>
      </c>
      <c r="N34" s="296">
        <v>-7.3</v>
      </c>
    </row>
    <row r="35" spans="1:16" ht="27" customHeight="1" x14ac:dyDescent="0.15">
      <c r="A35" s="248"/>
      <c r="B35" s="244"/>
      <c r="C35" s="244"/>
      <c r="D35" s="244"/>
      <c r="E35" s="244"/>
      <c r="F35" s="244"/>
      <c r="G35" s="1130" t="s">
        <v>504</v>
      </c>
      <c r="H35" s="1131"/>
      <c r="I35" s="1131"/>
      <c r="J35" s="1132"/>
      <c r="K35" s="294">
        <v>820071</v>
      </c>
      <c r="L35" s="294">
        <v>15523</v>
      </c>
      <c r="M35" s="295">
        <v>14132</v>
      </c>
      <c r="N35" s="296">
        <v>9.8000000000000007</v>
      </c>
    </row>
    <row r="36" spans="1:16" ht="27" customHeight="1" x14ac:dyDescent="0.15">
      <c r="A36" s="248"/>
      <c r="B36" s="244"/>
      <c r="C36" s="244"/>
      <c r="D36" s="244"/>
      <c r="E36" s="244"/>
      <c r="F36" s="244"/>
      <c r="G36" s="1130" t="s">
        <v>505</v>
      </c>
      <c r="H36" s="1131"/>
      <c r="I36" s="1131"/>
      <c r="J36" s="1132"/>
      <c r="K36" s="294">
        <v>321905</v>
      </c>
      <c r="L36" s="294">
        <v>6093</v>
      </c>
      <c r="M36" s="295">
        <v>2847</v>
      </c>
      <c r="N36" s="296">
        <v>114</v>
      </c>
    </row>
    <row r="37" spans="1:16" ht="13.5" customHeight="1" x14ac:dyDescent="0.15">
      <c r="A37" s="248"/>
      <c r="B37" s="244"/>
      <c r="C37" s="244"/>
      <c r="D37" s="244"/>
      <c r="E37" s="244"/>
      <c r="F37" s="244"/>
      <c r="G37" s="1130" t="s">
        <v>506</v>
      </c>
      <c r="H37" s="1131"/>
      <c r="I37" s="1131"/>
      <c r="J37" s="1132"/>
      <c r="K37" s="294">
        <v>127401</v>
      </c>
      <c r="L37" s="294">
        <v>2412</v>
      </c>
      <c r="M37" s="295">
        <v>1188</v>
      </c>
      <c r="N37" s="296">
        <v>103</v>
      </c>
    </row>
    <row r="38" spans="1:16" ht="27" customHeight="1" x14ac:dyDescent="0.15">
      <c r="A38" s="248"/>
      <c r="B38" s="244"/>
      <c r="C38" s="244"/>
      <c r="D38" s="244"/>
      <c r="E38" s="244"/>
      <c r="F38" s="244"/>
      <c r="G38" s="1133" t="s">
        <v>507</v>
      </c>
      <c r="H38" s="1134"/>
      <c r="I38" s="1134"/>
      <c r="J38" s="1135"/>
      <c r="K38" s="297" t="s">
        <v>488</v>
      </c>
      <c r="L38" s="297" t="s">
        <v>488</v>
      </c>
      <c r="M38" s="298">
        <v>2</v>
      </c>
      <c r="N38" s="299" t="s">
        <v>488</v>
      </c>
      <c r="O38" s="293"/>
    </row>
    <row r="39" spans="1:16" x14ac:dyDescent="0.15">
      <c r="A39" s="248"/>
      <c r="B39" s="244"/>
      <c r="C39" s="244"/>
      <c r="D39" s="244"/>
      <c r="E39" s="244"/>
      <c r="F39" s="244"/>
      <c r="G39" s="1133" t="s">
        <v>508</v>
      </c>
      <c r="H39" s="1134"/>
      <c r="I39" s="1134"/>
      <c r="J39" s="1135"/>
      <c r="K39" s="300">
        <v>-383396</v>
      </c>
      <c r="L39" s="300">
        <v>-7257</v>
      </c>
      <c r="M39" s="301">
        <v>-4508</v>
      </c>
      <c r="N39" s="302">
        <v>61</v>
      </c>
      <c r="O39" s="293"/>
    </row>
    <row r="40" spans="1:16" ht="27" customHeight="1" x14ac:dyDescent="0.15">
      <c r="A40" s="248"/>
      <c r="B40" s="244"/>
      <c r="C40" s="244"/>
      <c r="D40" s="244"/>
      <c r="E40" s="244"/>
      <c r="F40" s="244"/>
      <c r="G40" s="1130" t="s">
        <v>509</v>
      </c>
      <c r="H40" s="1131"/>
      <c r="I40" s="1131"/>
      <c r="J40" s="1132"/>
      <c r="K40" s="300">
        <v>-1521423</v>
      </c>
      <c r="L40" s="300">
        <v>-28798</v>
      </c>
      <c r="M40" s="301">
        <v>-41714</v>
      </c>
      <c r="N40" s="302">
        <v>-31</v>
      </c>
      <c r="O40" s="293"/>
    </row>
    <row r="41" spans="1:16" x14ac:dyDescent="0.15">
      <c r="A41" s="248"/>
      <c r="B41" s="244"/>
      <c r="C41" s="244"/>
      <c r="D41" s="244"/>
      <c r="E41" s="244"/>
      <c r="F41" s="244"/>
      <c r="G41" s="1136" t="s">
        <v>281</v>
      </c>
      <c r="H41" s="1137"/>
      <c r="I41" s="1137"/>
      <c r="J41" s="1138"/>
      <c r="K41" s="294">
        <v>983376</v>
      </c>
      <c r="L41" s="300">
        <v>18614</v>
      </c>
      <c r="M41" s="301">
        <v>16746</v>
      </c>
      <c r="N41" s="302">
        <v>11.2</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25" t="s">
        <v>479</v>
      </c>
      <c r="J49" s="1127" t="s">
        <v>513</v>
      </c>
      <c r="K49" s="1128"/>
      <c r="L49" s="1128"/>
      <c r="M49" s="1128"/>
      <c r="N49" s="1129"/>
    </row>
    <row r="50" spans="1:14" x14ac:dyDescent="0.15">
      <c r="A50" s="248"/>
      <c r="B50" s="244"/>
      <c r="C50" s="244"/>
      <c r="D50" s="244"/>
      <c r="E50" s="244"/>
      <c r="F50" s="244"/>
      <c r="G50" s="312"/>
      <c r="H50" s="313"/>
      <c r="I50" s="1126"/>
      <c r="J50" s="314" t="s">
        <v>514</v>
      </c>
      <c r="K50" s="315" t="s">
        <v>515</v>
      </c>
      <c r="L50" s="316" t="s">
        <v>516</v>
      </c>
      <c r="M50" s="317" t="s">
        <v>517</v>
      </c>
      <c r="N50" s="318" t="s">
        <v>518</v>
      </c>
    </row>
    <row r="51" spans="1:14" x14ac:dyDescent="0.15">
      <c r="A51" s="248"/>
      <c r="B51" s="244"/>
      <c r="C51" s="244"/>
      <c r="D51" s="244"/>
      <c r="E51" s="244"/>
      <c r="F51" s="244"/>
      <c r="G51" s="310" t="s">
        <v>519</v>
      </c>
      <c r="H51" s="311"/>
      <c r="I51" s="319">
        <v>2108420</v>
      </c>
      <c r="J51" s="320">
        <v>40529</v>
      </c>
      <c r="K51" s="321">
        <v>65.5</v>
      </c>
      <c r="L51" s="322">
        <v>66876</v>
      </c>
      <c r="M51" s="323">
        <v>-5.5</v>
      </c>
      <c r="N51" s="324">
        <v>71</v>
      </c>
    </row>
    <row r="52" spans="1:14" x14ac:dyDescent="0.15">
      <c r="A52" s="248"/>
      <c r="B52" s="244"/>
      <c r="C52" s="244"/>
      <c r="D52" s="244"/>
      <c r="E52" s="244"/>
      <c r="F52" s="244"/>
      <c r="G52" s="325"/>
      <c r="H52" s="326" t="s">
        <v>520</v>
      </c>
      <c r="I52" s="327">
        <v>1108111</v>
      </c>
      <c r="J52" s="328">
        <v>21301</v>
      </c>
      <c r="K52" s="329">
        <v>111.5</v>
      </c>
      <c r="L52" s="330">
        <v>36310</v>
      </c>
      <c r="M52" s="331">
        <v>-11.2</v>
      </c>
      <c r="N52" s="332">
        <v>122.7</v>
      </c>
    </row>
    <row r="53" spans="1:14" x14ac:dyDescent="0.15">
      <c r="A53" s="248"/>
      <c r="B53" s="244"/>
      <c r="C53" s="244"/>
      <c r="D53" s="244"/>
      <c r="E53" s="244"/>
      <c r="F53" s="244"/>
      <c r="G53" s="310" t="s">
        <v>521</v>
      </c>
      <c r="H53" s="311"/>
      <c r="I53" s="319">
        <v>1048853</v>
      </c>
      <c r="J53" s="320">
        <v>20275</v>
      </c>
      <c r="K53" s="321">
        <v>-50</v>
      </c>
      <c r="L53" s="322">
        <v>51704</v>
      </c>
      <c r="M53" s="323">
        <v>-22.7</v>
      </c>
      <c r="N53" s="324">
        <v>-27.3</v>
      </c>
    </row>
    <row r="54" spans="1:14" x14ac:dyDescent="0.15">
      <c r="A54" s="248"/>
      <c r="B54" s="244"/>
      <c r="C54" s="244"/>
      <c r="D54" s="244"/>
      <c r="E54" s="244"/>
      <c r="F54" s="244"/>
      <c r="G54" s="325"/>
      <c r="H54" s="326" t="s">
        <v>520</v>
      </c>
      <c r="I54" s="327">
        <v>410135</v>
      </c>
      <c r="J54" s="328">
        <v>7928</v>
      </c>
      <c r="K54" s="329">
        <v>-62.8</v>
      </c>
      <c r="L54" s="330">
        <v>26896</v>
      </c>
      <c r="M54" s="331">
        <v>-25.9</v>
      </c>
      <c r="N54" s="332">
        <v>-36.9</v>
      </c>
    </row>
    <row r="55" spans="1:14" x14ac:dyDescent="0.15">
      <c r="A55" s="248"/>
      <c r="B55" s="244"/>
      <c r="C55" s="244"/>
      <c r="D55" s="244"/>
      <c r="E55" s="244"/>
      <c r="F55" s="244"/>
      <c r="G55" s="310" t="s">
        <v>522</v>
      </c>
      <c r="H55" s="311"/>
      <c r="I55" s="319">
        <v>1291364</v>
      </c>
      <c r="J55" s="320">
        <v>24367</v>
      </c>
      <c r="K55" s="321">
        <v>20.2</v>
      </c>
      <c r="L55" s="322">
        <v>52678</v>
      </c>
      <c r="M55" s="323">
        <v>1.9</v>
      </c>
      <c r="N55" s="324">
        <v>18.3</v>
      </c>
    </row>
    <row r="56" spans="1:14" x14ac:dyDescent="0.15">
      <c r="A56" s="248"/>
      <c r="B56" s="244"/>
      <c r="C56" s="244"/>
      <c r="D56" s="244"/>
      <c r="E56" s="244"/>
      <c r="F56" s="244"/>
      <c r="G56" s="325"/>
      <c r="H56" s="326" t="s">
        <v>520</v>
      </c>
      <c r="I56" s="327">
        <v>392148</v>
      </c>
      <c r="J56" s="328">
        <v>7399</v>
      </c>
      <c r="K56" s="329">
        <v>-6.7</v>
      </c>
      <c r="L56" s="330">
        <v>30185</v>
      </c>
      <c r="M56" s="331">
        <v>12.2</v>
      </c>
      <c r="N56" s="332">
        <v>-18.899999999999999</v>
      </c>
    </row>
    <row r="57" spans="1:14" x14ac:dyDescent="0.15">
      <c r="A57" s="248"/>
      <c r="B57" s="244"/>
      <c r="C57" s="244"/>
      <c r="D57" s="244"/>
      <c r="E57" s="244"/>
      <c r="F57" s="244"/>
      <c r="G57" s="310" t="s">
        <v>523</v>
      </c>
      <c r="H57" s="311"/>
      <c r="I57" s="319">
        <v>1457284</v>
      </c>
      <c r="J57" s="320">
        <v>27519</v>
      </c>
      <c r="K57" s="321">
        <v>12.9</v>
      </c>
      <c r="L57" s="322">
        <v>69560</v>
      </c>
      <c r="M57" s="323">
        <v>32</v>
      </c>
      <c r="N57" s="324">
        <v>-19.100000000000001</v>
      </c>
    </row>
    <row r="58" spans="1:14" x14ac:dyDescent="0.15">
      <c r="A58" s="248"/>
      <c r="B58" s="244"/>
      <c r="C58" s="244"/>
      <c r="D58" s="244"/>
      <c r="E58" s="244"/>
      <c r="F58" s="244"/>
      <c r="G58" s="325"/>
      <c r="H58" s="326" t="s">
        <v>520</v>
      </c>
      <c r="I58" s="327">
        <v>561424</v>
      </c>
      <c r="J58" s="328">
        <v>10602</v>
      </c>
      <c r="K58" s="329">
        <v>43.3</v>
      </c>
      <c r="L58" s="330">
        <v>35305</v>
      </c>
      <c r="M58" s="331">
        <v>17</v>
      </c>
      <c r="N58" s="332">
        <v>26.3</v>
      </c>
    </row>
    <row r="59" spans="1:14" x14ac:dyDescent="0.15">
      <c r="A59" s="248"/>
      <c r="B59" s="244"/>
      <c r="C59" s="244"/>
      <c r="D59" s="244"/>
      <c r="E59" s="244"/>
      <c r="F59" s="244"/>
      <c r="G59" s="310" t="s">
        <v>524</v>
      </c>
      <c r="H59" s="311"/>
      <c r="I59" s="319">
        <v>1589922</v>
      </c>
      <c r="J59" s="320">
        <v>30095</v>
      </c>
      <c r="K59" s="321">
        <v>9.4</v>
      </c>
      <c r="L59" s="322">
        <v>65988</v>
      </c>
      <c r="M59" s="323">
        <v>-5.0999999999999996</v>
      </c>
      <c r="N59" s="324">
        <v>14.5</v>
      </c>
    </row>
    <row r="60" spans="1:14" x14ac:dyDescent="0.15">
      <c r="A60" s="248"/>
      <c r="B60" s="244"/>
      <c r="C60" s="244"/>
      <c r="D60" s="244"/>
      <c r="E60" s="244"/>
      <c r="F60" s="244"/>
      <c r="G60" s="325"/>
      <c r="H60" s="326" t="s">
        <v>520</v>
      </c>
      <c r="I60" s="333">
        <v>925357</v>
      </c>
      <c r="J60" s="328">
        <v>17516</v>
      </c>
      <c r="K60" s="329">
        <v>65.2</v>
      </c>
      <c r="L60" s="330">
        <v>36473</v>
      </c>
      <c r="M60" s="331">
        <v>3.3</v>
      </c>
      <c r="N60" s="332">
        <v>61.9</v>
      </c>
    </row>
    <row r="61" spans="1:14" x14ac:dyDescent="0.15">
      <c r="A61" s="248"/>
      <c r="B61" s="244"/>
      <c r="C61" s="244"/>
      <c r="D61" s="244"/>
      <c r="E61" s="244"/>
      <c r="F61" s="244"/>
      <c r="G61" s="310" t="s">
        <v>525</v>
      </c>
      <c r="H61" s="334"/>
      <c r="I61" s="335">
        <v>1499169</v>
      </c>
      <c r="J61" s="336">
        <v>28557</v>
      </c>
      <c r="K61" s="337">
        <v>11.6</v>
      </c>
      <c r="L61" s="338">
        <v>61361</v>
      </c>
      <c r="M61" s="339">
        <v>0.1</v>
      </c>
      <c r="N61" s="324">
        <v>11.5</v>
      </c>
    </row>
    <row r="62" spans="1:14" x14ac:dyDescent="0.15">
      <c r="A62" s="248"/>
      <c r="B62" s="244"/>
      <c r="C62" s="244"/>
      <c r="D62" s="244"/>
      <c r="E62" s="244"/>
      <c r="F62" s="244"/>
      <c r="G62" s="325"/>
      <c r="H62" s="326" t="s">
        <v>520</v>
      </c>
      <c r="I62" s="327">
        <v>679435</v>
      </c>
      <c r="J62" s="328">
        <v>12949</v>
      </c>
      <c r="K62" s="329">
        <v>30.1</v>
      </c>
      <c r="L62" s="330">
        <v>33034</v>
      </c>
      <c r="M62" s="331">
        <v>-0.9</v>
      </c>
      <c r="N62" s="332">
        <v>31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39" t="s">
        <v>3</v>
      </c>
      <c r="D47" s="1139"/>
      <c r="E47" s="1140"/>
      <c r="F47" s="11">
        <v>11.41</v>
      </c>
      <c r="G47" s="12">
        <v>12.21</v>
      </c>
      <c r="H47" s="12">
        <v>14.4</v>
      </c>
      <c r="I47" s="12">
        <v>15.11</v>
      </c>
      <c r="J47" s="13">
        <v>17.510000000000002</v>
      </c>
    </row>
    <row r="48" spans="2:10" ht="57.75" customHeight="1" x14ac:dyDescent="0.15">
      <c r="B48" s="14"/>
      <c r="C48" s="1141" t="s">
        <v>4</v>
      </c>
      <c r="D48" s="1141"/>
      <c r="E48" s="1142"/>
      <c r="F48" s="15">
        <v>5.83</v>
      </c>
      <c r="G48" s="16">
        <v>7.66</v>
      </c>
      <c r="H48" s="16">
        <v>10.199999999999999</v>
      </c>
      <c r="I48" s="16">
        <v>12.59</v>
      </c>
      <c r="J48" s="17">
        <v>8.27</v>
      </c>
    </row>
    <row r="49" spans="2:10" ht="57.75" customHeight="1" thickBot="1" x14ac:dyDescent="0.2">
      <c r="B49" s="18"/>
      <c r="C49" s="1143" t="s">
        <v>5</v>
      </c>
      <c r="D49" s="1143"/>
      <c r="E49" s="1144"/>
      <c r="F49" s="19">
        <v>4.43</v>
      </c>
      <c r="G49" s="20">
        <v>2.52</v>
      </c>
      <c r="H49" s="20">
        <v>4.76</v>
      </c>
      <c r="I49" s="20">
        <v>3.51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51" t="s">
        <v>533</v>
      </c>
      <c r="D34" s="1151"/>
      <c r="E34" s="1152"/>
      <c r="F34" s="32">
        <v>10.44</v>
      </c>
      <c r="G34" s="33">
        <v>10.14</v>
      </c>
      <c r="H34" s="33">
        <v>11.13</v>
      </c>
      <c r="I34" s="33">
        <v>11.77</v>
      </c>
      <c r="J34" s="34">
        <v>12.15</v>
      </c>
      <c r="K34" s="22"/>
      <c r="L34" s="22"/>
      <c r="M34" s="22"/>
      <c r="N34" s="22"/>
      <c r="O34" s="22"/>
      <c r="P34" s="22"/>
    </row>
    <row r="35" spans="1:16" ht="39" customHeight="1" x14ac:dyDescent="0.15">
      <c r="A35" s="22"/>
      <c r="B35" s="35"/>
      <c r="C35" s="1145" t="s">
        <v>534</v>
      </c>
      <c r="D35" s="1146"/>
      <c r="E35" s="1147"/>
      <c r="F35" s="36">
        <v>5.82</v>
      </c>
      <c r="G35" s="37">
        <v>7.65</v>
      </c>
      <c r="H35" s="37">
        <v>10.199999999999999</v>
      </c>
      <c r="I35" s="37">
        <v>12.59</v>
      </c>
      <c r="J35" s="38">
        <v>8.27</v>
      </c>
      <c r="K35" s="22"/>
      <c r="L35" s="22"/>
      <c r="M35" s="22"/>
      <c r="N35" s="22"/>
      <c r="O35" s="22"/>
      <c r="P35" s="22"/>
    </row>
    <row r="36" spans="1:16" ht="39" customHeight="1" x14ac:dyDescent="0.15">
      <c r="A36" s="22"/>
      <c r="B36" s="35"/>
      <c r="C36" s="1145" t="s">
        <v>535</v>
      </c>
      <c r="D36" s="1146"/>
      <c r="E36" s="1147"/>
      <c r="F36" s="36">
        <v>0.82</v>
      </c>
      <c r="G36" s="37">
        <v>1.64</v>
      </c>
      <c r="H36" s="37">
        <v>2.74</v>
      </c>
      <c r="I36" s="37">
        <v>3.18</v>
      </c>
      <c r="J36" s="38">
        <v>2.04</v>
      </c>
      <c r="K36" s="22"/>
      <c r="L36" s="22"/>
      <c r="M36" s="22"/>
      <c r="N36" s="22"/>
      <c r="O36" s="22"/>
      <c r="P36" s="22"/>
    </row>
    <row r="37" spans="1:16" ht="39" customHeight="1" x14ac:dyDescent="0.15">
      <c r="A37" s="22"/>
      <c r="B37" s="35"/>
      <c r="C37" s="1145" t="s">
        <v>536</v>
      </c>
      <c r="D37" s="1146"/>
      <c r="E37" s="1147"/>
      <c r="F37" s="36">
        <v>0.81</v>
      </c>
      <c r="G37" s="37">
        <v>1.43</v>
      </c>
      <c r="H37" s="37">
        <v>1.1100000000000001</v>
      </c>
      <c r="I37" s="37">
        <v>1.44</v>
      </c>
      <c r="J37" s="38">
        <v>1.08</v>
      </c>
      <c r="K37" s="22"/>
      <c r="L37" s="22"/>
      <c r="M37" s="22"/>
      <c r="N37" s="22"/>
      <c r="O37" s="22"/>
      <c r="P37" s="22"/>
    </row>
    <row r="38" spans="1:16" ht="39" customHeight="1" x14ac:dyDescent="0.15">
      <c r="A38" s="22"/>
      <c r="B38" s="35"/>
      <c r="C38" s="1145" t="s">
        <v>537</v>
      </c>
      <c r="D38" s="1146"/>
      <c r="E38" s="1147"/>
      <c r="F38" s="36">
        <v>0</v>
      </c>
      <c r="G38" s="37">
        <v>0</v>
      </c>
      <c r="H38" s="37">
        <v>0.2</v>
      </c>
      <c r="I38" s="37">
        <v>0.55000000000000004</v>
      </c>
      <c r="J38" s="38">
        <v>0.76</v>
      </c>
      <c r="K38" s="22"/>
      <c r="L38" s="22"/>
      <c r="M38" s="22"/>
      <c r="N38" s="22"/>
      <c r="O38" s="22"/>
      <c r="P38" s="22"/>
    </row>
    <row r="39" spans="1:16" ht="39" customHeight="1" x14ac:dyDescent="0.15">
      <c r="A39" s="22"/>
      <c r="B39" s="35"/>
      <c r="C39" s="1145" t="s">
        <v>538</v>
      </c>
      <c r="D39" s="1146"/>
      <c r="E39" s="1147"/>
      <c r="F39" s="36">
        <v>0</v>
      </c>
      <c r="G39" s="37">
        <v>0.2</v>
      </c>
      <c r="H39" s="37">
        <v>0.3</v>
      </c>
      <c r="I39" s="37">
        <v>0.56000000000000005</v>
      </c>
      <c r="J39" s="38">
        <v>0.33</v>
      </c>
      <c r="K39" s="22"/>
      <c r="L39" s="22"/>
      <c r="M39" s="22"/>
      <c r="N39" s="22"/>
      <c r="O39" s="22"/>
      <c r="P39" s="22"/>
    </row>
    <row r="40" spans="1:16" ht="39" customHeight="1" x14ac:dyDescent="0.15">
      <c r="A40" s="22"/>
      <c r="B40" s="35"/>
      <c r="C40" s="1145" t="s">
        <v>539</v>
      </c>
      <c r="D40" s="1146"/>
      <c r="E40" s="1147"/>
      <c r="F40" s="36">
        <v>0.01</v>
      </c>
      <c r="G40" s="37">
        <v>7.0000000000000007E-2</v>
      </c>
      <c r="H40" s="37">
        <v>0.22</v>
      </c>
      <c r="I40" s="37">
        <v>0.47</v>
      </c>
      <c r="J40" s="38">
        <v>0.03</v>
      </c>
      <c r="K40" s="22"/>
      <c r="L40" s="22"/>
      <c r="M40" s="22"/>
      <c r="N40" s="22"/>
      <c r="O40" s="22"/>
      <c r="P40" s="22"/>
    </row>
    <row r="41" spans="1:16" ht="39" customHeight="1" x14ac:dyDescent="0.15">
      <c r="A41" s="22"/>
      <c r="B41" s="35"/>
      <c r="C41" s="1145" t="s">
        <v>540</v>
      </c>
      <c r="D41" s="1146"/>
      <c r="E41" s="1147"/>
      <c r="F41" s="36">
        <v>0</v>
      </c>
      <c r="G41" s="37">
        <v>0.01</v>
      </c>
      <c r="H41" s="37">
        <v>0.01</v>
      </c>
      <c r="I41" s="37">
        <v>0.03</v>
      </c>
      <c r="J41" s="38">
        <v>0.02</v>
      </c>
      <c r="K41" s="22"/>
      <c r="L41" s="22"/>
      <c r="M41" s="22"/>
      <c r="N41" s="22"/>
      <c r="O41" s="22"/>
      <c r="P41" s="22"/>
    </row>
    <row r="42" spans="1:16" ht="39" customHeight="1" x14ac:dyDescent="0.15">
      <c r="A42" s="22"/>
      <c r="B42" s="39"/>
      <c r="C42" s="1145" t="s">
        <v>541</v>
      </c>
      <c r="D42" s="1146"/>
      <c r="E42" s="1147"/>
      <c r="F42" s="36" t="s">
        <v>488</v>
      </c>
      <c r="G42" s="37" t="s">
        <v>488</v>
      </c>
      <c r="H42" s="37" t="s">
        <v>488</v>
      </c>
      <c r="I42" s="37" t="s">
        <v>488</v>
      </c>
      <c r="J42" s="38" t="s">
        <v>488</v>
      </c>
      <c r="K42" s="22"/>
      <c r="L42" s="22"/>
      <c r="M42" s="22"/>
      <c r="N42" s="22"/>
      <c r="O42" s="22"/>
      <c r="P42" s="22"/>
    </row>
    <row r="43" spans="1:16" ht="39" customHeight="1" thickBot="1" x14ac:dyDescent="0.2">
      <c r="A43" s="22"/>
      <c r="B43" s="40"/>
      <c r="C43" s="1148" t="s">
        <v>542</v>
      </c>
      <c r="D43" s="1149"/>
      <c r="E43" s="1150"/>
      <c r="F43" s="41">
        <v>0.78</v>
      </c>
      <c r="G43" s="42">
        <v>0.84</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1662</v>
      </c>
      <c r="L45" s="60">
        <v>1605</v>
      </c>
      <c r="M45" s="60">
        <v>1623</v>
      </c>
      <c r="N45" s="60">
        <v>1658</v>
      </c>
      <c r="O45" s="61">
        <v>1615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x14ac:dyDescent="0.15">
      <c r="A47" s="48"/>
      <c r="B47" s="1163"/>
      <c r="C47" s="1164"/>
      <c r="D47" s="62"/>
      <c r="E47" s="1155" t="s">
        <v>14</v>
      </c>
      <c r="F47" s="1155"/>
      <c r="G47" s="1155"/>
      <c r="H47" s="1155"/>
      <c r="I47" s="1155"/>
      <c r="J47" s="1156"/>
      <c r="K47" s="63">
        <v>7</v>
      </c>
      <c r="L47" s="64">
        <v>7</v>
      </c>
      <c r="M47" s="64">
        <v>4</v>
      </c>
      <c r="N47" s="64">
        <v>4</v>
      </c>
      <c r="O47" s="65">
        <v>4</v>
      </c>
      <c r="P47" s="48"/>
      <c r="Q47" s="48"/>
      <c r="R47" s="48"/>
      <c r="S47" s="48"/>
      <c r="T47" s="48"/>
      <c r="U47" s="48"/>
    </row>
    <row r="48" spans="1:21" ht="30.75" customHeight="1" x14ac:dyDescent="0.15">
      <c r="A48" s="48"/>
      <c r="B48" s="1163"/>
      <c r="C48" s="1164"/>
      <c r="D48" s="62"/>
      <c r="E48" s="1155" t="s">
        <v>15</v>
      </c>
      <c r="F48" s="1155"/>
      <c r="G48" s="1155"/>
      <c r="H48" s="1155"/>
      <c r="I48" s="1155"/>
      <c r="J48" s="1156"/>
      <c r="K48" s="63">
        <v>1055</v>
      </c>
      <c r="L48" s="64">
        <v>1018</v>
      </c>
      <c r="M48" s="64">
        <v>860</v>
      </c>
      <c r="N48" s="64">
        <v>831</v>
      </c>
      <c r="O48" s="65">
        <v>820</v>
      </c>
      <c r="P48" s="48"/>
      <c r="Q48" s="48"/>
      <c r="R48" s="48"/>
      <c r="S48" s="48"/>
      <c r="T48" s="48"/>
      <c r="U48" s="48"/>
    </row>
    <row r="49" spans="1:21" ht="30.75" customHeight="1" x14ac:dyDescent="0.15">
      <c r="A49" s="48"/>
      <c r="B49" s="1163"/>
      <c r="C49" s="1164"/>
      <c r="D49" s="62"/>
      <c r="E49" s="1155" t="s">
        <v>16</v>
      </c>
      <c r="F49" s="1155"/>
      <c r="G49" s="1155"/>
      <c r="H49" s="1155"/>
      <c r="I49" s="1155"/>
      <c r="J49" s="1156"/>
      <c r="K49" s="63">
        <v>331</v>
      </c>
      <c r="L49" s="64">
        <v>310</v>
      </c>
      <c r="M49" s="64">
        <v>318</v>
      </c>
      <c r="N49" s="64">
        <v>317</v>
      </c>
      <c r="O49" s="65">
        <v>322</v>
      </c>
      <c r="P49" s="48"/>
      <c r="Q49" s="48"/>
      <c r="R49" s="48"/>
      <c r="S49" s="48"/>
      <c r="T49" s="48"/>
      <c r="U49" s="48"/>
    </row>
    <row r="50" spans="1:21" ht="30.75" customHeight="1" x14ac:dyDescent="0.15">
      <c r="A50" s="48"/>
      <c r="B50" s="1163"/>
      <c r="C50" s="1164"/>
      <c r="D50" s="62"/>
      <c r="E50" s="1155" t="s">
        <v>17</v>
      </c>
      <c r="F50" s="1155"/>
      <c r="G50" s="1155"/>
      <c r="H50" s="1155"/>
      <c r="I50" s="1155"/>
      <c r="J50" s="1156"/>
      <c r="K50" s="63">
        <v>38</v>
      </c>
      <c r="L50" s="64">
        <v>36</v>
      </c>
      <c r="M50" s="64">
        <v>33</v>
      </c>
      <c r="N50" s="64">
        <v>51</v>
      </c>
      <c r="O50" s="65">
        <v>127</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488</v>
      </c>
      <c r="L51" s="64" t="s">
        <v>488</v>
      </c>
      <c r="M51" s="64" t="s">
        <v>488</v>
      </c>
      <c r="N51" s="64" t="s">
        <v>488</v>
      </c>
      <c r="O51" s="65" t="s">
        <v>488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1783</v>
      </c>
      <c r="L52" s="64">
        <v>1822</v>
      </c>
      <c r="M52" s="64">
        <v>1825</v>
      </c>
      <c r="N52" s="64">
        <v>1868</v>
      </c>
      <c r="O52" s="65">
        <v>1904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1310</v>
      </c>
      <c r="L53" s="69">
        <v>1154</v>
      </c>
      <c r="M53" s="69">
        <v>1013</v>
      </c>
      <c r="N53" s="69">
        <v>993</v>
      </c>
      <c r="O53" s="70">
        <v>984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2016-04-28T08:15:28Z</cp:lastPrinted>
  <dcterms:created xsi:type="dcterms:W3CDTF">2016-02-15T00:49:06Z</dcterms:created>
  <dcterms:modified xsi:type="dcterms:W3CDTF">2016-05-06T01:54:02Z</dcterms:modified>
  <cp:category/>
</cp:coreProperties>
</file>