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5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E36" i="9"/>
  <c r="AM36" i="9"/>
  <c r="C36" i="9"/>
  <c r="CO35" i="9"/>
  <c r="BW35" i="9"/>
  <c r="BE35" i="9"/>
  <c r="BW34" i="9"/>
  <c r="BE34" i="9"/>
  <c r="C34" i="9"/>
  <c r="CO34" i="9" l="1"/>
  <c r="U34" i="9"/>
  <c r="U35" i="9" s="1"/>
  <c r="U36" i="9" s="1"/>
  <c r="C35" i="9"/>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<sst xmlns="http://schemas.openxmlformats.org/spreadsheetml/2006/main" count="992" uniqueCount="542">
  <si>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</si>
  <si>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</si>
  <si>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</si>
  <si>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</si>
  <si>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</si>
  <si>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</si>
  <si>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</si>
  <si>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</si>
  <si>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</si>
  <si>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</si>
  <si>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</si>
  <si>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</si>
  <si>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</si>
  <si>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</si>
  <si>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</si>
  <si>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</si>
  <si>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</si>
  <si>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</si>
  <si>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</si>
  <si>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</si>
  <si>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</si>
  <si>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</si>
  <si>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</si>
  <si>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</si>
  <si>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</si>
  <si>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</si>
  <si>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</si>
  <si>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</si>
  <si>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</si>
  <si>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</si>
  <si>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</si>
  <si>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</si>
  <si>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</si>
  <si>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</si>
  <si>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</si>
  <si>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</si>
  <si>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</si>
  <si>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</si>
  <si>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</si>
  <si>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</si>
  <si>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</si>
  <si>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</si>
  <si>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</si>
  <si>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</si>
  <si>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</si>
  <si>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</si>
  <si>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</si>
  <si>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</si>
  <si>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</si>
  <si>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</si>
  <si>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</si>
  <si>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</si>
  <si>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</si>
  <si>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</si>
  <si>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</si>
  <si>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</si>
  <si>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</si>
  <si>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</si>
  <si>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</si>
  <si>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</si>
  <si>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</si>
  <si>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</si>
  <si>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</si>
  <si>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</si>
  <si>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</si>
  <si>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</si>
  <si>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</si>
  <si>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</si>
  <si>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</si>
  <si>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</si>
  <si>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</si>
  <si>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</si>
  <si>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</si>
  <si>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</si>
  <si>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</si>
  <si>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</si>
  <si>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</si>
  <si>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</si>
  <si>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</si>
  <si>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</si>
  <si>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</si>
  <si>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</si>
  <si>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</si>
  <si>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</si>
  <si>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</si>
  <si>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</si>
  <si>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</si>
  <si>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</si>
  <si>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</si>
  <si>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</si>
  <si>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</si>
  <si>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</si>
  <si>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</si>
  <si>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</si>
  <si>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</si>
  <si>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</si>
  <si>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</si>
  <si>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</si>
  <si>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</si>
  <si>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</si>
  <si>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</si>
  <si>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</si>
  <si>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</si>
  <si>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</si>
  <si>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</si>
  <si>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</si>
  <si>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</si>
  <si>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</si>
  <si>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</si>
  <si>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</si>
  <si>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</si>
  <si>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</si>
  <si>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</si>
  <si>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</si>
  <si>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</si>
  <si>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</si>
  <si>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</si>
  <si>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</si>
  <si>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</si>
  <si>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</si>
  <si>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</si>
  <si>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</si>
  <si>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</si>
  <si>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</si>
  <si>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</si>
  <si>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</si>
  <si>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</si>
  <si>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</si>
  <si>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</si>
  <si>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</si>
  <si>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</si>
  <si>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</si>
  <si>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</si>
  <si>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</si>
  <si>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</si>
  <si>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</si>
  <si>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</si>
  <si>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</si>
  <si>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</si>
  <si>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</si>
  <si>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</si>
  <si>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</si>
  <si>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</si>
  <si>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</si>
  <si>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</si>
  <si>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</si>
  <si>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</si>
  <si>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</si>
  <si>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</si>
  <si>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</si>
  <si>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</si>
  <si>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</si>
  <si>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</si>
  <si>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</si>
  <si>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</si>
  <si>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</si>
  <si>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</si>
  <si>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</si>
  <si>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</si>
  <si>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</si>
  <si>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</si>
  <si>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</si>
  <si>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</si>
  <si>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</si>
  <si>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</si>
  <si>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</si>
  <si>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</si>
  <si>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</si>
  <si>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</si>
  <si>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</si>
  <si>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</si>
  <si>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</si>
  <si>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</si>
  <si>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</si>
  <si>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</si>
  <si>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</si>
  <si>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</si>
  <si>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</si>
  <si>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</si>
  <si>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</si>
  <si>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</si>
  <si>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</si>
  <si>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</si>
  <si>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</si>
  <si>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</si>
  <si>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</si>
  <si>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</si>
  <si>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</si>
  <si>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</si>
  <si>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</si>
  <si>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</si>
  <si>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</si>
  <si>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</si>
  <si>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</si>
  <si>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</si>
  <si>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</si>
  <si>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茨城県高萩市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</si>
  <si>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</si>
  <si>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</si>
  <si>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</si>
  <si>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</si>
  <si>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</si>
  <si>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</si>
  <si>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</si>
  <si>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</si>
  <si>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</si>
  <si>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</si>
  <si>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</si>
  <si>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</si>
  <si>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</si>
  <si>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</si>
  <si>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</si>
  <si>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</si>
  <si>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</si>
  <si>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</si>
  <si>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</si>
  <si>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</si>
  <si>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</si>
  <si>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</si>
  <si>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</si>
  <si>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</si>
  <si>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</si>
  <si>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</si>
  <si>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</si>
  <si>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</si>
  <si>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</si>
  <si>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</si>
  <si>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</si>
  <si>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</si>
  <si>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</si>
  <si>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</si>
  <si>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</si>
  <si>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</si>
  <si>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</si>
  <si>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</si>
  <si>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</si>
  <si>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</si>
  <si>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</si>
  <si>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</si>
  <si>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</si>
  <si>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</si>
  <si>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</si>
  <si>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</si>
  <si>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</si>
  <si>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</si>
  <si>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</si>
  <si>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</si>
  <si>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</si>
  <si>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</si>
  <si>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</si>
  <si>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</si>
  <si>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</si>
  <si>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</si>
  <si>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</si>
  <si>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</si>
  <si>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</si>
  <si>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</si>
  <si>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</si>
  <si>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</si>
  <si>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</si>
  <si>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</si>
  <si>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</si>
  <si>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</si>
  <si>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</si>
  <si>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</si>
  <si>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</si>
  <si>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</si>
  <si>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</si>
  <si>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</si>
  <si>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</si>
  <si>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</si>
  <si>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</si>
  <si>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</si>
  <si>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</si>
  <si>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</si>
  <si>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</si>
  <si>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</si>
  <si>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</si>
  <si>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</si>
  <si>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</si>
  <si>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</si>
  <si>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</si>
  <si>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</si>
  <si>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</si>
  <si>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</si>
  <si>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</si>
  <si>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</si>
  <si>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</si>
  <si>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</si>
  <si>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</si>
  <si>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</si>
  <si>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</si>
  <si>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</si>
  <si>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</si>
  <si>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</si>
  <si>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</si>
  <si>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</si>
  <si>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</si>
  <si>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</si>
  <si>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</si>
  <si>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</si>
  <si>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</si>
  <si>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</si>
  <si>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</si>
  <si>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</si>
  <si>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</si>
  <si>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</si>
  <si>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</si>
  <si>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</si>
  <si>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</si>
  <si>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</si>
  <si>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</si>
  <si>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</si>
  <si>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</si>
  <si>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</si>
  <si>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</si>
  <si>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</si>
  <si>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</si>
  <si>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</si>
  <si>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</si>
  <si>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</si>
  <si>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</si>
  <si>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</si>
  <si>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</si>
  <si>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</si>
  <si>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</si>
  <si>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</si>
  <si>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</si>
  <si>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</si>
  <si>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</si>
  <si>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</si>
  <si>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</si>
  <si>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</si>
  <si>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</si>
  <si>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</si>
  <si>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</si>
  <si>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</si>
  <si>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</si>
  <si>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</si>
  <si>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</si>
  <si>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</si>
  <si>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</si>
  <si>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</si>
  <si>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</si>
  <si>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</si>
  <si>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茨城県高萩市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</si>
  <si>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</si>
  <si>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</si>
  <si>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</si>
  <si>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</si>
  <si>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</si>
  <si>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</si>
  <si>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</si>
  <si>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</si>
  <si>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</si>
  <si>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</si>
  <si>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</si>
  <si>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</si>
  <si>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</si>
  <si>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</si>
  <si>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</si>
  <si>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</si>
  <si>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</si>
  <si>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</si>
  <si>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</si>
  <si>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</si>
  <si>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</si>
  <si>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</si>
  <si>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</si>
  <si>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</si>
  <si>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</si>
  <si>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</si>
  <si>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</si>
  <si>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</si>
  <si>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</si>
  <si>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</si>
  <si>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</si>
  <si>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</si>
  <si>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</si>
  <si>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</si>
  <si>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</si>
  <si>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</si>
  <si>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</si>
  <si>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</si>
  <si>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</si>
  <si>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</si>
  <si>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</si>
  <si>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</si>
  <si>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</si>
  <si>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</si>
  <si>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</si>
  <si>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</si>
  <si>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</si>
  <si>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</si>
  <si>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</si>
  <si>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</si>
  <si>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</si>
  <si>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</si>
  <si>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</si>
  <si>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</si>
  <si>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</si>
  <si>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</si>
  <si>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</si>
  <si>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</si>
  <si>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</si>
  <si>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</si>
  <si>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</si>
  <si>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</si>
  <si>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</si>
  <si>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</si>
  <si>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</si>
  <si>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</si>
  <si>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</si>
  <si>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</si>
  <si>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</si>
  <si>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</si>
  <si>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</si>
  <si>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</si>
  <si>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</si>
  <si>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</si>
  <si>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</si>
  <si>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</si>
  <si>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</si>
  <si>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</si>
  <si>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</si>
  <si>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</si>
  <si>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</si>
  <si>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</si>
  <si>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</si>
  <si>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</si>
  <si>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</si>
  <si>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</si>
  <si>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</si>
  <si>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</si>
  <si>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</si>
  <si>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</si>
  <si>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</si>
  <si>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</si>
  <si>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</si>
  <si>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</si>
  <si>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</si>
  <si>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</si>
  <si>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</si>
  <si>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</si>
  <si>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</si>
  <si>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</si>
  <si>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</si>
  <si>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</si>
  <si>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</si>
  <si>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</si>
  <si>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</si>
  <si>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</si>
  <si>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</si>
  <si>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</si>
  <si>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</si>
  <si>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</si>
  <si>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</si>
  <si>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</si>
  <si>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</si>
  <si>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</si>
  <si>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</si>
  <si>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</si>
  <si>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</si>
  <si>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</si>
  <si>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</si>
  <si>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</si>
  <si>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</si>
  <si>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</si>
  <si>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</si>
  <si>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</si>
  <si>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</si>
  <si>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</si>
  <si>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</si>
  <si>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</si>
  <si>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</si>
  <si>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</si>
  <si>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</si>
  <si>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</si>
  <si>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</si>
  <si>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</si>
  <si>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</si>
  <si>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</si>
  <si>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</si>
  <si>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</si>
  <si>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</si>
  <si>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</si>
  <si>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</si>
  <si>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</si>
  <si>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</si>
  <si>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</si>
  <si>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</si>
  <si>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</si>
  <si>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</si>
  <si>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</si>
  <si>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</si>
  <si>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</si>
  <si>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</si>
  <si>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</si>
  <si>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</si>
  <si>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</si>
  <si>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</si>
  <si>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</si>
  <si>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</si>
  <si>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</si>
  <si>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</si>
  <si>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</si>
  <si>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</si>
  <si>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</si>
  <si>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</si>
  <si>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</si>
  <si>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</si>
  <si>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</si>
  <si>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</si>
  <si>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</si>
  <si>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</si>
  <si>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</si>
  <si>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</si>
  <si>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</si>
  <si>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0.21</t>
  </si>
  <si>
    <t>▲ 0.13</t>
  </si>
  <si>
    <t>一般会計</t>
  </si>
  <si>
    <t>高萩市工業用水道事業会計</t>
  </si>
  <si>
    <t>高萩市介護保険事業特別会計</t>
  </si>
  <si>
    <t>高萩市国民健康保険事業特別会計</t>
  </si>
  <si>
    <t>▲ 0.52</t>
  </si>
  <si>
    <t>高萩市水道事業会計</t>
  </si>
  <si>
    <t>高萩市霊園事業特別会計</t>
  </si>
  <si>
    <t>高萩市後期高齢者医療事業特別会計</t>
  </si>
  <si>
    <t>その他会計（赤字）</t>
  </si>
  <si>
    <t>その他会計（黒字）</t>
  </si>
  <si>
    <t>高萩市土地開発公社</t>
    <rPh sb="0" eb="3">
      <t>タカハギシ</t>
    </rPh>
    <rPh sb="3" eb="5">
      <t>トチ</t>
    </rPh>
    <rPh sb="5" eb="7">
      <t>カイハツ</t>
    </rPh>
    <rPh sb="7" eb="9">
      <t>コウシャ</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</si>
  <si>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</si>
  <si>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</si>
  <si>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日立・高萩広域下水道組合</t>
    <rPh sb="0" eb="2">
      <t>ヒタチ</t>
    </rPh>
    <rPh sb="3" eb="5">
      <t>タカハギ</t>
    </rPh>
    <rPh sb="5" eb="7">
      <t>コウイキ</t>
    </rPh>
    <rPh sb="7" eb="10">
      <t>ゲスイドウ</t>
    </rPh>
    <rPh sb="10" eb="12">
      <t>クミアイ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</si>
  <si>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</si>
  <si>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</si>
  <si>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</si>
  <si>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</si>
  <si>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茨城租税債権管理機構</t>
    <rPh sb="0" eb="2">
      <t>イバラキ</t>
    </rPh>
    <rPh sb="2" eb="4">
      <t>ソゼイ</t>
    </rPh>
    <rPh sb="4" eb="6">
      <t>サイケン</t>
    </rPh>
    <rPh sb="6" eb="8">
      <t>カンリ</t>
    </rPh>
    <rPh sb="8" eb="10">
      <t>キコウ</t>
    </rPh>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</si>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</sst>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66535</c:v>
                </c:pt>
                <c:pt idx="1">
                  <c:v>32272</c:v>
                </c:pt>
                <c:pt idx="2">
                  <c:v>32851</c:v>
                </c:pt>
                <c:pt idx="3">
                  <c:v>47137</c:v>
                </c:pt>
                <c:pt idx="4">
                  <c:v>65665</c:v>
                </c:pt>
              </c:numCache>
            </c:numRef>
          </c:val>
          <c:smooth val="0"/>
        </c:ser>
        <c:dLbls>
          <c:showLegendKey val="0"/>
          <c:showVal val="0"/>
          <c:showCatName val="0"/>
          <c:showSerName val="0"/>
          <c:showPercent val="0"/>
          <c:showBubbleSize val="0"/>
        </c:dLbls>
        <c:marker val="1"/>
        <c:smooth val="0"/>
        <c:axId val="128508672"/>
        <c:axId val="128510592"/>
      </c:lineChart>
      <c:catAx>
        <c:axId val="12850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10592"/>
        <c:crosses val="autoZero"/>
        <c:auto val="1"/>
        <c:lblAlgn val="ctr"/>
        <c:lblOffset val="100"/>
        <c:tickLblSkip val="1"/>
        <c:tickMarkSkip val="1"/>
        <c:noMultiLvlLbl val="0"/>
      </c:catAx>
      <c:valAx>
        <c:axId val="128510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0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7.04</c:v>
                </c:pt>
                <c:pt idx="1">
                  <c:v>6.46</c:v>
                </c:pt>
                <c:pt idx="2">
                  <c:v>7.87</c:v>
                </c:pt>
                <c:pt idx="3">
                  <c:v>7.45</c:v>
                </c:pt>
                <c:pt idx="4">
                  <c:v>7.43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7.82</c:v>
                </c:pt>
                <c:pt idx="1">
                  <c:v>8.35</c:v>
                </c:pt>
                <c:pt idx="2">
                  <c:v>10.6</c:v>
                </c:pt>
                <c:pt idx="3">
                  <c:v>11.25</c:v>
                </c:pt>
                <c:pt idx="4">
                  <c:v>11.52</c:v>
                </c:pt>
              </c:numCache>
            </c:numRef>
          </c:val>
        </c:ser>
        <c:dLbls>
          <c:showLegendKey val="0"/>
          <c:showVal val="0"/>
          <c:showCatName val="0"/>
          <c:showSerName val="0"/>
          <c:showPercent val="0"/>
          <c:showBubbleSize val="0"/>
        </c:dLbls>
        <c:gapWidth val="250"/>
        <c:overlap val="100"/>
        <c:axId val="130240512"/>
        <c:axId val="13024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1.76</c:v>
                </c:pt>
                <c:pt idx="1">
                  <c:v>-0.21</c:v>
                </c:pt>
                <c:pt idx="2">
                  <c:v>8.09</c:v>
                </c:pt>
                <c:pt idx="3">
                  <c:v>0.8</c:v>
                </c:pt>
                <c:pt idx="4">
                  <c:v>-0.13</c:v>
                </c:pt>
              </c:numCache>
            </c:numRef>
          </c:val>
          <c:smooth val="0"/>
        </c:ser>
        <c:dLbls>
          <c:showLegendKey val="0"/>
          <c:showVal val="0"/>
          <c:showCatName val="0"/>
          <c:showSerName val="0"/>
          <c:showPercent val="0"/>
          <c:showBubbleSize val="0"/>
        </c:dLbls>
        <c:marker val="1"/>
        <c:smooth val="0"/>
        <c:axId val="130240512"/>
        <c:axId val="130242432"/>
      </c:lineChart>
      <c:catAx>
        <c:axId val="1302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242432"/>
        <c:crosses val="autoZero"/>
        <c:auto val="1"/>
        <c:lblAlgn val="ctr"/>
        <c:lblOffset val="100"/>
        <c:tickLblSkip val="1"/>
        <c:tickMarkSkip val="1"/>
        <c:noMultiLvlLbl val="0"/>
      </c:catAx>
      <c:valAx>
        <c:axId val="13024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高萩市後期高齢者医療事業特別会計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c:v>
                </c:pt>
                <c:pt idx="4">
                  <c:v>#N/A</c:v>
                </c:pt>
                <c:pt idx="5">
                  <c:v>0.04</c:v>
                </c:pt>
                <c:pt idx="6">
                  <c:v>#N/A</c:v>
                </c:pt>
                <c:pt idx="7">
                  <c:v>0.01</c:v>
                </c:pt>
                <c:pt idx="8">
                  <c:v>#N/A</c:v>
                </c:pt>
                <c:pt idx="9">
                  <c:v>0.08</c:v>
                </c:pt>
              </c:numCache>
            </c:numRef>
          </c:val>
        </c:ser>
        <c:ser>
          <c:idx val="5"/>
          <c:order val="5"/>
          <c:tx>
            <c:strRef>
              <c:f>データシート!$A$32</c:f>
              <c:strCache>
                <c:ptCount val="1"/>
                <c:pt idx="0">
                  <c:v>高萩市水道事業会計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5.47</c:v>
                </c:pt>
                <c:pt idx="2">
                  <c:v>#N/A</c:v>
                </c:pt>
                <c:pt idx="3">
                  <c:v>4.26</c:v>
                </c:pt>
                <c:pt idx="4">
                  <c:v>#N/A</c:v>
                </c:pt>
                <c:pt idx="5">
                  <c:v>2.57</c:v>
                </c:pt>
                <c:pt idx="6">
                  <c:v>#N/A</c:v>
                </c:pt>
                <c:pt idx="7">
                  <c:v>2.13</c:v>
                </c:pt>
                <c:pt idx="8">
                  <c:v>#N/A</c:v>
                </c:pt>
                <c:pt idx="9">
                  <c:v>0.12</c:v>
                </c:pt>
              </c:numCache>
            </c:numRef>
          </c:val>
        </c:ser>
        <c:ser>
          <c:idx val="6"/>
          <c:order val="6"/>
          <c:tx>
            <c:strRef>
              <c:f>データシート!$A$33</c:f>
              <c:strCache>
                <c:ptCount val="1"/>
                <c:pt idx="0">
                  <c:v>高萩市国民健康保険事業特別会計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0.21</c:v>
                </c:pt>
                <c:pt idx="1">
                  <c:v>#N/A</c:v>
                </c:pt>
                <c:pt idx="2">
                  <c:v>0.52</c:v>
                </c:pt>
                <c:pt idx="3">
                  <c:v>#N/A</c:v>
                </c:pt>
                <c:pt idx="4">
                  <c:v>#N/A</c:v>
                </c:pt>
                <c:pt idx="5">
                  <c:v>0.48</c:v>
                </c:pt>
                <c:pt idx="6">
                  <c:v>#N/A</c:v>
                </c:pt>
                <c:pt idx="7">
                  <c:v>0.01</c:v>
                </c:pt>
                <c:pt idx="8">
                  <c:v>#N/A</c:v>
                </c:pt>
                <c:pt idx="9">
                  <c:v>0.2</c:v>
                </c:pt>
              </c:numCache>
            </c:numRef>
          </c:val>
        </c:ser>
        <c:ser>
          <c:idx val="7"/>
          <c:order val="7"/>
          <c:tx>
            <c:strRef>
              <c:f>データシート!$A$34</c:f>
              <c:strCache>
                <c:ptCount val="1"/>
                <c:pt idx="0">
                  <c:v>高萩市介護保険事業特別会計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c:v>
                </c:pt>
                <c:pt idx="2">
                  <c:v>#N/A</c:v>
                </c:pt>
                <c:pt idx="3">
                  <c:v>0.92</c:v>
                </c:pt>
                <c:pt idx="4">
                  <c:v>#N/A</c:v>
                </c:pt>
                <c:pt idx="5">
                  <c:v>0.6</c:v>
                </c:pt>
                <c:pt idx="6">
                  <c:v>#N/A</c:v>
                </c:pt>
                <c:pt idx="7">
                  <c:v>0.79</c:v>
                </c:pt>
                <c:pt idx="8">
                  <c:v>#N/A</c:v>
                </c:pt>
                <c:pt idx="9">
                  <c:v>1.78</c:v>
                </c:pt>
              </c:numCache>
            </c:numRef>
          </c:val>
        </c:ser>
        <c:ser>
          <c:idx val="8"/>
          <c:order val="8"/>
          <c:tx>
            <c:strRef>
              <c:f>データシート!$A$35</c:f>
              <c:strCache>
                <c:ptCount val="1"/>
                <c:pt idx="0">
                  <c:v>高萩市工業用水道事業会計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3.54</c:v>
                </c:pt>
                <c:pt idx="2">
                  <c:v>#N/A</c:v>
                </c:pt>
                <c:pt idx="3">
                  <c:v>4.0999999999999996</c:v>
                </c:pt>
                <c:pt idx="4">
                  <c:v>#N/A</c:v>
                </c:pt>
                <c:pt idx="5">
                  <c:v>4.55</c:v>
                </c:pt>
                <c:pt idx="6">
                  <c:v>#N/A</c:v>
                </c:pt>
                <c:pt idx="7">
                  <c:v>4.93</c:v>
                </c:pt>
                <c:pt idx="8">
                  <c:v>#N/A</c:v>
                </c:pt>
                <c:pt idx="9">
                  <c:v>4.76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c:v>
                </c:pt>
                <c:pt idx="2">
                  <c:v>#N/A</c:v>
                </c:pt>
                <c:pt idx="3">
                  <c:v>6.47</c:v>
                </c:pt>
                <c:pt idx="4">
                  <c:v>#N/A</c:v>
                </c:pt>
                <c:pt idx="5">
                  <c:v>7.82</c:v>
                </c:pt>
                <c:pt idx="6">
                  <c:v>#N/A</c:v>
                </c:pt>
                <c:pt idx="7">
                  <c:v>7.44</c:v>
                </c:pt>
                <c:pt idx="8">
                  <c:v>#N/A</c:v>
                </c:pt>
                <c:pt idx="9">
                  <c:v>7.35</c:v>
                </c:pt>
              </c:numCache>
            </c:numRef>
          </c:val>
        </c:ser>
        <c:dLbls>
          <c:showLegendKey val="0"/>
          <c:showVal val="0"/>
          <c:showCatName val="0"/>
          <c:showSerName val="0"/>
          <c:showPercent val="0"/>
          <c:showBubbleSize val="0"/>
        </c:dLbls>
        <c:gapWidth val="150"/>
        <c:overlap val="100"/>
        <c:axId val="130393216"/>
        <c:axId val="130394752"/>
      </c:barChart>
      <c:catAx>
        <c:axId val="1303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94752"/>
        <c:crosses val="autoZero"/>
        <c:auto val="1"/>
        <c:lblAlgn val="ctr"/>
        <c:lblOffset val="100"/>
        <c:tickLblSkip val="1"/>
        <c:tickMarkSkip val="1"/>
        <c:noMultiLvlLbl val="0"/>
      </c:catAx>
      <c:valAx>
        <c:axId val="13039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9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1506</c:v>
                </c:pt>
                <c:pt idx="5">
                  <c:v>1461</c:v>
                </c:pt>
                <c:pt idx="8">
                  <c:v>1456</c:v>
                </c:pt>
                <c:pt idx="11">
                  <c:v>1480</c:v>
                </c:pt>
                <c:pt idx="14">
                  <c:v>1519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660</c:v>
                </c:pt>
                <c:pt idx="3">
                  <c:v>698</c:v>
                </c:pt>
                <c:pt idx="6">
                  <c:v>710</c:v>
                </c:pt>
                <c:pt idx="9">
                  <c:v>712</c:v>
                </c:pt>
                <c:pt idx="12">
                  <c:v>652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c:v>
                </c:pt>
                <c:pt idx="3">
                  <c:v>2</c:v>
                </c:pt>
                <c:pt idx="6">
                  <c:v>7</c:v>
                </c:pt>
                <c:pt idx="9">
                  <c:v>2</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1819</c:v>
                </c:pt>
                <c:pt idx="3">
                  <c:v>1966</c:v>
                </c:pt>
                <c:pt idx="6">
                  <c:v>1818</c:v>
                </c:pt>
                <c:pt idx="9">
                  <c:v>1729</c:v>
                </c:pt>
                <c:pt idx="12">
                  <c:v>1704</c:v>
                </c:pt>
              </c:numCache>
            </c:numRef>
          </c:val>
        </c:ser>
        <c:dLbls>
          <c:showLegendKey val="0"/>
          <c:showVal val="0"/>
          <c:showCatName val="0"/>
          <c:showSerName val="0"/>
          <c:showPercent val="0"/>
          <c:showBubbleSize val="0"/>
        </c:dLbls>
        <c:gapWidth val="100"/>
        <c:overlap val="100"/>
        <c:axId val="133009408"/>
        <c:axId val="133011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976</c:v>
                </c:pt>
                <c:pt idx="2">
                  <c:v>#N/A</c:v>
                </c:pt>
                <c:pt idx="3">
                  <c:v>#N/A</c:v>
                </c:pt>
                <c:pt idx="4">
                  <c:v>1205</c:v>
                </c:pt>
                <c:pt idx="5">
                  <c:v>#N/A</c:v>
                </c:pt>
                <c:pt idx="6">
                  <c:v>#N/A</c:v>
                </c:pt>
                <c:pt idx="7">
                  <c:v>1079</c:v>
                </c:pt>
                <c:pt idx="8">
                  <c:v>#N/A</c:v>
                </c:pt>
                <c:pt idx="9">
                  <c:v>#N/A</c:v>
                </c:pt>
                <c:pt idx="10">
                  <c:v>963</c:v>
                </c:pt>
                <c:pt idx="11">
                  <c:v>#N/A</c:v>
                </c:pt>
                <c:pt idx="12">
                  <c:v>#N/A</c:v>
                </c:pt>
                <c:pt idx="13">
                  <c:v>839</c:v>
                </c:pt>
                <c:pt idx="14">
                  <c:v>#N/A</c:v>
                </c:pt>
              </c:numCache>
            </c:numRef>
          </c:val>
          <c:smooth val="0"/>
        </c:ser>
        <c:dLbls>
          <c:showLegendKey val="0"/>
          <c:showVal val="0"/>
          <c:showCatName val="0"/>
          <c:showSerName val="0"/>
          <c:showPercent val="0"/>
          <c:showBubbleSize val="0"/>
        </c:dLbls>
        <c:marker val="1"/>
        <c:smooth val="0"/>
        <c:axId val="133009408"/>
        <c:axId val="133011328"/>
      </c:lineChart>
      <c:catAx>
        <c:axId val="13300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11328"/>
        <c:crosses val="autoZero"/>
        <c:auto val="1"/>
        <c:lblAlgn val="ctr"/>
        <c:lblOffset val="100"/>
        <c:tickLblSkip val="1"/>
        <c:tickMarkSkip val="1"/>
        <c:noMultiLvlLbl val="0"/>
      </c:catAx>
      <c:valAx>
        <c:axId val="13301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0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11448</c:v>
                </c:pt>
                <c:pt idx="5">
                  <c:v>11687</c:v>
                </c:pt>
                <c:pt idx="8">
                  <c:v>11760</c:v>
                </c:pt>
                <c:pt idx="11">
                  <c:v>11744</c:v>
                </c:pt>
                <c:pt idx="14">
                  <c:v>11440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4259</c:v>
                </c:pt>
                <c:pt idx="5">
                  <c:v>4000</c:v>
                </c:pt>
                <c:pt idx="8">
                  <c:v>3466</c:v>
                </c:pt>
                <c:pt idx="11">
                  <c:v>3072</c:v>
                </c:pt>
                <c:pt idx="14">
                  <c:v>2842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964</c:v>
                </c:pt>
                <c:pt idx="5">
                  <c:v>1899</c:v>
                </c:pt>
                <c:pt idx="8">
                  <c:v>2408</c:v>
                </c:pt>
                <c:pt idx="11">
                  <c:v>2106</c:v>
                </c:pt>
                <c:pt idx="14">
                  <c:v>1927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5</c:v>
                </c:pt>
                <c:pt idx="6">
                  <c:v>14</c:v>
                </c:pt>
                <c:pt idx="9">
                  <c:v>6</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3222</c:v>
                </c:pt>
                <c:pt idx="3">
                  <c:v>3092</c:v>
                </c:pt>
                <c:pt idx="6">
                  <c:v>3067</c:v>
                </c:pt>
                <c:pt idx="9">
                  <c:v>2833</c:v>
                </c:pt>
                <c:pt idx="12">
                  <c:v>2645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6372</c:v>
                </c:pt>
                <c:pt idx="3">
                  <c:v>6144</c:v>
                </c:pt>
                <c:pt idx="6">
                  <c:v>5792</c:v>
                </c:pt>
                <c:pt idx="9">
                  <c:v>5485</c:v>
                </c:pt>
                <c:pt idx="12">
                  <c:v>4994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c:v>
                </c:pt>
                <c:pt idx="3">
                  <c:v>13</c:v>
                </c:pt>
                <c:pt idx="6">
                  <c:v>26</c:v>
                </c:pt>
                <c:pt idx="9">
                  <c:v>25</c:v>
                </c:pt>
                <c:pt idx="12">
                  <c:v>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505</c:v>
                </c:pt>
                <c:pt idx="3">
                  <c:v>404</c:v>
                </c:pt>
                <c:pt idx="6">
                  <c:v>303</c:v>
                </c:pt>
                <c:pt idx="9">
                  <c:v>202</c:v>
                </c:pt>
                <c:pt idx="12">
                  <c:v>101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17859</c:v>
                </c:pt>
                <c:pt idx="3">
                  <c:v>17253</c:v>
                </c:pt>
                <c:pt idx="6">
                  <c:v>16410</c:v>
                </c:pt>
                <c:pt idx="9">
                  <c:v>15956</c:v>
                </c:pt>
                <c:pt idx="12">
                  <c:v>15457</c:v>
                </c:pt>
              </c:numCache>
            </c:numRef>
          </c:val>
        </c:ser>
        <c:dLbls>
          <c:showLegendKey val="0"/>
          <c:showVal val="0"/>
          <c:showCatName val="0"/>
          <c:showSerName val="0"/>
          <c:showPercent val="0"/>
          <c:showBubbleSize val="0"/>
        </c:dLbls>
        <c:gapWidth val="100"/>
        <c:overlap val="100"/>
        <c:axId val="133502464"/>
        <c:axId val="13350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11302</c:v>
                </c:pt>
                <c:pt idx="2">
                  <c:v>#N/A</c:v>
                </c:pt>
                <c:pt idx="3">
                  <c:v>#N/A</c:v>
                </c:pt>
                <c:pt idx="4">
                  <c:v>9325</c:v>
                </c:pt>
                <c:pt idx="5">
                  <c:v>#N/A</c:v>
                </c:pt>
                <c:pt idx="6">
                  <c:v>#N/A</c:v>
                </c:pt>
                <c:pt idx="7">
                  <c:v>7978</c:v>
                </c:pt>
                <c:pt idx="8">
                  <c:v>#N/A</c:v>
                </c:pt>
                <c:pt idx="9">
                  <c:v>#N/A</c:v>
                </c:pt>
                <c:pt idx="10">
                  <c:v>7585</c:v>
                </c:pt>
                <c:pt idx="11">
                  <c:v>#N/A</c:v>
                </c:pt>
                <c:pt idx="12">
                  <c:v>#N/A</c:v>
                </c:pt>
                <c:pt idx="13">
                  <c:v>7014</c:v>
                </c:pt>
                <c:pt idx="14">
                  <c:v>#N/A</c:v>
                </c:pt>
              </c:numCache>
            </c:numRef>
          </c:val>
          <c:smooth val="0"/>
        </c:ser>
        <c:dLbls>
          <c:showLegendKey val="0"/>
          <c:showVal val="0"/>
          <c:showCatName val="0"/>
          <c:showSerName val="0"/>
          <c:showPercent val="0"/>
          <c:showBubbleSize val="0"/>
        </c:dLbls>
        <c:marker val="1"/>
        <c:smooth val="0"/>
        <c:axId val="133502464"/>
        <c:axId val="133504384"/>
      </c:lineChart>
      <c:catAx>
        <c:axId val="1335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04384"/>
        <c:crosses val="autoZero"/>
        <c:auto val="1"/>
        <c:lblAlgn val="ctr"/>
        <c:lblOffset val="100"/>
        <c:tickLblSkip val="1"/>
        <c:tickMarkSkip val="1"/>
        <c:noMultiLvlLbl val="0"/>
      </c:catAx>
      <c:valAx>
        <c:axId val="13350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30,421
30,269
193.58
13,387,959
12,666,487
538,686
7,249,436
15,457,031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114.8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a:t>
          </a:r>
          <a:r>
            <a:rPr kumimoji="1" lang="en-US" altLang="ja-JP" sz="1300">
              <a:latin typeface="ＭＳ Ｐゴシック"/>
            </a:rPr>
            <a:t>2.4</a:t>
          </a:r>
          <a:r>
            <a:rPr kumimoji="1" lang="ja-JP" altLang="en-US" sz="1300">
              <a:latin typeface="ＭＳ Ｐゴシック"/>
            </a:rPr>
            <a:t>％）及び地方交付税（△</a:t>
          </a:r>
          <a:r>
            <a:rPr kumimoji="1" lang="en-US" altLang="ja-JP" sz="1300">
              <a:latin typeface="ＭＳ Ｐゴシック"/>
            </a:rPr>
            <a:t>0.8</a:t>
          </a:r>
          <a:r>
            <a:rPr kumimoji="1" lang="ja-JP" altLang="en-US" sz="1300">
              <a:latin typeface="ＭＳ Ｐゴシック"/>
            </a:rPr>
            <a:t>％）の減収があったものの、平成</a:t>
          </a:r>
          <a:r>
            <a:rPr kumimoji="1" lang="en-US" altLang="ja-JP" sz="1300">
              <a:latin typeface="ＭＳ Ｐゴシック"/>
            </a:rPr>
            <a:t>26</a:t>
          </a:r>
          <a:r>
            <a:rPr kumimoji="1" lang="ja-JP" altLang="en-US" sz="1300">
              <a:latin typeface="ＭＳ Ｐゴシック"/>
            </a:rPr>
            <a:t>年度は前年度からほぼ横ばいの</a:t>
          </a:r>
          <a:r>
            <a:rPr kumimoji="1" lang="en-US" altLang="ja-JP" sz="1300">
              <a:latin typeface="ＭＳ Ｐゴシック"/>
            </a:rPr>
            <a:t>0.59</a:t>
          </a:r>
          <a:r>
            <a:rPr kumimoji="1" lang="ja-JP" altLang="en-US" sz="1300">
              <a:latin typeface="ＭＳ Ｐゴシック"/>
            </a:rPr>
            <a:t>となった。類似団体平均値の比較では、</a:t>
          </a:r>
          <a:r>
            <a:rPr kumimoji="1" lang="en-US" altLang="ja-JP" sz="1300">
              <a:latin typeface="ＭＳ Ｐゴシック"/>
            </a:rPr>
            <a:t>0.18</a:t>
          </a:r>
          <a:r>
            <a:rPr kumimoji="1" lang="ja-JP" altLang="en-US" sz="1300">
              <a:latin typeface="ＭＳ Ｐゴシック"/>
            </a:rPr>
            <a:t>ポイント上回っている。平成</a:t>
          </a:r>
          <a:r>
            <a:rPr kumimoji="1" lang="en-US" altLang="ja-JP" sz="1300">
              <a:latin typeface="ＭＳ Ｐゴシック"/>
            </a:rPr>
            <a:t>20</a:t>
          </a:r>
          <a:r>
            <a:rPr kumimoji="1" lang="ja-JP" altLang="en-US" sz="1300">
              <a:latin typeface="ＭＳ Ｐゴシック"/>
            </a:rPr>
            <a:t>年度から本格的に着手した土地開発公社健全化支援に加え、平成</a:t>
          </a:r>
          <a:r>
            <a:rPr kumimoji="1" lang="en-US" altLang="ja-JP" sz="1300">
              <a:latin typeface="ＭＳ Ｐゴシック"/>
            </a:rPr>
            <a:t>22</a:t>
          </a:r>
          <a:r>
            <a:rPr kumimoji="1" lang="ja-JP" altLang="en-US" sz="1300">
              <a:latin typeface="ＭＳ Ｐゴシック"/>
            </a:rPr>
            <a:t>年度には住宅公社破産に伴う債務解消のため第三セクター等改革推進債（</a:t>
          </a:r>
          <a:r>
            <a:rPr kumimoji="1" lang="en-US" altLang="ja-JP" sz="1300">
              <a:latin typeface="ＭＳ Ｐゴシック"/>
            </a:rPr>
            <a:t>4,678</a:t>
          </a:r>
          <a:r>
            <a:rPr kumimoji="1" lang="ja-JP" altLang="en-US" sz="1300">
              <a:latin typeface="ＭＳ Ｐゴシック"/>
            </a:rPr>
            <a:t>百万円）を発行するなど財政の健全化に取り組んでいるが、引き続き職員数の削減（平成</a:t>
          </a:r>
          <a:r>
            <a:rPr kumimoji="1" lang="en-US" altLang="ja-JP" sz="1300">
              <a:latin typeface="ＭＳ Ｐゴシック"/>
            </a:rPr>
            <a:t>30</a:t>
          </a:r>
          <a:r>
            <a:rPr kumimoji="1" lang="ja-JP" altLang="en-US" sz="1300">
              <a:latin typeface="ＭＳ Ｐゴシック"/>
            </a:rPr>
            <a:t>年度までに対</a:t>
          </a:r>
          <a:r>
            <a:rPr kumimoji="1" lang="en-US" altLang="ja-JP" sz="1300">
              <a:latin typeface="ＭＳ Ｐゴシック"/>
            </a:rPr>
            <a:t>19</a:t>
          </a:r>
          <a:r>
            <a:rPr kumimoji="1" lang="ja-JP" altLang="en-US" sz="1300">
              <a:latin typeface="ＭＳ Ｐゴシック"/>
            </a:rPr>
            <a:t>年度比△</a:t>
          </a:r>
          <a:r>
            <a:rPr kumimoji="1" lang="en-US" altLang="ja-JP" sz="1300">
              <a:latin typeface="ＭＳ Ｐゴシック"/>
            </a:rPr>
            <a:t>60</a:t>
          </a:r>
          <a:r>
            <a:rPr kumimoji="1" lang="ja-JP" altLang="en-US" sz="1300">
              <a:latin typeface="ＭＳ Ｐゴシック"/>
            </a:rPr>
            <a:t>人）等による人件費の圧縮、事務事業のゼロベース見直し、投資的事業の圧縮等を着実に実行していく。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167217</xdr:rowOff>
    </xdr:to>
    <xdr:cxnSp macro="">
      <xdr:nvCxnSpPr>
        <xdr:cNvPr id="67" name="直線コネクタ 66"/>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0" name="直線コネクタ 69"/>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167217</xdr:rowOff>
    </xdr:to>
    <xdr:cxnSp macro="">
      <xdr:nvCxnSpPr>
        <xdr:cNvPr id="73" name="直線コネクタ 72"/>
        <xdr:cNvCxnSpPr/>
      </xdr:nvCxnSpPr>
      <xdr:spPr>
        <a:xfrm>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127000</xdr:rowOff>
    </xdr:to>
    <xdr:cxnSp macro="">
      <xdr:nvCxnSpPr>
        <xdr:cNvPr id="76" name="直線コネクタ 75"/>
        <xdr:cNvCxnSpPr/>
      </xdr:nvCxnSpPr>
      <xdr:spPr>
        <a:xfrm>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6" name="円/楕円 85"/>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7"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0" name="円/楕円 89"/>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1" name="テキスト ボックス 90"/>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4" name="円/楕円 93"/>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5" name="テキスト ボックス 94"/>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年度は、経常一財が歳出では</a:t>
          </a:r>
          <a:r>
            <a:rPr kumimoji="1" lang="en-US" altLang="ja-JP" sz="1300">
              <a:latin typeface="ＭＳ Ｐゴシック"/>
            </a:rPr>
            <a:t>244</a:t>
          </a:r>
          <a:r>
            <a:rPr kumimoji="1" lang="ja-JP" altLang="en-US" sz="1300">
              <a:latin typeface="ＭＳ Ｐゴシック"/>
            </a:rPr>
            <a:t>百万円の減（△</a:t>
          </a:r>
          <a:r>
            <a:rPr kumimoji="1" lang="en-US" altLang="ja-JP" sz="1300">
              <a:latin typeface="ＭＳ Ｐゴシック"/>
            </a:rPr>
            <a:t>3.4</a:t>
          </a:r>
          <a:r>
            <a:rPr kumimoji="1" lang="ja-JP" altLang="en-US" sz="1300">
              <a:latin typeface="ＭＳ Ｐゴシック"/>
            </a:rPr>
            <a:t>％）であったが、歳入では個人市民税△</a:t>
          </a:r>
          <a:r>
            <a:rPr kumimoji="1" lang="en-US" altLang="ja-JP" sz="1300">
              <a:latin typeface="ＭＳ Ｐゴシック"/>
            </a:rPr>
            <a:t>52</a:t>
          </a:r>
          <a:r>
            <a:rPr kumimoji="1" lang="ja-JP" altLang="en-US" sz="1300">
              <a:latin typeface="ＭＳ Ｐゴシック"/>
            </a:rPr>
            <a:t>百万円（△</a:t>
          </a:r>
          <a:r>
            <a:rPr kumimoji="1" lang="en-US" altLang="ja-JP" sz="1300">
              <a:latin typeface="ＭＳ Ｐゴシック"/>
            </a:rPr>
            <a:t>4.0</a:t>
          </a:r>
          <a:r>
            <a:rPr kumimoji="1" lang="ja-JP" altLang="en-US" sz="1300">
              <a:latin typeface="ＭＳ Ｐゴシック"/>
            </a:rPr>
            <a:t>％）、固定資産税△</a:t>
          </a:r>
          <a:r>
            <a:rPr kumimoji="1" lang="en-US" altLang="ja-JP" sz="1300">
              <a:latin typeface="ＭＳ Ｐゴシック"/>
            </a:rPr>
            <a:t>46</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％）、普通交付税△</a:t>
          </a:r>
          <a:r>
            <a:rPr kumimoji="1" lang="en-US" altLang="ja-JP" sz="1300">
              <a:latin typeface="ＭＳ Ｐゴシック"/>
            </a:rPr>
            <a:t>131</a:t>
          </a:r>
          <a:r>
            <a:rPr kumimoji="1" lang="ja-JP" altLang="en-US" sz="1300">
              <a:latin typeface="ＭＳ Ｐゴシック"/>
            </a:rPr>
            <a:t>百万円（△</a:t>
          </a:r>
          <a:r>
            <a:rPr kumimoji="1" lang="en-US" altLang="ja-JP" sz="1300">
              <a:latin typeface="ＭＳ Ｐゴシック"/>
            </a:rPr>
            <a:t>5.5</a:t>
          </a:r>
          <a:r>
            <a:rPr kumimoji="1" lang="ja-JP" altLang="en-US" sz="1300">
              <a:latin typeface="ＭＳ Ｐゴシック"/>
            </a:rPr>
            <a:t>％）等により、</a:t>
          </a:r>
          <a:r>
            <a:rPr kumimoji="1" lang="en-US" altLang="ja-JP" sz="1300">
              <a:latin typeface="ＭＳ Ｐゴシック"/>
            </a:rPr>
            <a:t>254</a:t>
          </a:r>
          <a:r>
            <a:rPr kumimoji="1" lang="ja-JP" altLang="en-US" sz="1300">
              <a:latin typeface="ＭＳ Ｐゴシック"/>
            </a:rPr>
            <a:t>百万円の減（△</a:t>
          </a:r>
          <a:r>
            <a:rPr kumimoji="1" lang="en-US" altLang="ja-JP" sz="1300">
              <a:latin typeface="ＭＳ Ｐゴシック"/>
            </a:rPr>
            <a:t>3.4</a:t>
          </a:r>
          <a:r>
            <a:rPr kumimoji="1" lang="ja-JP" altLang="en-US" sz="1300">
              <a:latin typeface="ＭＳ Ｐゴシック"/>
            </a:rPr>
            <a:t>％）となり、前年度比とほぼ同数値となった。</a:t>
          </a: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類似団体平均値との比較では、例年同様、非常に高い数値となっている。今後は、</a:t>
          </a:r>
          <a:r>
            <a:rPr kumimoji="1" lang="ja-JP" altLang="en-US" sz="1300">
              <a:latin typeface="ＭＳ Ｐゴシック"/>
            </a:rPr>
            <a:t>本庁舎再建及び国体関連施設改修等に伴う公債費償還により、さらなる上昇も見込まれるため、すべての事業において、緊急性や必要性を検証し、「事業の見直し」と「事業の再構築」の徹底を図り、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61</xdr:row>
      <xdr:rowOff>122827</xdr:rowOff>
    </xdr:to>
    <xdr:cxnSp macro="">
      <xdr:nvCxnSpPr>
        <xdr:cNvPr id="132" name="直線コネクタ 131"/>
        <xdr:cNvCxnSpPr/>
      </xdr:nvCxnSpPr>
      <xdr:spPr>
        <a:xfrm>
          <a:off x="4114800" y="1057783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78015</xdr:rowOff>
    </xdr:from>
    <xdr:to>
      <xdr:col>6</xdr:col>
      <xdr:colOff>0</xdr:colOff>
      <xdr:row>61</xdr:row>
      <xdr:rowOff>119380</xdr:rowOff>
    </xdr:to>
    <xdr:cxnSp macro="">
      <xdr:nvCxnSpPr>
        <xdr:cNvPr id="135" name="直線コネクタ 134"/>
        <xdr:cNvCxnSpPr/>
      </xdr:nvCxnSpPr>
      <xdr:spPr>
        <a:xfrm>
          <a:off x="3225800" y="1053646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78015</xdr:rowOff>
    </xdr:from>
    <xdr:to>
      <xdr:col>4</xdr:col>
      <xdr:colOff>482600</xdr:colOff>
      <xdr:row>61</xdr:row>
      <xdr:rowOff>105591</xdr:rowOff>
    </xdr:to>
    <xdr:cxnSp macro="">
      <xdr:nvCxnSpPr>
        <xdr:cNvPr id="138" name="直線コネクタ 137"/>
        <xdr:cNvCxnSpPr/>
      </xdr:nvCxnSpPr>
      <xdr:spPr>
        <a:xfrm flipV="1">
          <a:off x="2336800" y="1053646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139156</xdr:rowOff>
    </xdr:from>
    <xdr:to>
      <xdr:col>3</xdr:col>
      <xdr:colOff>279400</xdr:colOff>
      <xdr:row>61</xdr:row>
      <xdr:rowOff>105591</xdr:rowOff>
    </xdr:to>
    <xdr:cxnSp macro="">
      <xdr:nvCxnSpPr>
        <xdr:cNvPr id="141" name="直線コネクタ 140"/>
        <xdr:cNvCxnSpPr/>
      </xdr:nvCxnSpPr>
      <xdr:spPr>
        <a:xfrm>
          <a:off x="1447800" y="1042615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72027</xdr:rowOff>
    </xdr:from>
    <xdr:to>
      <xdr:col>7</xdr:col>
      <xdr:colOff>203200</xdr:colOff>
      <xdr:row>62</xdr:row>
      <xdr:rowOff>2177</xdr:rowOff>
    </xdr:to>
    <xdr:sp macro="" textlink="">
      <xdr:nvSpPr>
        <xdr:cNvPr id="151" name="円/楕円 150"/>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44104</xdr:rowOff>
    </xdr:from>
    <xdr:ext cx="762000" cy="259045"/>
    <xdr:sp macro="" textlink="">
      <xdr:nvSpPr>
        <xdr:cNvPr id="152" name="財政構造の弾力性該当値テキスト"/>
        <xdr:cNvSpPr txBox="1"/>
      </xdr:nvSpPr>
      <xdr:spPr>
        <a:xfrm>
          <a:off x="5041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3" name="円/楕円 152"/>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54" name="テキスト ボックス 153"/>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27215</xdr:rowOff>
    </xdr:from>
    <xdr:to>
      <xdr:col>4</xdr:col>
      <xdr:colOff>533400</xdr:colOff>
      <xdr:row>61</xdr:row>
      <xdr:rowOff>128815</xdr:rowOff>
    </xdr:to>
    <xdr:sp macro="" textlink="">
      <xdr:nvSpPr>
        <xdr:cNvPr id="155" name="円/楕円 154"/>
        <xdr:cNvSpPr/>
      </xdr:nvSpPr>
      <xdr:spPr>
        <a:xfrm>
          <a:off x="3175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113592</xdr:rowOff>
    </xdr:from>
    <xdr:ext cx="762000" cy="259045"/>
    <xdr:sp macro="" textlink="">
      <xdr:nvSpPr>
        <xdr:cNvPr id="156" name="テキスト ボックス 155"/>
        <xdr:cNvSpPr txBox="1"/>
      </xdr:nvSpPr>
      <xdr:spPr>
        <a:xfrm>
          <a:off x="2844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54791</xdr:rowOff>
    </xdr:from>
    <xdr:to>
      <xdr:col>3</xdr:col>
      <xdr:colOff>330200</xdr:colOff>
      <xdr:row>61</xdr:row>
      <xdr:rowOff>156391</xdr:rowOff>
    </xdr:to>
    <xdr:sp macro="" textlink="">
      <xdr:nvSpPr>
        <xdr:cNvPr id="157" name="円/楕円 156"/>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141168</xdr:rowOff>
    </xdr:from>
    <xdr:ext cx="762000" cy="259045"/>
    <xdr:sp macro="" textlink="">
      <xdr:nvSpPr>
        <xdr:cNvPr id="158" name="テキスト ボックス 157"/>
        <xdr:cNvSpPr txBox="1"/>
      </xdr:nvSpPr>
      <xdr:spPr>
        <a:xfrm>
          <a:off x="1955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88356</xdr:rowOff>
    </xdr:from>
    <xdr:to>
      <xdr:col>2</xdr:col>
      <xdr:colOff>127000</xdr:colOff>
      <xdr:row>61</xdr:row>
      <xdr:rowOff>18506</xdr:rowOff>
    </xdr:to>
    <xdr:sp macro="" textlink="">
      <xdr:nvSpPr>
        <xdr:cNvPr id="159" name="円/楕円 158"/>
        <xdr:cNvSpPr/>
      </xdr:nvSpPr>
      <xdr:spPr>
        <a:xfrm>
          <a:off x="1397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3283</xdr:rowOff>
    </xdr:from>
    <xdr:ext cx="762000" cy="259045"/>
    <xdr:sp macro="" textlink="">
      <xdr:nvSpPr>
        <xdr:cNvPr id="160" name="テキスト ボックス 159"/>
        <xdr:cNvSpPr txBox="1"/>
      </xdr:nvSpPr>
      <xdr:spPr>
        <a:xfrm>
          <a:off x="1066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[137,559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類似団体平均と比較して、人件費・物件費等の数値が低くなっている要因として、災害廃棄物処理委託の減が挙げられる。</a:t>
          </a:r>
          <a:endParaRPr kumimoji="1" lang="en-US" altLang="ja-JP" sz="1300">
            <a:latin typeface="ＭＳ Ｐゴシック"/>
          </a:endParaRPr>
        </a:p>
        <a:p>
          <a:r>
            <a:rPr kumimoji="1" lang="ja-JP" altLang="en-US" sz="1300">
              <a:latin typeface="ＭＳ Ｐゴシック"/>
            </a:rPr>
            <a:t>　今後は職員削減等により委託料等の増加が見込まれるため、引き続き増加抑制を図っていく。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154130</xdr:rowOff>
    </xdr:from>
    <xdr:to>
      <xdr:col>7</xdr:col>
      <xdr:colOff>152400</xdr:colOff>
      <xdr:row>82</xdr:row>
      <xdr:rowOff>157108</xdr:rowOff>
    </xdr:to>
    <xdr:cxnSp macro="">
      <xdr:nvCxnSpPr>
        <xdr:cNvPr id="192" name="直線コネクタ 191"/>
        <xdr:cNvCxnSpPr/>
      </xdr:nvCxnSpPr>
      <xdr:spPr>
        <a:xfrm flipV="1">
          <a:off x="4114800" y="14213030"/>
          <a:ext cx="8382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138906</xdr:rowOff>
    </xdr:from>
    <xdr:ext cx="762000" cy="259045"/>
    <xdr:sp macro="" textlink="">
      <xdr:nvSpPr>
        <xdr:cNvPr id="193" name="人件費・物件費等の状況平均値テキスト"/>
        <xdr:cNvSpPr txBox="1"/>
      </xdr:nvSpPr>
      <xdr:spPr>
        <a:xfrm>
          <a:off x="5041900" y="1419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157108</xdr:rowOff>
    </xdr:from>
    <xdr:to>
      <xdr:col>6</xdr:col>
      <xdr:colOff>0</xdr:colOff>
      <xdr:row>83</xdr:row>
      <xdr:rowOff>17449</xdr:rowOff>
    </xdr:to>
    <xdr:cxnSp macro="">
      <xdr:nvCxnSpPr>
        <xdr:cNvPr id="195" name="直線コネクタ 194"/>
        <xdr:cNvCxnSpPr/>
      </xdr:nvCxnSpPr>
      <xdr:spPr>
        <a:xfrm flipV="1">
          <a:off x="3225800" y="14216008"/>
          <a:ext cx="8890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160037</xdr:rowOff>
    </xdr:from>
    <xdr:to>
      <xdr:col>4</xdr:col>
      <xdr:colOff>482600</xdr:colOff>
      <xdr:row>83</xdr:row>
      <xdr:rowOff>17449</xdr:rowOff>
    </xdr:to>
    <xdr:cxnSp macro="">
      <xdr:nvCxnSpPr>
        <xdr:cNvPr id="198" name="直線コネクタ 197"/>
        <xdr:cNvCxnSpPr/>
      </xdr:nvCxnSpPr>
      <xdr:spPr>
        <a:xfrm>
          <a:off x="2336800" y="14218937"/>
          <a:ext cx="889000" cy="2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104581</xdr:rowOff>
    </xdr:from>
    <xdr:to>
      <xdr:col>3</xdr:col>
      <xdr:colOff>279400</xdr:colOff>
      <xdr:row>82</xdr:row>
      <xdr:rowOff>160037</xdr:rowOff>
    </xdr:to>
    <xdr:cxnSp macro="">
      <xdr:nvCxnSpPr>
        <xdr:cNvPr id="201" name="直線コネクタ 200"/>
        <xdr:cNvCxnSpPr/>
      </xdr:nvCxnSpPr>
      <xdr:spPr>
        <a:xfrm>
          <a:off x="1447800" y="14163481"/>
          <a:ext cx="889000" cy="5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36241</xdr:rowOff>
    </xdr:from>
    <xdr:ext cx="762000" cy="259045"/>
    <xdr:sp macro="" textlink="">
      <xdr:nvSpPr>
        <xdr:cNvPr id="205" name="テキスト ボックス 204"/>
        <xdr:cNvSpPr txBox="1"/>
      </xdr:nvSpPr>
      <xdr:spPr>
        <a:xfrm>
          <a:off x="1066800" y="14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103330</xdr:rowOff>
    </xdr:from>
    <xdr:to>
      <xdr:col>7</xdr:col>
      <xdr:colOff>203200</xdr:colOff>
      <xdr:row>83</xdr:row>
      <xdr:rowOff>33480</xdr:rowOff>
    </xdr:to>
    <xdr:sp macro="" textlink="">
      <xdr:nvSpPr>
        <xdr:cNvPr id="211" name="円/楕円 210"/>
        <xdr:cNvSpPr/>
      </xdr:nvSpPr>
      <xdr:spPr>
        <a:xfrm>
          <a:off x="4902200" y="141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24607</xdr:rowOff>
    </xdr:from>
    <xdr:ext cx="762000" cy="259045"/>
    <xdr:sp macro="" textlink="">
      <xdr:nvSpPr>
        <xdr:cNvPr id="212" name="人件費・物件費等の状況該当値テキスト"/>
        <xdr:cNvSpPr txBox="1"/>
      </xdr:nvSpPr>
      <xdr:spPr>
        <a:xfrm>
          <a:off x="5041900" y="140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137,559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106308</xdr:rowOff>
    </xdr:from>
    <xdr:to>
      <xdr:col>6</xdr:col>
      <xdr:colOff>50800</xdr:colOff>
      <xdr:row>83</xdr:row>
      <xdr:rowOff>36458</xdr:rowOff>
    </xdr:to>
    <xdr:sp macro="" textlink="">
      <xdr:nvSpPr>
        <xdr:cNvPr id="213" name="円/楕円 212"/>
        <xdr:cNvSpPr/>
      </xdr:nvSpPr>
      <xdr:spPr>
        <a:xfrm>
          <a:off x="4064000" y="141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46635</xdr:rowOff>
    </xdr:from>
    <xdr:ext cx="736600" cy="259045"/>
    <xdr:sp macro="" textlink="">
      <xdr:nvSpPr>
        <xdr:cNvPr id="214" name="テキスト ボックス 213"/>
        <xdr:cNvSpPr txBox="1"/>
      </xdr:nvSpPr>
      <xdr:spPr>
        <a:xfrm>
          <a:off x="3733800" y="1393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138099</xdr:rowOff>
    </xdr:from>
    <xdr:to>
      <xdr:col>4</xdr:col>
      <xdr:colOff>533400</xdr:colOff>
      <xdr:row>83</xdr:row>
      <xdr:rowOff>68249</xdr:rowOff>
    </xdr:to>
    <xdr:sp macro="" textlink="">
      <xdr:nvSpPr>
        <xdr:cNvPr id="215" name="円/楕円 214"/>
        <xdr:cNvSpPr/>
      </xdr:nvSpPr>
      <xdr:spPr>
        <a:xfrm>
          <a:off x="3175000" y="141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53026</xdr:rowOff>
    </xdr:from>
    <xdr:ext cx="762000" cy="259045"/>
    <xdr:sp macro="" textlink="">
      <xdr:nvSpPr>
        <xdr:cNvPr id="216" name="テキスト ボックス 215"/>
        <xdr:cNvSpPr txBox="1"/>
      </xdr:nvSpPr>
      <xdr:spPr>
        <a:xfrm>
          <a:off x="2844800" y="1428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151,968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109237</xdr:rowOff>
    </xdr:from>
    <xdr:to>
      <xdr:col>3</xdr:col>
      <xdr:colOff>330200</xdr:colOff>
      <xdr:row>83</xdr:row>
      <xdr:rowOff>39387</xdr:rowOff>
    </xdr:to>
    <xdr:sp macro="" textlink="">
      <xdr:nvSpPr>
        <xdr:cNvPr id="217" name="円/楕円 216"/>
        <xdr:cNvSpPr/>
      </xdr:nvSpPr>
      <xdr:spPr>
        <a:xfrm>
          <a:off x="2286000" y="141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49564</xdr:rowOff>
    </xdr:from>
    <xdr:ext cx="762000" cy="259045"/>
    <xdr:sp macro="" textlink="">
      <xdr:nvSpPr>
        <xdr:cNvPr id="218" name="テキスト ボックス 217"/>
        <xdr:cNvSpPr txBox="1"/>
      </xdr:nvSpPr>
      <xdr:spPr>
        <a:xfrm>
          <a:off x="1955800" y="1393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53781</xdr:rowOff>
    </xdr:from>
    <xdr:to>
      <xdr:col>2</xdr:col>
      <xdr:colOff>127000</xdr:colOff>
      <xdr:row>82</xdr:row>
      <xdr:rowOff>155381</xdr:rowOff>
    </xdr:to>
    <xdr:sp macro="" textlink="">
      <xdr:nvSpPr>
        <xdr:cNvPr id="219" name="円/楕円 218"/>
        <xdr:cNvSpPr/>
      </xdr:nvSpPr>
      <xdr:spPr>
        <a:xfrm>
          <a:off x="1397000" y="141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165558</xdr:rowOff>
    </xdr:from>
    <xdr:ext cx="762000" cy="259045"/>
    <xdr:sp macro="" textlink="">
      <xdr:nvSpPr>
        <xdr:cNvPr id="220" name="テキスト ボックス 219"/>
        <xdr:cNvSpPr txBox="1"/>
      </xdr:nvSpPr>
      <xdr:spPr>
        <a:xfrm>
          <a:off x="1066800" y="1388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行財政健全化計画（平成</a:t>
          </a:r>
          <a:r>
            <a:rPr kumimoji="1" lang="en-US" altLang="ja-JP" sz="1200">
              <a:latin typeface="ＭＳ Ｐゴシック"/>
            </a:rPr>
            <a:t>20</a:t>
          </a:r>
          <a:r>
            <a:rPr kumimoji="1" lang="ja-JP" altLang="en-US" sz="1200">
              <a:latin typeface="ＭＳ Ｐゴシック"/>
            </a:rPr>
            <a:t>年度から</a:t>
          </a:r>
          <a:r>
            <a:rPr kumimoji="1" lang="en-US" altLang="ja-JP" sz="1200">
              <a:latin typeface="ＭＳ Ｐゴシック"/>
            </a:rPr>
            <a:t>23</a:t>
          </a:r>
          <a:r>
            <a:rPr kumimoji="1" lang="ja-JP" altLang="en-US" sz="1200">
              <a:latin typeface="ＭＳ Ｐゴシック"/>
            </a:rPr>
            <a:t>年度）に基づき、全職員を対象に平成</a:t>
          </a:r>
          <a:r>
            <a:rPr kumimoji="1" lang="en-US" altLang="ja-JP" sz="1200">
              <a:latin typeface="ＭＳ Ｐゴシック"/>
            </a:rPr>
            <a:t>20</a:t>
          </a:r>
          <a:r>
            <a:rPr kumimoji="1" lang="ja-JP" altLang="en-US" sz="1200">
              <a:latin typeface="ＭＳ Ｐゴシック"/>
            </a:rPr>
            <a:t>年</a:t>
          </a:r>
          <a:r>
            <a:rPr kumimoji="1" lang="en-US" altLang="ja-JP" sz="1200">
              <a:latin typeface="ＭＳ Ｐゴシック"/>
            </a:rPr>
            <a:t>10</a:t>
          </a:r>
          <a:r>
            <a:rPr kumimoji="1" lang="ja-JP" altLang="en-US" sz="1200">
              <a:latin typeface="ＭＳ Ｐゴシック"/>
            </a:rPr>
            <a:t>月から給与カット（～</a:t>
          </a:r>
          <a:r>
            <a:rPr kumimoji="1" lang="en-US" altLang="ja-JP" sz="1200">
              <a:latin typeface="ＭＳ Ｐゴシック"/>
            </a:rPr>
            <a:t>21</a:t>
          </a:r>
          <a:r>
            <a:rPr kumimoji="1" lang="ja-JP" altLang="en-US" sz="1200">
              <a:latin typeface="ＭＳ Ｐゴシック"/>
            </a:rPr>
            <a:t>年</a:t>
          </a:r>
          <a:r>
            <a:rPr kumimoji="1" lang="en-US" altLang="ja-JP" sz="1200">
              <a:latin typeface="ＭＳ Ｐゴシック"/>
            </a:rPr>
            <a:t>9</a:t>
          </a:r>
          <a:r>
            <a:rPr kumimoji="1" lang="ja-JP" altLang="en-US" sz="1200">
              <a:latin typeface="ＭＳ Ｐゴシック"/>
            </a:rPr>
            <a:t>月：階級に応じて△</a:t>
          </a:r>
          <a:r>
            <a:rPr kumimoji="1" lang="en-US" altLang="ja-JP" sz="1200">
              <a:latin typeface="ＭＳ Ｐゴシック"/>
            </a:rPr>
            <a:t>7</a:t>
          </a:r>
          <a:r>
            <a:rPr kumimoji="1" lang="ja-JP" altLang="en-US" sz="1200">
              <a:latin typeface="ＭＳ Ｐゴシック"/>
            </a:rPr>
            <a:t>％～△</a:t>
          </a:r>
          <a:r>
            <a:rPr kumimoji="1" lang="en-US" altLang="ja-JP" sz="1200">
              <a:latin typeface="ＭＳ Ｐゴシック"/>
            </a:rPr>
            <a:t>4</a:t>
          </a:r>
          <a:r>
            <a:rPr kumimoji="1" lang="ja-JP" altLang="en-US" sz="1200">
              <a:latin typeface="ＭＳ Ｐゴシック"/>
            </a:rPr>
            <a:t>％、平成</a:t>
          </a:r>
          <a:r>
            <a:rPr kumimoji="1" lang="en-US" altLang="ja-JP" sz="1200">
              <a:latin typeface="ＭＳ Ｐゴシック"/>
            </a:rPr>
            <a:t>21</a:t>
          </a:r>
          <a:r>
            <a:rPr kumimoji="1" lang="ja-JP" altLang="en-US" sz="1200">
              <a:latin typeface="ＭＳ Ｐゴシック"/>
            </a:rPr>
            <a:t>年</a:t>
          </a:r>
          <a:r>
            <a:rPr kumimoji="1" lang="en-US" altLang="ja-JP" sz="1200">
              <a:latin typeface="ＭＳ Ｐゴシック"/>
            </a:rPr>
            <a:t>10</a:t>
          </a:r>
          <a:r>
            <a:rPr kumimoji="1" lang="ja-JP" altLang="en-US" sz="1200">
              <a:latin typeface="ＭＳ Ｐゴシック"/>
            </a:rPr>
            <a:t>月～：階級に応じて△</a:t>
          </a:r>
          <a:r>
            <a:rPr kumimoji="1" lang="en-US" altLang="ja-JP" sz="1200">
              <a:latin typeface="ＭＳ Ｐゴシック"/>
            </a:rPr>
            <a:t>5</a:t>
          </a:r>
          <a:r>
            <a:rPr kumimoji="1" lang="ja-JP" altLang="en-US" sz="1200">
              <a:latin typeface="ＭＳ Ｐゴシック"/>
            </a:rPr>
            <a:t>％～△</a:t>
          </a:r>
          <a:r>
            <a:rPr kumimoji="1" lang="en-US" altLang="ja-JP" sz="1200">
              <a:latin typeface="ＭＳ Ｐゴシック"/>
            </a:rPr>
            <a:t>2</a:t>
          </a:r>
          <a:r>
            <a:rPr kumimoji="1" lang="ja-JP" altLang="en-US" sz="1200">
              <a:latin typeface="ＭＳ Ｐゴシック"/>
            </a:rPr>
            <a:t>％、平成</a:t>
          </a:r>
          <a:r>
            <a:rPr kumimoji="1" lang="en-US" altLang="ja-JP" sz="1200">
              <a:latin typeface="ＭＳ Ｐゴシック"/>
            </a:rPr>
            <a:t>22</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月～：階級に応じて△</a:t>
          </a:r>
          <a:r>
            <a:rPr kumimoji="1" lang="en-US" altLang="ja-JP" sz="1200">
              <a:latin typeface="ＭＳ Ｐゴシック"/>
            </a:rPr>
            <a:t>4</a:t>
          </a:r>
          <a:r>
            <a:rPr kumimoji="1" lang="ja-JP" altLang="en-US" sz="1200">
              <a:latin typeface="ＭＳ Ｐゴシック"/>
            </a:rPr>
            <a:t>％～△</a:t>
          </a:r>
          <a:r>
            <a:rPr kumimoji="1" lang="en-US" altLang="ja-JP" sz="1200">
              <a:latin typeface="ＭＳ Ｐゴシック"/>
            </a:rPr>
            <a:t>1</a:t>
          </a:r>
          <a:r>
            <a:rPr kumimoji="1" lang="ja-JP" altLang="en-US" sz="1200">
              <a:latin typeface="ＭＳ Ｐゴシック"/>
            </a:rPr>
            <a:t>％、平成</a:t>
          </a:r>
          <a:r>
            <a:rPr kumimoji="1" lang="en-US" altLang="ja-JP" sz="1200">
              <a:latin typeface="ＭＳ Ｐゴシック"/>
            </a:rPr>
            <a:t>22</a:t>
          </a:r>
          <a:r>
            <a:rPr kumimoji="1" lang="ja-JP" altLang="en-US" sz="1200">
              <a:latin typeface="ＭＳ Ｐゴシック"/>
            </a:rPr>
            <a:t>年</a:t>
          </a:r>
          <a:r>
            <a:rPr kumimoji="1" lang="en-US" altLang="ja-JP" sz="1200">
              <a:latin typeface="ＭＳ Ｐゴシック"/>
            </a:rPr>
            <a:t>12</a:t>
          </a:r>
          <a:r>
            <a:rPr kumimoji="1" lang="ja-JP" altLang="en-US" sz="1200">
              <a:latin typeface="ＭＳ Ｐゴシック"/>
            </a:rPr>
            <a:t>月～：</a:t>
          </a:r>
          <a:r>
            <a:rPr kumimoji="1" lang="en-US" altLang="ja-JP" sz="1200">
              <a:latin typeface="ＭＳ Ｐゴシック"/>
            </a:rPr>
            <a:t>7</a:t>
          </a:r>
          <a:r>
            <a:rPr kumimoji="1" lang="ja-JP" altLang="en-US" sz="1200">
              <a:latin typeface="ＭＳ Ｐゴシック"/>
            </a:rPr>
            <a:t>、</a:t>
          </a:r>
          <a:r>
            <a:rPr kumimoji="1" lang="en-US" altLang="ja-JP" sz="1200">
              <a:latin typeface="ＭＳ Ｐゴシック"/>
            </a:rPr>
            <a:t>6</a:t>
          </a:r>
          <a:r>
            <a:rPr kumimoji="1" lang="ja-JP" altLang="en-US" sz="1200">
              <a:latin typeface="ＭＳ Ｐゴシック"/>
            </a:rPr>
            <a:t>、</a:t>
          </a:r>
          <a:r>
            <a:rPr kumimoji="1" lang="en-US" altLang="ja-JP" sz="1200">
              <a:latin typeface="ＭＳ Ｐゴシック"/>
            </a:rPr>
            <a:t>5</a:t>
          </a:r>
          <a:r>
            <a:rPr kumimoji="1" lang="ja-JP" altLang="en-US" sz="1200">
              <a:latin typeface="ＭＳ Ｐゴシック"/>
            </a:rPr>
            <a:t>級のみ△</a:t>
          </a:r>
          <a:r>
            <a:rPr kumimoji="1" lang="en-US" altLang="ja-JP" sz="1200">
              <a:latin typeface="ＭＳ Ｐゴシック"/>
            </a:rPr>
            <a:t>1</a:t>
          </a:r>
          <a:r>
            <a:rPr kumimoji="1" lang="ja-JP" altLang="en-US" sz="1200">
              <a:latin typeface="ＭＳ Ｐゴシック"/>
            </a:rPr>
            <a:t>％）を行ったことから、県内市町村において最低水準、類似団体平均値と比較しても大きく下回っていた。しかしながら、平成</a:t>
          </a:r>
          <a:r>
            <a:rPr kumimoji="1" lang="en-US" altLang="ja-JP" sz="1200">
              <a:latin typeface="ＭＳ Ｐゴシック"/>
            </a:rPr>
            <a:t>23</a:t>
          </a:r>
          <a:r>
            <a:rPr kumimoji="1" lang="ja-JP" altLang="en-US" sz="1200">
              <a:latin typeface="ＭＳ Ｐゴシック"/>
            </a:rPr>
            <a:t>年度に給与復元をしたことや、国の給与改定に準じたことにより指数が回復し、現在は類似団体より高い水準となっている。今後は、財政状況等を考慮し、必要があれば給与の再カットも視野に入れた対応も検討要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162052</xdr:rowOff>
    </xdr:to>
    <xdr:cxnSp macro="">
      <xdr:nvCxnSpPr>
        <xdr:cNvPr id="252" name="直線コネクタ 251"/>
        <xdr:cNvCxnSpPr/>
      </xdr:nvCxnSpPr>
      <xdr:spPr>
        <a:xfrm>
          <a:off x="16179800" y="14677389"/>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87</xdr:row>
      <xdr:rowOff>118363</xdr:rowOff>
    </xdr:to>
    <xdr:cxnSp macro="">
      <xdr:nvCxnSpPr>
        <xdr:cNvPr id="255" name="直線コネクタ 254"/>
        <xdr:cNvCxnSpPr/>
      </xdr:nvCxnSpPr>
      <xdr:spPr>
        <a:xfrm flipV="1">
          <a:off x="15290800" y="14677389"/>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60452</xdr:rowOff>
    </xdr:from>
    <xdr:to>
      <xdr:col>22</xdr:col>
      <xdr:colOff>203200</xdr:colOff>
      <xdr:row>87</xdr:row>
      <xdr:rowOff>118363</xdr:rowOff>
    </xdr:to>
    <xdr:cxnSp macro="">
      <xdr:nvCxnSpPr>
        <xdr:cNvPr id="258" name="直線コネクタ 257"/>
        <xdr:cNvCxnSpPr/>
      </xdr:nvCxnSpPr>
      <xdr:spPr>
        <a:xfrm>
          <a:off x="14401800" y="14976602"/>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111506</xdr:rowOff>
    </xdr:from>
    <xdr:to>
      <xdr:col>21</xdr:col>
      <xdr:colOff>0</xdr:colOff>
      <xdr:row>87</xdr:row>
      <xdr:rowOff>60452</xdr:rowOff>
    </xdr:to>
    <xdr:cxnSp macro="">
      <xdr:nvCxnSpPr>
        <xdr:cNvPr id="261" name="直線コネクタ 260"/>
        <xdr:cNvCxnSpPr/>
      </xdr:nvCxnSpPr>
      <xdr:spPr>
        <a:xfrm>
          <a:off x="13512800" y="14513306"/>
          <a:ext cx="8890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1" name="円/楕円 270"/>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2"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3" name="円/楕円 272"/>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74" name="テキスト ボックス 273"/>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67563</xdr:rowOff>
    </xdr:from>
    <xdr:to>
      <xdr:col>22</xdr:col>
      <xdr:colOff>254000</xdr:colOff>
      <xdr:row>87</xdr:row>
      <xdr:rowOff>169163</xdr:rowOff>
    </xdr:to>
    <xdr:sp macro="" textlink="">
      <xdr:nvSpPr>
        <xdr:cNvPr id="275" name="円/楕円 274"/>
        <xdr:cNvSpPr/>
      </xdr:nvSpPr>
      <xdr:spPr>
        <a:xfrm>
          <a:off x="15240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7890</xdr:rowOff>
    </xdr:from>
    <xdr:ext cx="762000" cy="259045"/>
    <xdr:sp macro="" textlink="">
      <xdr:nvSpPr>
        <xdr:cNvPr id="276" name="テキスト ボックス 275"/>
        <xdr:cNvSpPr txBox="1"/>
      </xdr:nvSpPr>
      <xdr:spPr>
        <a:xfrm>
          <a:off x="14909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xdr:rowOff>
    </xdr:from>
    <xdr:to>
      <xdr:col>21</xdr:col>
      <xdr:colOff>50800</xdr:colOff>
      <xdr:row>87</xdr:row>
      <xdr:rowOff>111252</xdr:rowOff>
    </xdr:to>
    <xdr:sp macro="" textlink="">
      <xdr:nvSpPr>
        <xdr:cNvPr id="277" name="円/楕円 276"/>
        <xdr:cNvSpPr/>
      </xdr:nvSpPr>
      <xdr:spPr>
        <a:xfrm>
          <a:off x="14351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121429</xdr:rowOff>
    </xdr:from>
    <xdr:ext cx="762000" cy="259045"/>
    <xdr:sp macro="" textlink="">
      <xdr:nvSpPr>
        <xdr:cNvPr id="278" name="テキスト ボックス 277"/>
        <xdr:cNvSpPr txBox="1"/>
      </xdr:nvSpPr>
      <xdr:spPr>
        <a:xfrm>
          <a:off x="14020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60706</xdr:rowOff>
    </xdr:from>
    <xdr:to>
      <xdr:col>19</xdr:col>
      <xdr:colOff>533400</xdr:colOff>
      <xdr:row>84</xdr:row>
      <xdr:rowOff>162306</xdr:rowOff>
    </xdr:to>
    <xdr:sp macro="" textlink="">
      <xdr:nvSpPr>
        <xdr:cNvPr id="279" name="円/楕円 278"/>
        <xdr:cNvSpPr/>
      </xdr:nvSpPr>
      <xdr:spPr>
        <a:xfrm>
          <a:off x="13462000" y="144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1033</xdr:rowOff>
    </xdr:from>
    <xdr:ext cx="762000" cy="259045"/>
    <xdr:sp macro="" textlink="">
      <xdr:nvSpPr>
        <xdr:cNvPr id="280" name="テキスト ボックス 279"/>
        <xdr:cNvSpPr txBox="1"/>
      </xdr:nvSpPr>
      <xdr:spPr>
        <a:xfrm>
          <a:off x="13131800" y="1423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20</a:t>
          </a:r>
          <a:r>
            <a:rPr kumimoji="1" lang="ja-JP" altLang="en-US" sz="1300" baseline="0">
              <a:latin typeface="ＭＳ Ｐゴシック"/>
            </a:rPr>
            <a:t>年度から</a:t>
          </a:r>
          <a:r>
            <a:rPr kumimoji="1" lang="en-US" altLang="ja-JP" sz="1300" baseline="0">
              <a:latin typeface="ＭＳ Ｐゴシック"/>
            </a:rPr>
            <a:t>30</a:t>
          </a:r>
          <a:r>
            <a:rPr kumimoji="1" lang="ja-JP" altLang="en-US" sz="1300" baseline="0">
              <a:latin typeface="ＭＳ Ｐゴシック"/>
            </a:rPr>
            <a:t>年度までに、平成</a:t>
          </a:r>
          <a:r>
            <a:rPr kumimoji="1" lang="en-US" altLang="ja-JP" sz="1300" baseline="0">
              <a:latin typeface="ＭＳ Ｐゴシック"/>
            </a:rPr>
            <a:t>19</a:t>
          </a:r>
          <a:r>
            <a:rPr kumimoji="1" lang="ja-JP" altLang="en-US" sz="1300" baseline="0">
              <a:latin typeface="ＭＳ Ｐゴシック"/>
            </a:rPr>
            <a:t>年度比△</a:t>
          </a:r>
          <a:r>
            <a:rPr kumimoji="1" lang="en-US" altLang="ja-JP" sz="1300" baseline="0">
              <a:latin typeface="ＭＳ Ｐゴシック"/>
            </a:rPr>
            <a:t>60</a:t>
          </a:r>
          <a:r>
            <a:rPr kumimoji="1" lang="ja-JP" altLang="en-US" sz="1300" baseline="0">
              <a:latin typeface="ＭＳ Ｐゴシック"/>
            </a:rPr>
            <a:t>人（△</a:t>
          </a:r>
          <a:r>
            <a:rPr kumimoji="1" lang="en-US" altLang="ja-JP" sz="1300" baseline="0">
              <a:latin typeface="ＭＳ Ｐゴシック"/>
            </a:rPr>
            <a:t>20%</a:t>
          </a:r>
          <a:r>
            <a:rPr kumimoji="1" lang="ja-JP" altLang="en-US" sz="1300" baseline="0">
              <a:latin typeface="ＭＳ Ｐゴシック"/>
            </a:rPr>
            <a:t>）を目標に掲げ、職員数削減に努めている。平成</a:t>
          </a:r>
          <a:r>
            <a:rPr kumimoji="1" lang="en-US" altLang="ja-JP" sz="1300" baseline="0">
              <a:latin typeface="ＭＳ Ｐゴシック"/>
            </a:rPr>
            <a:t>19</a:t>
          </a:r>
          <a:r>
            <a:rPr kumimoji="1" lang="ja-JP" altLang="en-US" sz="1300" baseline="0">
              <a:latin typeface="ＭＳ Ｐゴシック"/>
            </a:rPr>
            <a:t>年度に</a:t>
          </a:r>
          <a:r>
            <a:rPr kumimoji="1" lang="en-US" altLang="ja-JP" sz="1300" baseline="0">
              <a:latin typeface="ＭＳ Ｐゴシック"/>
            </a:rPr>
            <a:t>247</a:t>
          </a:r>
          <a:r>
            <a:rPr kumimoji="1" lang="ja-JP" altLang="en-US" sz="1300" baseline="0">
              <a:latin typeface="ＭＳ Ｐゴシック"/>
            </a:rPr>
            <a:t>人であった職員数は、平成</a:t>
          </a:r>
          <a:r>
            <a:rPr kumimoji="1" lang="en-US" altLang="ja-JP" sz="1300" baseline="0">
              <a:latin typeface="ＭＳ Ｐゴシック"/>
            </a:rPr>
            <a:t>26</a:t>
          </a:r>
          <a:r>
            <a:rPr kumimoji="1" lang="ja-JP" altLang="en-US" sz="1300" baseline="0">
              <a:latin typeface="ＭＳ Ｐゴシック"/>
            </a:rPr>
            <a:t>年度には</a:t>
          </a:r>
          <a:r>
            <a:rPr kumimoji="1" lang="en-US" altLang="ja-JP" sz="1300" baseline="0">
              <a:latin typeface="ＭＳ Ｐゴシック"/>
            </a:rPr>
            <a:t>282</a:t>
          </a:r>
          <a:r>
            <a:rPr kumimoji="1" lang="ja-JP" altLang="en-US" sz="1300" baseline="0">
              <a:latin typeface="ＭＳ Ｐゴシック"/>
            </a:rPr>
            <a:t>人となっているが、これは事務組合及び住宅公社の解散に伴う職員の皆増によるものであり、これを除くと</a:t>
          </a:r>
          <a:r>
            <a:rPr kumimoji="1" lang="en-US" altLang="ja-JP" sz="1300" baseline="0">
              <a:latin typeface="ＭＳ Ｐゴシック"/>
            </a:rPr>
            <a:t>196</a:t>
          </a:r>
          <a:r>
            <a:rPr kumimoji="1" lang="ja-JP" altLang="en-US" sz="1300" baseline="0">
              <a:latin typeface="ＭＳ Ｐゴシック"/>
            </a:rPr>
            <a:t>人（△</a:t>
          </a:r>
          <a:r>
            <a:rPr kumimoji="1" lang="en-US" altLang="ja-JP" sz="1300" baseline="0">
              <a:latin typeface="ＭＳ Ｐゴシック"/>
            </a:rPr>
            <a:t>51</a:t>
          </a:r>
          <a:r>
            <a:rPr kumimoji="1" lang="ja-JP" altLang="en-US" sz="1300" baseline="0">
              <a:latin typeface="ＭＳ Ｐゴシック"/>
            </a:rPr>
            <a:t>人）となっている。類似団体の中でも少ない職員数であるが、負担増による健康不安等をも考慮しながら目標達成に向け進めていく。</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13426</xdr:rowOff>
    </xdr:from>
    <xdr:to>
      <xdr:col>24</xdr:col>
      <xdr:colOff>558800</xdr:colOff>
      <xdr:row>62</xdr:row>
      <xdr:rowOff>23767</xdr:rowOff>
    </xdr:to>
    <xdr:cxnSp macro="">
      <xdr:nvCxnSpPr>
        <xdr:cNvPr id="317" name="直線コネクタ 316"/>
        <xdr:cNvCxnSpPr/>
      </xdr:nvCxnSpPr>
      <xdr:spPr>
        <a:xfrm>
          <a:off x="16179800" y="1064332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6531</xdr:rowOff>
    </xdr:from>
    <xdr:to>
      <xdr:col>23</xdr:col>
      <xdr:colOff>406400</xdr:colOff>
      <xdr:row>62</xdr:row>
      <xdr:rowOff>13426</xdr:rowOff>
    </xdr:to>
    <xdr:cxnSp macro="">
      <xdr:nvCxnSpPr>
        <xdr:cNvPr id="320" name="直線コネクタ 319"/>
        <xdr:cNvCxnSpPr/>
      </xdr:nvCxnSpPr>
      <xdr:spPr>
        <a:xfrm>
          <a:off x="15290800" y="106364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164193</xdr:rowOff>
    </xdr:from>
    <xdr:to>
      <xdr:col>22</xdr:col>
      <xdr:colOff>203200</xdr:colOff>
      <xdr:row>62</xdr:row>
      <xdr:rowOff>6531</xdr:rowOff>
    </xdr:to>
    <xdr:cxnSp macro="">
      <xdr:nvCxnSpPr>
        <xdr:cNvPr id="323" name="直線コネクタ 322"/>
        <xdr:cNvCxnSpPr/>
      </xdr:nvCxnSpPr>
      <xdr:spPr>
        <a:xfrm>
          <a:off x="14401800" y="106226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130870</xdr:rowOff>
    </xdr:from>
    <xdr:to>
      <xdr:col>21</xdr:col>
      <xdr:colOff>0</xdr:colOff>
      <xdr:row>61</xdr:row>
      <xdr:rowOff>164193</xdr:rowOff>
    </xdr:to>
    <xdr:cxnSp macro="">
      <xdr:nvCxnSpPr>
        <xdr:cNvPr id="326" name="直線コネクタ 325"/>
        <xdr:cNvCxnSpPr/>
      </xdr:nvCxnSpPr>
      <xdr:spPr>
        <a:xfrm>
          <a:off x="13512800" y="10589320"/>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144417</xdr:rowOff>
    </xdr:from>
    <xdr:to>
      <xdr:col>24</xdr:col>
      <xdr:colOff>609600</xdr:colOff>
      <xdr:row>62</xdr:row>
      <xdr:rowOff>74567</xdr:rowOff>
    </xdr:to>
    <xdr:sp macro="" textlink="">
      <xdr:nvSpPr>
        <xdr:cNvPr id="336" name="円/楕円 335"/>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160944</xdr:rowOff>
    </xdr:from>
    <xdr:ext cx="762000" cy="259045"/>
    <xdr:sp macro="" textlink="">
      <xdr:nvSpPr>
        <xdr:cNvPr id="337"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134076</xdr:rowOff>
    </xdr:from>
    <xdr:to>
      <xdr:col>23</xdr:col>
      <xdr:colOff>457200</xdr:colOff>
      <xdr:row>62</xdr:row>
      <xdr:rowOff>64226</xdr:rowOff>
    </xdr:to>
    <xdr:sp macro="" textlink="">
      <xdr:nvSpPr>
        <xdr:cNvPr id="338" name="円/楕円 337"/>
        <xdr:cNvSpPr/>
      </xdr:nvSpPr>
      <xdr:spPr>
        <a:xfrm>
          <a:off x="16129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74403</xdr:rowOff>
    </xdr:from>
    <xdr:ext cx="736600" cy="259045"/>
    <xdr:sp macro="" textlink="">
      <xdr:nvSpPr>
        <xdr:cNvPr id="339" name="テキスト ボックス 338"/>
        <xdr:cNvSpPr txBox="1"/>
      </xdr:nvSpPr>
      <xdr:spPr>
        <a:xfrm>
          <a:off x="15798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127181</xdr:rowOff>
    </xdr:from>
    <xdr:to>
      <xdr:col>22</xdr:col>
      <xdr:colOff>254000</xdr:colOff>
      <xdr:row>62</xdr:row>
      <xdr:rowOff>57331</xdr:rowOff>
    </xdr:to>
    <xdr:sp macro="" textlink="">
      <xdr:nvSpPr>
        <xdr:cNvPr id="340" name="円/楕円 339"/>
        <xdr:cNvSpPr/>
      </xdr:nvSpPr>
      <xdr:spPr>
        <a:xfrm>
          <a:off x="15240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67508</xdr:rowOff>
    </xdr:from>
    <xdr:ext cx="762000" cy="259045"/>
    <xdr:sp macro="" textlink="">
      <xdr:nvSpPr>
        <xdr:cNvPr id="341" name="テキスト ボックス 340"/>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113393</xdr:rowOff>
    </xdr:from>
    <xdr:to>
      <xdr:col>21</xdr:col>
      <xdr:colOff>50800</xdr:colOff>
      <xdr:row>62</xdr:row>
      <xdr:rowOff>43543</xdr:rowOff>
    </xdr:to>
    <xdr:sp macro="" textlink="">
      <xdr:nvSpPr>
        <xdr:cNvPr id="342" name="円/楕円 341"/>
        <xdr:cNvSpPr/>
      </xdr:nvSpPr>
      <xdr:spPr>
        <a:xfrm>
          <a:off x="14351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53720</xdr:rowOff>
    </xdr:from>
    <xdr:ext cx="762000" cy="259045"/>
    <xdr:sp macro="" textlink="">
      <xdr:nvSpPr>
        <xdr:cNvPr id="343" name="テキスト ボックス 342"/>
        <xdr:cNvSpPr txBox="1"/>
      </xdr:nvSpPr>
      <xdr:spPr>
        <a:xfrm>
          <a:off x="14020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44" name="円/楕円 343"/>
        <xdr:cNvSpPr/>
      </xdr:nvSpPr>
      <xdr:spPr>
        <a:xfrm>
          <a:off x="13462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45" name="テキスト ボックス 344"/>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j-ea"/>
              <a:ea typeface="+mj-ea"/>
              <a:cs typeface="+mn-cs"/>
            </a:rPr>
            <a:t>20</a:t>
          </a:r>
          <a:r>
            <a:rPr kumimoji="1" lang="ja-JP" altLang="ja-JP" sz="1300">
              <a:solidFill>
                <a:schemeClr val="dk1"/>
              </a:solidFill>
              <a:effectLst/>
              <a:latin typeface="+mn-lt"/>
              <a:ea typeface="+mn-ea"/>
              <a:cs typeface="+mn-cs"/>
            </a:rPr>
            <a:t>年度における土地開発公社債務解消に加え、平成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年度には第三セクター等改革推進債発行による住宅公社の債務解消を実施したことにより、比率は上昇した。元利償還金は平成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年度をピークに減少</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本庁舎再建及び</a:t>
          </a:r>
          <a:r>
            <a:rPr kumimoji="1" lang="ja-JP" altLang="en-US" sz="1300">
              <a:solidFill>
                <a:schemeClr val="dk1"/>
              </a:solidFill>
              <a:effectLst/>
              <a:latin typeface="+mn-lt"/>
              <a:ea typeface="+mn-ea"/>
              <a:cs typeface="+mn-cs"/>
            </a:rPr>
            <a:t>市民球場整備</a:t>
          </a:r>
          <a:r>
            <a:rPr kumimoji="1" lang="ja-JP" altLang="ja-JP" sz="1300">
              <a:solidFill>
                <a:schemeClr val="dk1"/>
              </a:solidFill>
              <a:effectLst/>
              <a:latin typeface="+mn-lt"/>
              <a:ea typeface="+mn-ea"/>
              <a:cs typeface="+mn-cs"/>
            </a:rPr>
            <a:t>に伴い、再上昇が見込まれるため、引き続き投資的経費の抑制を図るなど既存事業の徹底的な見直しと事業の再構築により圧縮を図る。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117602</xdr:rowOff>
    </xdr:from>
    <xdr:to>
      <xdr:col>24</xdr:col>
      <xdr:colOff>558800</xdr:colOff>
      <xdr:row>38</xdr:row>
      <xdr:rowOff>161036</xdr:rowOff>
    </xdr:to>
    <xdr:cxnSp macro="">
      <xdr:nvCxnSpPr>
        <xdr:cNvPr id="377" name="直線コネクタ 376"/>
        <xdr:cNvCxnSpPr/>
      </xdr:nvCxnSpPr>
      <xdr:spPr>
        <a:xfrm flipV="1">
          <a:off x="16179800" y="663270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38</xdr:row>
      <xdr:rowOff>161036</xdr:rowOff>
    </xdr:to>
    <xdr:cxnSp macro="">
      <xdr:nvCxnSpPr>
        <xdr:cNvPr id="380" name="直線コネクタ 379"/>
        <xdr:cNvCxnSpPr/>
      </xdr:nvCxnSpPr>
      <xdr:spPr>
        <a:xfrm>
          <a:off x="15290800" y="667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38</xdr:row>
      <xdr:rowOff>161036</xdr:rowOff>
    </xdr:to>
    <xdr:cxnSp macro="">
      <xdr:nvCxnSpPr>
        <xdr:cNvPr id="383" name="直線コネクタ 382"/>
        <xdr:cNvCxnSpPr/>
      </xdr:nvCxnSpPr>
      <xdr:spPr>
        <a:xfrm>
          <a:off x="14401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38</xdr:row>
      <xdr:rowOff>132080</xdr:rowOff>
    </xdr:to>
    <xdr:cxnSp macro="">
      <xdr:nvCxnSpPr>
        <xdr:cNvPr id="386" name="直線コネクタ 385"/>
        <xdr:cNvCxnSpPr/>
      </xdr:nvCxnSpPr>
      <xdr:spPr>
        <a:xfrm>
          <a:off x="13512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66802</xdr:rowOff>
    </xdr:from>
    <xdr:to>
      <xdr:col>24</xdr:col>
      <xdr:colOff>609600</xdr:colOff>
      <xdr:row>38</xdr:row>
      <xdr:rowOff>168402</xdr:rowOff>
    </xdr:to>
    <xdr:sp macro="" textlink="">
      <xdr:nvSpPr>
        <xdr:cNvPr id="396" name="円/楕円 395"/>
        <xdr:cNvSpPr/>
      </xdr:nvSpPr>
      <xdr:spPr>
        <a:xfrm>
          <a:off x="169672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38879</xdr:rowOff>
    </xdr:from>
    <xdr:ext cx="762000" cy="259045"/>
    <xdr:sp macro="" textlink="">
      <xdr:nvSpPr>
        <xdr:cNvPr id="397" name="公債費負担の状況該当値テキスト"/>
        <xdr:cNvSpPr txBox="1"/>
      </xdr:nvSpPr>
      <xdr:spPr>
        <a:xfrm>
          <a:off x="17106900" y="65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110236</xdr:rowOff>
    </xdr:from>
    <xdr:to>
      <xdr:col>23</xdr:col>
      <xdr:colOff>457200</xdr:colOff>
      <xdr:row>39</xdr:row>
      <xdr:rowOff>40386</xdr:rowOff>
    </xdr:to>
    <xdr:sp macro="" textlink="">
      <xdr:nvSpPr>
        <xdr:cNvPr id="398" name="円/楕円 397"/>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25163</xdr:rowOff>
    </xdr:from>
    <xdr:ext cx="736600" cy="259045"/>
    <xdr:sp macro="" textlink="">
      <xdr:nvSpPr>
        <xdr:cNvPr id="399" name="テキスト ボックス 398"/>
        <xdr:cNvSpPr txBox="1"/>
      </xdr:nvSpPr>
      <xdr:spPr>
        <a:xfrm>
          <a:off x="15798800" y="671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0" name="円/楕円 399"/>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25163</xdr:rowOff>
    </xdr:from>
    <xdr:ext cx="762000" cy="259045"/>
    <xdr:sp macro="" textlink="">
      <xdr:nvSpPr>
        <xdr:cNvPr id="401" name="テキスト ボックス 400"/>
        <xdr:cNvSpPr txBox="1"/>
      </xdr:nvSpPr>
      <xdr:spPr>
        <a:xfrm>
          <a:off x="149098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2" name="円/楕円 401"/>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167657</xdr:rowOff>
    </xdr:from>
    <xdr:ext cx="762000" cy="259045"/>
    <xdr:sp macro="" textlink="">
      <xdr:nvSpPr>
        <xdr:cNvPr id="403" name="テキスト ボックス 402"/>
        <xdr:cNvSpPr txBox="1"/>
      </xdr:nvSpPr>
      <xdr:spPr>
        <a:xfrm>
          <a:off x="14020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33020</xdr:rowOff>
    </xdr:from>
    <xdr:to>
      <xdr:col>19</xdr:col>
      <xdr:colOff>533400</xdr:colOff>
      <xdr:row>38</xdr:row>
      <xdr:rowOff>134620</xdr:rowOff>
    </xdr:to>
    <xdr:sp macro="" textlink="">
      <xdr:nvSpPr>
        <xdr:cNvPr id="404" name="円/楕円 403"/>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144797</xdr:rowOff>
    </xdr:from>
    <xdr:ext cx="762000" cy="259045"/>
    <xdr:sp macro="" textlink="">
      <xdr:nvSpPr>
        <xdr:cNvPr id="405" name="テキスト ボックス 404"/>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年度から本格的に着手した土地開発公社健全化支援に加え、平成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22</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年度には住宅公社破産に伴う債務解消のため第三セクター等改革推進債を発行したことにより、毎年数値は減少しており、平成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年度は前年度比で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5.6</a:t>
          </a:r>
          <a:r>
            <a:rPr kumimoji="1" lang="ja-JP" altLang="en-US" sz="1300" b="0" i="0" u="none" strike="noStrike" kern="0" cap="none" spc="0" normalizeH="0" baseline="0" noProof="0">
              <a:ln>
                <a:noFill/>
              </a:ln>
              <a:solidFill>
                <a:prstClr val="black"/>
              </a:solidFill>
              <a:effectLst/>
              <a:uLnTx/>
              <a:uFillTx/>
              <a:latin typeface="ＭＳ Ｐゴシック"/>
              <a:ea typeface="+mn-ea"/>
            </a:rPr>
            <a:t>ﾎﾟｲﾝﾄ下回る</a:t>
          </a:r>
          <a:r>
            <a:rPr kumimoji="1" lang="en-US" altLang="ja-JP" sz="1300" b="0" i="0" u="none" strike="noStrike" kern="0" cap="none" spc="0" normalizeH="0" baseline="0" noProof="0">
              <a:ln>
                <a:noFill/>
              </a:ln>
              <a:solidFill>
                <a:prstClr val="black"/>
              </a:solidFill>
              <a:effectLst/>
              <a:uLnTx/>
              <a:uFillTx/>
              <a:latin typeface="ＭＳ Ｐゴシック"/>
              <a:ea typeface="+mn-ea"/>
            </a:rPr>
            <a:t>114.8</a:t>
          </a:r>
          <a:r>
            <a:rPr kumimoji="1" lang="ja-JP" altLang="en-US" sz="1300" b="0" i="0" u="none" strike="noStrike" kern="0" cap="none" spc="0" normalizeH="0" baseline="0" noProof="0">
              <a:ln>
                <a:noFill/>
              </a:ln>
              <a:solidFill>
                <a:prstClr val="black"/>
              </a:solidFill>
              <a:effectLst/>
              <a:uLnTx/>
              <a:uFillTx/>
              <a:latin typeface="ＭＳ Ｐゴシック"/>
              <a:ea typeface="+mn-ea"/>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両公社の債務解消により、今後も指標は下降する見込みであるが、</a:t>
          </a:r>
          <a:r>
            <a:rPr kumimoji="1" lang="ja-JP" altLang="ja-JP" sz="1300">
              <a:solidFill>
                <a:schemeClr val="dk1"/>
              </a:solidFill>
              <a:effectLst/>
              <a:latin typeface="+mn-lt"/>
              <a:ea typeface="+mn-ea"/>
              <a:cs typeface="+mn-cs"/>
            </a:rPr>
            <a:t>本庁舎再建及び</a:t>
          </a:r>
          <a:r>
            <a:rPr kumimoji="1" lang="ja-JP" altLang="en-US" sz="1300">
              <a:solidFill>
                <a:schemeClr val="dk1"/>
              </a:solidFill>
              <a:effectLst/>
              <a:latin typeface="+mn-lt"/>
              <a:ea typeface="+mn-ea"/>
              <a:cs typeface="+mn-cs"/>
            </a:rPr>
            <a:t>市民球場（</a:t>
          </a:r>
          <a:r>
            <a:rPr kumimoji="1" lang="ja-JP" altLang="ja-JP" sz="1300">
              <a:solidFill>
                <a:schemeClr val="dk1"/>
              </a:solidFill>
              <a:effectLst/>
              <a:latin typeface="+mn-lt"/>
              <a:ea typeface="+mn-ea"/>
              <a:cs typeface="+mn-cs"/>
            </a:rPr>
            <a:t>国体</a:t>
          </a:r>
          <a:r>
            <a:rPr kumimoji="1" lang="ja-JP" altLang="en-US" sz="1300">
              <a:solidFill>
                <a:schemeClr val="dk1"/>
              </a:solidFill>
              <a:effectLst/>
              <a:latin typeface="+mn-lt"/>
              <a:ea typeface="+mn-ea"/>
              <a:cs typeface="+mn-cs"/>
            </a:rPr>
            <a:t>関連施設）整備</a:t>
          </a:r>
          <a:r>
            <a:rPr kumimoji="1" lang="ja-JP" altLang="ja-JP" sz="1300">
              <a:solidFill>
                <a:schemeClr val="dk1"/>
              </a:solidFill>
              <a:effectLst/>
              <a:latin typeface="+mn-lt"/>
              <a:ea typeface="+mn-ea"/>
              <a:cs typeface="+mn-cs"/>
            </a:rPr>
            <a:t>に伴い、再上昇が見込まれるため、引き続き</a:t>
          </a:r>
          <a:r>
            <a:rPr kumimoji="1" lang="ja-JP" altLang="en-US" sz="130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資金調達に際しては慎重に行っていく。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29760</xdr:rowOff>
    </xdr:from>
    <xdr:to>
      <xdr:col>24</xdr:col>
      <xdr:colOff>558800</xdr:colOff>
      <xdr:row>15</xdr:row>
      <xdr:rowOff>41021</xdr:rowOff>
    </xdr:to>
    <xdr:cxnSp macro="">
      <xdr:nvCxnSpPr>
        <xdr:cNvPr id="439" name="直線コネクタ 438"/>
        <xdr:cNvCxnSpPr/>
      </xdr:nvCxnSpPr>
      <xdr:spPr>
        <a:xfrm flipV="1">
          <a:off x="16179800" y="2601510"/>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41021</xdr:rowOff>
    </xdr:from>
    <xdr:to>
      <xdr:col>23</xdr:col>
      <xdr:colOff>406400</xdr:colOff>
      <xdr:row>15</xdr:row>
      <xdr:rowOff>56705</xdr:rowOff>
    </xdr:to>
    <xdr:cxnSp macro="">
      <xdr:nvCxnSpPr>
        <xdr:cNvPr id="442" name="直線コネクタ 441"/>
        <xdr:cNvCxnSpPr/>
      </xdr:nvCxnSpPr>
      <xdr:spPr>
        <a:xfrm flipV="1">
          <a:off x="15290800" y="2612771"/>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56705</xdr:rowOff>
    </xdr:from>
    <xdr:to>
      <xdr:col>22</xdr:col>
      <xdr:colOff>203200</xdr:colOff>
      <xdr:row>15</xdr:row>
      <xdr:rowOff>95716</xdr:rowOff>
    </xdr:to>
    <xdr:cxnSp macro="">
      <xdr:nvCxnSpPr>
        <xdr:cNvPr id="445" name="直線コネクタ 444"/>
        <xdr:cNvCxnSpPr/>
      </xdr:nvCxnSpPr>
      <xdr:spPr>
        <a:xfrm flipV="1">
          <a:off x="14401800" y="2628455"/>
          <a:ext cx="889000" cy="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95716</xdr:rowOff>
    </xdr:from>
    <xdr:to>
      <xdr:col>21</xdr:col>
      <xdr:colOff>0</xdr:colOff>
      <xdr:row>15</xdr:row>
      <xdr:rowOff>153628</xdr:rowOff>
    </xdr:to>
    <xdr:cxnSp macro="">
      <xdr:nvCxnSpPr>
        <xdr:cNvPr id="448" name="直線コネクタ 447"/>
        <xdr:cNvCxnSpPr/>
      </xdr:nvCxnSpPr>
      <xdr:spPr>
        <a:xfrm flipV="1">
          <a:off x="13512800" y="266746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150410</xdr:rowOff>
    </xdr:from>
    <xdr:to>
      <xdr:col>24</xdr:col>
      <xdr:colOff>609600</xdr:colOff>
      <xdr:row>15</xdr:row>
      <xdr:rowOff>80560</xdr:rowOff>
    </xdr:to>
    <xdr:sp macro="" textlink="">
      <xdr:nvSpPr>
        <xdr:cNvPr id="458" name="円/楕円 457"/>
        <xdr:cNvSpPr/>
      </xdr:nvSpPr>
      <xdr:spPr>
        <a:xfrm>
          <a:off x="169672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122487</xdr:rowOff>
    </xdr:from>
    <xdr:ext cx="762000" cy="259045"/>
    <xdr:sp macro="" textlink="">
      <xdr:nvSpPr>
        <xdr:cNvPr id="459" name="将来負担の状況該当値テキスト"/>
        <xdr:cNvSpPr txBox="1"/>
      </xdr:nvSpPr>
      <xdr:spPr>
        <a:xfrm>
          <a:off x="17106900" y="252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161671</xdr:rowOff>
    </xdr:from>
    <xdr:to>
      <xdr:col>23</xdr:col>
      <xdr:colOff>457200</xdr:colOff>
      <xdr:row>15</xdr:row>
      <xdr:rowOff>91821</xdr:rowOff>
    </xdr:to>
    <xdr:sp macro="" textlink="">
      <xdr:nvSpPr>
        <xdr:cNvPr id="460" name="円/楕円 459"/>
        <xdr:cNvSpPr/>
      </xdr:nvSpPr>
      <xdr:spPr>
        <a:xfrm>
          <a:off x="161290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76598</xdr:rowOff>
    </xdr:from>
    <xdr:ext cx="736600" cy="259045"/>
    <xdr:sp macro="" textlink="">
      <xdr:nvSpPr>
        <xdr:cNvPr id="461" name="テキスト ボックス 460"/>
        <xdr:cNvSpPr txBox="1"/>
      </xdr:nvSpPr>
      <xdr:spPr>
        <a:xfrm>
          <a:off x="15798800" y="2648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5905</xdr:rowOff>
    </xdr:from>
    <xdr:to>
      <xdr:col>22</xdr:col>
      <xdr:colOff>254000</xdr:colOff>
      <xdr:row>15</xdr:row>
      <xdr:rowOff>107505</xdr:rowOff>
    </xdr:to>
    <xdr:sp macro="" textlink="">
      <xdr:nvSpPr>
        <xdr:cNvPr id="462" name="円/楕円 461"/>
        <xdr:cNvSpPr/>
      </xdr:nvSpPr>
      <xdr:spPr>
        <a:xfrm>
          <a:off x="15240000" y="25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92282</xdr:rowOff>
    </xdr:from>
    <xdr:ext cx="762000" cy="259045"/>
    <xdr:sp macro="" textlink="">
      <xdr:nvSpPr>
        <xdr:cNvPr id="463" name="テキスト ボックス 462"/>
        <xdr:cNvSpPr txBox="1"/>
      </xdr:nvSpPr>
      <xdr:spPr>
        <a:xfrm>
          <a:off x="14909800" y="266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44916</xdr:rowOff>
    </xdr:from>
    <xdr:to>
      <xdr:col>21</xdr:col>
      <xdr:colOff>50800</xdr:colOff>
      <xdr:row>15</xdr:row>
      <xdr:rowOff>146516</xdr:rowOff>
    </xdr:to>
    <xdr:sp macro="" textlink="">
      <xdr:nvSpPr>
        <xdr:cNvPr id="464" name="円/楕円 463"/>
        <xdr:cNvSpPr/>
      </xdr:nvSpPr>
      <xdr:spPr>
        <a:xfrm>
          <a:off x="14351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131293</xdr:rowOff>
    </xdr:from>
    <xdr:ext cx="762000" cy="259045"/>
    <xdr:sp macro="" textlink="">
      <xdr:nvSpPr>
        <xdr:cNvPr id="465" name="テキスト ボックス 464"/>
        <xdr:cNvSpPr txBox="1"/>
      </xdr:nvSpPr>
      <xdr:spPr>
        <a:xfrm>
          <a:off x="14020800" y="270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102828</xdr:rowOff>
    </xdr:from>
    <xdr:to>
      <xdr:col>19</xdr:col>
      <xdr:colOff>533400</xdr:colOff>
      <xdr:row>16</xdr:row>
      <xdr:rowOff>32978</xdr:rowOff>
    </xdr:to>
    <xdr:sp macro="" textlink="">
      <xdr:nvSpPr>
        <xdr:cNvPr id="466" name="円/楕円 465"/>
        <xdr:cNvSpPr/>
      </xdr:nvSpPr>
      <xdr:spPr>
        <a:xfrm>
          <a:off x="13462000" y="26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17755</xdr:rowOff>
    </xdr:from>
    <xdr:ext cx="762000" cy="259045"/>
    <xdr:sp macro="" textlink="">
      <xdr:nvSpPr>
        <xdr:cNvPr id="467" name="テキスト ボックス 466"/>
        <xdr:cNvSpPr txBox="1"/>
      </xdr:nvSpPr>
      <xdr:spPr>
        <a:xfrm>
          <a:off x="13131800" y="2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30,421
30,269
193.58
13,387,959
12,666,487
538,686
7,249,436
15,457,031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114.8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人件費に係る経常収支比率は、平成</a:t>
          </a:r>
          <a:r>
            <a:rPr kumimoji="1" lang="en-US" altLang="ja-JP" sz="1100" baseline="0">
              <a:solidFill>
                <a:schemeClr val="dk1"/>
              </a:solidFill>
              <a:effectLst/>
              <a:latin typeface="+mn-lt"/>
              <a:ea typeface="+mn-ea"/>
              <a:cs typeface="+mn-cs"/>
            </a:rPr>
            <a:t>25</a:t>
          </a:r>
          <a:r>
            <a:rPr kumimoji="1" lang="ja-JP" altLang="en-US" sz="1100" baseline="0">
              <a:solidFill>
                <a:schemeClr val="dk1"/>
              </a:solidFill>
              <a:effectLst/>
              <a:latin typeface="+mn-lt"/>
              <a:ea typeface="+mn-ea"/>
              <a:cs typeface="+mn-cs"/>
            </a:rPr>
            <a:t>年度と比較すると</a:t>
          </a:r>
          <a:r>
            <a:rPr kumimoji="1" lang="en-US" altLang="ja-JP" sz="1100" baseline="0">
              <a:solidFill>
                <a:schemeClr val="dk1"/>
              </a:solidFill>
              <a:effectLst/>
              <a:latin typeface="+mn-lt"/>
              <a:ea typeface="+mn-ea"/>
              <a:cs typeface="+mn-cs"/>
            </a:rPr>
            <a:t>1.7</a:t>
          </a:r>
          <a:r>
            <a:rPr kumimoji="1" lang="ja-JP" altLang="en-US" sz="1100" baseline="0">
              <a:solidFill>
                <a:schemeClr val="dk1"/>
              </a:solidFill>
              <a:effectLst/>
              <a:latin typeface="+mn-lt"/>
              <a:ea typeface="+mn-ea"/>
              <a:cs typeface="+mn-cs"/>
            </a:rPr>
            <a:t>ポイントの減となったものの、類似団体平均値との比較では</a:t>
          </a:r>
          <a:r>
            <a:rPr kumimoji="1" lang="en-US" altLang="ja-JP" sz="1100" baseline="0">
              <a:solidFill>
                <a:schemeClr val="dk1"/>
              </a:solidFill>
              <a:effectLst/>
              <a:latin typeface="+mn-lt"/>
              <a:ea typeface="+mn-ea"/>
              <a:cs typeface="+mn-cs"/>
            </a:rPr>
            <a:t>7.4</a:t>
          </a:r>
          <a:r>
            <a:rPr kumimoji="1" lang="ja-JP" altLang="en-US" sz="1100" baseline="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年度は退職金の</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百万円の減や投資的経費の増による支弁人件費への振替などにより経常一財が</a:t>
          </a:r>
          <a:r>
            <a:rPr kumimoji="1" lang="en-US" altLang="ja-JP" sz="1100">
              <a:solidFill>
                <a:schemeClr val="dk1"/>
              </a:solidFill>
              <a:effectLst/>
              <a:latin typeface="+mn-lt"/>
              <a:ea typeface="+mn-ea"/>
              <a:cs typeface="+mn-cs"/>
            </a:rPr>
            <a:t>203</a:t>
          </a:r>
          <a:r>
            <a:rPr kumimoji="1" lang="ja-JP" altLang="en-US" sz="1100">
              <a:solidFill>
                <a:schemeClr val="dk1"/>
              </a:solidFill>
              <a:effectLst/>
              <a:latin typeface="+mn-lt"/>
              <a:ea typeface="+mn-ea"/>
              <a:cs typeface="+mn-cs"/>
            </a:rPr>
            <a:t>百万円の減となった。</a:t>
          </a:r>
          <a:r>
            <a:rPr kumimoji="1" lang="ja-JP" altLang="ja-JP" sz="1100">
              <a:solidFill>
                <a:schemeClr val="dk1"/>
              </a:solidFill>
              <a:effectLst/>
              <a:latin typeface="+mn-lt"/>
              <a:ea typeface="+mn-ea"/>
              <a:cs typeface="+mn-cs"/>
            </a:rPr>
            <a:t>今後は職員数削減（対</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名）を平成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年度までに実行するなど、人件費の圧縮</a:t>
          </a:r>
          <a:r>
            <a:rPr kumimoji="1" lang="ja-JP" altLang="en-US" sz="1100">
              <a:solidFill>
                <a:schemeClr val="dk1"/>
              </a:solidFill>
              <a:effectLst/>
              <a:latin typeface="+mn-lt"/>
              <a:ea typeface="+mn-ea"/>
              <a:cs typeface="+mn-cs"/>
            </a:rPr>
            <a:t>を図るが、職員への負担増による健康不安等も考慮しながら目標達成に向け進めていく。</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27940</xdr:rowOff>
    </xdr:from>
    <xdr:to>
      <xdr:col>7</xdr:col>
      <xdr:colOff>15875</xdr:colOff>
      <xdr:row>40</xdr:row>
      <xdr:rowOff>157480</xdr:rowOff>
    </xdr:to>
    <xdr:cxnSp macro="">
      <xdr:nvCxnSpPr>
        <xdr:cNvPr id="64" name="直線コネクタ 63"/>
        <xdr:cNvCxnSpPr/>
      </xdr:nvCxnSpPr>
      <xdr:spPr>
        <a:xfrm flipV="1">
          <a:off x="3987800" y="6885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96520</xdr:rowOff>
    </xdr:from>
    <xdr:to>
      <xdr:col>5</xdr:col>
      <xdr:colOff>549275</xdr:colOff>
      <xdr:row>40</xdr:row>
      <xdr:rowOff>157480</xdr:rowOff>
    </xdr:to>
    <xdr:cxnSp macro="">
      <xdr:nvCxnSpPr>
        <xdr:cNvPr id="67" name="直線コネクタ 66"/>
        <xdr:cNvCxnSpPr/>
      </xdr:nvCxnSpPr>
      <xdr:spPr>
        <a:xfrm>
          <a:off x="3098800" y="695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35560</xdr:rowOff>
    </xdr:from>
    <xdr:to>
      <xdr:col>4</xdr:col>
      <xdr:colOff>346075</xdr:colOff>
      <xdr:row>40</xdr:row>
      <xdr:rowOff>96520</xdr:rowOff>
    </xdr:to>
    <xdr:cxnSp macro="">
      <xdr:nvCxnSpPr>
        <xdr:cNvPr id="70" name="直線コネクタ 69"/>
        <xdr:cNvCxnSpPr/>
      </xdr:nvCxnSpPr>
      <xdr:spPr>
        <a:xfrm>
          <a:off x="2209800" y="689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35560</xdr:rowOff>
    </xdr:to>
    <xdr:cxnSp macro="">
      <xdr:nvCxnSpPr>
        <xdr:cNvPr id="73" name="直線コネクタ 72"/>
        <xdr:cNvCxnSpPr/>
      </xdr:nvCxnSpPr>
      <xdr:spPr>
        <a:xfrm>
          <a:off x="1320800" y="6794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148590</xdr:rowOff>
    </xdr:from>
    <xdr:to>
      <xdr:col>7</xdr:col>
      <xdr:colOff>66675</xdr:colOff>
      <xdr:row>40</xdr:row>
      <xdr:rowOff>78740</xdr:rowOff>
    </xdr:to>
    <xdr:sp macro="" textlink="">
      <xdr:nvSpPr>
        <xdr:cNvPr id="83" name="円/楕円 82"/>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120667</xdr:rowOff>
    </xdr:from>
    <xdr:ext cx="762000" cy="259045"/>
    <xdr:sp macro="" textlink="">
      <xdr:nvSpPr>
        <xdr:cNvPr id="84"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106680</xdr:rowOff>
    </xdr:from>
    <xdr:to>
      <xdr:col>5</xdr:col>
      <xdr:colOff>600075</xdr:colOff>
      <xdr:row>41</xdr:row>
      <xdr:rowOff>36830</xdr:rowOff>
    </xdr:to>
    <xdr:sp macro="" textlink="">
      <xdr:nvSpPr>
        <xdr:cNvPr id="85" name="円/楕円 84"/>
        <xdr:cNvSpPr/>
      </xdr:nvSpPr>
      <xdr:spPr>
        <a:xfrm>
          <a:off x="3937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21607</xdr:rowOff>
    </xdr:from>
    <xdr:ext cx="736600" cy="259045"/>
    <xdr:sp macro="" textlink="">
      <xdr:nvSpPr>
        <xdr:cNvPr id="86" name="テキスト ボックス 85"/>
        <xdr:cNvSpPr txBox="1"/>
      </xdr:nvSpPr>
      <xdr:spPr>
        <a:xfrm>
          <a:off x="3606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45720</xdr:rowOff>
    </xdr:from>
    <xdr:to>
      <xdr:col>4</xdr:col>
      <xdr:colOff>396875</xdr:colOff>
      <xdr:row>40</xdr:row>
      <xdr:rowOff>147320</xdr:rowOff>
    </xdr:to>
    <xdr:sp macro="" textlink="">
      <xdr:nvSpPr>
        <xdr:cNvPr id="87" name="円/楕円 86"/>
        <xdr:cNvSpPr/>
      </xdr:nvSpPr>
      <xdr:spPr>
        <a:xfrm>
          <a:off x="3048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132097</xdr:rowOff>
    </xdr:from>
    <xdr:ext cx="762000" cy="259045"/>
    <xdr:sp macro="" textlink="">
      <xdr:nvSpPr>
        <xdr:cNvPr id="88" name="テキスト ボックス 87"/>
        <xdr:cNvSpPr txBox="1"/>
      </xdr:nvSpPr>
      <xdr:spPr>
        <a:xfrm>
          <a:off x="2717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89" name="円/楕円 88"/>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0" name="テキスト ボックス 89"/>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1" name="円/楕円 90"/>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2" name="テキスト ボックス 91"/>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学校給食センター臨時職員賃金</a:t>
          </a:r>
          <a:r>
            <a:rPr kumimoji="1" lang="ja-JP" altLang="ja-JP" sz="1100">
              <a:solidFill>
                <a:schemeClr val="dk1"/>
              </a:solidFill>
              <a:effectLst/>
              <a:latin typeface="+mn-lt"/>
              <a:ea typeface="+mn-ea"/>
              <a:cs typeface="+mn-cs"/>
            </a:rPr>
            <a:t>の減等により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は全体で</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百万円の減とな</a:t>
          </a:r>
          <a:r>
            <a:rPr kumimoji="1" lang="ja-JP" altLang="en-US" sz="1100">
              <a:solidFill>
                <a:schemeClr val="dk1"/>
              </a:solidFill>
              <a:effectLst/>
              <a:latin typeface="+mn-lt"/>
              <a:ea typeface="+mn-ea"/>
              <a:cs typeface="+mn-cs"/>
            </a:rPr>
            <a:t>り、経常収支比率は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と同数値となった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今後は職員削減により委託料の増加が見込まれるが、引き続き施設管理の見直し</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26307</xdr:rowOff>
    </xdr:to>
    <xdr:cxnSp macro="">
      <xdr:nvCxnSpPr>
        <xdr:cNvPr id="127" name="直線コネクタ 126"/>
        <xdr:cNvCxnSpPr/>
      </xdr:nvCxnSpPr>
      <xdr:spPr>
        <a:xfrm flipV="1">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26307</xdr:rowOff>
    </xdr:to>
    <xdr:cxnSp macro="">
      <xdr:nvCxnSpPr>
        <xdr:cNvPr id="130" name="直線コネクタ 129"/>
        <xdr:cNvCxnSpPr/>
      </xdr:nvCxnSpPr>
      <xdr:spPr>
        <a:xfrm>
          <a:off x="14782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154214</xdr:rowOff>
    </xdr:to>
    <xdr:cxnSp macro="">
      <xdr:nvCxnSpPr>
        <xdr:cNvPr id="133" name="直線コネクタ 132"/>
        <xdr:cNvCxnSpPr/>
      </xdr:nvCxnSpPr>
      <xdr:spPr>
        <a:xfrm>
          <a:off x="13893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99786</xdr:rowOff>
    </xdr:to>
    <xdr:cxnSp macro="">
      <xdr:nvCxnSpPr>
        <xdr:cNvPr id="136" name="直線コネクタ 135"/>
        <xdr:cNvCxnSpPr/>
      </xdr:nvCxnSpPr>
      <xdr:spPr>
        <a:xfrm>
          <a:off x="13004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6" name="円/楕円 145"/>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75491</xdr:rowOff>
    </xdr:from>
    <xdr:ext cx="762000" cy="259045"/>
    <xdr:sp macro="" textlink="">
      <xdr:nvSpPr>
        <xdr:cNvPr id="147"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8" name="円/楕円 147"/>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9" name="テキスト ボックス 148"/>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0" name="円/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1" name="テキスト ボックス 150"/>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2" name="円/楕円 151"/>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3" name="テキスト ボックス 152"/>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4" name="円/楕円 153"/>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5" name="テキスト ボックス 154"/>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は、扶助費における経常収支比率は</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ポイントの増で類似団体平均値を</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ポイント上回っているが、これは主に障害福祉サービス費等障害介護給付費、児童保育委託料及び小児医療費の増により、扶助費全体で</a:t>
          </a:r>
          <a:r>
            <a:rPr kumimoji="1" lang="en-US" altLang="ja-JP" sz="1100">
              <a:solidFill>
                <a:schemeClr val="dk1"/>
              </a:solidFill>
              <a:effectLst/>
              <a:latin typeface="+mn-lt"/>
              <a:ea typeface="+mn-ea"/>
              <a:cs typeface="+mn-cs"/>
            </a:rPr>
            <a:t>197</a:t>
          </a:r>
          <a:r>
            <a:rPr kumimoji="1" lang="ja-JP" altLang="en-US" sz="1100">
              <a:solidFill>
                <a:schemeClr val="dk1"/>
              </a:solidFill>
              <a:effectLst/>
              <a:latin typeface="+mn-lt"/>
              <a:ea typeface="+mn-ea"/>
              <a:cs typeface="+mn-cs"/>
            </a:rPr>
            <a:t>百万円の増となったものである。少子高齢化に伴い、高齢者に係る医療・介護費用の増が今後も見込まれる。特に、</a:t>
          </a:r>
          <a:r>
            <a:rPr kumimoji="1" lang="ja-JP" altLang="ja-JP" sz="1100">
              <a:solidFill>
                <a:schemeClr val="dk1"/>
              </a:solidFill>
              <a:effectLst/>
              <a:latin typeface="+mn-lt"/>
              <a:ea typeface="+mn-ea"/>
              <a:cs typeface="+mn-cs"/>
            </a:rPr>
            <a:t>生活保護費については、厳正な受給資格審査を継続し適正支給に努める。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170543</xdr:rowOff>
    </xdr:from>
    <xdr:to>
      <xdr:col>7</xdr:col>
      <xdr:colOff>15875</xdr:colOff>
      <xdr:row>56</xdr:row>
      <xdr:rowOff>34472</xdr:rowOff>
    </xdr:to>
    <xdr:cxnSp macro="">
      <xdr:nvCxnSpPr>
        <xdr:cNvPr id="190" name="直線コネクタ 189"/>
        <xdr:cNvCxnSpPr/>
      </xdr:nvCxnSpPr>
      <xdr:spPr>
        <a:xfrm>
          <a:off x="3987800" y="94288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86178</xdr:rowOff>
    </xdr:to>
    <xdr:cxnSp macro="">
      <xdr:nvCxnSpPr>
        <xdr:cNvPr id="193" name="直線コネクタ 192"/>
        <xdr:cNvCxnSpPr/>
      </xdr:nvCxnSpPr>
      <xdr:spPr>
        <a:xfrm flipV="1">
          <a:off x="3098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86178</xdr:rowOff>
    </xdr:to>
    <xdr:cxnSp macro="">
      <xdr:nvCxnSpPr>
        <xdr:cNvPr id="196" name="直線コネクタ 195"/>
        <xdr:cNvCxnSpPr/>
      </xdr:nvCxnSpPr>
      <xdr:spPr>
        <a:xfrm>
          <a:off x="2209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53522</xdr:rowOff>
    </xdr:to>
    <xdr:cxnSp macro="">
      <xdr:nvCxnSpPr>
        <xdr:cNvPr id="199" name="直線コネクタ 198"/>
        <xdr:cNvCxnSpPr/>
      </xdr:nvCxnSpPr>
      <xdr:spPr>
        <a:xfrm flipV="1">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03" name="テキスト ボックス 202"/>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1" name="円/楕円 210"/>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2" name="テキスト ボックス 211"/>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その他に係る経常収支比率は、類似団体平均値を大きく上回る状況が続いている。</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年度は繰出金で経常経費の総額が増額となっているため、比率が前年度比</a:t>
          </a:r>
          <a:r>
            <a:rPr kumimoji="1" lang="en-US" altLang="ja-JP" sz="1100">
              <a:solidFill>
                <a:schemeClr val="tx1"/>
              </a:solidFill>
              <a:effectLst/>
              <a:latin typeface="+mn-lt"/>
              <a:ea typeface="+mn-ea"/>
              <a:cs typeface="+mn-cs"/>
            </a:rPr>
            <a:t>0.2</a:t>
          </a:r>
          <a:r>
            <a:rPr kumimoji="1" lang="ja-JP" altLang="en-US" sz="1100">
              <a:solidFill>
                <a:schemeClr val="tx1"/>
              </a:solidFill>
              <a:effectLst/>
              <a:latin typeface="+mn-lt"/>
              <a:ea typeface="+mn-ea"/>
              <a:cs typeface="+mn-cs"/>
            </a:rPr>
            <a:t>ポイント増となっている。平成</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年度からは日立・高萩広域下水道組合負担金が法適用化により補助費等で支出するため、繰出金に係る比率は減少が見込まれる。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も少子高齢化により、医療費や介護費用の増加により国民健康保険事業特別会計や介護保険事業特別会計等への繰出金の増加が懸念されるが、</a:t>
          </a:r>
          <a:r>
            <a:rPr lang="ja-JP" altLang="en-US">
              <a:solidFill>
                <a:schemeClr val="tx1"/>
              </a:solidFill>
            </a:rPr>
            <a:t>疾病の早期発見・早期治療を図るなど、長期的な医療費の抑制等に努め</a:t>
          </a:r>
          <a:r>
            <a:rPr kumimoji="1" lang="ja-JP" altLang="ja-JP" sz="1100">
              <a:solidFill>
                <a:schemeClr val="tx1"/>
              </a:solidFill>
              <a:effectLst/>
              <a:latin typeface="+mn-lt"/>
              <a:ea typeface="+mn-ea"/>
              <a:cs typeface="+mn-cs"/>
            </a:rPr>
            <a:t>、普通会計の負担額軽減に努める。</a:t>
          </a:r>
          <a:endParaRPr lang="ja-JP" altLang="ja-JP" sz="1400">
            <a:solidFill>
              <a:schemeClr val="tx1"/>
            </a:solidFill>
            <a:effectLst/>
          </a:endParaRPr>
        </a:p>
        <a:p>
          <a:r>
            <a:rPr kumimoji="1" lang="ja-JP" altLang="ja-JP" sz="1100" b="1">
              <a:solidFill>
                <a:schemeClr val="tx1"/>
              </a:solidFill>
              <a:effectLst/>
              <a:latin typeface="+mn-lt"/>
              <a:ea typeface="+mn-ea"/>
              <a:cs typeface="+mn-cs"/>
            </a:rPr>
            <a:t>　</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xdr:rowOff>
    </xdr:from>
    <xdr:to>
      <xdr:col>24</xdr:col>
      <xdr:colOff>31750</xdr:colOff>
      <xdr:row>60</xdr:row>
      <xdr:rowOff>20320</xdr:rowOff>
    </xdr:to>
    <xdr:cxnSp macro="">
      <xdr:nvCxnSpPr>
        <xdr:cNvPr id="251" name="直線コネクタ 250"/>
        <xdr:cNvCxnSpPr/>
      </xdr:nvCxnSpPr>
      <xdr:spPr>
        <a:xfrm>
          <a:off x="15671800" y="1029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60</xdr:row>
      <xdr:rowOff>5080</xdr:rowOff>
    </xdr:to>
    <xdr:cxnSp macro="">
      <xdr:nvCxnSpPr>
        <xdr:cNvPr id="254" name="直線コネクタ 253"/>
        <xdr:cNvCxnSpPr/>
      </xdr:nvCxnSpPr>
      <xdr:spPr>
        <a:xfrm>
          <a:off x="14782800" y="1019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59</xdr:row>
      <xdr:rowOff>115570</xdr:rowOff>
    </xdr:to>
    <xdr:cxnSp macro="">
      <xdr:nvCxnSpPr>
        <xdr:cNvPr id="257" name="直線コネクタ 256"/>
        <xdr:cNvCxnSpPr/>
      </xdr:nvCxnSpPr>
      <xdr:spPr>
        <a:xfrm flipV="1">
          <a:off x="13893800" y="1019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115570</xdr:rowOff>
    </xdr:to>
    <xdr:cxnSp macro="">
      <xdr:nvCxnSpPr>
        <xdr:cNvPr id="260" name="直線コネクタ 259"/>
        <xdr:cNvCxnSpPr/>
      </xdr:nvCxnSpPr>
      <xdr:spPr>
        <a:xfrm>
          <a:off x="13004800" y="1010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140970</xdr:rowOff>
    </xdr:from>
    <xdr:to>
      <xdr:col>24</xdr:col>
      <xdr:colOff>82550</xdr:colOff>
      <xdr:row>60</xdr:row>
      <xdr:rowOff>71120</xdr:rowOff>
    </xdr:to>
    <xdr:sp macro="" textlink="">
      <xdr:nvSpPr>
        <xdr:cNvPr id="270" name="円/楕円 269"/>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113047</xdr:rowOff>
    </xdr:from>
    <xdr:ext cx="762000" cy="259045"/>
    <xdr:sp macro="" textlink="">
      <xdr:nvSpPr>
        <xdr:cNvPr id="271" name="その他該当値テキスト"/>
        <xdr:cNvSpPr txBox="1"/>
      </xdr:nvSpPr>
      <xdr:spPr>
        <a:xfrm>
          <a:off x="165989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125730</xdr:rowOff>
    </xdr:from>
    <xdr:to>
      <xdr:col>22</xdr:col>
      <xdr:colOff>615950</xdr:colOff>
      <xdr:row>60</xdr:row>
      <xdr:rowOff>55880</xdr:rowOff>
    </xdr:to>
    <xdr:sp macro="" textlink="">
      <xdr:nvSpPr>
        <xdr:cNvPr id="272" name="円/楕円 271"/>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40657</xdr:rowOff>
    </xdr:from>
    <xdr:ext cx="736600" cy="259045"/>
    <xdr:sp macro="" textlink="">
      <xdr:nvSpPr>
        <xdr:cNvPr id="273" name="テキスト ボックス 272"/>
        <xdr:cNvSpPr txBox="1"/>
      </xdr:nvSpPr>
      <xdr:spPr>
        <a:xfrm>
          <a:off x="15290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74" name="円/楕円 273"/>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75" name="テキスト ボックス 274"/>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6" name="円/楕円 275"/>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7" name="テキスト ボックス 276"/>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8" name="円/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補助費等における経常収支比率は、行財政健全化計画に着手した平成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ポイント下降した主な要因は、平成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年度に高萩市・日立市事務組合が解散となり、し尿処理経費及び斎場管理経費負担金が皆減（△</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百万円）となったことによる。</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年度は、経常一財</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百万円の減により、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ポイント減となったが、歳出総額では</a:t>
          </a:r>
          <a:r>
            <a:rPr kumimoji="1" lang="en-US" altLang="ja-JP" sz="1100">
              <a:solidFill>
                <a:schemeClr val="dk1"/>
              </a:solidFill>
              <a:effectLst/>
              <a:latin typeface="+mn-lt"/>
              <a:ea typeface="+mn-ea"/>
              <a:cs typeface="+mn-cs"/>
            </a:rPr>
            <a:t>69</a:t>
          </a:r>
          <a:r>
            <a:rPr kumimoji="1" lang="ja-JP" altLang="en-US" sz="1100">
              <a:solidFill>
                <a:schemeClr val="dk1"/>
              </a:solidFill>
              <a:effectLst/>
              <a:latin typeface="+mn-lt"/>
              <a:ea typeface="+mn-ea"/>
              <a:cs typeface="+mn-cs"/>
            </a:rPr>
            <a:t>百万円の増となった。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年度から日立・高萩広域下水道組合負担金が法適用化により補助費等で支出するため、増加が見込まれる。引き続き必要性と効果を検証し、増加抑制を図る。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88900</xdr:rowOff>
    </xdr:from>
    <xdr:to>
      <xdr:col>24</xdr:col>
      <xdr:colOff>31750</xdr:colOff>
      <xdr:row>33</xdr:row>
      <xdr:rowOff>104140</xdr:rowOff>
    </xdr:to>
    <xdr:cxnSp macro="">
      <xdr:nvCxnSpPr>
        <xdr:cNvPr id="311" name="直線コネクタ 310"/>
        <xdr:cNvCxnSpPr/>
      </xdr:nvCxnSpPr>
      <xdr:spPr>
        <a:xfrm flipV="1">
          <a:off x="15671800" y="57467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100330</xdr:rowOff>
    </xdr:from>
    <xdr:to>
      <xdr:col>22</xdr:col>
      <xdr:colOff>565150</xdr:colOff>
      <xdr:row>33</xdr:row>
      <xdr:rowOff>104140</xdr:rowOff>
    </xdr:to>
    <xdr:cxnSp macro="">
      <xdr:nvCxnSpPr>
        <xdr:cNvPr id="314" name="直線コネクタ 313"/>
        <xdr:cNvCxnSpPr/>
      </xdr:nvCxnSpPr>
      <xdr:spPr>
        <a:xfrm>
          <a:off x="14782800" y="5758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100330</xdr:rowOff>
    </xdr:from>
    <xdr:to>
      <xdr:col>21</xdr:col>
      <xdr:colOff>361950</xdr:colOff>
      <xdr:row>33</xdr:row>
      <xdr:rowOff>107950</xdr:rowOff>
    </xdr:to>
    <xdr:cxnSp macro="">
      <xdr:nvCxnSpPr>
        <xdr:cNvPr id="317" name="直線コネクタ 316"/>
        <xdr:cNvCxnSpPr/>
      </xdr:nvCxnSpPr>
      <xdr:spPr>
        <a:xfrm flipV="1">
          <a:off x="13893800" y="575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107950</xdr:rowOff>
    </xdr:from>
    <xdr:to>
      <xdr:col>20</xdr:col>
      <xdr:colOff>158750</xdr:colOff>
      <xdr:row>33</xdr:row>
      <xdr:rowOff>157480</xdr:rowOff>
    </xdr:to>
    <xdr:cxnSp macro="">
      <xdr:nvCxnSpPr>
        <xdr:cNvPr id="320" name="直線コネクタ 319"/>
        <xdr:cNvCxnSpPr/>
      </xdr:nvCxnSpPr>
      <xdr:spPr>
        <a:xfrm flipV="1">
          <a:off x="13004800" y="5765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38100</xdr:rowOff>
    </xdr:from>
    <xdr:to>
      <xdr:col>24</xdr:col>
      <xdr:colOff>82550</xdr:colOff>
      <xdr:row>33</xdr:row>
      <xdr:rowOff>139700</xdr:rowOff>
    </xdr:to>
    <xdr:sp macro="" textlink="">
      <xdr:nvSpPr>
        <xdr:cNvPr id="330" name="円/楕円 329"/>
        <xdr:cNvSpPr/>
      </xdr:nvSpPr>
      <xdr:spPr>
        <a:xfrm>
          <a:off x="164592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118127</xdr:rowOff>
    </xdr:from>
    <xdr:ext cx="762000" cy="259045"/>
    <xdr:sp macro="" textlink="">
      <xdr:nvSpPr>
        <xdr:cNvPr id="331" name="補助費等該当値テキスト"/>
        <xdr:cNvSpPr txBox="1"/>
      </xdr:nvSpPr>
      <xdr:spPr>
        <a:xfrm>
          <a:off x="16598900" y="56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53340</xdr:rowOff>
    </xdr:from>
    <xdr:to>
      <xdr:col>22</xdr:col>
      <xdr:colOff>615950</xdr:colOff>
      <xdr:row>33</xdr:row>
      <xdr:rowOff>154940</xdr:rowOff>
    </xdr:to>
    <xdr:sp macro="" textlink="">
      <xdr:nvSpPr>
        <xdr:cNvPr id="332" name="円/楕円 331"/>
        <xdr:cNvSpPr/>
      </xdr:nvSpPr>
      <xdr:spPr>
        <a:xfrm>
          <a:off x="15621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165117</xdr:rowOff>
    </xdr:from>
    <xdr:ext cx="736600" cy="259045"/>
    <xdr:sp macro="" textlink="">
      <xdr:nvSpPr>
        <xdr:cNvPr id="333" name="テキスト ボックス 332"/>
        <xdr:cNvSpPr txBox="1"/>
      </xdr:nvSpPr>
      <xdr:spPr>
        <a:xfrm>
          <a:off x="15290800" y="548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49530</xdr:rowOff>
    </xdr:from>
    <xdr:to>
      <xdr:col>21</xdr:col>
      <xdr:colOff>412750</xdr:colOff>
      <xdr:row>33</xdr:row>
      <xdr:rowOff>151130</xdr:rowOff>
    </xdr:to>
    <xdr:sp macro="" textlink="">
      <xdr:nvSpPr>
        <xdr:cNvPr id="334" name="円/楕円 333"/>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161307</xdr:rowOff>
    </xdr:from>
    <xdr:ext cx="762000" cy="259045"/>
    <xdr:sp macro="" textlink="">
      <xdr:nvSpPr>
        <xdr:cNvPr id="335" name="テキスト ボックス 334"/>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57150</xdr:rowOff>
    </xdr:from>
    <xdr:to>
      <xdr:col>20</xdr:col>
      <xdr:colOff>209550</xdr:colOff>
      <xdr:row>33</xdr:row>
      <xdr:rowOff>158750</xdr:rowOff>
    </xdr:to>
    <xdr:sp macro="" textlink="">
      <xdr:nvSpPr>
        <xdr:cNvPr id="336" name="円/楕円 335"/>
        <xdr:cNvSpPr/>
      </xdr:nvSpPr>
      <xdr:spPr>
        <a:xfrm>
          <a:off x="13843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168927</xdr:rowOff>
    </xdr:from>
    <xdr:ext cx="762000" cy="259045"/>
    <xdr:sp macro="" textlink="">
      <xdr:nvSpPr>
        <xdr:cNvPr id="337" name="テキスト ボックス 336"/>
        <xdr:cNvSpPr txBox="1"/>
      </xdr:nvSpPr>
      <xdr:spPr>
        <a:xfrm>
          <a:off x="13512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106680</xdr:rowOff>
    </xdr:from>
    <xdr:to>
      <xdr:col>19</xdr:col>
      <xdr:colOff>6350</xdr:colOff>
      <xdr:row>34</xdr:row>
      <xdr:rowOff>36830</xdr:rowOff>
    </xdr:to>
    <xdr:sp macro="" textlink="">
      <xdr:nvSpPr>
        <xdr:cNvPr id="338" name="円/楕円 337"/>
        <xdr:cNvSpPr/>
      </xdr:nvSpPr>
      <xdr:spPr>
        <a:xfrm>
          <a:off x="12954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47007</xdr:rowOff>
    </xdr:from>
    <xdr:ext cx="762000" cy="259045"/>
    <xdr:sp macro="" textlink="">
      <xdr:nvSpPr>
        <xdr:cNvPr id="339" name="テキスト ボックス 338"/>
        <xdr:cNvSpPr txBox="1"/>
      </xdr:nvSpPr>
      <xdr:spPr>
        <a:xfrm>
          <a:off x="12623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年度発行の第三セクター等改革推進債償還金の増により類似団体平均を</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年度は、地総債（地域福祉推進）（福祉センター建設事業）の償還終了による皆減（△</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百万円）等により、公債費全体で</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学校耐震化、本庁舎再建及び</a:t>
          </a:r>
          <a:r>
            <a:rPr kumimoji="1" lang="ja-JP" altLang="en-US" sz="1100">
              <a:solidFill>
                <a:schemeClr val="dk1"/>
              </a:solidFill>
              <a:effectLst/>
              <a:latin typeface="+mn-lt"/>
              <a:ea typeface="+mn-ea"/>
              <a:cs typeface="+mn-cs"/>
            </a:rPr>
            <a:t>市民球場整備</a:t>
          </a:r>
          <a:r>
            <a:rPr kumimoji="1" lang="ja-JP" altLang="ja-JP" sz="1100">
              <a:solidFill>
                <a:schemeClr val="dk1"/>
              </a:solidFill>
              <a:effectLst/>
              <a:latin typeface="+mn-lt"/>
              <a:ea typeface="+mn-ea"/>
              <a:cs typeface="+mn-cs"/>
            </a:rPr>
            <a:t>等に伴い、再上昇が見込まれるため、引き続き投資的経費の抑制を図るなど既存事業の徹底的な見直しと事業の再構築により圧縮を図る。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83185</xdr:rowOff>
    </xdr:to>
    <xdr:cxnSp macro="">
      <xdr:nvCxnSpPr>
        <xdr:cNvPr id="371" name="直線コネクタ 370"/>
        <xdr:cNvCxnSpPr/>
      </xdr:nvCxnSpPr>
      <xdr:spPr>
        <a:xfrm>
          <a:off x="3987800" y="129324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73660</xdr:rowOff>
    </xdr:from>
    <xdr:to>
      <xdr:col>5</xdr:col>
      <xdr:colOff>549275</xdr:colOff>
      <xdr:row>75</xdr:row>
      <xdr:rowOff>85090</xdr:rowOff>
    </xdr:to>
    <xdr:cxnSp macro="">
      <xdr:nvCxnSpPr>
        <xdr:cNvPr id="374" name="直線コネクタ 373"/>
        <xdr:cNvCxnSpPr/>
      </xdr:nvCxnSpPr>
      <xdr:spPr>
        <a:xfrm flipV="1">
          <a:off x="3098800" y="12932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119380</xdr:rowOff>
    </xdr:to>
    <xdr:cxnSp macro="">
      <xdr:nvCxnSpPr>
        <xdr:cNvPr id="377" name="直線コネクタ 376"/>
        <xdr:cNvCxnSpPr/>
      </xdr:nvCxnSpPr>
      <xdr:spPr>
        <a:xfrm flipV="1">
          <a:off x="2209800" y="12943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79375</xdr:rowOff>
    </xdr:from>
    <xdr:to>
      <xdr:col>3</xdr:col>
      <xdr:colOff>142875</xdr:colOff>
      <xdr:row>75</xdr:row>
      <xdr:rowOff>119380</xdr:rowOff>
    </xdr:to>
    <xdr:cxnSp macro="">
      <xdr:nvCxnSpPr>
        <xdr:cNvPr id="380" name="直線コネクタ 379"/>
        <xdr:cNvCxnSpPr/>
      </xdr:nvCxnSpPr>
      <xdr:spPr>
        <a:xfrm>
          <a:off x="1320800" y="12938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32385</xdr:rowOff>
    </xdr:from>
    <xdr:to>
      <xdr:col>7</xdr:col>
      <xdr:colOff>66675</xdr:colOff>
      <xdr:row>75</xdr:row>
      <xdr:rowOff>133985</xdr:rowOff>
    </xdr:to>
    <xdr:sp macro="" textlink="">
      <xdr:nvSpPr>
        <xdr:cNvPr id="390" name="円/楕円 389"/>
        <xdr:cNvSpPr/>
      </xdr:nvSpPr>
      <xdr:spPr>
        <a:xfrm>
          <a:off x="47752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4462</xdr:rowOff>
    </xdr:from>
    <xdr:ext cx="762000" cy="259045"/>
    <xdr:sp macro="" textlink="">
      <xdr:nvSpPr>
        <xdr:cNvPr id="391" name="公債費該当値テキスト"/>
        <xdr:cNvSpPr txBox="1"/>
      </xdr:nvSpPr>
      <xdr:spPr>
        <a:xfrm>
          <a:off x="4914900" y="128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92" name="円/楕円 391"/>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109238</xdr:rowOff>
    </xdr:from>
    <xdr:ext cx="736600" cy="259045"/>
    <xdr:sp macro="" textlink="">
      <xdr:nvSpPr>
        <xdr:cNvPr id="393" name="テキスト ボックス 392"/>
        <xdr:cNvSpPr txBox="1"/>
      </xdr:nvSpPr>
      <xdr:spPr>
        <a:xfrm>
          <a:off x="3606800" y="1296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4" name="円/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120666</xdr:rowOff>
    </xdr:from>
    <xdr:ext cx="762000" cy="259045"/>
    <xdr:sp macro="" textlink="">
      <xdr:nvSpPr>
        <xdr:cNvPr id="395" name="テキスト ボックス 394"/>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68580</xdr:rowOff>
    </xdr:from>
    <xdr:to>
      <xdr:col>3</xdr:col>
      <xdr:colOff>193675</xdr:colOff>
      <xdr:row>75</xdr:row>
      <xdr:rowOff>170180</xdr:rowOff>
    </xdr:to>
    <xdr:sp macro="" textlink="">
      <xdr:nvSpPr>
        <xdr:cNvPr id="396" name="円/楕円 395"/>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154957</xdr:rowOff>
    </xdr:from>
    <xdr:ext cx="762000" cy="259045"/>
    <xdr:sp macro="" textlink="">
      <xdr:nvSpPr>
        <xdr:cNvPr id="397" name="テキスト ボックス 396"/>
        <xdr:cNvSpPr txBox="1"/>
      </xdr:nvSpPr>
      <xdr:spPr>
        <a:xfrm>
          <a:off x="1828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28575</xdr:rowOff>
    </xdr:from>
    <xdr:to>
      <xdr:col>1</xdr:col>
      <xdr:colOff>676275</xdr:colOff>
      <xdr:row>75</xdr:row>
      <xdr:rowOff>130175</xdr:rowOff>
    </xdr:to>
    <xdr:sp macro="" textlink="">
      <xdr:nvSpPr>
        <xdr:cNvPr id="398" name="円/楕円 397"/>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114952</xdr:rowOff>
    </xdr:from>
    <xdr:ext cx="762000" cy="259045"/>
    <xdr:sp macro="" textlink="">
      <xdr:nvSpPr>
        <xdr:cNvPr id="399" name="テキスト ボックス 398"/>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公債費以外の経常収支比率は、類似団体平均を大きく上回る状況が続いている。平成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年度までは行財政健全化計画の着実な実行により下降を続けてきたが、平成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年度以降、人件費や扶助費、繰出金などの増により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上昇となった。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年度においては、生活保護受給者の増等により、扶助費が前年度比で</a:t>
          </a:r>
          <a:r>
            <a:rPr kumimoji="1" lang="en-US" altLang="ja-JP" sz="1100">
              <a:solidFill>
                <a:schemeClr val="dk1"/>
              </a:solidFill>
              <a:effectLst/>
              <a:latin typeface="+mn-lt"/>
              <a:ea typeface="+mn-ea"/>
              <a:cs typeface="+mn-cs"/>
            </a:rPr>
            <a:t>118</a:t>
          </a:r>
          <a:r>
            <a:rPr kumimoji="1" lang="ja-JP" altLang="en-US" sz="1100">
              <a:solidFill>
                <a:schemeClr val="dk1"/>
              </a:solidFill>
              <a:effectLst/>
              <a:latin typeface="+mn-lt"/>
              <a:ea typeface="+mn-ea"/>
              <a:cs typeface="+mn-cs"/>
            </a:rPr>
            <a:t>百万円増となったものの、人件費・物件費・補助費等・繰出金の経常一財が減となり、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ポイントの減となった。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もすべ</a:t>
          </a:r>
          <a:r>
            <a:rPr kumimoji="1" lang="ja-JP" altLang="ja-JP" sz="1100">
              <a:solidFill>
                <a:schemeClr val="dk1"/>
              </a:solidFill>
              <a:effectLst/>
              <a:latin typeface="+mn-lt"/>
              <a:ea typeface="+mn-ea"/>
              <a:cs typeface="+mn-cs"/>
            </a:rPr>
            <a:t>ての事業において緊急性や必要性を検証し、「事業の見直し」と「事業の再構築」の徹底を図る。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130811</xdr:rowOff>
    </xdr:from>
    <xdr:to>
      <xdr:col>24</xdr:col>
      <xdr:colOff>31750</xdr:colOff>
      <xdr:row>78</xdr:row>
      <xdr:rowOff>146050</xdr:rowOff>
    </xdr:to>
    <xdr:cxnSp macro="">
      <xdr:nvCxnSpPr>
        <xdr:cNvPr id="432" name="直線コネクタ 431"/>
        <xdr:cNvCxnSpPr/>
      </xdr:nvCxnSpPr>
      <xdr:spPr>
        <a:xfrm flipV="1">
          <a:off x="15671800" y="135039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146050</xdr:rowOff>
    </xdr:to>
    <xdr:cxnSp macro="">
      <xdr:nvCxnSpPr>
        <xdr:cNvPr id="435" name="直線コネクタ 434"/>
        <xdr:cNvCxnSpPr/>
      </xdr:nvCxnSpPr>
      <xdr:spPr>
        <a:xfrm>
          <a:off x="14782800" y="13450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39370</xdr:rowOff>
    </xdr:from>
    <xdr:to>
      <xdr:col>21</xdr:col>
      <xdr:colOff>361950</xdr:colOff>
      <xdr:row>78</xdr:row>
      <xdr:rowOff>77470</xdr:rowOff>
    </xdr:to>
    <xdr:cxnSp macro="">
      <xdr:nvCxnSpPr>
        <xdr:cNvPr id="438" name="直線コネクタ 437"/>
        <xdr:cNvCxnSpPr/>
      </xdr:nvCxnSpPr>
      <xdr:spPr>
        <a:xfrm>
          <a:off x="13893800" y="13412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39370</xdr:rowOff>
    </xdr:to>
    <xdr:cxnSp macro="">
      <xdr:nvCxnSpPr>
        <xdr:cNvPr id="441" name="直線コネクタ 440"/>
        <xdr:cNvCxnSpPr/>
      </xdr:nvCxnSpPr>
      <xdr:spPr>
        <a:xfrm>
          <a:off x="13004800" y="13340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80011</xdr:rowOff>
    </xdr:from>
    <xdr:to>
      <xdr:col>24</xdr:col>
      <xdr:colOff>82550</xdr:colOff>
      <xdr:row>79</xdr:row>
      <xdr:rowOff>10161</xdr:rowOff>
    </xdr:to>
    <xdr:sp macro="" textlink="">
      <xdr:nvSpPr>
        <xdr:cNvPr id="451" name="円/楕円 450"/>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52088</xdr:rowOff>
    </xdr:from>
    <xdr:ext cx="762000" cy="259045"/>
    <xdr:sp macro="" textlink="">
      <xdr:nvSpPr>
        <xdr:cNvPr id="452"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53" name="円/楕円 452"/>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54" name="テキスト ボックス 453"/>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55" name="円/楕円 454"/>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56" name="テキスト ボックス 455"/>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160020</xdr:rowOff>
    </xdr:from>
    <xdr:to>
      <xdr:col>20</xdr:col>
      <xdr:colOff>209550</xdr:colOff>
      <xdr:row>78</xdr:row>
      <xdr:rowOff>90170</xdr:rowOff>
    </xdr:to>
    <xdr:sp macro="" textlink="">
      <xdr:nvSpPr>
        <xdr:cNvPr id="457" name="円/楕円 456"/>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58" name="テキスト ボックス 457"/>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9" name="円/楕円 458"/>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60" name="テキスト ボックス 459"/>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茨城県高萩市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132321</xdr:rowOff>
    </xdr:from>
    <xdr:to>
      <xdr:col>4</xdr:col>
      <xdr:colOff>1117600</xdr:colOff>
      <xdr:row>18</xdr:row>
      <xdr:rowOff>149416</xdr:rowOff>
    </xdr:to>
    <xdr:cxnSp macro="">
      <xdr:nvCxnSpPr>
        <xdr:cNvPr id="50" name="直線コネクタ 49"/>
        <xdr:cNvCxnSpPr/>
      </xdr:nvCxnSpPr>
      <xdr:spPr bwMode="auto">
        <a:xfrm flipV="1">
          <a:off x="5003800" y="3266046"/>
          <a:ext cx="647700" cy="17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144374</xdr:rowOff>
    </xdr:from>
    <xdr:to>
      <xdr:col>4</xdr:col>
      <xdr:colOff>469900</xdr:colOff>
      <xdr:row>18</xdr:row>
      <xdr:rowOff>149416</xdr:rowOff>
    </xdr:to>
    <xdr:cxnSp macro="">
      <xdr:nvCxnSpPr>
        <xdr:cNvPr id="53" name="直線コネクタ 52"/>
        <xdr:cNvCxnSpPr/>
      </xdr:nvCxnSpPr>
      <xdr:spPr bwMode="auto">
        <a:xfrm>
          <a:off x="4305300" y="3278099"/>
          <a:ext cx="698500" cy="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144374</xdr:rowOff>
    </xdr:from>
    <xdr:to>
      <xdr:col>3</xdr:col>
      <xdr:colOff>904875</xdr:colOff>
      <xdr:row>18</xdr:row>
      <xdr:rowOff>167983</xdr:rowOff>
    </xdr:to>
    <xdr:cxnSp macro="">
      <xdr:nvCxnSpPr>
        <xdr:cNvPr id="56" name="直線コネクタ 55"/>
        <xdr:cNvCxnSpPr/>
      </xdr:nvCxnSpPr>
      <xdr:spPr bwMode="auto">
        <a:xfrm flipV="1">
          <a:off x="3606800" y="3278099"/>
          <a:ext cx="698500" cy="2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167983</xdr:rowOff>
    </xdr:from>
    <xdr:to>
      <xdr:col>3</xdr:col>
      <xdr:colOff>206375</xdr:colOff>
      <xdr:row>19</xdr:row>
      <xdr:rowOff>54508</xdr:rowOff>
    </xdr:to>
    <xdr:cxnSp macro="">
      <xdr:nvCxnSpPr>
        <xdr:cNvPr id="59" name="直線コネクタ 58"/>
        <xdr:cNvCxnSpPr/>
      </xdr:nvCxnSpPr>
      <xdr:spPr bwMode="auto">
        <a:xfrm flipV="1">
          <a:off x="2908300" y="3301708"/>
          <a:ext cx="698500" cy="5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81521</xdr:rowOff>
    </xdr:from>
    <xdr:to>
      <xdr:col>5</xdr:col>
      <xdr:colOff>34925</xdr:colOff>
      <xdr:row>19</xdr:row>
      <xdr:rowOff>11671</xdr:rowOff>
    </xdr:to>
    <xdr:sp macro="" textlink="">
      <xdr:nvSpPr>
        <xdr:cNvPr id="69" name="円/楕円 68"/>
        <xdr:cNvSpPr/>
      </xdr:nvSpPr>
      <xdr:spPr bwMode="auto">
        <a:xfrm>
          <a:off x="5600700" y="321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53598</xdr:rowOff>
    </xdr:from>
    <xdr:ext cx="762000" cy="259045"/>
    <xdr:sp macro="" textlink="">
      <xdr:nvSpPr>
        <xdr:cNvPr id="70" name="人口1人当たり決算額の推移該当値テキスト130"/>
        <xdr:cNvSpPr txBox="1"/>
      </xdr:nvSpPr>
      <xdr:spPr>
        <a:xfrm>
          <a:off x="5740400" y="318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82,831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98615</xdr:rowOff>
    </xdr:from>
    <xdr:to>
      <xdr:col>4</xdr:col>
      <xdr:colOff>520700</xdr:colOff>
      <xdr:row>19</xdr:row>
      <xdr:rowOff>28766</xdr:rowOff>
    </xdr:to>
    <xdr:sp macro="" textlink="">
      <xdr:nvSpPr>
        <xdr:cNvPr id="71" name="円/楕円 70"/>
        <xdr:cNvSpPr/>
      </xdr:nvSpPr>
      <xdr:spPr bwMode="auto">
        <a:xfrm>
          <a:off x="4953000" y="32323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13543</xdr:rowOff>
    </xdr:from>
    <xdr:ext cx="736600" cy="259045"/>
    <xdr:sp macro="" textlink="">
      <xdr:nvSpPr>
        <xdr:cNvPr id="72" name="テキスト ボックス 71"/>
        <xdr:cNvSpPr txBox="1"/>
      </xdr:nvSpPr>
      <xdr:spPr>
        <a:xfrm>
          <a:off x="4622800" y="3318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93574</xdr:rowOff>
    </xdr:from>
    <xdr:to>
      <xdr:col>3</xdr:col>
      <xdr:colOff>955675</xdr:colOff>
      <xdr:row>19</xdr:row>
      <xdr:rowOff>23723</xdr:rowOff>
    </xdr:to>
    <xdr:sp macro="" textlink="">
      <xdr:nvSpPr>
        <xdr:cNvPr id="73" name="円/楕円 72"/>
        <xdr:cNvSpPr/>
      </xdr:nvSpPr>
      <xdr:spPr bwMode="auto">
        <a:xfrm>
          <a:off x="4254500" y="322729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8501</xdr:rowOff>
    </xdr:from>
    <xdr:ext cx="762000" cy="259045"/>
    <xdr:sp macro="" textlink="">
      <xdr:nvSpPr>
        <xdr:cNvPr id="74" name="テキスト ボックス 73"/>
        <xdr:cNvSpPr txBox="1"/>
      </xdr:nvSpPr>
      <xdr:spPr>
        <a:xfrm>
          <a:off x="3924300" y="33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117183</xdr:rowOff>
    </xdr:from>
    <xdr:to>
      <xdr:col>3</xdr:col>
      <xdr:colOff>257175</xdr:colOff>
      <xdr:row>19</xdr:row>
      <xdr:rowOff>47333</xdr:rowOff>
    </xdr:to>
    <xdr:sp macro="" textlink="">
      <xdr:nvSpPr>
        <xdr:cNvPr id="75" name="円/楕円 74"/>
        <xdr:cNvSpPr/>
      </xdr:nvSpPr>
      <xdr:spPr bwMode="auto">
        <a:xfrm>
          <a:off x="3556000" y="325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32110</xdr:rowOff>
    </xdr:from>
    <xdr:ext cx="762000" cy="259045"/>
    <xdr:sp macro="" textlink="">
      <xdr:nvSpPr>
        <xdr:cNvPr id="76" name="テキスト ボックス 75"/>
        <xdr:cNvSpPr txBox="1"/>
      </xdr:nvSpPr>
      <xdr:spPr>
        <a:xfrm>
          <a:off x="3225800" y="333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80,023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3708</xdr:rowOff>
    </xdr:from>
    <xdr:to>
      <xdr:col>2</xdr:col>
      <xdr:colOff>692150</xdr:colOff>
      <xdr:row>19</xdr:row>
      <xdr:rowOff>105308</xdr:rowOff>
    </xdr:to>
    <xdr:sp macro="" textlink="">
      <xdr:nvSpPr>
        <xdr:cNvPr id="77" name="円/楕円 76"/>
        <xdr:cNvSpPr/>
      </xdr:nvSpPr>
      <xdr:spPr bwMode="auto">
        <a:xfrm>
          <a:off x="2857500" y="330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90085</xdr:rowOff>
    </xdr:from>
    <xdr:ext cx="762000" cy="259045"/>
    <xdr:sp macro="" textlink="">
      <xdr:nvSpPr>
        <xdr:cNvPr id="78" name="テキスト ボックス 77"/>
        <xdr:cNvSpPr txBox="1"/>
      </xdr:nvSpPr>
      <xdr:spPr>
        <a:xfrm>
          <a:off x="2527300" y="339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312562</xdr:rowOff>
    </xdr:from>
    <xdr:to>
      <xdr:col>4</xdr:col>
      <xdr:colOff>1117600</xdr:colOff>
      <xdr:row>37</xdr:row>
      <xdr:rowOff>326568</xdr:rowOff>
    </xdr:to>
    <xdr:cxnSp macro="">
      <xdr:nvCxnSpPr>
        <xdr:cNvPr id="112" name="直線コネクタ 111"/>
        <xdr:cNvCxnSpPr/>
      </xdr:nvCxnSpPr>
      <xdr:spPr bwMode="auto">
        <a:xfrm>
          <a:off x="5003800" y="7437262"/>
          <a:ext cx="647700" cy="1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299235</xdr:rowOff>
    </xdr:from>
    <xdr:to>
      <xdr:col>4</xdr:col>
      <xdr:colOff>469900</xdr:colOff>
      <xdr:row>37</xdr:row>
      <xdr:rowOff>312562</xdr:rowOff>
    </xdr:to>
    <xdr:cxnSp macro="">
      <xdr:nvCxnSpPr>
        <xdr:cNvPr id="115" name="直線コネクタ 114"/>
        <xdr:cNvCxnSpPr/>
      </xdr:nvCxnSpPr>
      <xdr:spPr bwMode="auto">
        <a:xfrm>
          <a:off x="4305300" y="7423935"/>
          <a:ext cx="698500" cy="1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284905</xdr:rowOff>
    </xdr:from>
    <xdr:to>
      <xdr:col>3</xdr:col>
      <xdr:colOff>904875</xdr:colOff>
      <xdr:row>37</xdr:row>
      <xdr:rowOff>299235</xdr:rowOff>
    </xdr:to>
    <xdr:cxnSp macro="">
      <xdr:nvCxnSpPr>
        <xdr:cNvPr id="118" name="直線コネクタ 117"/>
        <xdr:cNvCxnSpPr/>
      </xdr:nvCxnSpPr>
      <xdr:spPr bwMode="auto">
        <a:xfrm>
          <a:off x="3606800" y="7409605"/>
          <a:ext cx="698500" cy="1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284905</xdr:rowOff>
    </xdr:from>
    <xdr:to>
      <xdr:col>3</xdr:col>
      <xdr:colOff>206375</xdr:colOff>
      <xdr:row>37</xdr:row>
      <xdr:rowOff>314699</xdr:rowOff>
    </xdr:to>
    <xdr:cxnSp macro="">
      <xdr:nvCxnSpPr>
        <xdr:cNvPr id="121" name="直線コネクタ 120"/>
        <xdr:cNvCxnSpPr/>
      </xdr:nvCxnSpPr>
      <xdr:spPr bwMode="auto">
        <a:xfrm flipV="1">
          <a:off x="2908300" y="7409605"/>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275768</xdr:rowOff>
    </xdr:from>
    <xdr:to>
      <xdr:col>5</xdr:col>
      <xdr:colOff>34925</xdr:colOff>
      <xdr:row>38</xdr:row>
      <xdr:rowOff>34468</xdr:rowOff>
    </xdr:to>
    <xdr:sp macro="" textlink="">
      <xdr:nvSpPr>
        <xdr:cNvPr id="131" name="円/楕円 130"/>
        <xdr:cNvSpPr/>
      </xdr:nvSpPr>
      <xdr:spPr bwMode="auto">
        <a:xfrm>
          <a:off x="5600700" y="740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57345</xdr:rowOff>
    </xdr:from>
    <xdr:ext cx="762000" cy="259045"/>
    <xdr:sp macro="" textlink="">
      <xdr:nvSpPr>
        <xdr:cNvPr id="132" name="人口1人当たり決算額の推移該当値テキスト445"/>
        <xdr:cNvSpPr txBox="1"/>
      </xdr:nvSpPr>
      <xdr:spPr>
        <a:xfrm>
          <a:off x="5740400" y="718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27,620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261762</xdr:rowOff>
    </xdr:from>
    <xdr:to>
      <xdr:col>4</xdr:col>
      <xdr:colOff>520700</xdr:colOff>
      <xdr:row>38</xdr:row>
      <xdr:rowOff>20462</xdr:rowOff>
    </xdr:to>
    <xdr:sp macro="" textlink="">
      <xdr:nvSpPr>
        <xdr:cNvPr id="133" name="円/楕円 132"/>
        <xdr:cNvSpPr/>
      </xdr:nvSpPr>
      <xdr:spPr bwMode="auto">
        <a:xfrm>
          <a:off x="4953000" y="738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30639</xdr:rowOff>
    </xdr:from>
    <xdr:ext cx="736600" cy="259045"/>
    <xdr:sp macro="" textlink="">
      <xdr:nvSpPr>
        <xdr:cNvPr id="134" name="テキスト ボックス 133"/>
        <xdr:cNvSpPr txBox="1"/>
      </xdr:nvSpPr>
      <xdr:spPr>
        <a:xfrm>
          <a:off x="4622800" y="715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31,296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248435</xdr:rowOff>
    </xdr:from>
    <xdr:to>
      <xdr:col>3</xdr:col>
      <xdr:colOff>955675</xdr:colOff>
      <xdr:row>38</xdr:row>
      <xdr:rowOff>7135</xdr:rowOff>
    </xdr:to>
    <xdr:sp macro="" textlink="">
      <xdr:nvSpPr>
        <xdr:cNvPr id="135" name="円/楕円 134"/>
        <xdr:cNvSpPr/>
      </xdr:nvSpPr>
      <xdr:spPr bwMode="auto">
        <a:xfrm>
          <a:off x="4254500" y="737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17312</xdr:rowOff>
    </xdr:from>
    <xdr:ext cx="762000" cy="259045"/>
    <xdr:sp macro="" textlink="">
      <xdr:nvSpPr>
        <xdr:cNvPr id="136" name="テキスト ボックス 135"/>
        <xdr:cNvSpPr txBox="1"/>
      </xdr:nvSpPr>
      <xdr:spPr>
        <a:xfrm>
          <a:off x="3924300" y="714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234105</xdr:rowOff>
    </xdr:from>
    <xdr:to>
      <xdr:col>3</xdr:col>
      <xdr:colOff>257175</xdr:colOff>
      <xdr:row>37</xdr:row>
      <xdr:rowOff>335705</xdr:rowOff>
    </xdr:to>
    <xdr:sp macro="" textlink="">
      <xdr:nvSpPr>
        <xdr:cNvPr id="137" name="円/楕円 136"/>
        <xdr:cNvSpPr/>
      </xdr:nvSpPr>
      <xdr:spPr bwMode="auto">
        <a:xfrm>
          <a:off x="3556000" y="735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2982</xdr:rowOff>
    </xdr:from>
    <xdr:ext cx="762000" cy="259045"/>
    <xdr:sp macro="" textlink="">
      <xdr:nvSpPr>
        <xdr:cNvPr id="138" name="テキスト ボックス 137"/>
        <xdr:cNvSpPr txBox="1"/>
      </xdr:nvSpPr>
      <xdr:spPr>
        <a:xfrm>
          <a:off x="3225800" y="712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38,555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263899</xdr:rowOff>
    </xdr:from>
    <xdr:to>
      <xdr:col>2</xdr:col>
      <xdr:colOff>692150</xdr:colOff>
      <xdr:row>38</xdr:row>
      <xdr:rowOff>22599</xdr:rowOff>
    </xdr:to>
    <xdr:sp macro="" textlink="">
      <xdr:nvSpPr>
        <xdr:cNvPr id="139" name="円/楕円 138"/>
        <xdr:cNvSpPr/>
      </xdr:nvSpPr>
      <xdr:spPr bwMode="auto">
        <a:xfrm>
          <a:off x="2857500" y="738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7376</xdr:rowOff>
    </xdr:from>
    <xdr:ext cx="762000" cy="259045"/>
    <xdr:sp macro="" textlink="">
      <xdr:nvSpPr>
        <xdr:cNvPr id="140" name="テキスト ボックス 139"/>
        <xdr:cNvSpPr txBox="1"/>
      </xdr:nvSpPr>
      <xdr:spPr>
        <a:xfrm>
          <a:off x="2527300" y="747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財政調整基金残高については、土地等の公有財産の売却</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、積み増しがあったため、</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実質収支比率は</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台</a:t>
          </a:r>
          <a:r>
            <a:rPr kumimoji="1" lang="ja-JP" altLang="ja-JP" sz="1100">
              <a:solidFill>
                <a:schemeClr val="dk1"/>
              </a:solidFill>
              <a:effectLst/>
              <a:latin typeface="+mn-lt"/>
              <a:ea typeface="+mn-ea"/>
              <a:cs typeface="+mn-cs"/>
            </a:rPr>
            <a:t>で推移しており、歳入歳出差引額においては、</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％）、復興交付金事業等の翌年度繰越額は</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百万円の減（△</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％）となり、実質収支が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百万円の減（△</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％）となったことにより平成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7.43%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適正な予算執行に努めるとともに、決算見込の精度を高め、財政調整基金への積立を行っていく。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tx1"/>
              </a:solidFill>
              <a:effectLst/>
              <a:latin typeface="+mn-lt"/>
              <a:ea typeface="+mn-ea"/>
              <a:cs typeface="+mn-cs"/>
            </a:rPr>
            <a:t>　</a:t>
          </a:r>
          <a:r>
            <a:rPr kumimoji="1" lang="ja-JP" altLang="ja-JP" sz="1400" baseline="0">
              <a:solidFill>
                <a:schemeClr val="tx1"/>
              </a:solidFill>
              <a:effectLst/>
              <a:latin typeface="+mn-lt"/>
              <a:ea typeface="+mn-ea"/>
              <a:cs typeface="+mn-cs"/>
            </a:rPr>
            <a:t>全体では黒字</a:t>
          </a:r>
          <a:r>
            <a:rPr kumimoji="1" lang="ja-JP" altLang="en-US" sz="1400" baseline="0">
              <a:solidFill>
                <a:schemeClr val="tx1"/>
              </a:solidFill>
              <a:effectLst/>
              <a:latin typeface="+mn-lt"/>
              <a:ea typeface="+mn-ea"/>
              <a:cs typeface="+mn-cs"/>
            </a:rPr>
            <a:t>であり、普通調整交付金の減額等に伴い支出していた国民健康保険事業特別会計財源補てん繰出金については、平成</a:t>
          </a:r>
          <a:r>
            <a:rPr kumimoji="1" lang="en-US" altLang="ja-JP" sz="1400" baseline="0">
              <a:solidFill>
                <a:schemeClr val="tx1"/>
              </a:solidFill>
              <a:effectLst/>
              <a:latin typeface="+mn-lt"/>
              <a:ea typeface="+mn-ea"/>
              <a:cs typeface="+mn-cs"/>
            </a:rPr>
            <a:t>26</a:t>
          </a:r>
          <a:r>
            <a:rPr kumimoji="1" lang="ja-JP" altLang="en-US" sz="1400" baseline="0">
              <a:solidFill>
                <a:schemeClr val="tx1"/>
              </a:solidFill>
              <a:effectLst/>
              <a:latin typeface="+mn-lt"/>
              <a:ea typeface="+mn-ea"/>
              <a:cs typeface="+mn-cs"/>
            </a:rPr>
            <a:t>年度には皆減となり、実質的な赤字が解消されたものの、今後は団塊世代の退職等により保険給付費の増加が予想されることから、税率改正等を含めた適正化や、一般会計からの財源補てんも見込まれる。</a:t>
          </a:r>
          <a:endParaRPr kumimoji="1" lang="en-US" altLang="ja-JP" sz="1400" baseline="0">
            <a:solidFill>
              <a:sysClr val="windowText" lastClr="000000"/>
            </a:solidFill>
            <a:effectLst/>
            <a:latin typeface="+mn-lt"/>
            <a:ea typeface="+mn-ea"/>
            <a:cs typeface="+mn-cs"/>
          </a:endParaRPr>
        </a:p>
        <a:p>
          <a:r>
            <a:rPr kumimoji="1" lang="ja-JP" altLang="en-US" sz="1400" baseline="0">
              <a:solidFill>
                <a:sysClr val="windowText" lastClr="000000"/>
              </a:solidFill>
              <a:effectLst/>
              <a:latin typeface="+mn-lt"/>
              <a:ea typeface="+mn-ea"/>
              <a:cs typeface="+mn-cs"/>
            </a:rPr>
            <a:t>　また、水道事業会計においては、新会計基準によりこれまで資本勘定で計上していた建設改良費等の財源に充てるための企業債を平成</a:t>
          </a:r>
          <a:r>
            <a:rPr kumimoji="1" lang="en-US" altLang="ja-JP" sz="1400" baseline="0">
              <a:solidFill>
                <a:sysClr val="windowText" lastClr="000000"/>
              </a:solidFill>
              <a:effectLst/>
              <a:latin typeface="+mn-lt"/>
              <a:ea typeface="+mn-ea"/>
              <a:cs typeface="+mn-cs"/>
            </a:rPr>
            <a:t>26</a:t>
          </a:r>
          <a:r>
            <a:rPr kumimoji="1" lang="ja-JP" altLang="en-US" sz="1400" baseline="0">
              <a:solidFill>
                <a:sysClr val="windowText" lastClr="000000"/>
              </a:solidFill>
              <a:effectLst/>
              <a:latin typeface="+mn-lt"/>
              <a:ea typeface="+mn-ea"/>
              <a:cs typeface="+mn-cs"/>
            </a:rPr>
            <a:t>年度から負債勘定に計上することとなり、資金剰余金が△</a:t>
          </a:r>
          <a:r>
            <a:rPr kumimoji="1" lang="en-US" altLang="ja-JP" sz="1400" baseline="0">
              <a:solidFill>
                <a:sysClr val="windowText" lastClr="000000"/>
              </a:solidFill>
              <a:effectLst/>
              <a:latin typeface="+mn-lt"/>
              <a:ea typeface="+mn-ea"/>
              <a:cs typeface="+mn-cs"/>
            </a:rPr>
            <a:t>149</a:t>
          </a:r>
          <a:r>
            <a:rPr kumimoji="1" lang="ja-JP" altLang="en-US" sz="1400" baseline="0">
              <a:solidFill>
                <a:sysClr val="windowText" lastClr="000000"/>
              </a:solidFill>
              <a:effectLst/>
              <a:latin typeface="+mn-lt"/>
              <a:ea typeface="+mn-ea"/>
              <a:cs typeface="+mn-cs"/>
            </a:rPr>
            <a:t>百万円で標準財政規模比では</a:t>
          </a:r>
          <a:r>
            <a:rPr kumimoji="1" lang="en-US" altLang="ja-JP" sz="1400" baseline="0">
              <a:solidFill>
                <a:sysClr val="windowText" lastClr="000000"/>
              </a:solidFill>
              <a:effectLst/>
              <a:latin typeface="+mn-lt"/>
              <a:ea typeface="+mn-ea"/>
              <a:cs typeface="+mn-cs"/>
            </a:rPr>
            <a:t>2.01</a:t>
          </a:r>
          <a:r>
            <a:rPr kumimoji="1" lang="ja-JP" altLang="en-US" sz="1400" baseline="0">
              <a:solidFill>
                <a:sysClr val="windowText" lastClr="000000"/>
              </a:solidFill>
              <a:effectLst/>
              <a:latin typeface="+mn-lt"/>
              <a:ea typeface="+mn-ea"/>
              <a:cs typeface="+mn-cs"/>
            </a:rPr>
            <a:t>ポイントの減となった。会計基準の変更により今後も同様の水準が見込まれるため、資金調達は慎重に行う必要がある。</a:t>
          </a:r>
          <a:endParaRPr lang="ja-JP" altLang="ja-JP" sz="1400">
            <a:solidFill>
              <a:schemeClr val="tx1"/>
            </a:solidFill>
            <a:effectLst/>
          </a:endParaRPr>
        </a:p>
        <a:p>
          <a:endParaRPr kumimoji="1" lang="en-US" altLang="ja-JP"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年度をピークにその後は縮小する見込みであるが、平成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年度には学校耐震化経費、さらに本庁舎再建、平成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年度には市民球場整備等に伴い地方債の発行増が見込まれ、その償還が重なると実質公債費比率の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超えも予想される厳しい状況にあるため、全ての事業において、緊急性や必要性を検証し、「事業の見直し」と「事業の再構築」の徹底のもと事業費の圧縮を図る。また、特定目的基金の繰入を行うなどにより、借入額を抑え、償還方法や据置期間の調整等を行いながら比率の上昇を抑え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20</a:t>
          </a:r>
          <a:r>
            <a:rPr kumimoji="1" lang="ja-JP" altLang="en-US" sz="1400">
              <a:solidFill>
                <a:schemeClr val="dk1"/>
              </a:solidFill>
              <a:effectLst/>
              <a:latin typeface="+mn-lt"/>
              <a:ea typeface="+mn-ea"/>
              <a:cs typeface="+mn-cs"/>
            </a:rPr>
            <a:t>年度の土地開発公社健全化債の発行（</a:t>
          </a:r>
          <a:r>
            <a:rPr kumimoji="1" lang="en-US" altLang="ja-JP" sz="1400">
              <a:solidFill>
                <a:schemeClr val="dk1"/>
              </a:solidFill>
              <a:effectLst/>
              <a:latin typeface="+mn-lt"/>
              <a:ea typeface="+mn-ea"/>
              <a:cs typeface="+mn-cs"/>
            </a:rPr>
            <a:t>1,906</a:t>
          </a:r>
          <a:r>
            <a:rPr kumimoji="1" lang="ja-JP" altLang="en-US" sz="1400">
              <a:solidFill>
                <a:schemeClr val="dk1"/>
              </a:solidFill>
              <a:effectLst/>
              <a:latin typeface="+mn-lt"/>
              <a:ea typeface="+mn-ea"/>
              <a:cs typeface="+mn-cs"/>
            </a:rPr>
            <a:t>百万円）及び平成</a:t>
          </a:r>
          <a:r>
            <a:rPr kumimoji="1" lang="en-US" altLang="ja-JP" sz="1400">
              <a:solidFill>
                <a:schemeClr val="dk1"/>
              </a:solidFill>
              <a:effectLst/>
              <a:latin typeface="+mn-lt"/>
              <a:ea typeface="+mn-ea"/>
              <a:cs typeface="+mn-cs"/>
            </a:rPr>
            <a:t>22</a:t>
          </a:r>
          <a:r>
            <a:rPr kumimoji="1" lang="ja-JP" altLang="en-US" sz="1400">
              <a:solidFill>
                <a:schemeClr val="dk1"/>
              </a:solidFill>
              <a:effectLst/>
              <a:latin typeface="+mn-lt"/>
              <a:ea typeface="+mn-ea"/>
              <a:cs typeface="+mn-cs"/>
            </a:rPr>
            <a:t>年度の住宅公社破産手続き開始に伴う三セク債の発行（</a:t>
          </a:r>
          <a:r>
            <a:rPr kumimoji="1" lang="en-US" altLang="ja-JP" sz="1400">
              <a:solidFill>
                <a:schemeClr val="dk1"/>
              </a:solidFill>
              <a:effectLst/>
              <a:latin typeface="+mn-lt"/>
              <a:ea typeface="+mn-ea"/>
              <a:cs typeface="+mn-cs"/>
            </a:rPr>
            <a:t>4,678</a:t>
          </a:r>
          <a:r>
            <a:rPr kumimoji="1" lang="ja-JP" altLang="en-US" sz="1400">
              <a:solidFill>
                <a:schemeClr val="dk1"/>
              </a:solidFill>
              <a:effectLst/>
              <a:latin typeface="+mn-lt"/>
              <a:ea typeface="+mn-ea"/>
              <a:cs typeface="+mn-cs"/>
            </a:rPr>
            <a:t>百万円）等により将来負担比率は高い水準となっている。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地総債（地域福祉推進）が償還終了により</a:t>
          </a:r>
          <a:r>
            <a:rPr kumimoji="1" lang="en-US" altLang="ja-JP" sz="1400">
              <a:solidFill>
                <a:schemeClr val="dk1"/>
              </a:solidFill>
              <a:effectLst/>
              <a:latin typeface="+mn-lt"/>
              <a:ea typeface="+mn-ea"/>
              <a:cs typeface="+mn-cs"/>
            </a:rPr>
            <a:t>34</a:t>
          </a:r>
          <a:r>
            <a:rPr kumimoji="1" lang="ja-JP" altLang="en-US" sz="1400">
              <a:solidFill>
                <a:schemeClr val="dk1"/>
              </a:solidFill>
              <a:effectLst/>
              <a:latin typeface="+mn-lt"/>
              <a:ea typeface="+mn-ea"/>
              <a:cs typeface="+mn-cs"/>
            </a:rPr>
            <a:t>百万円の皆減等により地方債残高が</a:t>
          </a:r>
          <a:r>
            <a:rPr kumimoji="1" lang="en-US" altLang="ja-JP" sz="1400">
              <a:solidFill>
                <a:schemeClr val="dk1"/>
              </a:solidFill>
              <a:effectLst/>
              <a:latin typeface="+mn-lt"/>
              <a:ea typeface="+mn-ea"/>
              <a:cs typeface="+mn-cs"/>
            </a:rPr>
            <a:t>50</a:t>
          </a:r>
          <a:r>
            <a:rPr kumimoji="1" lang="ja-JP" altLang="en-US" sz="1400">
              <a:solidFill>
                <a:schemeClr val="dk1"/>
              </a:solidFill>
              <a:effectLst/>
              <a:latin typeface="+mn-lt"/>
              <a:ea typeface="+mn-ea"/>
              <a:cs typeface="+mn-cs"/>
            </a:rPr>
            <a:t>百万円の減となった。</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今後は、土地開発公社及び住宅公社の健全化達成により</a:t>
          </a:r>
          <a:r>
            <a:rPr kumimoji="1" lang="ja-JP" altLang="ja-JP" sz="1400">
              <a:solidFill>
                <a:schemeClr val="dk1"/>
              </a:solidFill>
              <a:effectLst/>
              <a:latin typeface="+mn-lt"/>
              <a:ea typeface="+mn-ea"/>
              <a:cs typeface="+mn-cs"/>
            </a:rPr>
            <a:t>下降する見込みであるが、本庁舎再建や</a:t>
          </a:r>
          <a:r>
            <a:rPr kumimoji="1" lang="ja-JP" altLang="en-US" sz="1400">
              <a:solidFill>
                <a:schemeClr val="dk1"/>
              </a:solidFill>
              <a:effectLst/>
              <a:latin typeface="+mn-lt"/>
              <a:ea typeface="+mn-ea"/>
              <a:cs typeface="+mn-cs"/>
            </a:rPr>
            <a:t>市民球場整備等に伴い、</a:t>
          </a:r>
          <a:r>
            <a:rPr kumimoji="1" lang="ja-JP" altLang="ja-JP" sz="1400">
              <a:solidFill>
                <a:schemeClr val="dk1"/>
              </a:solidFill>
              <a:effectLst/>
              <a:latin typeface="+mn-lt"/>
              <a:ea typeface="+mn-ea"/>
              <a:cs typeface="+mn-cs"/>
            </a:rPr>
            <a:t>地方債の発行増が見込まれるため、今後も資金調達に際しては慎重に行っていく必要がある。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13387959</v>
      </c>
      <c r="BO4" s="379"/>
      <c r="BP4" s="379"/>
      <c r="BQ4" s="379"/>
      <c r="BR4" s="379"/>
      <c r="BS4" s="379"/>
      <c r="BT4" s="379"/>
      <c r="BU4" s="380"/>
      <c r="BV4" s="378">
        <v>13531045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7.4</v>
      </c>
      <c r="CU4" s="556"/>
      <c r="CV4" s="556"/>
      <c r="CW4" s="556"/>
      <c r="CX4" s="556"/>
      <c r="CY4" s="556"/>
      <c r="CZ4" s="556"/>
      <c r="DA4" s="557"/>
      <c r="DB4" s="555">
        <v>7.5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12666487</v>
      </c>
      <c r="BO5" s="384"/>
      <c r="BP5" s="384"/>
      <c r="BQ5" s="384"/>
      <c r="BR5" s="384"/>
      <c r="BS5" s="384"/>
      <c r="BT5" s="384"/>
      <c r="BU5" s="385"/>
      <c r="BV5" s="383">
        <v>12744323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98.8</v>
      </c>
      <c r="CU5" s="354"/>
      <c r="CV5" s="354"/>
      <c r="CW5" s="354"/>
      <c r="CX5" s="354"/>
      <c r="CY5" s="354"/>
      <c r="CZ5" s="354"/>
      <c r="DA5" s="355"/>
      <c r="DB5" s="353">
        <v>98.7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721472</v>
      </c>
      <c r="BO6" s="384"/>
      <c r="BP6" s="384"/>
      <c r="BQ6" s="384"/>
      <c r="BR6" s="384"/>
      <c r="BS6" s="384"/>
      <c r="BT6" s="384"/>
      <c r="BU6" s="385"/>
      <c r="BV6" s="383">
        <v>786722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107.3</v>
      </c>
      <c r="CU6" s="530"/>
      <c r="CV6" s="530"/>
      <c r="CW6" s="530"/>
      <c r="CX6" s="530"/>
      <c r="CY6" s="530"/>
      <c r="CZ6" s="530"/>
      <c r="DA6" s="531"/>
      <c r="DB6" s="529">
        <v>107.9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182786</v>
      </c>
      <c r="BO7" s="384"/>
      <c r="BP7" s="384"/>
      <c r="BQ7" s="384"/>
      <c r="BR7" s="384"/>
      <c r="BS7" s="384"/>
      <c r="BT7" s="384"/>
      <c r="BU7" s="385"/>
      <c r="BV7" s="383">
        <v>235626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7249436</v>
      </c>
      <c r="CU7" s="384"/>
      <c r="CV7" s="384"/>
      <c r="CW7" s="384"/>
      <c r="CX7" s="384"/>
      <c r="CY7" s="384"/>
      <c r="CZ7" s="384"/>
      <c r="DA7" s="385"/>
      <c r="DB7" s="383">
        <v>7396021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538686</v>
      </c>
      <c r="BO8" s="384"/>
      <c r="BP8" s="384"/>
      <c r="BQ8" s="384"/>
      <c r="BR8" s="384"/>
      <c r="BS8" s="384"/>
      <c r="BT8" s="384"/>
      <c r="BU8" s="385"/>
      <c r="BV8" s="383">
        <v>551096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0.57999999999999996</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31017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-12410</v>
      </c>
      <c r="BO9" s="384"/>
      <c r="BP9" s="384"/>
      <c r="BQ9" s="384"/>
      <c r="BR9" s="384"/>
      <c r="BS9" s="384"/>
      <c r="BT9" s="384"/>
      <c r="BU9" s="385"/>
      <c r="BV9" s="383">
        <v>-24087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17.8</v>
      </c>
      <c r="CU9" s="354"/>
      <c r="CV9" s="354"/>
      <c r="CW9" s="354"/>
      <c r="CX9" s="354"/>
      <c r="CY9" s="354"/>
      <c r="CZ9" s="354"/>
      <c r="DA9" s="355"/>
      <c r="DB9" s="353">
        <v>17.8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32932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11921</v>
      </c>
      <c r="BO10" s="384"/>
      <c r="BP10" s="384"/>
      <c r="BQ10" s="384"/>
      <c r="BR10" s="384"/>
      <c r="BS10" s="384"/>
      <c r="BT10" s="384"/>
      <c r="BU10" s="385"/>
      <c r="BV10" s="383">
        <v>69662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25888</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30421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9000</v>
      </c>
      <c r="BO12" s="384"/>
      <c r="BP12" s="384"/>
      <c r="BQ12" s="384"/>
      <c r="BR12" s="384"/>
      <c r="BS12" s="384"/>
      <c r="BT12" s="384"/>
      <c r="BU12" s="385"/>
      <c r="BV12" s="383">
        <v>12000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30269</v>
      </c>
      <c r="S13" s="485"/>
      <c r="T13" s="485"/>
      <c r="U13" s="485"/>
      <c r="V13" s="486"/>
      <c r="W13" s="472" t="s">
        <v>124</v>
      </c>
      <c r="X13" s="396"/>
      <c r="Y13" s="396"/>
      <c r="Z13" s="396"/>
      <c r="AA13" s="396"/>
      <c r="AB13" s="397"/>
      <c r="AC13" s="359">
        <v>583</v>
      </c>
      <c r="AD13" s="360"/>
      <c r="AE13" s="360"/>
      <c r="AF13" s="360"/>
      <c r="AG13" s="361"/>
      <c r="AH13" s="359">
        <v>814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-9489</v>
      </c>
      <c r="BO13" s="384"/>
      <c r="BP13" s="384"/>
      <c r="BQ13" s="384"/>
      <c r="BR13" s="384"/>
      <c r="BS13" s="384"/>
      <c r="BT13" s="384"/>
      <c r="BU13" s="385"/>
      <c r="BV13" s="383">
        <v>59463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15.4</v>
      </c>
      <c r="CU13" s="354"/>
      <c r="CV13" s="354"/>
      <c r="CW13" s="354"/>
      <c r="CX13" s="354"/>
      <c r="CY13" s="354"/>
      <c r="CZ13" s="354"/>
      <c r="DA13" s="355"/>
      <c r="DB13" s="353">
        <v>17.2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30815</v>
      </c>
      <c r="S14" s="485"/>
      <c r="T14" s="485"/>
      <c r="U14" s="485"/>
      <c r="V14" s="486"/>
      <c r="W14" s="487"/>
      <c r="X14" s="399"/>
      <c r="Y14" s="399"/>
      <c r="Z14" s="399"/>
      <c r="AA14" s="399"/>
      <c r="AB14" s="400"/>
      <c r="AC14" s="477">
        <v>4.2</v>
      </c>
      <c r="AD14" s="478"/>
      <c r="AE14" s="478"/>
      <c r="AF14" s="478"/>
      <c r="AG14" s="479"/>
      <c r="AH14" s="477">
        <v>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114.8</v>
      </c>
      <c r="CU14" s="456"/>
      <c r="CV14" s="456"/>
      <c r="CW14" s="456"/>
      <c r="CX14" s="456"/>
      <c r="CY14" s="456"/>
      <c r="CZ14" s="456"/>
      <c r="DA14" s="457"/>
      <c r="DB14" s="488">
        <v>120.4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30633</v>
      </c>
      <c r="S15" s="485"/>
      <c r="T15" s="485"/>
      <c r="U15" s="485"/>
      <c r="V15" s="486"/>
      <c r="W15" s="472" t="s">
        <v>131</v>
      </c>
      <c r="X15" s="396"/>
      <c r="Y15" s="396"/>
      <c r="Z15" s="396"/>
      <c r="AA15" s="396"/>
      <c r="AB15" s="397"/>
      <c r="AC15" s="359">
        <v>5496</v>
      </c>
      <c r="AD15" s="360"/>
      <c r="AE15" s="360"/>
      <c r="AF15" s="360"/>
      <c r="AG15" s="361"/>
      <c r="AH15" s="359">
        <v>6035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3457520</v>
      </c>
      <c r="BO15" s="379"/>
      <c r="BP15" s="379"/>
      <c r="BQ15" s="379"/>
      <c r="BR15" s="379"/>
      <c r="BS15" s="379"/>
      <c r="BT15" s="379"/>
      <c r="BU15" s="380"/>
      <c r="BV15" s="378">
        <v>3413598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39.299999999999997</v>
      </c>
      <c r="AD16" s="478"/>
      <c r="AE16" s="478"/>
      <c r="AF16" s="478"/>
      <c r="AG16" s="479"/>
      <c r="AH16" s="477">
        <v>39.299999999999997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5702293</v>
      </c>
      <c r="BO16" s="384"/>
      <c r="BP16" s="384"/>
      <c r="BQ16" s="384"/>
      <c r="BR16" s="384"/>
      <c r="BS16" s="384"/>
      <c r="BT16" s="384"/>
      <c r="BU16" s="385"/>
      <c r="BV16" s="383">
        <v>5778001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7894</v>
      </c>
      <c r="AD17" s="360"/>
      <c r="AE17" s="360"/>
      <c r="AF17" s="360"/>
      <c r="AG17" s="361"/>
      <c r="AH17" s="359">
        <v>8314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4436189</v>
      </c>
      <c r="BO17" s="384"/>
      <c r="BP17" s="384"/>
      <c r="BQ17" s="384"/>
      <c r="BR17" s="384"/>
      <c r="BS17" s="384"/>
      <c r="BT17" s="384"/>
      <c r="BU17" s="385"/>
      <c r="BV17" s="383">
        <v>4389736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193.58</v>
      </c>
      <c r="M18" s="448"/>
      <c r="N18" s="448"/>
      <c r="O18" s="448"/>
      <c r="P18" s="448"/>
      <c r="Q18" s="448"/>
      <c r="R18" s="449"/>
      <c r="S18" s="449"/>
      <c r="T18" s="449"/>
      <c r="U18" s="449"/>
      <c r="V18" s="450"/>
      <c r="W18" s="464"/>
      <c r="X18" s="465"/>
      <c r="Y18" s="465"/>
      <c r="Z18" s="465"/>
      <c r="AA18" s="465"/>
      <c r="AB18" s="473"/>
      <c r="AC18" s="347">
        <v>56.5</v>
      </c>
      <c r="AD18" s="348"/>
      <c r="AE18" s="348"/>
      <c r="AF18" s="348"/>
      <c r="AG18" s="451"/>
      <c r="AH18" s="347">
        <v>54.2</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7024776</v>
      </c>
      <c r="BO18" s="384"/>
      <c r="BP18" s="384"/>
      <c r="BQ18" s="384"/>
      <c r="BR18" s="384"/>
      <c r="BS18" s="384"/>
      <c r="BT18" s="384"/>
      <c r="BU18" s="385"/>
      <c r="BV18" s="383">
        <v>7268196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160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9070988</v>
      </c>
      <c r="BO19" s="384"/>
      <c r="BP19" s="384"/>
      <c r="BQ19" s="384"/>
      <c r="BR19" s="384"/>
      <c r="BS19" s="384"/>
      <c r="BT19" s="384"/>
      <c r="BU19" s="385"/>
      <c r="BV19" s="383">
        <v>9335715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11661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15457031</v>
      </c>
      <c r="BO23" s="384"/>
      <c r="BP23" s="384"/>
      <c r="BQ23" s="384"/>
      <c r="BR23" s="384"/>
      <c r="BS23" s="384"/>
      <c r="BT23" s="384"/>
      <c r="BU23" s="385"/>
      <c r="BV23" s="383">
        <v>15955605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7605</v>
      </c>
      <c r="R24" s="360"/>
      <c r="S24" s="360"/>
      <c r="T24" s="360"/>
      <c r="U24" s="360"/>
      <c r="V24" s="361"/>
      <c r="W24" s="425"/>
      <c r="X24" s="416"/>
      <c r="Y24" s="417"/>
      <c r="Z24" s="356" t="s">
        <v>155</v>
      </c>
      <c r="AA24" s="357"/>
      <c r="AB24" s="357"/>
      <c r="AC24" s="357"/>
      <c r="AD24" s="357"/>
      <c r="AE24" s="357"/>
      <c r="AF24" s="357"/>
      <c r="AG24" s="358"/>
      <c r="AH24" s="359">
        <v>264</v>
      </c>
      <c r="AI24" s="360"/>
      <c r="AJ24" s="360"/>
      <c r="AK24" s="360"/>
      <c r="AL24" s="361"/>
      <c r="AM24" s="359">
        <v>824472</v>
      </c>
      <c r="AN24" s="360"/>
      <c r="AO24" s="360"/>
      <c r="AP24" s="360"/>
      <c r="AQ24" s="360"/>
      <c r="AR24" s="361"/>
      <c r="AS24" s="359">
        <v>3123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9898027</v>
      </c>
      <c r="BO24" s="384"/>
      <c r="BP24" s="384"/>
      <c r="BQ24" s="384"/>
      <c r="BR24" s="384"/>
      <c r="BS24" s="384"/>
      <c r="BT24" s="384"/>
      <c r="BU24" s="385"/>
      <c r="BV24" s="383">
        <v>9850285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6533</v>
      </c>
      <c r="R25" s="360"/>
      <c r="S25" s="360"/>
      <c r="T25" s="360"/>
      <c r="U25" s="360"/>
      <c r="V25" s="361"/>
      <c r="W25" s="425"/>
      <c r="X25" s="416"/>
      <c r="Y25" s="417"/>
      <c r="Z25" s="356" t="s">
        <v>158</v>
      </c>
      <c r="AA25" s="357"/>
      <c r="AB25" s="357"/>
      <c r="AC25" s="357"/>
      <c r="AD25" s="357"/>
      <c r="AE25" s="357"/>
      <c r="AF25" s="357"/>
      <c r="AG25" s="358"/>
      <c r="AH25" s="359">
        <v>59</v>
      </c>
      <c r="AI25" s="360"/>
      <c r="AJ25" s="360"/>
      <c r="AK25" s="360"/>
      <c r="AL25" s="361"/>
      <c r="AM25" s="359">
        <v>187561</v>
      </c>
      <c r="AN25" s="360"/>
      <c r="AO25" s="360"/>
      <c r="AP25" s="360"/>
      <c r="AQ25" s="360"/>
      <c r="AR25" s="361"/>
      <c r="AS25" s="359">
        <v>3179</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930567</v>
      </c>
      <c r="BO25" s="379"/>
      <c r="BP25" s="379"/>
      <c r="BQ25" s="379"/>
      <c r="BR25" s="379"/>
      <c r="BS25" s="379"/>
      <c r="BT25" s="379"/>
      <c r="BU25" s="380"/>
      <c r="BV25" s="378">
        <v>1200434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6096</v>
      </c>
      <c r="R26" s="360"/>
      <c r="S26" s="360"/>
      <c r="T26" s="360"/>
      <c r="U26" s="360"/>
      <c r="V26" s="361"/>
      <c r="W26" s="425"/>
      <c r="X26" s="416"/>
      <c r="Y26" s="417"/>
      <c r="Z26" s="356" t="s">
        <v>161</v>
      </c>
      <c r="AA26" s="438"/>
      <c r="AB26" s="438"/>
      <c r="AC26" s="438"/>
      <c r="AD26" s="438"/>
      <c r="AE26" s="438"/>
      <c r="AF26" s="438"/>
      <c r="AG26" s="439"/>
      <c r="AH26" s="359">
        <v>10</v>
      </c>
      <c r="AI26" s="360"/>
      <c r="AJ26" s="360"/>
      <c r="AK26" s="360"/>
      <c r="AL26" s="361"/>
      <c r="AM26" s="359">
        <v>29570</v>
      </c>
      <c r="AN26" s="360"/>
      <c r="AO26" s="360"/>
      <c r="AP26" s="360"/>
      <c r="AQ26" s="360"/>
      <c r="AR26" s="361"/>
      <c r="AS26" s="359">
        <v>2957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4550</v>
      </c>
      <c r="R27" s="360"/>
      <c r="S27" s="360"/>
      <c r="T27" s="360"/>
      <c r="U27" s="360"/>
      <c r="V27" s="361"/>
      <c r="W27" s="425"/>
      <c r="X27" s="416"/>
      <c r="Y27" s="417"/>
      <c r="Z27" s="356" t="s">
        <v>164</v>
      </c>
      <c r="AA27" s="357"/>
      <c r="AB27" s="357"/>
      <c r="AC27" s="357"/>
      <c r="AD27" s="357"/>
      <c r="AE27" s="357"/>
      <c r="AF27" s="357"/>
      <c r="AG27" s="358"/>
      <c r="AH27" s="359">
        <v>18</v>
      </c>
      <c r="AI27" s="360"/>
      <c r="AJ27" s="360"/>
      <c r="AK27" s="360"/>
      <c r="AL27" s="361"/>
      <c r="AM27" s="359">
        <v>54129</v>
      </c>
      <c r="AN27" s="360"/>
      <c r="AO27" s="360"/>
      <c r="AP27" s="360"/>
      <c r="AQ27" s="360"/>
      <c r="AR27" s="361"/>
      <c r="AS27" s="359">
        <v>3007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221193</v>
      </c>
      <c r="BO27" s="387"/>
      <c r="BP27" s="387"/>
      <c r="BQ27" s="387"/>
      <c r="BR27" s="387"/>
      <c r="BS27" s="387"/>
      <c r="BT27" s="387"/>
      <c r="BU27" s="388"/>
      <c r="BV27" s="386">
        <v>221121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3950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835086</v>
      </c>
      <c r="BO28" s="379"/>
      <c r="BP28" s="379"/>
      <c r="BQ28" s="379"/>
      <c r="BR28" s="379"/>
      <c r="BS28" s="379"/>
      <c r="BT28" s="379"/>
      <c r="BU28" s="380"/>
      <c r="BV28" s="378">
        <v>832165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14</v>
      </c>
      <c r="M29" s="360"/>
      <c r="N29" s="360"/>
      <c r="O29" s="360"/>
      <c r="P29" s="361"/>
      <c r="Q29" s="359">
        <v>3750</v>
      </c>
      <c r="R29" s="360"/>
      <c r="S29" s="360"/>
      <c r="T29" s="360"/>
      <c r="U29" s="360"/>
      <c r="V29" s="361"/>
      <c r="W29" s="426"/>
      <c r="X29" s="427"/>
      <c r="Y29" s="428"/>
      <c r="Z29" s="356" t="s">
        <v>171</v>
      </c>
      <c r="AA29" s="357"/>
      <c r="AB29" s="357"/>
      <c r="AC29" s="357"/>
      <c r="AD29" s="357"/>
      <c r="AE29" s="357"/>
      <c r="AF29" s="357"/>
      <c r="AG29" s="358"/>
      <c r="AH29" s="359">
        <v>282</v>
      </c>
      <c r="AI29" s="360"/>
      <c r="AJ29" s="360"/>
      <c r="AK29" s="360"/>
      <c r="AL29" s="361"/>
      <c r="AM29" s="359">
        <v>878601</v>
      </c>
      <c r="AN29" s="360"/>
      <c r="AO29" s="360"/>
      <c r="AP29" s="360"/>
      <c r="AQ29" s="360"/>
      <c r="AR29" s="361"/>
      <c r="AS29" s="359">
        <v>3116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744554</v>
      </c>
      <c r="BO29" s="384"/>
      <c r="BP29" s="384"/>
      <c r="BQ29" s="384"/>
      <c r="BR29" s="384"/>
      <c r="BS29" s="384"/>
      <c r="BT29" s="384"/>
      <c r="BU29" s="385"/>
      <c r="BV29" s="383">
        <v>828657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1575952</v>
      </c>
      <c r="BO30" s="387"/>
      <c r="BP30" s="387"/>
      <c r="BQ30" s="387"/>
      <c r="BR30" s="387"/>
      <c r="BS30" s="387"/>
      <c r="BT30" s="387"/>
      <c r="BU30" s="388"/>
      <c r="BV30" s="386">
        <v>2420150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高萩市国民健康保険事業特別会計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高萩市水道事業会計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高萩市土地開発公社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高萩市霊園事業特別会計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高萩市介護保険事業特別会計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高萩市工業用水道事業会計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高萩市後期高齢者医療事業特別会計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茨城租税債権管理機構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日立・高萩広域下水道組合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高萩・北茨城広域工業用水道企業団</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茨城北農業共済事務組合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17859</v>
      </c>
      <c r="J41" s="83">
        <v>17253</v>
      </c>
      <c r="K41" s="83">
        <v>16410</v>
      </c>
      <c r="L41" s="83">
        <v>15956</v>
      </c>
      <c r="M41" s="84">
        <v>15457</v>
      </c>
    </row>
    <row r="42" spans="2:13" ht="27.75" customHeight="1" x14ac:dyDescent="0.15">
      <c r="B42" s="1171"/>
      <c r="C42" s="1172"/>
      <c r="D42" s="85"/>
      <c r="E42" s="1175" t="s">
        <v>26</v>
      </c>
      <c r="F42" s="1175"/>
      <c r="G42" s="1175"/>
      <c r="H42" s="1176"/>
      <c r="I42" s="86">
        <v>505</v>
      </c>
      <c r="J42" s="87">
        <v>404</v>
      </c>
      <c r="K42" s="87">
        <v>303</v>
      </c>
      <c r="L42" s="87">
        <v>202</v>
      </c>
      <c r="M42" s="88">
        <v>101</v>
      </c>
    </row>
    <row r="43" spans="2:13" ht="27.75" customHeight="1" x14ac:dyDescent="0.15">
      <c r="B43" s="1171"/>
      <c r="C43" s="1172"/>
      <c r="D43" s="85"/>
      <c r="E43" s="1175" t="s">
        <v>27</v>
      </c>
      <c r="F43" s="1175"/>
      <c r="G43" s="1175"/>
      <c r="H43" s="1176"/>
      <c r="I43" s="86">
        <v>10</v>
      </c>
      <c r="J43" s="87">
        <v>13</v>
      </c>
      <c r="K43" s="87">
        <v>26</v>
      </c>
      <c r="L43" s="87">
        <v>25</v>
      </c>
      <c r="M43" s="88">
        <v>25</v>
      </c>
    </row>
    <row r="44" spans="2:13" ht="27.75" customHeight="1" x14ac:dyDescent="0.15">
      <c r="B44" s="1171"/>
      <c r="C44" s="1172"/>
      <c r="D44" s="85"/>
      <c r="E44" s="1175" t="s">
        <v>28</v>
      </c>
      <c r="F44" s="1175"/>
      <c r="G44" s="1175"/>
      <c r="H44" s="1176"/>
      <c r="I44" s="86">
        <v>6372</v>
      </c>
      <c r="J44" s="87">
        <v>6144</v>
      </c>
      <c r="K44" s="87">
        <v>5792</v>
      </c>
      <c r="L44" s="87">
        <v>5485</v>
      </c>
      <c r="M44" s="88">
        <v>4994</v>
      </c>
    </row>
    <row r="45" spans="2:13" ht="27.75" customHeight="1" x14ac:dyDescent="0.15">
      <c r="B45" s="1171"/>
      <c r="C45" s="1172"/>
      <c r="D45" s="85"/>
      <c r="E45" s="1175" t="s">
        <v>29</v>
      </c>
      <c r="F45" s="1175"/>
      <c r="G45" s="1175"/>
      <c r="H45" s="1176"/>
      <c r="I45" s="86">
        <v>3222</v>
      </c>
      <c r="J45" s="87">
        <v>3092</v>
      </c>
      <c r="K45" s="87">
        <v>3067</v>
      </c>
      <c r="L45" s="87">
        <v>2833</v>
      </c>
      <c r="M45" s="88">
        <v>2645</v>
      </c>
    </row>
    <row r="46" spans="2:13" ht="27.75" customHeight="1" x14ac:dyDescent="0.15">
      <c r="B46" s="1171"/>
      <c r="C46" s="1172"/>
      <c r="D46" s="85"/>
      <c r="E46" s="1175" t="s">
        <v>30</v>
      </c>
      <c r="F46" s="1175"/>
      <c r="G46" s="1175"/>
      <c r="H46" s="1176"/>
      <c r="I46" s="86">
        <v>4</v>
      </c>
      <c r="J46" s="87">
        <v>5</v>
      </c>
      <c r="K46" s="87">
        <v>14</v>
      </c>
      <c r="L46" s="87">
        <v>6</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964</v>
      </c>
      <c r="J49" s="87">
        <v>1899</v>
      </c>
      <c r="K49" s="87">
        <v>2408</v>
      </c>
      <c r="L49" s="87">
        <v>2106</v>
      </c>
      <c r="M49" s="88">
        <v>1927</v>
      </c>
    </row>
    <row r="50" spans="2:13" ht="27.75" customHeight="1" x14ac:dyDescent="0.15">
      <c r="B50" s="1171"/>
      <c r="C50" s="1172"/>
      <c r="D50" s="85"/>
      <c r="E50" s="1175" t="s">
        <v>35</v>
      </c>
      <c r="F50" s="1175"/>
      <c r="G50" s="1175"/>
      <c r="H50" s="1176"/>
      <c r="I50" s="86">
        <v>4259</v>
      </c>
      <c r="J50" s="87">
        <v>4000</v>
      </c>
      <c r="K50" s="87">
        <v>3466</v>
      </c>
      <c r="L50" s="87">
        <v>3072</v>
      </c>
      <c r="M50" s="88">
        <v>2842</v>
      </c>
    </row>
    <row r="51" spans="2:13" ht="27.75" customHeight="1" x14ac:dyDescent="0.15">
      <c r="B51" s="1173"/>
      <c r="C51" s="1174"/>
      <c r="D51" s="85"/>
      <c r="E51" s="1175" t="s">
        <v>36</v>
      </c>
      <c r="F51" s="1175"/>
      <c r="G51" s="1175"/>
      <c r="H51" s="1176"/>
      <c r="I51" s="86">
        <v>11448</v>
      </c>
      <c r="J51" s="87">
        <v>11687</v>
      </c>
      <c r="K51" s="87">
        <v>11760</v>
      </c>
      <c r="L51" s="87">
        <v>11744</v>
      </c>
      <c r="M51" s="88">
        <v>11440</v>
      </c>
    </row>
    <row r="52" spans="2:13" ht="27.75" customHeight="1" thickBot="1" x14ac:dyDescent="0.2">
      <c r="B52" s="1177" t="s">
        <v>37</v>
      </c>
      <c r="C52" s="1178"/>
      <c r="D52" s="90"/>
      <c r="E52" s="1179" t="s">
        <v>38</v>
      </c>
      <c r="F52" s="1179"/>
      <c r="G52" s="1179"/>
      <c r="H52" s="1180"/>
      <c r="I52" s="91">
        <v>11302</v>
      </c>
      <c r="J52" s="92">
        <v>9325</v>
      </c>
      <c r="K52" s="92">
        <v>7978</v>
      </c>
      <c r="L52" s="92">
        <v>7585</v>
      </c>
      <c r="M52" s="93">
        <v>7014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66535</v>
      </c>
      <c r="E3" s="116"/>
      <c r="F3" s="117">
        <v>86381</v>
      </c>
      <c r="G3" s="118"/>
      <c r="H3" s="119"/>
    </row>
    <row r="4" spans="1:8" x14ac:dyDescent="0.15">
      <c r="A4" s="120"/>
      <c r="B4" s="121"/>
      <c r="C4" s="122"/>
      <c r="D4" s="123">
        <v>28406</v>
      </c>
      <c r="E4" s="124"/>
      <c r="F4" s="125">
        <v>41242</v>
      </c>
      <c r="G4" s="126"/>
      <c r="H4" s="127"/>
    </row>
    <row r="5" spans="1:8" x14ac:dyDescent="0.15">
      <c r="A5" s="108" t="s">
        <v>507</v>
      </c>
      <c r="B5" s="113"/>
      <c r="C5" s="114"/>
      <c r="D5" s="115">
        <v>32272</v>
      </c>
      <c r="E5" s="116"/>
      <c r="F5" s="117">
        <v>67201</v>
      </c>
      <c r="G5" s="118"/>
      <c r="H5" s="119"/>
    </row>
    <row r="6" spans="1:8" x14ac:dyDescent="0.15">
      <c r="A6" s="120"/>
      <c r="B6" s="121"/>
      <c r="C6" s="122"/>
      <c r="D6" s="123">
        <v>17172</v>
      </c>
      <c r="E6" s="124"/>
      <c r="F6" s="125">
        <v>35210</v>
      </c>
      <c r="G6" s="126"/>
      <c r="H6" s="127"/>
    </row>
    <row r="7" spans="1:8" x14ac:dyDescent="0.15">
      <c r="A7" s="108" t="s">
        <v>508</v>
      </c>
      <c r="B7" s="113"/>
      <c r="C7" s="114"/>
      <c r="D7" s="115">
        <v>32851</v>
      </c>
      <c r="E7" s="116"/>
      <c r="F7" s="117">
        <v>75709</v>
      </c>
      <c r="G7" s="118"/>
      <c r="H7" s="119"/>
    </row>
    <row r="8" spans="1:8" x14ac:dyDescent="0.15">
      <c r="A8" s="120"/>
      <c r="B8" s="121"/>
      <c r="C8" s="122"/>
      <c r="D8" s="123">
        <v>18298</v>
      </c>
      <c r="E8" s="124"/>
      <c r="F8" s="125">
        <v>35212</v>
      </c>
      <c r="G8" s="126"/>
      <c r="H8" s="127"/>
    </row>
    <row r="9" spans="1:8" x14ac:dyDescent="0.15">
      <c r="A9" s="108" t="s">
        <v>509</v>
      </c>
      <c r="B9" s="113"/>
      <c r="C9" s="114"/>
      <c r="D9" s="115">
        <v>47137</v>
      </c>
      <c r="E9" s="116"/>
      <c r="F9" s="117">
        <v>90961</v>
      </c>
      <c r="G9" s="118"/>
      <c r="H9" s="119"/>
    </row>
    <row r="10" spans="1:8" x14ac:dyDescent="0.15">
      <c r="A10" s="120"/>
      <c r="B10" s="121"/>
      <c r="C10" s="122"/>
      <c r="D10" s="123">
        <v>22241</v>
      </c>
      <c r="E10" s="124"/>
      <c r="F10" s="125">
        <v>37720</v>
      </c>
      <c r="G10" s="126"/>
      <c r="H10" s="127"/>
    </row>
    <row r="11" spans="1:8" x14ac:dyDescent="0.15">
      <c r="A11" s="108" t="s">
        <v>510</v>
      </c>
      <c r="B11" s="113"/>
      <c r="C11" s="114"/>
      <c r="D11" s="115">
        <v>65665</v>
      </c>
      <c r="E11" s="116"/>
      <c r="F11" s="117">
        <v>106614</v>
      </c>
      <c r="G11" s="118"/>
      <c r="H11" s="119"/>
    </row>
    <row r="12" spans="1:8" x14ac:dyDescent="0.15">
      <c r="A12" s="120"/>
      <c r="B12" s="121"/>
      <c r="C12" s="128"/>
      <c r="D12" s="123">
        <v>26343</v>
      </c>
      <c r="E12" s="124"/>
      <c r="F12" s="125">
        <v>45545</v>
      </c>
      <c r="G12" s="126"/>
      <c r="H12" s="127"/>
    </row>
    <row r="13" spans="1:8" x14ac:dyDescent="0.15">
      <c r="A13" s="108"/>
      <c r="B13" s="113"/>
      <c r="C13" s="129"/>
      <c r="D13" s="130">
        <v>48892</v>
      </c>
      <c r="E13" s="131"/>
      <c r="F13" s="132">
        <v>85373</v>
      </c>
      <c r="G13" s="133"/>
      <c r="H13" s="119"/>
    </row>
    <row r="14" spans="1:8" x14ac:dyDescent="0.15">
      <c r="A14" s="120"/>
      <c r="B14" s="121"/>
      <c r="C14" s="122"/>
      <c r="D14" s="123">
        <v>22492</v>
      </c>
      <c r="E14" s="124"/>
      <c r="F14" s="125">
        <v>38986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7.04</v>
      </c>
      <c r="C19" s="134">
        <f>ROUND(VALUE(SUBSTITUTE(実質収支比率等に係る経年分析!G$48,"▲","-")),2)</f>
        <v>6.46</v>
      </c>
      <c r="D19" s="134">
        <f>ROUND(VALUE(SUBSTITUTE(実質収支比率等に係る経年分析!H$48,"▲","-")),2)</f>
        <v>7.87</v>
      </c>
      <c r="E19" s="134">
        <f>ROUND(VALUE(SUBSTITUTE(実質収支比率等に係る経年分析!I$48,"▲","-")),2)</f>
        <v>7.45</v>
      </c>
      <c r="F19" s="134">
        <f>ROUND(VALUE(SUBSTITUTE(実質収支比率等に係る経年分析!J$48,"▲","-")),2)</f>
        <v>7.43</v>
      </c>
    </row>
    <row r="20" spans="1:11" x14ac:dyDescent="0.15">
      <c r="A20" s="134" t="s">
        <v>43</v>
      </c>
      <c r="B20" s="134">
        <f>ROUND(VALUE(SUBSTITUTE(実質収支比率等に係る経年分析!F$47,"▲","-")),2)</f>
        <v>7.82</v>
      </c>
      <c r="C20" s="134">
        <f>ROUND(VALUE(SUBSTITUTE(実質収支比率等に係る経年分析!G$47,"▲","-")),2)</f>
        <v>8.35</v>
      </c>
      <c r="D20" s="134">
        <f>ROUND(VALUE(SUBSTITUTE(実質収支比率等に係る経年分析!H$47,"▲","-")),2)</f>
        <v>10.6</v>
      </c>
      <c r="E20" s="134">
        <f>ROUND(VALUE(SUBSTITUTE(実質収支比率等に係る経年分析!I$47,"▲","-")),2)</f>
        <v>11.25</v>
      </c>
      <c r="F20" s="134">
        <f>ROUND(VALUE(SUBSTITUTE(実質収支比率等に係る経年分析!J$47,"▲","-")),2)</f>
        <v>11.52</v>
      </c>
    </row>
    <row r="21" spans="1:11" x14ac:dyDescent="0.15">
      <c r="A21" s="134" t="s">
        <v>44</v>
      </c>
      <c r="B21" s="134">
        <f>IF(ISNUMBER(VALUE(SUBSTITUTE(実質収支比率等に係る経年分析!F$49,"▲","-"))),ROUND(VALUE(SUBSTITUTE(実質収支比率等に係る経年分析!F$49,"▲","-")),2),NA())</f>
        <v>1.76</v>
      </c>
      <c r="C21" s="134">
        <f>IF(ISNUMBER(VALUE(SUBSTITUTE(実質収支比率等に係る経年分析!G$49,"▲","-"))),ROUND(VALUE(SUBSTITUTE(実質収支比率等に係る経年分析!G$49,"▲","-")),2),NA())</f>
        <v>-0.21</v>
      </c>
      <c r="D21" s="134">
        <f>IF(ISNUMBER(VALUE(SUBSTITUTE(実質収支比率等に係る経年分析!H$49,"▲","-"))),ROUND(VALUE(SUBSTITUTE(実質収支比率等に係る経年分析!H$49,"▲","-")),2),NA())</f>
        <v>8.09</v>
      </c>
      <c r="E21" s="134">
        <f>IF(ISNUMBER(VALUE(SUBSTITUTE(実質収支比率等に係る経年分析!I$49,"▲","-"))),ROUND(VALUE(SUBSTITUTE(実質収支比率等に係る経年分析!I$49,"▲","-")),2),NA())</f>
        <v>0.8</v>
      </c>
      <c r="F21" s="134">
        <f>IF(ISNUMBER(VALUE(SUBSTITUTE(実質収支比率等に係る経年分析!J$49,"▲","-"))),ROUND(VALUE(SUBSTITUTE(実質収支比率等に係る経年分析!J$49,"▲","-")),2),NA())</f>
        <v>-0.13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高萩市後期高齢者医療事業特別会計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高萩市霊園事業特別会計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高萩市水道事業会計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2.57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高萩市国民健康保険事業特別会計</v>
      </c>
      <c r="B33" s="135">
        <f>IF(ROUND(VALUE(SUBSTITUTE(連結実質赤字比率に係る赤字・黒字の構成分析!F$37,"▲", "-")), 2) &lt; 0, ABS(ROUND(VALUE(SUBSTITUTE(連結実質赤字比率に係る赤字・黒字の構成分析!F$37,"▲", "-")), 2)), NA())</f>
        <v>0.21</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0.52</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高萩市介護保険事業特別会計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1.78</v>
      </c>
    </row>
    <row r="35" spans="1:16" x14ac:dyDescent="0.15">
      <c r="A35" s="135" t="str">
        <f>IF(連結実質赤字比率に係る赤字・黒字の構成分析!C$35="",NA(),連結実質赤字比率に係る赤字・黒字の構成分析!C$35)</f>
        <v>高萩市工業用水道事業会計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4.0999999999999996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1506</v>
      </c>
      <c r="E42" s="136"/>
      <c r="F42" s="136"/>
      <c r="G42" s="136">
        <f>'実質公債費比率（分子）の構造'!L$52</f>
        <v>1461</v>
      </c>
      <c r="H42" s="136"/>
      <c r="I42" s="136"/>
      <c r="J42" s="136">
        <f>'実質公債費比率（分子）の構造'!M$52</f>
        <v>1456</v>
      </c>
      <c r="K42" s="136"/>
      <c r="L42" s="136"/>
      <c r="M42" s="136">
        <f>'実質公債費比率（分子）の構造'!N$52</f>
        <v>1480</v>
      </c>
      <c r="N42" s="136"/>
      <c r="O42" s="136"/>
      <c r="P42" s="136">
        <f>'実質公債費比率（分子）の構造'!O$52</f>
        <v>1519</v>
      </c>
    </row>
    <row r="43" spans="1:16" x14ac:dyDescent="0.15">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660</v>
      </c>
      <c r="C45" s="136"/>
      <c r="D45" s="136"/>
      <c r="E45" s="136">
        <f>'実質公債費比率（分子）の構造'!L$49</f>
        <v>698</v>
      </c>
      <c r="F45" s="136"/>
      <c r="G45" s="136"/>
      <c r="H45" s="136">
        <f>'実質公債費比率（分子）の構造'!M$49</f>
        <v>710</v>
      </c>
      <c r="I45" s="136"/>
      <c r="J45" s="136"/>
      <c r="K45" s="136">
        <f>'実質公債費比率（分子）の構造'!N$49</f>
        <v>712</v>
      </c>
      <c r="L45" s="136"/>
      <c r="M45" s="136"/>
      <c r="N45" s="136">
        <f>'実質公債費比率（分子）の構造'!O$49</f>
        <v>652</v>
      </c>
      <c r="O45" s="136"/>
      <c r="P45" s="136"/>
    </row>
    <row r="46" spans="1:16" x14ac:dyDescent="0.15">
      <c r="A46" s="136" t="s">
        <v>55</v>
      </c>
      <c r="B46" s="136">
        <f>'実質公債費比率（分子）の構造'!K$48</f>
        <v>2</v>
      </c>
      <c r="C46" s="136"/>
      <c r="D46" s="136"/>
      <c r="E46" s="136">
        <f>'実質公債費比率（分子）の構造'!L$48</f>
        <v>2</v>
      </c>
      <c r="F46" s="136"/>
      <c r="G46" s="136"/>
      <c r="H46" s="136">
        <f>'実質公債費比率（分子）の構造'!M$48</f>
        <v>7</v>
      </c>
      <c r="I46" s="136"/>
      <c r="J46" s="136"/>
      <c r="K46" s="136">
        <f>'実質公債費比率（分子）の構造'!N$48</f>
        <v>2</v>
      </c>
      <c r="L46" s="136"/>
      <c r="M46" s="136"/>
      <c r="N46" s="136">
        <f>'実質公債費比率（分子）の構造'!O$48</f>
        <v>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1819</v>
      </c>
      <c r="C49" s="136"/>
      <c r="D49" s="136"/>
      <c r="E49" s="136">
        <f>'実質公債費比率（分子）の構造'!L$45</f>
        <v>1966</v>
      </c>
      <c r="F49" s="136"/>
      <c r="G49" s="136"/>
      <c r="H49" s="136">
        <f>'実質公債費比率（分子）の構造'!M$45</f>
        <v>1818</v>
      </c>
      <c r="I49" s="136"/>
      <c r="J49" s="136"/>
      <c r="K49" s="136">
        <f>'実質公債費比率（分子）の構造'!N$45</f>
        <v>1729</v>
      </c>
      <c r="L49" s="136"/>
      <c r="M49" s="136"/>
      <c r="N49" s="136">
        <f>'実質公債費比率（分子）の構造'!O$45</f>
        <v>1704</v>
      </c>
      <c r="O49" s="136"/>
      <c r="P49" s="136"/>
    </row>
    <row r="50" spans="1:16" x14ac:dyDescent="0.15">
      <c r="A50" s="136" t="s">
        <v>59</v>
      </c>
      <c r="B50" s="136" t="e">
        <f>NA()</f>
        <v>#N/A</v>
      </c>
      <c r="C50" s="136">
        <f>IF(ISNUMBER('実質公債費比率（分子）の構造'!K$53),'実質公債費比率（分子）の構造'!K$53,NA())</f>
        <v>976</v>
      </c>
      <c r="D50" s="136" t="e">
        <f>NA()</f>
        <v>#N/A</v>
      </c>
      <c r="E50" s="136" t="e">
        <f>NA()</f>
        <v>#N/A</v>
      </c>
      <c r="F50" s="136">
        <f>IF(ISNUMBER('実質公債費比率（分子）の構造'!L$53),'実質公債費比率（分子）の構造'!L$53,NA())</f>
        <v>1205</v>
      </c>
      <c r="G50" s="136" t="e">
        <f>NA()</f>
        <v>#N/A</v>
      </c>
      <c r="H50" s="136" t="e">
        <f>NA()</f>
        <v>#N/A</v>
      </c>
      <c r="I50" s="136">
        <f>IF(ISNUMBER('実質公債費比率（分子）の構造'!M$53),'実質公債費比率（分子）の構造'!M$53,NA())</f>
        <v>1079</v>
      </c>
      <c r="J50" s="136" t="e">
        <f>NA()</f>
        <v>#N/A</v>
      </c>
      <c r="K50" s="136" t="e">
        <f>NA()</f>
        <v>#N/A</v>
      </c>
      <c r="L50" s="136">
        <f>IF(ISNUMBER('実質公債費比率（分子）の構造'!N$53),'実質公債費比率（分子）の構造'!N$53,NA())</f>
        <v>963</v>
      </c>
      <c r="M50" s="136" t="e">
        <f>NA()</f>
        <v>#N/A</v>
      </c>
      <c r="N50" s="136" t="e">
        <f>NA()</f>
        <v>#N/A</v>
      </c>
      <c r="O50" s="136">
        <f>IF(ISNUMBER('実質公債費比率（分子）の構造'!O$53),'実質公債費比率（分子）の構造'!O$53,NA())</f>
        <v>839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11448</v>
      </c>
      <c r="E56" s="135"/>
      <c r="F56" s="135"/>
      <c r="G56" s="135">
        <f>'将来負担比率（分子）の構造'!J$51</f>
        <v>11687</v>
      </c>
      <c r="H56" s="135"/>
      <c r="I56" s="135"/>
      <c r="J56" s="135">
        <f>'将来負担比率（分子）の構造'!K$51</f>
        <v>11760</v>
      </c>
      <c r="K56" s="135"/>
      <c r="L56" s="135"/>
      <c r="M56" s="135">
        <f>'将来負担比率（分子）の構造'!L$51</f>
        <v>11744</v>
      </c>
      <c r="N56" s="135"/>
      <c r="O56" s="135"/>
      <c r="P56" s="135">
        <f>'将来負担比率（分子）の構造'!M$51</f>
        <v>11440</v>
      </c>
    </row>
    <row r="57" spans="1:16" x14ac:dyDescent="0.15">
      <c r="A57" s="135" t="s">
        <v>35</v>
      </c>
      <c r="B57" s="135"/>
      <c r="C57" s="135"/>
      <c r="D57" s="135">
        <f>'将来負担比率（分子）の構造'!I$50</f>
        <v>4259</v>
      </c>
      <c r="E57" s="135"/>
      <c r="F57" s="135"/>
      <c r="G57" s="135">
        <f>'将来負担比率（分子）の構造'!J$50</f>
        <v>4000</v>
      </c>
      <c r="H57" s="135"/>
      <c r="I57" s="135"/>
      <c r="J57" s="135">
        <f>'将来負担比率（分子）の構造'!K$50</f>
        <v>3466</v>
      </c>
      <c r="K57" s="135"/>
      <c r="L57" s="135"/>
      <c r="M57" s="135">
        <f>'将来負担比率（分子）の構造'!L$50</f>
        <v>3072</v>
      </c>
      <c r="N57" s="135"/>
      <c r="O57" s="135"/>
      <c r="P57" s="135">
        <f>'将来負担比率（分子）の構造'!M$50</f>
        <v>2842</v>
      </c>
    </row>
    <row r="58" spans="1:16" x14ac:dyDescent="0.15">
      <c r="A58" s="135" t="s">
        <v>34</v>
      </c>
      <c r="B58" s="135"/>
      <c r="C58" s="135"/>
      <c r="D58" s="135">
        <f>'将来負担比率（分子）の構造'!I$49</f>
        <v>964</v>
      </c>
      <c r="E58" s="135"/>
      <c r="F58" s="135"/>
      <c r="G58" s="135">
        <f>'将来負担比率（分子）の構造'!J$49</f>
        <v>1899</v>
      </c>
      <c r="H58" s="135"/>
      <c r="I58" s="135"/>
      <c r="J58" s="135">
        <f>'将来負担比率（分子）の構造'!K$49</f>
        <v>2408</v>
      </c>
      <c r="K58" s="135"/>
      <c r="L58" s="135"/>
      <c r="M58" s="135">
        <f>'将来負担比率（分子）の構造'!L$49</f>
        <v>2106</v>
      </c>
      <c r="N58" s="135"/>
      <c r="O58" s="135"/>
      <c r="P58" s="135">
        <f>'将来負担比率（分子）の構造'!M$49</f>
        <v>1927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v>
      </c>
      <c r="C61" s="135"/>
      <c r="D61" s="135"/>
      <c r="E61" s="135">
        <f>'将来負担比率（分子）の構造'!J$46</f>
        <v>5</v>
      </c>
      <c r="F61" s="135"/>
      <c r="G61" s="135"/>
      <c r="H61" s="135">
        <f>'将来負担比率（分子）の構造'!K$46</f>
        <v>14</v>
      </c>
      <c r="I61" s="135"/>
      <c r="J61" s="135"/>
      <c r="K61" s="135">
        <f>'将来負担比率（分子）の構造'!L$46</f>
        <v>6</v>
      </c>
      <c r="L61" s="135"/>
      <c r="M61" s="135"/>
      <c r="N61" s="135" t="str">
        <f>'将来負担比率（分子）の構造'!M$46</f>
        <v>-</v>
      </c>
      <c r="O61" s="135"/>
      <c r="P61" s="135"/>
    </row>
    <row r="62" spans="1:16" x14ac:dyDescent="0.15">
      <c r="A62" s="135" t="s">
        <v>29</v>
      </c>
      <c r="B62" s="135">
        <f>'将来負担比率（分子）の構造'!I$45</f>
        <v>3222</v>
      </c>
      <c r="C62" s="135"/>
      <c r="D62" s="135"/>
      <c r="E62" s="135">
        <f>'将来負担比率（分子）の構造'!J$45</f>
        <v>3092</v>
      </c>
      <c r="F62" s="135"/>
      <c r="G62" s="135"/>
      <c r="H62" s="135">
        <f>'将来負担比率（分子）の構造'!K$45</f>
        <v>3067</v>
      </c>
      <c r="I62" s="135"/>
      <c r="J62" s="135"/>
      <c r="K62" s="135">
        <f>'将来負担比率（分子）の構造'!L$45</f>
        <v>2833</v>
      </c>
      <c r="L62" s="135"/>
      <c r="M62" s="135"/>
      <c r="N62" s="135">
        <f>'将来負担比率（分子）の構造'!M$45</f>
        <v>2645</v>
      </c>
      <c r="O62" s="135"/>
      <c r="P62" s="135"/>
    </row>
    <row r="63" spans="1:16" x14ac:dyDescent="0.15">
      <c r="A63" s="135" t="s">
        <v>28</v>
      </c>
      <c r="B63" s="135">
        <f>'将来負担比率（分子）の構造'!I$44</f>
        <v>6372</v>
      </c>
      <c r="C63" s="135"/>
      <c r="D63" s="135"/>
      <c r="E63" s="135">
        <f>'将来負担比率（分子）の構造'!J$44</f>
        <v>6144</v>
      </c>
      <c r="F63" s="135"/>
      <c r="G63" s="135"/>
      <c r="H63" s="135">
        <f>'将来負担比率（分子）の構造'!K$44</f>
        <v>5792</v>
      </c>
      <c r="I63" s="135"/>
      <c r="J63" s="135"/>
      <c r="K63" s="135">
        <f>'将来負担比率（分子）の構造'!L$44</f>
        <v>5485</v>
      </c>
      <c r="L63" s="135"/>
      <c r="M63" s="135"/>
      <c r="N63" s="135">
        <f>'将来負担比率（分子）の構造'!M$44</f>
        <v>4994</v>
      </c>
      <c r="O63" s="135"/>
      <c r="P63" s="135"/>
    </row>
    <row r="64" spans="1:16" x14ac:dyDescent="0.15">
      <c r="A64" s="135" t="s">
        <v>27</v>
      </c>
      <c r="B64" s="135">
        <f>'将来負担比率（分子）の構造'!I$43</f>
        <v>10</v>
      </c>
      <c r="C64" s="135"/>
      <c r="D64" s="135"/>
      <c r="E64" s="135">
        <f>'将来負担比率（分子）の構造'!J$43</f>
        <v>13</v>
      </c>
      <c r="F64" s="135"/>
      <c r="G64" s="135"/>
      <c r="H64" s="135">
        <f>'将来負担比率（分子）の構造'!K$43</f>
        <v>26</v>
      </c>
      <c r="I64" s="135"/>
      <c r="J64" s="135"/>
      <c r="K64" s="135">
        <f>'将来負担比率（分子）の構造'!L$43</f>
        <v>25</v>
      </c>
      <c r="L64" s="135"/>
      <c r="M64" s="135"/>
      <c r="N64" s="135">
        <f>'将来負担比率（分子）の構造'!M$43</f>
        <v>25</v>
      </c>
      <c r="O64" s="135"/>
      <c r="P64" s="135"/>
    </row>
    <row r="65" spans="1:16" x14ac:dyDescent="0.15">
      <c r="A65" s="135" t="s">
        <v>26</v>
      </c>
      <c r="B65" s="135">
        <f>'将来負担比率（分子）の構造'!I$42</f>
        <v>505</v>
      </c>
      <c r="C65" s="135"/>
      <c r="D65" s="135"/>
      <c r="E65" s="135">
        <f>'将来負担比率（分子）の構造'!J$42</f>
        <v>404</v>
      </c>
      <c r="F65" s="135"/>
      <c r="G65" s="135"/>
      <c r="H65" s="135">
        <f>'将来負担比率（分子）の構造'!K$42</f>
        <v>303</v>
      </c>
      <c r="I65" s="135"/>
      <c r="J65" s="135"/>
      <c r="K65" s="135">
        <f>'将来負担比率（分子）の構造'!L$42</f>
        <v>202</v>
      </c>
      <c r="L65" s="135"/>
      <c r="M65" s="135"/>
      <c r="N65" s="135">
        <f>'将来負担比率（分子）の構造'!M$42</f>
        <v>101</v>
      </c>
      <c r="O65" s="135"/>
      <c r="P65" s="135"/>
    </row>
    <row r="66" spans="1:16" x14ac:dyDescent="0.15">
      <c r="A66" s="135" t="s">
        <v>25</v>
      </c>
      <c r="B66" s="135">
        <f>'将来負担比率（分子）の構造'!I$41</f>
        <v>17859</v>
      </c>
      <c r="C66" s="135"/>
      <c r="D66" s="135"/>
      <c r="E66" s="135">
        <f>'将来負担比率（分子）の構造'!J$41</f>
        <v>17253</v>
      </c>
      <c r="F66" s="135"/>
      <c r="G66" s="135"/>
      <c r="H66" s="135">
        <f>'将来負担比率（分子）の構造'!K$41</f>
        <v>16410</v>
      </c>
      <c r="I66" s="135"/>
      <c r="J66" s="135"/>
      <c r="K66" s="135">
        <f>'将来負担比率（分子）の構造'!L$41</f>
        <v>15956</v>
      </c>
      <c r="L66" s="135"/>
      <c r="M66" s="135"/>
      <c r="N66" s="135">
        <f>'将来負担比率（分子）の構造'!M$41</f>
        <v>15457</v>
      </c>
      <c r="O66" s="135"/>
      <c r="P66" s="135"/>
    </row>
    <row r="67" spans="1:16" x14ac:dyDescent="0.15">
      <c r="A67" s="135" t="s">
        <v>63</v>
      </c>
      <c r="B67" s="135" t="e">
        <f>NA()</f>
        <v>#N/A</v>
      </c>
      <c r="C67" s="135">
        <f>IF(ISNUMBER('将来負担比率（分子）の構造'!I$52), IF('将来負担比率（分子）の構造'!I$52 &lt; 0, 0, '将来負担比率（分子）の構造'!I$52), NA())</f>
        <v>11302</v>
      </c>
      <c r="D67" s="135" t="e">
        <f>NA()</f>
        <v>#N/A</v>
      </c>
      <c r="E67" s="135" t="e">
        <f>NA()</f>
        <v>#N/A</v>
      </c>
      <c r="F67" s="135">
        <f>IF(ISNUMBER('将来負担比率（分子）の構造'!J$52), IF('将来負担比率（分子）の構造'!J$52 &lt; 0, 0, '将来負担比率（分子）の構造'!J$52), NA())</f>
        <v>9325</v>
      </c>
      <c r="G67" s="135" t="e">
        <f>NA()</f>
        <v>#N/A</v>
      </c>
      <c r="H67" s="135" t="e">
        <f>NA()</f>
        <v>#N/A</v>
      </c>
      <c r="I67" s="135">
        <f>IF(ISNUMBER('将来負担比率（分子）の構造'!K$52), IF('将来負担比率（分子）の構造'!K$52 &lt; 0, 0, '将来負担比率（分子）の構造'!K$52), NA())</f>
        <v>7978</v>
      </c>
      <c r="J67" s="135" t="e">
        <f>NA()</f>
        <v>#N/A</v>
      </c>
      <c r="K67" s="135" t="e">
        <f>NA()</f>
        <v>#N/A</v>
      </c>
      <c r="L67" s="135">
        <f>IF(ISNUMBER('将来負担比率（分子）の構造'!L$52), IF('将来負担比率（分子）の構造'!L$52 &lt; 0, 0, '将来負担比率（分子）の構造'!L$52), NA())</f>
        <v>7585</v>
      </c>
      <c r="M67" s="135" t="e">
        <f>NA()</f>
        <v>#N/A</v>
      </c>
      <c r="N67" s="135" t="e">
        <f>NA()</f>
        <v>#N/A</v>
      </c>
      <c r="O67" s="135">
        <f>IF(ISNUMBER('将来負担比率（分子）の構造'!M$52), IF('将来負担比率（分子）の構造'!M$52 &lt; 0, 0, '将来負担比率（分子）の構造'!M$52), NA())</f>
        <v>7014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4029159</v>
      </c>
      <c r="S5" s="639"/>
      <c r="T5" s="639"/>
      <c r="U5" s="639"/>
      <c r="V5" s="639"/>
      <c r="W5" s="639"/>
      <c r="X5" s="639"/>
      <c r="Y5" s="686"/>
      <c r="Z5" s="699">
        <v>30.1</v>
      </c>
      <c r="AA5" s="699"/>
      <c r="AB5" s="699"/>
      <c r="AC5" s="699"/>
      <c r="AD5" s="700">
        <v>3717652</v>
      </c>
      <c r="AE5" s="700"/>
      <c r="AF5" s="700"/>
      <c r="AG5" s="700"/>
      <c r="AH5" s="700"/>
      <c r="AI5" s="700"/>
      <c r="AJ5" s="700"/>
      <c r="AK5" s="700"/>
      <c r="AL5" s="687">
        <v>56.8</v>
      </c>
      <c r="AM5" s="656"/>
      <c r="AN5" s="656"/>
      <c r="AO5" s="688"/>
      <c r="AP5" s="675" t="s">
        <v>209</v>
      </c>
      <c r="AQ5" s="676"/>
      <c r="AR5" s="676"/>
      <c r="AS5" s="676"/>
      <c r="AT5" s="676"/>
      <c r="AU5" s="676"/>
      <c r="AV5" s="676"/>
      <c r="AW5" s="676"/>
      <c r="AX5" s="676"/>
      <c r="AY5" s="676"/>
      <c r="AZ5" s="676"/>
      <c r="BA5" s="676"/>
      <c r="BB5" s="676"/>
      <c r="BC5" s="676"/>
      <c r="BD5" s="676"/>
      <c r="BE5" s="676"/>
      <c r="BF5" s="677"/>
      <c r="BG5" s="588">
        <v>3717652</v>
      </c>
      <c r="BH5" s="589"/>
      <c r="BI5" s="589"/>
      <c r="BJ5" s="589"/>
      <c r="BK5" s="589"/>
      <c r="BL5" s="589"/>
      <c r="BM5" s="589"/>
      <c r="BN5" s="590"/>
      <c r="BO5" s="641">
        <v>92.3</v>
      </c>
      <c r="BP5" s="641"/>
      <c r="BQ5" s="641"/>
      <c r="BR5" s="641"/>
      <c r="BS5" s="642">
        <v>46337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135267</v>
      </c>
      <c r="S6" s="589"/>
      <c r="T6" s="589"/>
      <c r="U6" s="589"/>
      <c r="V6" s="589"/>
      <c r="W6" s="589"/>
      <c r="X6" s="589"/>
      <c r="Y6" s="590"/>
      <c r="Z6" s="641">
        <v>1</v>
      </c>
      <c r="AA6" s="641"/>
      <c r="AB6" s="641"/>
      <c r="AC6" s="641"/>
      <c r="AD6" s="642">
        <v>135267</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3717652</v>
      </c>
      <c r="BH6" s="589"/>
      <c r="BI6" s="589"/>
      <c r="BJ6" s="589"/>
      <c r="BK6" s="589"/>
      <c r="BL6" s="589"/>
      <c r="BM6" s="589"/>
      <c r="BN6" s="590"/>
      <c r="BO6" s="641">
        <v>92.3</v>
      </c>
      <c r="BP6" s="641"/>
      <c r="BQ6" s="641"/>
      <c r="BR6" s="641"/>
      <c r="BS6" s="642">
        <v>46337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185581</v>
      </c>
      <c r="CS6" s="589"/>
      <c r="CT6" s="589"/>
      <c r="CU6" s="589"/>
      <c r="CV6" s="589"/>
      <c r="CW6" s="589"/>
      <c r="CX6" s="589"/>
      <c r="CY6" s="590"/>
      <c r="CZ6" s="641">
        <v>1.5</v>
      </c>
      <c r="DA6" s="641"/>
      <c r="DB6" s="641"/>
      <c r="DC6" s="641"/>
      <c r="DD6" s="594" t="s">
        <v>216</v>
      </c>
      <c r="DE6" s="589"/>
      <c r="DF6" s="589"/>
      <c r="DG6" s="589"/>
      <c r="DH6" s="589"/>
      <c r="DI6" s="589"/>
      <c r="DJ6" s="589"/>
      <c r="DK6" s="589"/>
      <c r="DL6" s="589"/>
      <c r="DM6" s="589"/>
      <c r="DN6" s="589"/>
      <c r="DO6" s="589"/>
      <c r="DP6" s="590"/>
      <c r="DQ6" s="594">
        <v>185581</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5685</v>
      </c>
      <c r="S7" s="589"/>
      <c r="T7" s="589"/>
      <c r="U7" s="589"/>
      <c r="V7" s="589"/>
      <c r="W7" s="589"/>
      <c r="X7" s="589"/>
      <c r="Y7" s="590"/>
      <c r="Z7" s="641">
        <v>0</v>
      </c>
      <c r="AA7" s="641"/>
      <c r="AB7" s="641"/>
      <c r="AC7" s="641"/>
      <c r="AD7" s="642">
        <v>5685</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1649489</v>
      </c>
      <c r="BH7" s="589"/>
      <c r="BI7" s="589"/>
      <c r="BJ7" s="589"/>
      <c r="BK7" s="589"/>
      <c r="BL7" s="589"/>
      <c r="BM7" s="589"/>
      <c r="BN7" s="590"/>
      <c r="BO7" s="641">
        <v>40.9</v>
      </c>
      <c r="BP7" s="641"/>
      <c r="BQ7" s="641"/>
      <c r="BR7" s="641"/>
      <c r="BS7" s="642">
        <v>46337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1388991</v>
      </c>
      <c r="CS7" s="589"/>
      <c r="CT7" s="589"/>
      <c r="CU7" s="589"/>
      <c r="CV7" s="589"/>
      <c r="CW7" s="589"/>
      <c r="CX7" s="589"/>
      <c r="CY7" s="590"/>
      <c r="CZ7" s="641">
        <v>11</v>
      </c>
      <c r="DA7" s="641"/>
      <c r="DB7" s="641"/>
      <c r="DC7" s="641"/>
      <c r="DD7" s="594">
        <v>91219</v>
      </c>
      <c r="DE7" s="589"/>
      <c r="DF7" s="589"/>
      <c r="DG7" s="589"/>
      <c r="DH7" s="589"/>
      <c r="DI7" s="589"/>
      <c r="DJ7" s="589"/>
      <c r="DK7" s="589"/>
      <c r="DL7" s="589"/>
      <c r="DM7" s="589"/>
      <c r="DN7" s="589"/>
      <c r="DO7" s="589"/>
      <c r="DP7" s="590"/>
      <c r="DQ7" s="594">
        <v>1207374</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22741</v>
      </c>
      <c r="S8" s="589"/>
      <c r="T8" s="589"/>
      <c r="U8" s="589"/>
      <c r="V8" s="589"/>
      <c r="W8" s="589"/>
      <c r="X8" s="589"/>
      <c r="Y8" s="590"/>
      <c r="Z8" s="641">
        <v>0.2</v>
      </c>
      <c r="AA8" s="641"/>
      <c r="AB8" s="641"/>
      <c r="AC8" s="641"/>
      <c r="AD8" s="642">
        <v>22741</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50543</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4067177</v>
      </c>
      <c r="CS8" s="589"/>
      <c r="CT8" s="589"/>
      <c r="CU8" s="589"/>
      <c r="CV8" s="589"/>
      <c r="CW8" s="589"/>
      <c r="CX8" s="589"/>
      <c r="CY8" s="590"/>
      <c r="CZ8" s="641">
        <v>32.1</v>
      </c>
      <c r="DA8" s="641"/>
      <c r="DB8" s="641"/>
      <c r="DC8" s="641"/>
      <c r="DD8" s="594">
        <v>224036</v>
      </c>
      <c r="DE8" s="589"/>
      <c r="DF8" s="589"/>
      <c r="DG8" s="589"/>
      <c r="DH8" s="589"/>
      <c r="DI8" s="589"/>
      <c r="DJ8" s="589"/>
      <c r="DK8" s="589"/>
      <c r="DL8" s="589"/>
      <c r="DM8" s="589"/>
      <c r="DN8" s="589"/>
      <c r="DO8" s="589"/>
      <c r="DP8" s="590"/>
      <c r="DQ8" s="594">
        <v>1918990</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13493</v>
      </c>
      <c r="S9" s="589"/>
      <c r="T9" s="589"/>
      <c r="U9" s="589"/>
      <c r="V9" s="589"/>
      <c r="W9" s="589"/>
      <c r="X9" s="589"/>
      <c r="Y9" s="590"/>
      <c r="Z9" s="641">
        <v>0.1</v>
      </c>
      <c r="AA9" s="641"/>
      <c r="AB9" s="641"/>
      <c r="AC9" s="641"/>
      <c r="AD9" s="642">
        <v>13493</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1232262</v>
      </c>
      <c r="BH9" s="589"/>
      <c r="BI9" s="589"/>
      <c r="BJ9" s="589"/>
      <c r="BK9" s="589"/>
      <c r="BL9" s="589"/>
      <c r="BM9" s="589"/>
      <c r="BN9" s="590"/>
      <c r="BO9" s="641">
        <v>30.6</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818344</v>
      </c>
      <c r="CS9" s="589"/>
      <c r="CT9" s="589"/>
      <c r="CU9" s="589"/>
      <c r="CV9" s="589"/>
      <c r="CW9" s="589"/>
      <c r="CX9" s="589"/>
      <c r="CY9" s="590"/>
      <c r="CZ9" s="641">
        <v>6.5</v>
      </c>
      <c r="DA9" s="641"/>
      <c r="DB9" s="641"/>
      <c r="DC9" s="641"/>
      <c r="DD9" s="594">
        <v>30093</v>
      </c>
      <c r="DE9" s="589"/>
      <c r="DF9" s="589"/>
      <c r="DG9" s="589"/>
      <c r="DH9" s="589"/>
      <c r="DI9" s="589"/>
      <c r="DJ9" s="589"/>
      <c r="DK9" s="589"/>
      <c r="DL9" s="589"/>
      <c r="DM9" s="589"/>
      <c r="DN9" s="589"/>
      <c r="DO9" s="589"/>
      <c r="DP9" s="590"/>
      <c r="DQ9" s="594">
        <v>680977</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323306</v>
      </c>
      <c r="S10" s="589"/>
      <c r="T10" s="589"/>
      <c r="U10" s="589"/>
      <c r="V10" s="589"/>
      <c r="W10" s="589"/>
      <c r="X10" s="589"/>
      <c r="Y10" s="590"/>
      <c r="Z10" s="641">
        <v>2.4</v>
      </c>
      <c r="AA10" s="641"/>
      <c r="AB10" s="641"/>
      <c r="AC10" s="641"/>
      <c r="AD10" s="642">
        <v>323306</v>
      </c>
      <c r="AE10" s="642"/>
      <c r="AF10" s="642"/>
      <c r="AG10" s="642"/>
      <c r="AH10" s="642"/>
      <c r="AI10" s="642"/>
      <c r="AJ10" s="642"/>
      <c r="AK10" s="642"/>
      <c r="AL10" s="611">
        <v>4.9000000000000004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82808</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38260</v>
      </c>
      <c r="CS10" s="589"/>
      <c r="CT10" s="589"/>
      <c r="CU10" s="589"/>
      <c r="CV10" s="589"/>
      <c r="CW10" s="589"/>
      <c r="CX10" s="589"/>
      <c r="CY10" s="590"/>
      <c r="CZ10" s="641">
        <v>0.3</v>
      </c>
      <c r="DA10" s="641"/>
      <c r="DB10" s="641"/>
      <c r="DC10" s="641"/>
      <c r="DD10" s="594" t="s">
        <v>112</v>
      </c>
      <c r="DE10" s="589"/>
      <c r="DF10" s="589"/>
      <c r="DG10" s="589"/>
      <c r="DH10" s="589"/>
      <c r="DI10" s="589"/>
      <c r="DJ10" s="589"/>
      <c r="DK10" s="589"/>
      <c r="DL10" s="589"/>
      <c r="DM10" s="589"/>
      <c r="DN10" s="589"/>
      <c r="DO10" s="589"/>
      <c r="DP10" s="590"/>
      <c r="DQ10" s="594">
        <v>9605</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6290</v>
      </c>
      <c r="S11" s="589"/>
      <c r="T11" s="589"/>
      <c r="U11" s="589"/>
      <c r="V11" s="589"/>
      <c r="W11" s="589"/>
      <c r="X11" s="589"/>
      <c r="Y11" s="590"/>
      <c r="Z11" s="641">
        <v>0</v>
      </c>
      <c r="AA11" s="641"/>
      <c r="AB11" s="641"/>
      <c r="AC11" s="641"/>
      <c r="AD11" s="642">
        <v>6290</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283876</v>
      </c>
      <c r="BH11" s="589"/>
      <c r="BI11" s="589"/>
      <c r="BJ11" s="589"/>
      <c r="BK11" s="589"/>
      <c r="BL11" s="589"/>
      <c r="BM11" s="589"/>
      <c r="BN11" s="590"/>
      <c r="BO11" s="641">
        <v>7</v>
      </c>
      <c r="BP11" s="641"/>
      <c r="BQ11" s="641"/>
      <c r="BR11" s="641"/>
      <c r="BS11" s="594">
        <v>46337</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213474</v>
      </c>
      <c r="CS11" s="589"/>
      <c r="CT11" s="589"/>
      <c r="CU11" s="589"/>
      <c r="CV11" s="589"/>
      <c r="CW11" s="589"/>
      <c r="CX11" s="589"/>
      <c r="CY11" s="590"/>
      <c r="CZ11" s="641">
        <v>1.7</v>
      </c>
      <c r="DA11" s="641"/>
      <c r="DB11" s="641"/>
      <c r="DC11" s="641"/>
      <c r="DD11" s="594">
        <v>38965</v>
      </c>
      <c r="DE11" s="589"/>
      <c r="DF11" s="589"/>
      <c r="DG11" s="589"/>
      <c r="DH11" s="589"/>
      <c r="DI11" s="589"/>
      <c r="DJ11" s="589"/>
      <c r="DK11" s="589"/>
      <c r="DL11" s="589"/>
      <c r="DM11" s="589"/>
      <c r="DN11" s="589"/>
      <c r="DO11" s="589"/>
      <c r="DP11" s="590"/>
      <c r="DQ11" s="594">
        <v>155808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1746118</v>
      </c>
      <c r="BH12" s="589"/>
      <c r="BI12" s="589"/>
      <c r="BJ12" s="589"/>
      <c r="BK12" s="589"/>
      <c r="BL12" s="589"/>
      <c r="BM12" s="589"/>
      <c r="BN12" s="590"/>
      <c r="BO12" s="641">
        <v>43.3</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232807</v>
      </c>
      <c r="CS12" s="589"/>
      <c r="CT12" s="589"/>
      <c r="CU12" s="589"/>
      <c r="CV12" s="589"/>
      <c r="CW12" s="589"/>
      <c r="CX12" s="589"/>
      <c r="CY12" s="590"/>
      <c r="CZ12" s="641">
        <v>1.8</v>
      </c>
      <c r="DA12" s="641"/>
      <c r="DB12" s="641"/>
      <c r="DC12" s="641"/>
      <c r="DD12" s="594">
        <v>15150</v>
      </c>
      <c r="DE12" s="589"/>
      <c r="DF12" s="589"/>
      <c r="DG12" s="589"/>
      <c r="DH12" s="589"/>
      <c r="DI12" s="589"/>
      <c r="DJ12" s="589"/>
      <c r="DK12" s="589"/>
      <c r="DL12" s="589"/>
      <c r="DM12" s="589"/>
      <c r="DN12" s="589"/>
      <c r="DO12" s="589"/>
      <c r="DP12" s="590"/>
      <c r="DQ12" s="594">
        <v>205063</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15354</v>
      </c>
      <c r="S13" s="589"/>
      <c r="T13" s="589"/>
      <c r="U13" s="589"/>
      <c r="V13" s="589"/>
      <c r="W13" s="589"/>
      <c r="X13" s="589"/>
      <c r="Y13" s="590"/>
      <c r="Z13" s="641">
        <v>0.1</v>
      </c>
      <c r="AA13" s="641"/>
      <c r="AB13" s="641"/>
      <c r="AC13" s="641"/>
      <c r="AD13" s="642">
        <v>15354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1728054</v>
      </c>
      <c r="BH13" s="589"/>
      <c r="BI13" s="589"/>
      <c r="BJ13" s="589"/>
      <c r="BK13" s="589"/>
      <c r="BL13" s="589"/>
      <c r="BM13" s="589"/>
      <c r="BN13" s="590"/>
      <c r="BO13" s="641">
        <v>42.9</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1665255</v>
      </c>
      <c r="CS13" s="589"/>
      <c r="CT13" s="589"/>
      <c r="CU13" s="589"/>
      <c r="CV13" s="589"/>
      <c r="CW13" s="589"/>
      <c r="CX13" s="589"/>
      <c r="CY13" s="590"/>
      <c r="CZ13" s="641">
        <v>13.1</v>
      </c>
      <c r="DA13" s="641"/>
      <c r="DB13" s="641"/>
      <c r="DC13" s="641"/>
      <c r="DD13" s="594">
        <v>705088</v>
      </c>
      <c r="DE13" s="589"/>
      <c r="DF13" s="589"/>
      <c r="DG13" s="589"/>
      <c r="DH13" s="589"/>
      <c r="DI13" s="589"/>
      <c r="DJ13" s="589"/>
      <c r="DK13" s="589"/>
      <c r="DL13" s="589"/>
      <c r="DM13" s="589"/>
      <c r="DN13" s="589"/>
      <c r="DO13" s="589"/>
      <c r="DP13" s="590"/>
      <c r="DQ13" s="594">
        <v>957811</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66676</v>
      </c>
      <c r="BH14" s="589"/>
      <c r="BI14" s="589"/>
      <c r="BJ14" s="589"/>
      <c r="BK14" s="589"/>
      <c r="BL14" s="589"/>
      <c r="BM14" s="589"/>
      <c r="BN14" s="590"/>
      <c r="BO14" s="641">
        <v>1.7</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695082</v>
      </c>
      <c r="CS14" s="589"/>
      <c r="CT14" s="589"/>
      <c r="CU14" s="589"/>
      <c r="CV14" s="589"/>
      <c r="CW14" s="589"/>
      <c r="CX14" s="589"/>
      <c r="CY14" s="590"/>
      <c r="CZ14" s="641">
        <v>5.5</v>
      </c>
      <c r="DA14" s="641"/>
      <c r="DB14" s="641"/>
      <c r="DC14" s="641"/>
      <c r="DD14" s="594">
        <v>156844</v>
      </c>
      <c r="DE14" s="589"/>
      <c r="DF14" s="589"/>
      <c r="DG14" s="589"/>
      <c r="DH14" s="589"/>
      <c r="DI14" s="589"/>
      <c r="DJ14" s="589"/>
      <c r="DK14" s="589"/>
      <c r="DL14" s="589"/>
      <c r="DM14" s="589"/>
      <c r="DN14" s="589"/>
      <c r="DO14" s="589"/>
      <c r="DP14" s="590"/>
      <c r="DQ14" s="594">
        <v>534754</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11860</v>
      </c>
      <c r="S15" s="589"/>
      <c r="T15" s="589"/>
      <c r="U15" s="589"/>
      <c r="V15" s="589"/>
      <c r="W15" s="589"/>
      <c r="X15" s="589"/>
      <c r="Y15" s="590"/>
      <c r="Z15" s="641">
        <v>0.1</v>
      </c>
      <c r="AA15" s="641"/>
      <c r="AB15" s="641"/>
      <c r="AC15" s="641"/>
      <c r="AD15" s="642">
        <v>11860</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255369</v>
      </c>
      <c r="BH15" s="589"/>
      <c r="BI15" s="589"/>
      <c r="BJ15" s="589"/>
      <c r="BK15" s="589"/>
      <c r="BL15" s="589"/>
      <c r="BM15" s="589"/>
      <c r="BN15" s="590"/>
      <c r="BO15" s="641">
        <v>6.3</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1473076</v>
      </c>
      <c r="CS15" s="589"/>
      <c r="CT15" s="589"/>
      <c r="CU15" s="589"/>
      <c r="CV15" s="589"/>
      <c r="CW15" s="589"/>
      <c r="CX15" s="589"/>
      <c r="CY15" s="590"/>
      <c r="CZ15" s="641">
        <v>11.6</v>
      </c>
      <c r="DA15" s="641"/>
      <c r="DB15" s="641"/>
      <c r="DC15" s="641"/>
      <c r="DD15" s="594">
        <v>635209</v>
      </c>
      <c r="DE15" s="589"/>
      <c r="DF15" s="589"/>
      <c r="DG15" s="589"/>
      <c r="DH15" s="589"/>
      <c r="DI15" s="589"/>
      <c r="DJ15" s="589"/>
      <c r="DK15" s="589"/>
      <c r="DL15" s="589"/>
      <c r="DM15" s="589"/>
      <c r="DN15" s="589"/>
      <c r="DO15" s="589"/>
      <c r="DP15" s="590"/>
      <c r="DQ15" s="594">
        <v>855645</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2819186</v>
      </c>
      <c r="S16" s="589"/>
      <c r="T16" s="589"/>
      <c r="U16" s="589"/>
      <c r="V16" s="589"/>
      <c r="W16" s="589"/>
      <c r="X16" s="589"/>
      <c r="Y16" s="590"/>
      <c r="Z16" s="641">
        <v>21.1</v>
      </c>
      <c r="AA16" s="641"/>
      <c r="AB16" s="641"/>
      <c r="AC16" s="641"/>
      <c r="AD16" s="642">
        <v>2244779</v>
      </c>
      <c r="AE16" s="642"/>
      <c r="AF16" s="642"/>
      <c r="AG16" s="642"/>
      <c r="AH16" s="642"/>
      <c r="AI16" s="642"/>
      <c r="AJ16" s="642"/>
      <c r="AK16" s="642"/>
      <c r="AL16" s="611">
        <v>34.299999999999997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82314</v>
      </c>
      <c r="CS16" s="589"/>
      <c r="CT16" s="589"/>
      <c r="CU16" s="589"/>
      <c r="CV16" s="589"/>
      <c r="CW16" s="589"/>
      <c r="CX16" s="589"/>
      <c r="CY16" s="590"/>
      <c r="CZ16" s="641">
        <v>0.6</v>
      </c>
      <c r="DA16" s="641"/>
      <c r="DB16" s="641"/>
      <c r="DC16" s="641"/>
      <c r="DD16" s="594" t="s">
        <v>112</v>
      </c>
      <c r="DE16" s="589"/>
      <c r="DF16" s="589"/>
      <c r="DG16" s="589"/>
      <c r="DH16" s="589"/>
      <c r="DI16" s="589"/>
      <c r="DJ16" s="589"/>
      <c r="DK16" s="589"/>
      <c r="DL16" s="589"/>
      <c r="DM16" s="589"/>
      <c r="DN16" s="589"/>
      <c r="DO16" s="589"/>
      <c r="DP16" s="590"/>
      <c r="DQ16" s="594">
        <v>19333</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2244779</v>
      </c>
      <c r="S17" s="589"/>
      <c r="T17" s="589"/>
      <c r="U17" s="589"/>
      <c r="V17" s="589"/>
      <c r="W17" s="589"/>
      <c r="X17" s="589"/>
      <c r="Y17" s="590"/>
      <c r="Z17" s="641">
        <v>16.8</v>
      </c>
      <c r="AA17" s="641"/>
      <c r="AB17" s="641"/>
      <c r="AC17" s="641"/>
      <c r="AD17" s="642">
        <v>2244779</v>
      </c>
      <c r="AE17" s="642"/>
      <c r="AF17" s="642"/>
      <c r="AG17" s="642"/>
      <c r="AH17" s="642"/>
      <c r="AI17" s="642"/>
      <c r="AJ17" s="642"/>
      <c r="AK17" s="642"/>
      <c r="AL17" s="611">
        <v>34.299999999999997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1705142</v>
      </c>
      <c r="CS17" s="589"/>
      <c r="CT17" s="589"/>
      <c r="CU17" s="589"/>
      <c r="CV17" s="589"/>
      <c r="CW17" s="589"/>
      <c r="CX17" s="589"/>
      <c r="CY17" s="590"/>
      <c r="CZ17" s="641">
        <v>13.5</v>
      </c>
      <c r="DA17" s="641"/>
      <c r="DB17" s="641"/>
      <c r="DC17" s="641"/>
      <c r="DD17" s="594" t="s">
        <v>112</v>
      </c>
      <c r="DE17" s="589"/>
      <c r="DF17" s="589"/>
      <c r="DG17" s="589"/>
      <c r="DH17" s="589"/>
      <c r="DI17" s="589"/>
      <c r="DJ17" s="589"/>
      <c r="DK17" s="589"/>
      <c r="DL17" s="589"/>
      <c r="DM17" s="589"/>
      <c r="DN17" s="589"/>
      <c r="DO17" s="589"/>
      <c r="DP17" s="590"/>
      <c r="DQ17" s="594">
        <v>1616075</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323648</v>
      </c>
      <c r="S18" s="589"/>
      <c r="T18" s="589"/>
      <c r="U18" s="589"/>
      <c r="V18" s="589"/>
      <c r="W18" s="589"/>
      <c r="X18" s="589"/>
      <c r="Y18" s="590"/>
      <c r="Z18" s="641">
        <v>2.4</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100984</v>
      </c>
      <c r="CS18" s="589"/>
      <c r="CT18" s="589"/>
      <c r="CU18" s="589"/>
      <c r="CV18" s="589"/>
      <c r="CW18" s="589"/>
      <c r="CX18" s="589"/>
      <c r="CY18" s="590"/>
      <c r="CZ18" s="641">
        <v>0.8</v>
      </c>
      <c r="DA18" s="641"/>
      <c r="DB18" s="641"/>
      <c r="DC18" s="641"/>
      <c r="DD18" s="594">
        <v>100984</v>
      </c>
      <c r="DE18" s="589"/>
      <c r="DF18" s="589"/>
      <c r="DG18" s="589"/>
      <c r="DH18" s="589"/>
      <c r="DI18" s="589"/>
      <c r="DJ18" s="589"/>
      <c r="DK18" s="589"/>
      <c r="DL18" s="589"/>
      <c r="DM18" s="589"/>
      <c r="DN18" s="589"/>
      <c r="DO18" s="589"/>
      <c r="DP18" s="590"/>
      <c r="DQ18" s="594">
        <v>2784</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250759</v>
      </c>
      <c r="S19" s="589"/>
      <c r="T19" s="589"/>
      <c r="U19" s="589"/>
      <c r="V19" s="589"/>
      <c r="W19" s="589"/>
      <c r="X19" s="589"/>
      <c r="Y19" s="590"/>
      <c r="Z19" s="641">
        <v>1.9</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311507</v>
      </c>
      <c r="BH19" s="589"/>
      <c r="BI19" s="589"/>
      <c r="BJ19" s="589"/>
      <c r="BK19" s="589"/>
      <c r="BL19" s="589"/>
      <c r="BM19" s="589"/>
      <c r="BN19" s="590"/>
      <c r="BO19" s="641">
        <v>7.7</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7382341</v>
      </c>
      <c r="S20" s="589"/>
      <c r="T20" s="589"/>
      <c r="U20" s="589"/>
      <c r="V20" s="589"/>
      <c r="W20" s="589"/>
      <c r="X20" s="589"/>
      <c r="Y20" s="590"/>
      <c r="Z20" s="641">
        <v>55.1</v>
      </c>
      <c r="AA20" s="641"/>
      <c r="AB20" s="641"/>
      <c r="AC20" s="641"/>
      <c r="AD20" s="642">
        <v>6496427</v>
      </c>
      <c r="AE20" s="642"/>
      <c r="AF20" s="642"/>
      <c r="AG20" s="642"/>
      <c r="AH20" s="642"/>
      <c r="AI20" s="642"/>
      <c r="AJ20" s="642"/>
      <c r="AK20" s="642"/>
      <c r="AL20" s="611">
        <v>99.3</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311507</v>
      </c>
      <c r="BH20" s="589"/>
      <c r="BI20" s="589"/>
      <c r="BJ20" s="589"/>
      <c r="BK20" s="589"/>
      <c r="BL20" s="589"/>
      <c r="BM20" s="589"/>
      <c r="BN20" s="590"/>
      <c r="BO20" s="641">
        <v>7.7</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12666487</v>
      </c>
      <c r="CS20" s="589"/>
      <c r="CT20" s="589"/>
      <c r="CU20" s="589"/>
      <c r="CV20" s="589"/>
      <c r="CW20" s="589"/>
      <c r="CX20" s="589"/>
      <c r="CY20" s="590"/>
      <c r="CZ20" s="641">
        <v>100</v>
      </c>
      <c r="DA20" s="641"/>
      <c r="DB20" s="641"/>
      <c r="DC20" s="641"/>
      <c r="DD20" s="594">
        <v>1997588</v>
      </c>
      <c r="DE20" s="589"/>
      <c r="DF20" s="589"/>
      <c r="DG20" s="589"/>
      <c r="DH20" s="589"/>
      <c r="DI20" s="589"/>
      <c r="DJ20" s="589"/>
      <c r="DK20" s="589"/>
      <c r="DL20" s="589"/>
      <c r="DM20" s="589"/>
      <c r="DN20" s="589"/>
      <c r="DO20" s="589"/>
      <c r="DP20" s="590"/>
      <c r="DQ20" s="594">
        <v>8349800</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3710</v>
      </c>
      <c r="S21" s="589"/>
      <c r="T21" s="589"/>
      <c r="U21" s="589"/>
      <c r="V21" s="589"/>
      <c r="W21" s="589"/>
      <c r="X21" s="589"/>
      <c r="Y21" s="590"/>
      <c r="Z21" s="641">
        <v>0</v>
      </c>
      <c r="AA21" s="641"/>
      <c r="AB21" s="641"/>
      <c r="AC21" s="641"/>
      <c r="AD21" s="642">
        <v>3710</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140235</v>
      </c>
      <c r="S22" s="589"/>
      <c r="T22" s="589"/>
      <c r="U22" s="589"/>
      <c r="V22" s="589"/>
      <c r="W22" s="589"/>
      <c r="X22" s="589"/>
      <c r="Y22" s="590"/>
      <c r="Z22" s="641">
        <v>1</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233527</v>
      </c>
      <c r="S23" s="589"/>
      <c r="T23" s="589"/>
      <c r="U23" s="589"/>
      <c r="V23" s="589"/>
      <c r="W23" s="589"/>
      <c r="X23" s="589"/>
      <c r="Y23" s="590"/>
      <c r="Z23" s="641">
        <v>1.7</v>
      </c>
      <c r="AA23" s="641"/>
      <c r="AB23" s="641"/>
      <c r="AC23" s="641"/>
      <c r="AD23" s="642">
        <v>29796</v>
      </c>
      <c r="AE23" s="642"/>
      <c r="AF23" s="642"/>
      <c r="AG23" s="642"/>
      <c r="AH23" s="642"/>
      <c r="AI23" s="642"/>
      <c r="AJ23" s="642"/>
      <c r="AK23" s="642"/>
      <c r="AL23" s="611">
        <v>0.5</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311507</v>
      </c>
      <c r="BH23" s="589"/>
      <c r="BI23" s="589"/>
      <c r="BJ23" s="589"/>
      <c r="BK23" s="589"/>
      <c r="BL23" s="589"/>
      <c r="BM23" s="589"/>
      <c r="BN23" s="590"/>
      <c r="BO23" s="641">
        <v>7.7</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108083</v>
      </c>
      <c r="S24" s="589"/>
      <c r="T24" s="589"/>
      <c r="U24" s="589"/>
      <c r="V24" s="589"/>
      <c r="W24" s="589"/>
      <c r="X24" s="589"/>
      <c r="Y24" s="590"/>
      <c r="Z24" s="641">
        <v>0.8</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6388797</v>
      </c>
      <c r="CS24" s="639"/>
      <c r="CT24" s="639"/>
      <c r="CU24" s="639"/>
      <c r="CV24" s="639"/>
      <c r="CW24" s="639"/>
      <c r="CX24" s="639"/>
      <c r="CY24" s="686"/>
      <c r="CZ24" s="690">
        <v>50.4</v>
      </c>
      <c r="DA24" s="691"/>
      <c r="DB24" s="691"/>
      <c r="DC24" s="692"/>
      <c r="DD24" s="685">
        <v>4610756</v>
      </c>
      <c r="DE24" s="639"/>
      <c r="DF24" s="639"/>
      <c r="DG24" s="639"/>
      <c r="DH24" s="639"/>
      <c r="DI24" s="639"/>
      <c r="DJ24" s="639"/>
      <c r="DK24" s="686"/>
      <c r="DL24" s="685">
        <v>4445177</v>
      </c>
      <c r="DM24" s="639"/>
      <c r="DN24" s="639"/>
      <c r="DO24" s="639"/>
      <c r="DP24" s="639"/>
      <c r="DQ24" s="639"/>
      <c r="DR24" s="639"/>
      <c r="DS24" s="639"/>
      <c r="DT24" s="639"/>
      <c r="DU24" s="639"/>
      <c r="DV24" s="686"/>
      <c r="DW24" s="687">
        <v>62.5</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1454206</v>
      </c>
      <c r="S25" s="589"/>
      <c r="T25" s="589"/>
      <c r="U25" s="589"/>
      <c r="V25" s="589"/>
      <c r="W25" s="589"/>
      <c r="X25" s="589"/>
      <c r="Y25" s="590"/>
      <c r="Z25" s="641">
        <v>10.9</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2448884</v>
      </c>
      <c r="CS25" s="607"/>
      <c r="CT25" s="607"/>
      <c r="CU25" s="607"/>
      <c r="CV25" s="607"/>
      <c r="CW25" s="607"/>
      <c r="CX25" s="607"/>
      <c r="CY25" s="608"/>
      <c r="CZ25" s="591">
        <v>19.3</v>
      </c>
      <c r="DA25" s="609"/>
      <c r="DB25" s="609"/>
      <c r="DC25" s="610"/>
      <c r="DD25" s="594">
        <v>2372059</v>
      </c>
      <c r="DE25" s="607"/>
      <c r="DF25" s="607"/>
      <c r="DG25" s="607"/>
      <c r="DH25" s="607"/>
      <c r="DI25" s="607"/>
      <c r="DJ25" s="607"/>
      <c r="DK25" s="608"/>
      <c r="DL25" s="594">
        <v>2217702</v>
      </c>
      <c r="DM25" s="607"/>
      <c r="DN25" s="607"/>
      <c r="DO25" s="607"/>
      <c r="DP25" s="607"/>
      <c r="DQ25" s="607"/>
      <c r="DR25" s="607"/>
      <c r="DS25" s="607"/>
      <c r="DT25" s="607"/>
      <c r="DU25" s="607"/>
      <c r="DV25" s="608"/>
      <c r="DW25" s="611">
        <v>31.2</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1560278</v>
      </c>
      <c r="CS26" s="589"/>
      <c r="CT26" s="589"/>
      <c r="CU26" s="589"/>
      <c r="CV26" s="589"/>
      <c r="CW26" s="589"/>
      <c r="CX26" s="589"/>
      <c r="CY26" s="590"/>
      <c r="CZ26" s="591">
        <v>12.3</v>
      </c>
      <c r="DA26" s="609"/>
      <c r="DB26" s="609"/>
      <c r="DC26" s="610"/>
      <c r="DD26" s="594">
        <v>1500869</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861989</v>
      </c>
      <c r="S27" s="589"/>
      <c r="T27" s="589"/>
      <c r="U27" s="589"/>
      <c r="V27" s="589"/>
      <c r="W27" s="589"/>
      <c r="X27" s="589"/>
      <c r="Y27" s="590"/>
      <c r="Z27" s="641">
        <v>6.4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4029159</v>
      </c>
      <c r="BH27" s="589"/>
      <c r="BI27" s="589"/>
      <c r="BJ27" s="589"/>
      <c r="BK27" s="589"/>
      <c r="BL27" s="589"/>
      <c r="BM27" s="589"/>
      <c r="BN27" s="590"/>
      <c r="BO27" s="641">
        <v>100</v>
      </c>
      <c r="BP27" s="641"/>
      <c r="BQ27" s="641"/>
      <c r="BR27" s="641"/>
      <c r="BS27" s="594">
        <v>46337</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2235311</v>
      </c>
      <c r="CS27" s="607"/>
      <c r="CT27" s="607"/>
      <c r="CU27" s="607"/>
      <c r="CV27" s="607"/>
      <c r="CW27" s="607"/>
      <c r="CX27" s="607"/>
      <c r="CY27" s="608"/>
      <c r="CZ27" s="591">
        <v>17.600000000000001</v>
      </c>
      <c r="DA27" s="609"/>
      <c r="DB27" s="609"/>
      <c r="DC27" s="610"/>
      <c r="DD27" s="594">
        <v>623162</v>
      </c>
      <c r="DE27" s="607"/>
      <c r="DF27" s="607"/>
      <c r="DG27" s="607"/>
      <c r="DH27" s="607"/>
      <c r="DI27" s="607"/>
      <c r="DJ27" s="607"/>
      <c r="DK27" s="608"/>
      <c r="DL27" s="594">
        <v>611940</v>
      </c>
      <c r="DM27" s="607"/>
      <c r="DN27" s="607"/>
      <c r="DO27" s="607"/>
      <c r="DP27" s="607"/>
      <c r="DQ27" s="607"/>
      <c r="DR27" s="607"/>
      <c r="DS27" s="607"/>
      <c r="DT27" s="607"/>
      <c r="DU27" s="607"/>
      <c r="DV27" s="608"/>
      <c r="DW27" s="611">
        <v>8.6</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70051</v>
      </c>
      <c r="S28" s="589"/>
      <c r="T28" s="589"/>
      <c r="U28" s="589"/>
      <c r="V28" s="589"/>
      <c r="W28" s="589"/>
      <c r="X28" s="589"/>
      <c r="Y28" s="590"/>
      <c r="Z28" s="641">
        <v>0.5</v>
      </c>
      <c r="AA28" s="641"/>
      <c r="AB28" s="641"/>
      <c r="AC28" s="641"/>
      <c r="AD28" s="642">
        <v>11935</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1704602</v>
      </c>
      <c r="CS28" s="589"/>
      <c r="CT28" s="589"/>
      <c r="CU28" s="589"/>
      <c r="CV28" s="589"/>
      <c r="CW28" s="589"/>
      <c r="CX28" s="589"/>
      <c r="CY28" s="590"/>
      <c r="CZ28" s="591">
        <v>13.5</v>
      </c>
      <c r="DA28" s="609"/>
      <c r="DB28" s="609"/>
      <c r="DC28" s="610"/>
      <c r="DD28" s="594">
        <v>1615535</v>
      </c>
      <c r="DE28" s="589"/>
      <c r="DF28" s="589"/>
      <c r="DG28" s="589"/>
      <c r="DH28" s="589"/>
      <c r="DI28" s="589"/>
      <c r="DJ28" s="589"/>
      <c r="DK28" s="590"/>
      <c r="DL28" s="594">
        <v>1615535</v>
      </c>
      <c r="DM28" s="589"/>
      <c r="DN28" s="589"/>
      <c r="DO28" s="589"/>
      <c r="DP28" s="589"/>
      <c r="DQ28" s="589"/>
      <c r="DR28" s="589"/>
      <c r="DS28" s="589"/>
      <c r="DT28" s="589"/>
      <c r="DU28" s="589"/>
      <c r="DV28" s="590"/>
      <c r="DW28" s="611">
        <v>22.7</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19864</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1704322</v>
      </c>
      <c r="CS29" s="607"/>
      <c r="CT29" s="607"/>
      <c r="CU29" s="607"/>
      <c r="CV29" s="607"/>
      <c r="CW29" s="607"/>
      <c r="CX29" s="607"/>
      <c r="CY29" s="608"/>
      <c r="CZ29" s="591">
        <v>13.5</v>
      </c>
      <c r="DA29" s="609"/>
      <c r="DB29" s="609"/>
      <c r="DC29" s="610"/>
      <c r="DD29" s="594">
        <v>1615255</v>
      </c>
      <c r="DE29" s="607"/>
      <c r="DF29" s="607"/>
      <c r="DG29" s="607"/>
      <c r="DH29" s="607"/>
      <c r="DI29" s="607"/>
      <c r="DJ29" s="607"/>
      <c r="DK29" s="608"/>
      <c r="DL29" s="594">
        <v>1615255</v>
      </c>
      <c r="DM29" s="607"/>
      <c r="DN29" s="607"/>
      <c r="DO29" s="607"/>
      <c r="DP29" s="607"/>
      <c r="DQ29" s="607"/>
      <c r="DR29" s="607"/>
      <c r="DS29" s="607"/>
      <c r="DT29" s="607"/>
      <c r="DU29" s="607"/>
      <c r="DV29" s="608"/>
      <c r="DW29" s="611">
        <v>22.7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962009</v>
      </c>
      <c r="S30" s="589"/>
      <c r="T30" s="589"/>
      <c r="U30" s="589"/>
      <c r="V30" s="589"/>
      <c r="W30" s="589"/>
      <c r="X30" s="589"/>
      <c r="Y30" s="590"/>
      <c r="Z30" s="641">
        <v>7.2</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98.8</v>
      </c>
      <c r="BH30" s="655"/>
      <c r="BI30" s="655"/>
      <c r="BJ30" s="655"/>
      <c r="BK30" s="655"/>
      <c r="BL30" s="655"/>
      <c r="BM30" s="656">
        <v>95.4</v>
      </c>
      <c r="BN30" s="655"/>
      <c r="BO30" s="655"/>
      <c r="BP30" s="655"/>
      <c r="BQ30" s="657"/>
      <c r="BR30" s="654">
        <v>98.5</v>
      </c>
      <c r="BS30" s="655"/>
      <c r="BT30" s="655"/>
      <c r="BU30" s="655"/>
      <c r="BV30" s="655"/>
      <c r="BW30" s="655"/>
      <c r="BX30" s="656">
        <v>93.6</v>
      </c>
      <c r="BY30" s="655"/>
      <c r="BZ30" s="655"/>
      <c r="CA30" s="655"/>
      <c r="CB30" s="657"/>
      <c r="CD30" s="660"/>
      <c r="CE30" s="661"/>
      <c r="CF30" s="625" t="s">
        <v>292</v>
      </c>
      <c r="CG30" s="622"/>
      <c r="CH30" s="622"/>
      <c r="CI30" s="622"/>
      <c r="CJ30" s="622"/>
      <c r="CK30" s="622"/>
      <c r="CL30" s="622"/>
      <c r="CM30" s="622"/>
      <c r="CN30" s="622"/>
      <c r="CO30" s="622"/>
      <c r="CP30" s="622"/>
      <c r="CQ30" s="623"/>
      <c r="CR30" s="588">
        <v>1511574</v>
      </c>
      <c r="CS30" s="589"/>
      <c r="CT30" s="589"/>
      <c r="CU30" s="589"/>
      <c r="CV30" s="589"/>
      <c r="CW30" s="589"/>
      <c r="CX30" s="589"/>
      <c r="CY30" s="590"/>
      <c r="CZ30" s="591">
        <v>11.9</v>
      </c>
      <c r="DA30" s="609"/>
      <c r="DB30" s="609"/>
      <c r="DC30" s="610"/>
      <c r="DD30" s="594">
        <v>1436172</v>
      </c>
      <c r="DE30" s="589"/>
      <c r="DF30" s="589"/>
      <c r="DG30" s="589"/>
      <c r="DH30" s="589"/>
      <c r="DI30" s="589"/>
      <c r="DJ30" s="589"/>
      <c r="DK30" s="590"/>
      <c r="DL30" s="594">
        <v>1436172</v>
      </c>
      <c r="DM30" s="589"/>
      <c r="DN30" s="589"/>
      <c r="DO30" s="589"/>
      <c r="DP30" s="589"/>
      <c r="DQ30" s="589"/>
      <c r="DR30" s="589"/>
      <c r="DS30" s="589"/>
      <c r="DT30" s="589"/>
      <c r="DU30" s="589"/>
      <c r="DV30" s="590"/>
      <c r="DW30" s="611">
        <v>20.2</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786722</v>
      </c>
      <c r="S31" s="589"/>
      <c r="T31" s="589"/>
      <c r="U31" s="589"/>
      <c r="V31" s="589"/>
      <c r="W31" s="589"/>
      <c r="X31" s="589"/>
      <c r="Y31" s="590"/>
      <c r="Z31" s="641">
        <v>5.9</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95.2</v>
      </c>
      <c r="BN31" s="653"/>
      <c r="BO31" s="653"/>
      <c r="BP31" s="653"/>
      <c r="BQ31" s="617"/>
      <c r="BR31" s="652">
        <v>98.4</v>
      </c>
      <c r="BS31" s="607"/>
      <c r="BT31" s="607"/>
      <c r="BU31" s="607"/>
      <c r="BV31" s="607"/>
      <c r="BW31" s="607"/>
      <c r="BX31" s="643">
        <v>94.4</v>
      </c>
      <c r="BY31" s="653"/>
      <c r="BZ31" s="653"/>
      <c r="CA31" s="653"/>
      <c r="CB31" s="617"/>
      <c r="CD31" s="660"/>
      <c r="CE31" s="661"/>
      <c r="CF31" s="625" t="s">
        <v>296</v>
      </c>
      <c r="CG31" s="622"/>
      <c r="CH31" s="622"/>
      <c r="CI31" s="622"/>
      <c r="CJ31" s="622"/>
      <c r="CK31" s="622"/>
      <c r="CL31" s="622"/>
      <c r="CM31" s="622"/>
      <c r="CN31" s="622"/>
      <c r="CO31" s="622"/>
      <c r="CP31" s="622"/>
      <c r="CQ31" s="623"/>
      <c r="CR31" s="588">
        <v>192748</v>
      </c>
      <c r="CS31" s="607"/>
      <c r="CT31" s="607"/>
      <c r="CU31" s="607"/>
      <c r="CV31" s="607"/>
      <c r="CW31" s="607"/>
      <c r="CX31" s="607"/>
      <c r="CY31" s="608"/>
      <c r="CZ31" s="591">
        <v>1.5</v>
      </c>
      <c r="DA31" s="609"/>
      <c r="DB31" s="609"/>
      <c r="DC31" s="610"/>
      <c r="DD31" s="594">
        <v>179083</v>
      </c>
      <c r="DE31" s="607"/>
      <c r="DF31" s="607"/>
      <c r="DG31" s="607"/>
      <c r="DH31" s="607"/>
      <c r="DI31" s="607"/>
      <c r="DJ31" s="607"/>
      <c r="DK31" s="608"/>
      <c r="DL31" s="594">
        <v>179083</v>
      </c>
      <c r="DM31" s="607"/>
      <c r="DN31" s="607"/>
      <c r="DO31" s="607"/>
      <c r="DP31" s="607"/>
      <c r="DQ31" s="607"/>
      <c r="DR31" s="607"/>
      <c r="DS31" s="607"/>
      <c r="DT31" s="607"/>
      <c r="DU31" s="607"/>
      <c r="DV31" s="608"/>
      <c r="DW31" s="611">
        <v>2.5</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352222</v>
      </c>
      <c r="S32" s="589"/>
      <c r="T32" s="589"/>
      <c r="U32" s="589"/>
      <c r="V32" s="589"/>
      <c r="W32" s="589"/>
      <c r="X32" s="589"/>
      <c r="Y32" s="590"/>
      <c r="Z32" s="641">
        <v>2.6</v>
      </c>
      <c r="AA32" s="641"/>
      <c r="AB32" s="641"/>
      <c r="AC32" s="641"/>
      <c r="AD32" s="642">
        <v>1991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98.7</v>
      </c>
      <c r="BH32" s="573"/>
      <c r="BI32" s="573"/>
      <c r="BJ32" s="573"/>
      <c r="BK32" s="573"/>
      <c r="BL32" s="573"/>
      <c r="BM32" s="636">
        <v>95.1</v>
      </c>
      <c r="BN32" s="573"/>
      <c r="BO32" s="573"/>
      <c r="BP32" s="573"/>
      <c r="BQ32" s="630"/>
      <c r="BR32" s="651">
        <v>98.4</v>
      </c>
      <c r="BS32" s="573"/>
      <c r="BT32" s="573"/>
      <c r="BU32" s="573"/>
      <c r="BV32" s="573"/>
      <c r="BW32" s="573"/>
      <c r="BX32" s="636">
        <v>92.3</v>
      </c>
      <c r="BY32" s="573"/>
      <c r="BZ32" s="573"/>
      <c r="CA32" s="573"/>
      <c r="CB32" s="630"/>
      <c r="CD32" s="662"/>
      <c r="CE32" s="663"/>
      <c r="CF32" s="625" t="s">
        <v>299</v>
      </c>
      <c r="CG32" s="622"/>
      <c r="CH32" s="622"/>
      <c r="CI32" s="622"/>
      <c r="CJ32" s="622"/>
      <c r="CK32" s="622"/>
      <c r="CL32" s="622"/>
      <c r="CM32" s="622"/>
      <c r="CN32" s="622"/>
      <c r="CO32" s="622"/>
      <c r="CP32" s="622"/>
      <c r="CQ32" s="623"/>
      <c r="CR32" s="588">
        <v>280</v>
      </c>
      <c r="CS32" s="589"/>
      <c r="CT32" s="589"/>
      <c r="CU32" s="589"/>
      <c r="CV32" s="589"/>
      <c r="CW32" s="589"/>
      <c r="CX32" s="589"/>
      <c r="CY32" s="590"/>
      <c r="CZ32" s="591">
        <v>0</v>
      </c>
      <c r="DA32" s="609"/>
      <c r="DB32" s="609"/>
      <c r="DC32" s="610"/>
      <c r="DD32" s="594">
        <v>280</v>
      </c>
      <c r="DE32" s="589"/>
      <c r="DF32" s="589"/>
      <c r="DG32" s="589"/>
      <c r="DH32" s="589"/>
      <c r="DI32" s="589"/>
      <c r="DJ32" s="589"/>
      <c r="DK32" s="590"/>
      <c r="DL32" s="594">
        <v>280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1013000</v>
      </c>
      <c r="S33" s="589"/>
      <c r="T33" s="589"/>
      <c r="U33" s="589"/>
      <c r="V33" s="589"/>
      <c r="W33" s="589"/>
      <c r="X33" s="589"/>
      <c r="Y33" s="590"/>
      <c r="Z33" s="641">
        <v>7.6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4197788</v>
      </c>
      <c r="CS33" s="607"/>
      <c r="CT33" s="607"/>
      <c r="CU33" s="607"/>
      <c r="CV33" s="607"/>
      <c r="CW33" s="607"/>
      <c r="CX33" s="607"/>
      <c r="CY33" s="608"/>
      <c r="CZ33" s="591">
        <v>33.1</v>
      </c>
      <c r="DA33" s="609"/>
      <c r="DB33" s="609"/>
      <c r="DC33" s="610"/>
      <c r="DD33" s="594">
        <v>3389394</v>
      </c>
      <c r="DE33" s="607"/>
      <c r="DF33" s="607"/>
      <c r="DG33" s="607"/>
      <c r="DH33" s="607"/>
      <c r="DI33" s="607"/>
      <c r="DJ33" s="607"/>
      <c r="DK33" s="608"/>
      <c r="DL33" s="594">
        <v>2579599</v>
      </c>
      <c r="DM33" s="607"/>
      <c r="DN33" s="607"/>
      <c r="DO33" s="607"/>
      <c r="DP33" s="607"/>
      <c r="DQ33" s="607"/>
      <c r="DR33" s="607"/>
      <c r="DS33" s="607"/>
      <c r="DT33" s="607"/>
      <c r="DU33" s="607"/>
      <c r="DV33" s="608"/>
      <c r="DW33" s="611">
        <v>36.299999999999997</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1756323</v>
      </c>
      <c r="CS34" s="589"/>
      <c r="CT34" s="589"/>
      <c r="CU34" s="589"/>
      <c r="CV34" s="589"/>
      <c r="CW34" s="589"/>
      <c r="CX34" s="589"/>
      <c r="CY34" s="590"/>
      <c r="CZ34" s="591">
        <v>13.9</v>
      </c>
      <c r="DA34" s="609"/>
      <c r="DB34" s="609"/>
      <c r="DC34" s="610"/>
      <c r="DD34" s="594">
        <v>1248047</v>
      </c>
      <c r="DE34" s="589"/>
      <c r="DF34" s="589"/>
      <c r="DG34" s="589"/>
      <c r="DH34" s="589"/>
      <c r="DI34" s="589"/>
      <c r="DJ34" s="589"/>
      <c r="DK34" s="590"/>
      <c r="DL34" s="594">
        <v>903594</v>
      </c>
      <c r="DM34" s="589"/>
      <c r="DN34" s="589"/>
      <c r="DO34" s="589"/>
      <c r="DP34" s="589"/>
      <c r="DQ34" s="589"/>
      <c r="DR34" s="589"/>
      <c r="DS34" s="589"/>
      <c r="DT34" s="589"/>
      <c r="DU34" s="589"/>
      <c r="DV34" s="590"/>
      <c r="DW34" s="611">
        <v>12.7</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568400</v>
      </c>
      <c r="S35" s="589"/>
      <c r="T35" s="589"/>
      <c r="U35" s="589"/>
      <c r="V35" s="589"/>
      <c r="W35" s="589"/>
      <c r="X35" s="589"/>
      <c r="Y35" s="590"/>
      <c r="Z35" s="641">
        <v>4.2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1804930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14898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134230</v>
      </c>
      <c r="CS35" s="607"/>
      <c r="CT35" s="607"/>
      <c r="CU35" s="607"/>
      <c r="CV35" s="607"/>
      <c r="CW35" s="607"/>
      <c r="CX35" s="607"/>
      <c r="CY35" s="608"/>
      <c r="CZ35" s="591">
        <v>1.1000000000000001</v>
      </c>
      <c r="DA35" s="609"/>
      <c r="DB35" s="609"/>
      <c r="DC35" s="610"/>
      <c r="DD35" s="594">
        <v>98996</v>
      </c>
      <c r="DE35" s="607"/>
      <c r="DF35" s="607"/>
      <c r="DG35" s="607"/>
      <c r="DH35" s="607"/>
      <c r="DI35" s="607"/>
      <c r="DJ35" s="607"/>
      <c r="DK35" s="608"/>
      <c r="DL35" s="594">
        <v>60359</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13387959</v>
      </c>
      <c r="S36" s="629"/>
      <c r="T36" s="629"/>
      <c r="U36" s="629"/>
      <c r="V36" s="629"/>
      <c r="W36" s="629"/>
      <c r="X36" s="629"/>
      <c r="Y36" s="632"/>
      <c r="Z36" s="633">
        <v>100</v>
      </c>
      <c r="AA36" s="633"/>
      <c r="AB36" s="633"/>
      <c r="AC36" s="633"/>
      <c r="AD36" s="634">
        <v>6543859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699982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-30909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510440</v>
      </c>
      <c r="CS36" s="589"/>
      <c r="CT36" s="589"/>
      <c r="CU36" s="589"/>
      <c r="CV36" s="589"/>
      <c r="CW36" s="589"/>
      <c r="CX36" s="589"/>
      <c r="CY36" s="590"/>
      <c r="CZ36" s="591">
        <v>4</v>
      </c>
      <c r="DA36" s="609"/>
      <c r="DB36" s="609"/>
      <c r="DC36" s="610"/>
      <c r="DD36" s="594">
        <v>404821</v>
      </c>
      <c r="DE36" s="589"/>
      <c r="DF36" s="589"/>
      <c r="DG36" s="589"/>
      <c r="DH36" s="589"/>
      <c r="DI36" s="589"/>
      <c r="DJ36" s="589"/>
      <c r="DK36" s="590"/>
      <c r="DL36" s="594">
        <v>174467</v>
      </c>
      <c r="DM36" s="589"/>
      <c r="DN36" s="589"/>
      <c r="DO36" s="589"/>
      <c r="DP36" s="589"/>
      <c r="DQ36" s="589"/>
      <c r="DR36" s="589"/>
      <c r="DS36" s="589"/>
      <c r="DT36" s="589"/>
      <c r="DU36" s="589"/>
      <c r="DV36" s="590"/>
      <c r="DW36" s="611">
        <v>2.5</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53365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4801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5137</v>
      </c>
      <c r="CS37" s="607"/>
      <c r="CT37" s="607"/>
      <c r="CU37" s="607"/>
      <c r="CV37" s="607"/>
      <c r="CW37" s="607"/>
      <c r="CX37" s="607"/>
      <c r="CY37" s="608"/>
      <c r="CZ37" s="591">
        <v>0</v>
      </c>
      <c r="DA37" s="609"/>
      <c r="DB37" s="609"/>
      <c r="DC37" s="610"/>
      <c r="DD37" s="594">
        <v>5137</v>
      </c>
      <c r="DE37" s="607"/>
      <c r="DF37" s="607"/>
      <c r="DG37" s="607"/>
      <c r="DH37" s="607"/>
      <c r="DI37" s="607"/>
      <c r="DJ37" s="607"/>
      <c r="DK37" s="608"/>
      <c r="DL37" s="594">
        <v>5137</v>
      </c>
      <c r="DM37" s="607"/>
      <c r="DN37" s="607"/>
      <c r="DO37" s="607"/>
      <c r="DP37" s="607"/>
      <c r="DQ37" s="607"/>
      <c r="DR37" s="607"/>
      <c r="DS37" s="607"/>
      <c r="DT37" s="607"/>
      <c r="DU37" s="607"/>
      <c r="DV37" s="608"/>
      <c r="DW37" s="611">
        <v>0.1</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5112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8061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1733148</v>
      </c>
      <c r="CS38" s="589"/>
      <c r="CT38" s="589"/>
      <c r="CU38" s="589"/>
      <c r="CV38" s="589"/>
      <c r="CW38" s="589"/>
      <c r="CX38" s="589"/>
      <c r="CY38" s="590"/>
      <c r="CZ38" s="591">
        <v>13.7</v>
      </c>
      <c r="DA38" s="609"/>
      <c r="DB38" s="609"/>
      <c r="DC38" s="610"/>
      <c r="DD38" s="594">
        <v>1590838</v>
      </c>
      <c r="DE38" s="589"/>
      <c r="DF38" s="589"/>
      <c r="DG38" s="589"/>
      <c r="DH38" s="589"/>
      <c r="DI38" s="589"/>
      <c r="DJ38" s="589"/>
      <c r="DK38" s="590"/>
      <c r="DL38" s="594">
        <v>1441179</v>
      </c>
      <c r="DM38" s="589"/>
      <c r="DN38" s="589"/>
      <c r="DO38" s="589"/>
      <c r="DP38" s="589"/>
      <c r="DQ38" s="589"/>
      <c r="DR38" s="589"/>
      <c r="DS38" s="589"/>
      <c r="DT38" s="589"/>
      <c r="DU38" s="589"/>
      <c r="DV38" s="590"/>
      <c r="DW38" s="611">
        <v>20.3</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23565</v>
      </c>
      <c r="CS39" s="607"/>
      <c r="CT39" s="607"/>
      <c r="CU39" s="607"/>
      <c r="CV39" s="607"/>
      <c r="CW39" s="607"/>
      <c r="CX39" s="607"/>
      <c r="CY39" s="608"/>
      <c r="CZ39" s="591">
        <v>0.2</v>
      </c>
      <c r="DA39" s="609"/>
      <c r="DB39" s="609"/>
      <c r="DC39" s="610"/>
      <c r="DD39" s="594">
        <v>11610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250951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40082</v>
      </c>
      <c r="CS40" s="589"/>
      <c r="CT40" s="589"/>
      <c r="CU40" s="589"/>
      <c r="CV40" s="589"/>
      <c r="CW40" s="589"/>
      <c r="CX40" s="589"/>
      <c r="CY40" s="590"/>
      <c r="CZ40" s="591">
        <v>0.3</v>
      </c>
      <c r="DA40" s="609"/>
      <c r="DB40" s="609"/>
      <c r="DC40" s="610"/>
      <c r="DD40" s="594">
        <v>35082</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795520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2079902</v>
      </c>
      <c r="CS42" s="589"/>
      <c r="CT42" s="589"/>
      <c r="CU42" s="589"/>
      <c r="CV42" s="589"/>
      <c r="CW42" s="589"/>
      <c r="CX42" s="589"/>
      <c r="CY42" s="590"/>
      <c r="CZ42" s="591">
        <v>16.399999999999999</v>
      </c>
      <c r="DA42" s="592"/>
      <c r="DB42" s="592"/>
      <c r="DC42" s="593"/>
      <c r="DD42" s="594">
        <v>349650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85541</v>
      </c>
      <c r="CS43" s="607"/>
      <c r="CT43" s="607"/>
      <c r="CU43" s="607"/>
      <c r="CV43" s="607"/>
      <c r="CW43" s="607"/>
      <c r="CX43" s="607"/>
      <c r="CY43" s="608"/>
      <c r="CZ43" s="591">
        <v>0.7</v>
      </c>
      <c r="DA43" s="609"/>
      <c r="DB43" s="609"/>
      <c r="DC43" s="610"/>
      <c r="DD43" s="594">
        <v>85541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1997588</v>
      </c>
      <c r="CS44" s="589"/>
      <c r="CT44" s="589"/>
      <c r="CU44" s="589"/>
      <c r="CV44" s="589"/>
      <c r="CW44" s="589"/>
      <c r="CX44" s="589"/>
      <c r="CY44" s="590"/>
      <c r="CZ44" s="591">
        <v>15.8</v>
      </c>
      <c r="DA44" s="592"/>
      <c r="DB44" s="592"/>
      <c r="DC44" s="593"/>
      <c r="DD44" s="594">
        <v>330317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1186203</v>
      </c>
      <c r="CS45" s="607"/>
      <c r="CT45" s="607"/>
      <c r="CU45" s="607"/>
      <c r="CV45" s="607"/>
      <c r="CW45" s="607"/>
      <c r="CX45" s="607"/>
      <c r="CY45" s="608"/>
      <c r="CZ45" s="591">
        <v>9.4</v>
      </c>
      <c r="DA45" s="609"/>
      <c r="DB45" s="609"/>
      <c r="DC45" s="610"/>
      <c r="DD45" s="594">
        <v>18753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801389</v>
      </c>
      <c r="CS46" s="589"/>
      <c r="CT46" s="589"/>
      <c r="CU46" s="589"/>
      <c r="CV46" s="589"/>
      <c r="CW46" s="589"/>
      <c r="CX46" s="589"/>
      <c r="CY46" s="590"/>
      <c r="CZ46" s="591">
        <v>6.3</v>
      </c>
      <c r="DA46" s="592"/>
      <c r="DB46" s="592"/>
      <c r="DC46" s="593"/>
      <c r="DD46" s="594">
        <v>309212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82314</v>
      </c>
      <c r="CS47" s="607"/>
      <c r="CT47" s="607"/>
      <c r="CU47" s="607"/>
      <c r="CV47" s="607"/>
      <c r="CW47" s="607"/>
      <c r="CX47" s="607"/>
      <c r="CY47" s="608"/>
      <c r="CZ47" s="591">
        <v>0.6</v>
      </c>
      <c r="DA47" s="609"/>
      <c r="DB47" s="609"/>
      <c r="DC47" s="610"/>
      <c r="DD47" s="594">
        <v>19333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12666487</v>
      </c>
      <c r="CS49" s="573"/>
      <c r="CT49" s="573"/>
      <c r="CU49" s="573"/>
      <c r="CV49" s="573"/>
      <c r="CW49" s="573"/>
      <c r="CX49" s="573"/>
      <c r="CY49" s="574"/>
      <c r="CZ49" s="575">
        <v>100</v>
      </c>
      <c r="DA49" s="576"/>
      <c r="DB49" s="576"/>
      <c r="DC49" s="577"/>
      <c r="DD49" s="578">
        <v>8349800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13389</v>
      </c>
      <c r="R7" s="1101"/>
      <c r="S7" s="1101"/>
      <c r="T7" s="1101"/>
      <c r="U7" s="1101"/>
      <c r="V7" s="1101">
        <v>12673</v>
      </c>
      <c r="W7" s="1101"/>
      <c r="X7" s="1101"/>
      <c r="Y7" s="1101"/>
      <c r="Z7" s="1101"/>
      <c r="AA7" s="1101">
        <v>715</v>
      </c>
      <c r="AB7" s="1101"/>
      <c r="AC7" s="1101"/>
      <c r="AD7" s="1101"/>
      <c r="AE7" s="1102"/>
      <c r="AF7" s="1103">
        <v>533</v>
      </c>
      <c r="AG7" s="1104"/>
      <c r="AH7" s="1104"/>
      <c r="AI7" s="1104"/>
      <c r="AJ7" s="1105"/>
      <c r="AK7" s="1087">
        <v>962</v>
      </c>
      <c r="AL7" s="1088"/>
      <c r="AM7" s="1088"/>
      <c r="AN7" s="1088"/>
      <c r="AO7" s="1088"/>
      <c r="AP7" s="1088">
        <v>15454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530</v>
      </c>
      <c r="BT7" s="1092"/>
      <c r="BU7" s="1092"/>
      <c r="BV7" s="1092"/>
      <c r="BW7" s="1092"/>
      <c r="BX7" s="1092"/>
      <c r="BY7" s="1092"/>
      <c r="BZ7" s="1092"/>
      <c r="CA7" s="1092"/>
      <c r="CB7" s="1092"/>
      <c r="CC7" s="1092"/>
      <c r="CD7" s="1092"/>
      <c r="CE7" s="1092"/>
      <c r="CF7" s="1092"/>
      <c r="CG7" s="1093"/>
      <c r="CH7" s="1084">
        <v>23</v>
      </c>
      <c r="CI7" s="1085"/>
      <c r="CJ7" s="1085"/>
      <c r="CK7" s="1085"/>
      <c r="CL7" s="1086"/>
      <c r="CM7" s="1084">
        <v>26</v>
      </c>
      <c r="CN7" s="1085"/>
      <c r="CO7" s="1085"/>
      <c r="CP7" s="1085"/>
      <c r="CQ7" s="1086"/>
      <c r="CR7" s="1084">
        <v>5</v>
      </c>
      <c r="CS7" s="1085"/>
      <c r="CT7" s="1085"/>
      <c r="CU7" s="1085"/>
      <c r="CV7" s="1086"/>
      <c r="CW7" s="1084">
        <v>0</v>
      </c>
      <c r="CX7" s="1085"/>
      <c r="CY7" s="1085"/>
      <c r="CZ7" s="1085"/>
      <c r="DA7" s="1086"/>
      <c r="DB7" s="1084">
        <v>690</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12</v>
      </c>
      <c r="R8" s="1040"/>
      <c r="S8" s="1040"/>
      <c r="T8" s="1040"/>
      <c r="U8" s="1040"/>
      <c r="V8" s="1040">
        <v>6</v>
      </c>
      <c r="W8" s="1040"/>
      <c r="X8" s="1040"/>
      <c r="Y8" s="1040"/>
      <c r="Z8" s="1040"/>
      <c r="AA8" s="1040">
        <v>6</v>
      </c>
      <c r="AB8" s="1040"/>
      <c r="AC8" s="1040"/>
      <c r="AD8" s="1040"/>
      <c r="AE8" s="1041"/>
      <c r="AF8" s="1015">
        <v>6</v>
      </c>
      <c r="AG8" s="1016"/>
      <c r="AH8" s="1016"/>
      <c r="AI8" s="1016"/>
      <c r="AJ8" s="1017"/>
      <c r="AK8" s="1082">
        <v>1</v>
      </c>
      <c r="AL8" s="1083"/>
      <c r="AM8" s="1083"/>
      <c r="AN8" s="1083"/>
      <c r="AO8" s="1083"/>
      <c r="AP8" s="1083">
        <v>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13388</v>
      </c>
      <c r="R23" s="1065"/>
      <c r="S23" s="1065"/>
      <c r="T23" s="1065"/>
      <c r="U23" s="1065"/>
      <c r="V23" s="1065">
        <v>12666</v>
      </c>
      <c r="W23" s="1065"/>
      <c r="X23" s="1065"/>
      <c r="Y23" s="1065"/>
      <c r="Z23" s="1065"/>
      <c r="AA23" s="1065">
        <v>721</v>
      </c>
      <c r="AB23" s="1065"/>
      <c r="AC23" s="1065"/>
      <c r="AD23" s="1065"/>
      <c r="AE23" s="1066"/>
      <c r="AF23" s="1067">
        <v>539</v>
      </c>
      <c r="AG23" s="1065"/>
      <c r="AH23" s="1065"/>
      <c r="AI23" s="1065"/>
      <c r="AJ23" s="1068"/>
      <c r="AK23" s="1069"/>
      <c r="AL23" s="1070"/>
      <c r="AM23" s="1070"/>
      <c r="AN23" s="1070"/>
      <c r="AO23" s="1070"/>
      <c r="AP23" s="1065">
        <v>15457</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3430</v>
      </c>
      <c r="R28" s="1050"/>
      <c r="S28" s="1050"/>
      <c r="T28" s="1050"/>
      <c r="U28" s="1050"/>
      <c r="V28" s="1050">
        <v>3415</v>
      </c>
      <c r="W28" s="1050"/>
      <c r="X28" s="1050"/>
      <c r="Y28" s="1050"/>
      <c r="Z28" s="1050"/>
      <c r="AA28" s="1050">
        <v>15</v>
      </c>
      <c r="AB28" s="1050"/>
      <c r="AC28" s="1050"/>
      <c r="AD28" s="1050"/>
      <c r="AE28" s="1051"/>
      <c r="AF28" s="1052">
        <v>15</v>
      </c>
      <c r="AG28" s="1050"/>
      <c r="AH28" s="1050"/>
      <c r="AI28" s="1050"/>
      <c r="AJ28" s="1053"/>
      <c r="AK28" s="1054">
        <v>251</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2514</v>
      </c>
      <c r="R29" s="1040"/>
      <c r="S29" s="1040"/>
      <c r="T29" s="1040"/>
      <c r="U29" s="1040"/>
      <c r="V29" s="1040">
        <v>2385</v>
      </c>
      <c r="W29" s="1040"/>
      <c r="X29" s="1040"/>
      <c r="Y29" s="1040"/>
      <c r="Z29" s="1040"/>
      <c r="AA29" s="1040">
        <v>129</v>
      </c>
      <c r="AB29" s="1040"/>
      <c r="AC29" s="1040"/>
      <c r="AD29" s="1040"/>
      <c r="AE29" s="1041"/>
      <c r="AF29" s="1015">
        <v>129</v>
      </c>
      <c r="AG29" s="1016"/>
      <c r="AH29" s="1016"/>
      <c r="AI29" s="1016"/>
      <c r="AJ29" s="1017"/>
      <c r="AK29" s="976">
        <v>346</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295</v>
      </c>
      <c r="R30" s="1040"/>
      <c r="S30" s="1040"/>
      <c r="T30" s="1040"/>
      <c r="U30" s="1040"/>
      <c r="V30" s="1040">
        <v>295</v>
      </c>
      <c r="W30" s="1040"/>
      <c r="X30" s="1040"/>
      <c r="Y30" s="1040"/>
      <c r="Z30" s="1040"/>
      <c r="AA30" s="1040">
        <v>0</v>
      </c>
      <c r="AB30" s="1040"/>
      <c r="AC30" s="1040"/>
      <c r="AD30" s="1040"/>
      <c r="AE30" s="1041"/>
      <c r="AF30" s="1015">
        <v>0</v>
      </c>
      <c r="AG30" s="1016"/>
      <c r="AH30" s="1016"/>
      <c r="AI30" s="1016"/>
      <c r="AJ30" s="1017"/>
      <c r="AK30" s="976">
        <v>64</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706</v>
      </c>
      <c r="R31" s="1040"/>
      <c r="S31" s="1040"/>
      <c r="T31" s="1040"/>
      <c r="U31" s="1040"/>
      <c r="V31" s="1040">
        <v>539</v>
      </c>
      <c r="W31" s="1040"/>
      <c r="X31" s="1040"/>
      <c r="Y31" s="1040"/>
      <c r="Z31" s="1040"/>
      <c r="AA31" s="1040">
        <v>168</v>
      </c>
      <c r="AB31" s="1040"/>
      <c r="AC31" s="1040"/>
      <c r="AD31" s="1040"/>
      <c r="AE31" s="1041"/>
      <c r="AF31" s="1015">
        <v>9</v>
      </c>
      <c r="AG31" s="1016"/>
      <c r="AH31" s="1016"/>
      <c r="AI31" s="1016"/>
      <c r="AJ31" s="1017"/>
      <c r="AK31" s="976">
        <v>2</v>
      </c>
      <c r="AL31" s="967"/>
      <c r="AM31" s="967"/>
      <c r="AN31" s="967"/>
      <c r="AO31" s="967"/>
      <c r="AP31" s="967">
        <v>1808</v>
      </c>
      <c r="AQ31" s="967"/>
      <c r="AR31" s="967"/>
      <c r="AS31" s="967"/>
      <c r="AT31" s="967"/>
      <c r="AU31" s="967">
        <v>25</v>
      </c>
      <c r="AV31" s="967"/>
      <c r="AW31" s="967"/>
      <c r="AX31" s="967"/>
      <c r="AY31" s="967"/>
      <c r="AZ31" s="1038" t="s">
        <v>537</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195</v>
      </c>
      <c r="R32" s="1040"/>
      <c r="S32" s="1040"/>
      <c r="T32" s="1040"/>
      <c r="U32" s="1040"/>
      <c r="V32" s="1040">
        <v>135</v>
      </c>
      <c r="W32" s="1040"/>
      <c r="X32" s="1040"/>
      <c r="Y32" s="1040"/>
      <c r="Z32" s="1040"/>
      <c r="AA32" s="1040">
        <v>60</v>
      </c>
      <c r="AB32" s="1040"/>
      <c r="AC32" s="1040"/>
      <c r="AD32" s="1040"/>
      <c r="AE32" s="1041"/>
      <c r="AF32" s="1015">
        <v>345</v>
      </c>
      <c r="AG32" s="1016"/>
      <c r="AH32" s="1016"/>
      <c r="AI32" s="1016"/>
      <c r="AJ32" s="1017"/>
      <c r="AK32" s="976" t="s">
        <v>537</v>
      </c>
      <c r="AL32" s="967"/>
      <c r="AM32" s="967"/>
      <c r="AN32" s="967"/>
      <c r="AO32" s="967"/>
      <c r="AP32" s="967">
        <v>436</v>
      </c>
      <c r="AQ32" s="967"/>
      <c r="AR32" s="967"/>
      <c r="AS32" s="967"/>
      <c r="AT32" s="967"/>
      <c r="AU32" s="967" t="s">
        <v>537</v>
      </c>
      <c r="AV32" s="967"/>
      <c r="AW32" s="967"/>
      <c r="AX32" s="967"/>
      <c r="AY32" s="967"/>
      <c r="AZ32" s="1038" t="s">
        <v>537</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498</v>
      </c>
      <c r="AG63" s="955"/>
      <c r="AH63" s="955"/>
      <c r="AI63" s="955"/>
      <c r="AJ63" s="1026"/>
      <c r="AK63" s="1027"/>
      <c r="AL63" s="959"/>
      <c r="AM63" s="959"/>
      <c r="AN63" s="959"/>
      <c r="AO63" s="959"/>
      <c r="AP63" s="955">
        <v>2244</v>
      </c>
      <c r="AQ63" s="955"/>
      <c r="AR63" s="955"/>
      <c r="AS63" s="955"/>
      <c r="AT63" s="955"/>
      <c r="AU63" s="955">
        <v>25</v>
      </c>
      <c r="AV63" s="955"/>
      <c r="AW63" s="955"/>
      <c r="AX63" s="955"/>
      <c r="AY63" s="955"/>
      <c r="AZ63" s="1021"/>
      <c r="BA63" s="1021"/>
      <c r="BB63" s="1021"/>
      <c r="BC63" s="1021"/>
      <c r="BD63" s="1021"/>
      <c r="BE63" s="956" t="s">
        <v>541</v>
      </c>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537</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540</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533</v>
      </c>
      <c r="C73" s="971"/>
      <c r="D73" s="971"/>
      <c r="E73" s="971"/>
      <c r="F73" s="971"/>
      <c r="G73" s="971"/>
      <c r="H73" s="971"/>
      <c r="I73" s="971"/>
      <c r="J73" s="971"/>
      <c r="K73" s="971"/>
      <c r="L73" s="971"/>
      <c r="M73" s="971"/>
      <c r="N73" s="971"/>
      <c r="O73" s="971"/>
      <c r="P73" s="972"/>
      <c r="Q73" s="973">
        <v>3909</v>
      </c>
      <c r="R73" s="967"/>
      <c r="S73" s="967"/>
      <c r="T73" s="967"/>
      <c r="U73" s="967"/>
      <c r="V73" s="967">
        <v>3824</v>
      </c>
      <c r="W73" s="967"/>
      <c r="X73" s="967"/>
      <c r="Y73" s="967"/>
      <c r="Z73" s="967"/>
      <c r="AA73" s="967">
        <v>85</v>
      </c>
      <c r="AB73" s="967"/>
      <c r="AC73" s="967"/>
      <c r="AD73" s="967"/>
      <c r="AE73" s="967"/>
      <c r="AF73" s="967">
        <v>59</v>
      </c>
      <c r="AG73" s="967"/>
      <c r="AH73" s="967"/>
      <c r="AI73" s="967"/>
      <c r="AJ73" s="967"/>
      <c r="AK73" s="967" t="s">
        <v>537</v>
      </c>
      <c r="AL73" s="967"/>
      <c r="AM73" s="967"/>
      <c r="AN73" s="967"/>
      <c r="AO73" s="967"/>
      <c r="AP73" s="967">
        <v>15138</v>
      </c>
      <c r="AQ73" s="967"/>
      <c r="AR73" s="967"/>
      <c r="AS73" s="967"/>
      <c r="AT73" s="967"/>
      <c r="AU73" s="967">
        <v>4874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220</v>
      </c>
      <c r="R74" s="967"/>
      <c r="S74" s="967"/>
      <c r="T74" s="967"/>
      <c r="U74" s="967"/>
      <c r="V74" s="967">
        <v>218</v>
      </c>
      <c r="W74" s="967"/>
      <c r="X74" s="967"/>
      <c r="Y74" s="967"/>
      <c r="Z74" s="967"/>
      <c r="AA74" s="967">
        <v>1</v>
      </c>
      <c r="AB74" s="967"/>
      <c r="AC74" s="967"/>
      <c r="AD74" s="967"/>
      <c r="AE74" s="967"/>
      <c r="AF74" s="967">
        <v>120</v>
      </c>
      <c r="AG74" s="967"/>
      <c r="AH74" s="967"/>
      <c r="AI74" s="967"/>
      <c r="AJ74" s="967"/>
      <c r="AK74" s="967" t="s">
        <v>540</v>
      </c>
      <c r="AL74" s="967"/>
      <c r="AM74" s="967"/>
      <c r="AN74" s="967"/>
      <c r="AO74" s="967"/>
      <c r="AP74" s="967">
        <v>1443</v>
      </c>
      <c r="AQ74" s="967"/>
      <c r="AR74" s="967"/>
      <c r="AS74" s="967"/>
      <c r="AT74" s="967"/>
      <c r="AU74" s="967">
        <v>120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852</v>
      </c>
      <c r="R75" s="975"/>
      <c r="S75" s="975"/>
      <c r="T75" s="975"/>
      <c r="U75" s="976"/>
      <c r="V75" s="977">
        <v>843</v>
      </c>
      <c r="W75" s="975"/>
      <c r="X75" s="975"/>
      <c r="Y75" s="975"/>
      <c r="Z75" s="976"/>
      <c r="AA75" s="977">
        <v>9</v>
      </c>
      <c r="AB75" s="975"/>
      <c r="AC75" s="975"/>
      <c r="AD75" s="975"/>
      <c r="AE75" s="976"/>
      <c r="AF75" s="977">
        <v>1288</v>
      </c>
      <c r="AG75" s="975"/>
      <c r="AH75" s="975"/>
      <c r="AI75" s="975"/>
      <c r="AJ75" s="976"/>
      <c r="AK75" s="977" t="s">
        <v>537</v>
      </c>
      <c r="AL75" s="975"/>
      <c r="AM75" s="975"/>
      <c r="AN75" s="975"/>
      <c r="AO75" s="976"/>
      <c r="AP75" s="977" t="s">
        <v>537</v>
      </c>
      <c r="AQ75" s="975"/>
      <c r="AR75" s="975"/>
      <c r="AS75" s="975"/>
      <c r="AT75" s="976"/>
      <c r="AU75" s="977" t="s">
        <v>537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10857</v>
      </c>
      <c r="AG88" s="955"/>
      <c r="AH88" s="955"/>
      <c r="AI88" s="955"/>
      <c r="AJ88" s="955"/>
      <c r="AK88" s="959"/>
      <c r="AL88" s="959"/>
      <c r="AM88" s="959"/>
      <c r="AN88" s="959"/>
      <c r="AO88" s="959"/>
      <c r="AP88" s="955">
        <v>16581</v>
      </c>
      <c r="AQ88" s="955"/>
      <c r="AR88" s="955"/>
      <c r="AS88" s="955"/>
      <c r="AT88" s="955"/>
      <c r="AU88" s="955">
        <v>4994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v>0</v>
      </c>
      <c r="CX102" s="947"/>
      <c r="CY102" s="947"/>
      <c r="CZ102" s="947"/>
      <c r="DA102" s="948"/>
      <c r="DB102" s="946">
        <v>690</v>
      </c>
      <c r="DC102" s="947"/>
      <c r="DD102" s="947"/>
      <c r="DE102" s="947"/>
      <c r="DF102" s="948"/>
      <c r="DG102" s="946" t="s">
        <v>541</v>
      </c>
      <c r="DH102" s="947"/>
      <c r="DI102" s="947"/>
      <c r="DJ102" s="947"/>
      <c r="DK102" s="948"/>
      <c r="DL102" s="946" t="s">
        <v>541</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1817560</v>
      </c>
      <c r="AB110" s="873"/>
      <c r="AC110" s="873"/>
      <c r="AD110" s="873"/>
      <c r="AE110" s="874"/>
      <c r="AF110" s="875">
        <v>1728973</v>
      </c>
      <c r="AG110" s="873"/>
      <c r="AH110" s="873"/>
      <c r="AI110" s="873"/>
      <c r="AJ110" s="874"/>
      <c r="AK110" s="875">
        <v>1704322</v>
      </c>
      <c r="AL110" s="873"/>
      <c r="AM110" s="873"/>
      <c r="AN110" s="873"/>
      <c r="AO110" s="874"/>
      <c r="AP110" s="876">
        <v>27.9</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16409969</v>
      </c>
      <c r="BR110" s="800"/>
      <c r="BS110" s="800"/>
      <c r="BT110" s="800"/>
      <c r="BU110" s="800"/>
      <c r="BV110" s="800">
        <v>15955605</v>
      </c>
      <c r="BW110" s="800"/>
      <c r="BX110" s="800"/>
      <c r="BY110" s="800"/>
      <c r="BZ110" s="800"/>
      <c r="CA110" s="800">
        <v>15457031</v>
      </c>
      <c r="CB110" s="800"/>
      <c r="CC110" s="800"/>
      <c r="CD110" s="800"/>
      <c r="CE110" s="800"/>
      <c r="CF110" s="861">
        <v>253.1</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302952</v>
      </c>
      <c r="BR111" s="771"/>
      <c r="BS111" s="771"/>
      <c r="BT111" s="771"/>
      <c r="BU111" s="771"/>
      <c r="BV111" s="771">
        <v>201968</v>
      </c>
      <c r="BW111" s="771"/>
      <c r="BX111" s="771"/>
      <c r="BY111" s="771"/>
      <c r="BZ111" s="771"/>
      <c r="CA111" s="771">
        <v>100984</v>
      </c>
      <c r="CB111" s="771"/>
      <c r="CC111" s="771"/>
      <c r="CD111" s="771"/>
      <c r="CE111" s="771"/>
      <c r="CF111" s="848">
        <v>1.7</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25679</v>
      </c>
      <c r="BR112" s="771"/>
      <c r="BS112" s="771"/>
      <c r="BT112" s="771"/>
      <c r="BU112" s="771"/>
      <c r="BV112" s="771">
        <v>25118</v>
      </c>
      <c r="BW112" s="771"/>
      <c r="BX112" s="771"/>
      <c r="BY112" s="771"/>
      <c r="BZ112" s="771"/>
      <c r="CA112" s="771">
        <v>25309</v>
      </c>
      <c r="CB112" s="771"/>
      <c r="CC112" s="771"/>
      <c r="CD112" s="771"/>
      <c r="CE112" s="771"/>
      <c r="CF112" s="848">
        <v>0.4</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7406</v>
      </c>
      <c r="AB113" s="909"/>
      <c r="AC113" s="909"/>
      <c r="AD113" s="909"/>
      <c r="AE113" s="910"/>
      <c r="AF113" s="911">
        <v>2303</v>
      </c>
      <c r="AG113" s="909"/>
      <c r="AH113" s="909"/>
      <c r="AI113" s="909"/>
      <c r="AJ113" s="910"/>
      <c r="AK113" s="911">
        <v>2188</v>
      </c>
      <c r="AL113" s="909"/>
      <c r="AM113" s="909"/>
      <c r="AN113" s="909"/>
      <c r="AO113" s="910"/>
      <c r="AP113" s="912">
        <v>0</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5792295</v>
      </c>
      <c r="BR113" s="771"/>
      <c r="BS113" s="771"/>
      <c r="BT113" s="771"/>
      <c r="BU113" s="771"/>
      <c r="BV113" s="771">
        <v>5484539</v>
      </c>
      <c r="BW113" s="771"/>
      <c r="BX113" s="771"/>
      <c r="BY113" s="771"/>
      <c r="BZ113" s="771"/>
      <c r="CA113" s="771">
        <v>4994113</v>
      </c>
      <c r="CB113" s="771"/>
      <c r="CC113" s="771"/>
      <c r="CD113" s="771"/>
      <c r="CE113" s="771"/>
      <c r="CF113" s="848">
        <v>81.8</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710315</v>
      </c>
      <c r="AB114" s="784"/>
      <c r="AC114" s="784"/>
      <c r="AD114" s="784"/>
      <c r="AE114" s="785"/>
      <c r="AF114" s="786">
        <v>711956</v>
      </c>
      <c r="AG114" s="784"/>
      <c r="AH114" s="784"/>
      <c r="AI114" s="784"/>
      <c r="AJ114" s="785"/>
      <c r="AK114" s="786">
        <v>651767</v>
      </c>
      <c r="AL114" s="784"/>
      <c r="AM114" s="784"/>
      <c r="AN114" s="784"/>
      <c r="AO114" s="785"/>
      <c r="AP114" s="754">
        <v>10.7</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3067362</v>
      </c>
      <c r="BR114" s="771"/>
      <c r="BS114" s="771"/>
      <c r="BT114" s="771"/>
      <c r="BU114" s="771"/>
      <c r="BV114" s="771">
        <v>2833248</v>
      </c>
      <c r="BW114" s="771"/>
      <c r="BX114" s="771"/>
      <c r="BY114" s="771"/>
      <c r="BZ114" s="771"/>
      <c r="CA114" s="771">
        <v>2645378</v>
      </c>
      <c r="CB114" s="771"/>
      <c r="CC114" s="771"/>
      <c r="CD114" s="771"/>
      <c r="CE114" s="771"/>
      <c r="CF114" s="848">
        <v>43.3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13752</v>
      </c>
      <c r="BR115" s="771"/>
      <c r="BS115" s="771"/>
      <c r="BT115" s="771"/>
      <c r="BU115" s="771"/>
      <c r="BV115" s="771">
        <v>6044</v>
      </c>
      <c r="BW115" s="771"/>
      <c r="BX115" s="771"/>
      <c r="BY115" s="771"/>
      <c r="BZ115" s="771"/>
      <c r="CA115" s="771" t="s">
        <v>112</v>
      </c>
      <c r="CB115" s="771"/>
      <c r="CC115" s="771"/>
      <c r="CD115" s="771"/>
      <c r="CE115" s="771"/>
      <c r="CF115" s="848" t="s">
        <v>112</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302952</v>
      </c>
      <c r="DH115" s="784"/>
      <c r="DI115" s="784"/>
      <c r="DJ115" s="784"/>
      <c r="DK115" s="785"/>
      <c r="DL115" s="786">
        <v>201968</v>
      </c>
      <c r="DM115" s="784"/>
      <c r="DN115" s="784"/>
      <c r="DO115" s="784"/>
      <c r="DP115" s="785"/>
      <c r="DQ115" s="786">
        <v>100984</v>
      </c>
      <c r="DR115" s="784"/>
      <c r="DS115" s="784"/>
      <c r="DT115" s="784"/>
      <c r="DU115" s="785"/>
      <c r="DV115" s="754">
        <v>1.7</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2535281</v>
      </c>
      <c r="AB117" s="895"/>
      <c r="AC117" s="895"/>
      <c r="AD117" s="895"/>
      <c r="AE117" s="896"/>
      <c r="AF117" s="898">
        <v>2443232</v>
      </c>
      <c r="AG117" s="895"/>
      <c r="AH117" s="895"/>
      <c r="AI117" s="895"/>
      <c r="AJ117" s="896"/>
      <c r="AK117" s="898">
        <v>2358277</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429</v>
      </c>
      <c r="BP118" s="838"/>
      <c r="BQ118" s="857">
        <v>25612009</v>
      </c>
      <c r="BR118" s="858"/>
      <c r="BS118" s="858"/>
      <c r="BT118" s="858"/>
      <c r="BU118" s="858"/>
      <c r="BV118" s="858">
        <v>24506522</v>
      </c>
      <c r="BW118" s="858"/>
      <c r="BX118" s="858"/>
      <c r="BY118" s="858"/>
      <c r="BZ118" s="858"/>
      <c r="CA118" s="858">
        <v>23222815</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2407553</v>
      </c>
      <c r="BR119" s="800"/>
      <c r="BS119" s="800"/>
      <c r="BT119" s="800"/>
      <c r="BU119" s="800"/>
      <c r="BV119" s="800">
        <v>2106390</v>
      </c>
      <c r="BW119" s="800"/>
      <c r="BX119" s="800"/>
      <c r="BY119" s="800"/>
      <c r="BZ119" s="800"/>
      <c r="CA119" s="800">
        <v>1927175</v>
      </c>
      <c r="CB119" s="800"/>
      <c r="CC119" s="800"/>
      <c r="CD119" s="800"/>
      <c r="CE119" s="800"/>
      <c r="CF119" s="861">
        <v>31.6</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3465765</v>
      </c>
      <c r="BR120" s="771"/>
      <c r="BS120" s="771"/>
      <c r="BT120" s="771"/>
      <c r="BU120" s="771"/>
      <c r="BV120" s="771">
        <v>3071824</v>
      </c>
      <c r="BW120" s="771"/>
      <c r="BX120" s="771"/>
      <c r="BY120" s="771"/>
      <c r="BZ120" s="771"/>
      <c r="CA120" s="771">
        <v>2841938</v>
      </c>
      <c r="CB120" s="771"/>
      <c r="CC120" s="771"/>
      <c r="CD120" s="771"/>
      <c r="CE120" s="771"/>
      <c r="CF120" s="848">
        <v>46.5</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25679</v>
      </c>
      <c r="DH120" s="800"/>
      <c r="DI120" s="800"/>
      <c r="DJ120" s="800"/>
      <c r="DK120" s="800"/>
      <c r="DL120" s="800">
        <v>25118</v>
      </c>
      <c r="DM120" s="800"/>
      <c r="DN120" s="800"/>
      <c r="DO120" s="800"/>
      <c r="DP120" s="800"/>
      <c r="DQ120" s="800">
        <v>25309</v>
      </c>
      <c r="DR120" s="800"/>
      <c r="DS120" s="800"/>
      <c r="DT120" s="800"/>
      <c r="DU120" s="800"/>
      <c r="DV120" s="801">
        <v>0.4</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11760316</v>
      </c>
      <c r="BR121" s="858"/>
      <c r="BS121" s="858"/>
      <c r="BT121" s="858"/>
      <c r="BU121" s="858"/>
      <c r="BV121" s="858">
        <v>11743513</v>
      </c>
      <c r="BW121" s="858"/>
      <c r="BX121" s="858"/>
      <c r="BY121" s="858"/>
      <c r="BZ121" s="858"/>
      <c r="CA121" s="858">
        <v>11440193</v>
      </c>
      <c r="CB121" s="858"/>
      <c r="CC121" s="858"/>
      <c r="CD121" s="858"/>
      <c r="CE121" s="858"/>
      <c r="CF121" s="859">
        <v>187.4</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438</v>
      </c>
      <c r="BP122" s="838"/>
      <c r="BQ122" s="839">
        <v>17633634</v>
      </c>
      <c r="BR122" s="840"/>
      <c r="BS122" s="840"/>
      <c r="BT122" s="840"/>
      <c r="BU122" s="840"/>
      <c r="BV122" s="840">
        <v>16921727</v>
      </c>
      <c r="BW122" s="840"/>
      <c r="BX122" s="840"/>
      <c r="BY122" s="840"/>
      <c r="BZ122" s="840"/>
      <c r="CA122" s="840">
        <v>16209306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128.19999999999999</v>
      </c>
      <c r="BR123" s="832"/>
      <c r="BS123" s="832"/>
      <c r="BT123" s="832"/>
      <c r="BU123" s="832"/>
      <c r="BV123" s="832">
        <v>120.4</v>
      </c>
      <c r="BW123" s="832"/>
      <c r="BX123" s="832"/>
      <c r="BY123" s="832"/>
      <c r="BZ123" s="832"/>
      <c r="CA123" s="832">
        <v>114.8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13.97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13752</v>
      </c>
      <c r="DH127" s="820"/>
      <c r="DI127" s="820"/>
      <c r="DJ127" s="820"/>
      <c r="DK127" s="820"/>
      <c r="DL127" s="820">
        <v>6044</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370029</v>
      </c>
      <c r="AB128" s="724"/>
      <c r="AC128" s="724"/>
      <c r="AD128" s="724"/>
      <c r="AE128" s="725"/>
      <c r="AF128" s="726">
        <v>381760</v>
      </c>
      <c r="AG128" s="724"/>
      <c r="AH128" s="724"/>
      <c r="AI128" s="724"/>
      <c r="AJ128" s="725"/>
      <c r="AK128" s="726">
        <v>374748</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18.97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7308255</v>
      </c>
      <c r="AB129" s="784"/>
      <c r="AC129" s="784"/>
      <c r="AD129" s="784"/>
      <c r="AE129" s="785"/>
      <c r="AF129" s="786">
        <v>7396021</v>
      </c>
      <c r="AG129" s="784"/>
      <c r="AH129" s="784"/>
      <c r="AI129" s="784"/>
      <c r="AJ129" s="785"/>
      <c r="AK129" s="786">
        <v>7249436</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1085517</v>
      </c>
      <c r="AB130" s="784"/>
      <c r="AC130" s="784"/>
      <c r="AD130" s="784"/>
      <c r="AE130" s="785"/>
      <c r="AF130" s="786">
        <v>1097094</v>
      </c>
      <c r="AG130" s="784"/>
      <c r="AH130" s="784"/>
      <c r="AI130" s="784"/>
      <c r="AJ130" s="785"/>
      <c r="AK130" s="786">
        <v>1143303</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114.8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6222738</v>
      </c>
      <c r="AB131" s="717"/>
      <c r="AC131" s="717"/>
      <c r="AD131" s="717"/>
      <c r="AE131" s="718"/>
      <c r="AF131" s="719">
        <v>6298927</v>
      </c>
      <c r="AG131" s="717"/>
      <c r="AH131" s="717"/>
      <c r="AI131" s="717"/>
      <c r="AJ131" s="718"/>
      <c r="AK131" s="719">
        <v>6106133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17.35144562</v>
      </c>
      <c r="AB132" s="740"/>
      <c r="AC132" s="740"/>
      <c r="AD132" s="740"/>
      <c r="AE132" s="741"/>
      <c r="AF132" s="742">
        <v>15.310194900000001</v>
      </c>
      <c r="AG132" s="740"/>
      <c r="AH132" s="740"/>
      <c r="AI132" s="740"/>
      <c r="AJ132" s="741"/>
      <c r="AK132" s="742">
        <v>13.760361919999999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17.2</v>
      </c>
      <c r="AB133" s="749"/>
      <c r="AC133" s="749"/>
      <c r="AD133" s="749"/>
      <c r="AE133" s="750"/>
      <c r="AF133" s="748">
        <v>17.2</v>
      </c>
      <c r="AG133" s="749"/>
      <c r="AH133" s="749"/>
      <c r="AI133" s="749"/>
      <c r="AJ133" s="750"/>
      <c r="AK133" s="748">
        <v>15.4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2448884</v>
      </c>
      <c r="L9" s="264">
        <v>80500</v>
      </c>
      <c r="M9" s="265">
        <v>84248</v>
      </c>
      <c r="N9" s="266">
        <v>-4.4000000000000004</v>
      </c>
    </row>
    <row r="10" spans="1:16" x14ac:dyDescent="0.15">
      <c r="A10" s="248"/>
      <c r="B10" s="244"/>
      <c r="C10" s="244"/>
      <c r="D10" s="244"/>
      <c r="E10" s="244"/>
      <c r="F10" s="244"/>
      <c r="G10" s="1133" t="s">
        <v>471</v>
      </c>
      <c r="H10" s="1134"/>
      <c r="I10" s="1134"/>
      <c r="J10" s="1135"/>
      <c r="K10" s="267">
        <v>101937</v>
      </c>
      <c r="L10" s="268">
        <v>3351</v>
      </c>
      <c r="M10" s="269">
        <v>7169</v>
      </c>
      <c r="N10" s="270">
        <v>-53.3</v>
      </c>
    </row>
    <row r="11" spans="1:16" ht="13.5" customHeight="1" x14ac:dyDescent="0.15">
      <c r="A11" s="248"/>
      <c r="B11" s="244"/>
      <c r="C11" s="244"/>
      <c r="D11" s="244"/>
      <c r="E11" s="244"/>
      <c r="F11" s="244"/>
      <c r="G11" s="1133" t="s">
        <v>472</v>
      </c>
      <c r="H11" s="1134"/>
      <c r="I11" s="1134"/>
      <c r="J11" s="1135"/>
      <c r="K11" s="267">
        <v>1794</v>
      </c>
      <c r="L11" s="268">
        <v>59</v>
      </c>
      <c r="M11" s="269">
        <v>9152</v>
      </c>
      <c r="N11" s="270">
        <v>-99.4</v>
      </c>
    </row>
    <row r="12" spans="1:16" ht="13.5" customHeight="1" x14ac:dyDescent="0.15">
      <c r="A12" s="248"/>
      <c r="B12" s="244"/>
      <c r="C12" s="244"/>
      <c r="D12" s="244"/>
      <c r="E12" s="244"/>
      <c r="F12" s="244"/>
      <c r="G12" s="1133" t="s">
        <v>473</v>
      </c>
      <c r="H12" s="1134"/>
      <c r="I12" s="1134"/>
      <c r="J12" s="1135"/>
      <c r="K12" s="267">
        <v>9201</v>
      </c>
      <c r="L12" s="268">
        <v>302</v>
      </c>
      <c r="M12" s="269">
        <v>893</v>
      </c>
      <c r="N12" s="270">
        <v>-66.2</v>
      </c>
    </row>
    <row r="13" spans="1:16" ht="13.5" customHeight="1" x14ac:dyDescent="0.15">
      <c r="A13" s="248"/>
      <c r="B13" s="244"/>
      <c r="C13" s="244"/>
      <c r="D13" s="244"/>
      <c r="E13" s="244"/>
      <c r="F13" s="244"/>
      <c r="G13" s="1133" t="s">
        <v>474</v>
      </c>
      <c r="H13" s="1134"/>
      <c r="I13" s="1134"/>
      <c r="J13" s="1135"/>
      <c r="K13" s="267" t="s">
        <v>475</v>
      </c>
      <c r="L13" s="268" t="s">
        <v>475</v>
      </c>
      <c r="M13" s="269">
        <v>3</v>
      </c>
      <c r="N13" s="270" t="s">
        <v>475</v>
      </c>
    </row>
    <row r="14" spans="1:16" ht="13.5" customHeight="1" x14ac:dyDescent="0.15">
      <c r="A14" s="248"/>
      <c r="B14" s="244"/>
      <c r="C14" s="244"/>
      <c r="D14" s="244"/>
      <c r="E14" s="244"/>
      <c r="F14" s="244"/>
      <c r="G14" s="1133" t="s">
        <v>476</v>
      </c>
      <c r="H14" s="1134"/>
      <c r="I14" s="1134"/>
      <c r="J14" s="1135"/>
      <c r="K14" s="267">
        <v>112727</v>
      </c>
      <c r="L14" s="268">
        <v>3706</v>
      </c>
      <c r="M14" s="269">
        <v>3652</v>
      </c>
      <c r="N14" s="270">
        <v>1.5</v>
      </c>
    </row>
    <row r="15" spans="1:16" ht="13.5" customHeight="1" x14ac:dyDescent="0.15">
      <c r="A15" s="248"/>
      <c r="B15" s="244"/>
      <c r="C15" s="244"/>
      <c r="D15" s="244"/>
      <c r="E15" s="244"/>
      <c r="F15" s="244"/>
      <c r="G15" s="1133" t="s">
        <v>477</v>
      </c>
      <c r="H15" s="1134"/>
      <c r="I15" s="1134"/>
      <c r="J15" s="1135"/>
      <c r="K15" s="267">
        <v>85541</v>
      </c>
      <c r="L15" s="268">
        <v>2812</v>
      </c>
      <c r="M15" s="269">
        <v>2134</v>
      </c>
      <c r="N15" s="270">
        <v>31.8</v>
      </c>
    </row>
    <row r="16" spans="1:16" x14ac:dyDescent="0.15">
      <c r="A16" s="248"/>
      <c r="B16" s="244"/>
      <c r="C16" s="244"/>
      <c r="D16" s="244"/>
      <c r="E16" s="244"/>
      <c r="F16" s="244"/>
      <c r="G16" s="1136" t="s">
        <v>478</v>
      </c>
      <c r="H16" s="1137"/>
      <c r="I16" s="1137"/>
      <c r="J16" s="1138"/>
      <c r="K16" s="268">
        <v>-240288</v>
      </c>
      <c r="L16" s="268">
        <v>-7899</v>
      </c>
      <c r="M16" s="269">
        <v>-9248</v>
      </c>
      <c r="N16" s="270">
        <v>-14.6</v>
      </c>
    </row>
    <row r="17" spans="1:16" x14ac:dyDescent="0.15">
      <c r="A17" s="248"/>
      <c r="B17" s="244"/>
      <c r="C17" s="244"/>
      <c r="D17" s="244"/>
      <c r="E17" s="244"/>
      <c r="F17" s="244"/>
      <c r="G17" s="1136" t="s">
        <v>171</v>
      </c>
      <c r="H17" s="1137"/>
      <c r="I17" s="1137"/>
      <c r="J17" s="1138"/>
      <c r="K17" s="268">
        <v>2519796</v>
      </c>
      <c r="L17" s="268">
        <v>82831</v>
      </c>
      <c r="M17" s="269">
        <v>98003</v>
      </c>
      <c r="N17" s="270">
        <v>-15.5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9.27</v>
      </c>
      <c r="L21" s="281">
        <v>9.39</v>
      </c>
      <c r="M21" s="282">
        <v>-0.12</v>
      </c>
      <c r="N21" s="249"/>
      <c r="O21" s="283"/>
      <c r="P21" s="279"/>
    </row>
    <row r="22" spans="1:16" s="284" customFormat="1" x14ac:dyDescent="0.15">
      <c r="A22" s="279"/>
      <c r="B22" s="249"/>
      <c r="C22" s="249"/>
      <c r="D22" s="249"/>
      <c r="E22" s="249"/>
      <c r="F22" s="249"/>
      <c r="G22" s="1130" t="s">
        <v>484</v>
      </c>
      <c r="H22" s="1131"/>
      <c r="I22" s="1131"/>
      <c r="J22" s="1132"/>
      <c r="K22" s="285">
        <v>97.7</v>
      </c>
      <c r="L22" s="286">
        <v>97</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1704322</v>
      </c>
      <c r="L32" s="294">
        <v>56025</v>
      </c>
      <c r="M32" s="295">
        <v>64926</v>
      </c>
      <c r="N32" s="296">
        <v>-13.7</v>
      </c>
    </row>
    <row r="33" spans="1:16" ht="13.5" customHeight="1" x14ac:dyDescent="0.15">
      <c r="A33" s="248"/>
      <c r="B33" s="244"/>
      <c r="C33" s="244"/>
      <c r="D33" s="244"/>
      <c r="E33" s="244"/>
      <c r="F33" s="244"/>
      <c r="G33" s="1121" t="s">
        <v>488</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489</v>
      </c>
      <c r="H34" s="1122"/>
      <c r="I34" s="1122"/>
      <c r="J34" s="1123"/>
      <c r="K34" s="294" t="s">
        <v>475</v>
      </c>
      <c r="L34" s="294" t="s">
        <v>475</v>
      </c>
      <c r="M34" s="295">
        <v>24</v>
      </c>
      <c r="N34" s="296" t="s">
        <v>475</v>
      </c>
    </row>
    <row r="35" spans="1:16" ht="27" customHeight="1" x14ac:dyDescent="0.15">
      <c r="A35" s="248"/>
      <c r="B35" s="244"/>
      <c r="C35" s="244"/>
      <c r="D35" s="244"/>
      <c r="E35" s="244"/>
      <c r="F35" s="244"/>
      <c r="G35" s="1121" t="s">
        <v>490</v>
      </c>
      <c r="H35" s="1122"/>
      <c r="I35" s="1122"/>
      <c r="J35" s="1123"/>
      <c r="K35" s="294">
        <v>2188</v>
      </c>
      <c r="L35" s="294">
        <v>72</v>
      </c>
      <c r="M35" s="295">
        <v>18007</v>
      </c>
      <c r="N35" s="296">
        <v>-99.6</v>
      </c>
    </row>
    <row r="36" spans="1:16" ht="27" customHeight="1" x14ac:dyDescent="0.15">
      <c r="A36" s="248"/>
      <c r="B36" s="244"/>
      <c r="C36" s="244"/>
      <c r="D36" s="244"/>
      <c r="E36" s="244"/>
      <c r="F36" s="244"/>
      <c r="G36" s="1121" t="s">
        <v>491</v>
      </c>
      <c r="H36" s="1122"/>
      <c r="I36" s="1122"/>
      <c r="J36" s="1123"/>
      <c r="K36" s="294">
        <v>651767</v>
      </c>
      <c r="L36" s="294">
        <v>21425</v>
      </c>
      <c r="M36" s="295">
        <v>3275</v>
      </c>
      <c r="N36" s="296">
        <v>554.20000000000005</v>
      </c>
    </row>
    <row r="37" spans="1:16" ht="13.5" customHeight="1" x14ac:dyDescent="0.15">
      <c r="A37" s="248"/>
      <c r="B37" s="244"/>
      <c r="C37" s="244"/>
      <c r="D37" s="244"/>
      <c r="E37" s="244"/>
      <c r="F37" s="244"/>
      <c r="G37" s="1121" t="s">
        <v>492</v>
      </c>
      <c r="H37" s="1122"/>
      <c r="I37" s="1122"/>
      <c r="J37" s="1123"/>
      <c r="K37" s="294" t="s">
        <v>475</v>
      </c>
      <c r="L37" s="294" t="s">
        <v>475</v>
      </c>
      <c r="M37" s="295">
        <v>1233</v>
      </c>
      <c r="N37" s="296" t="s">
        <v>475</v>
      </c>
    </row>
    <row r="38" spans="1:16" ht="27" customHeight="1" x14ac:dyDescent="0.15">
      <c r="A38" s="248"/>
      <c r="B38" s="244"/>
      <c r="C38" s="244"/>
      <c r="D38" s="244"/>
      <c r="E38" s="244"/>
      <c r="F38" s="244"/>
      <c r="G38" s="1124" t="s">
        <v>493</v>
      </c>
      <c r="H38" s="1125"/>
      <c r="I38" s="1125"/>
      <c r="J38" s="1126"/>
      <c r="K38" s="297" t="s">
        <v>475</v>
      </c>
      <c r="L38" s="297" t="s">
        <v>475</v>
      </c>
      <c r="M38" s="298">
        <v>9</v>
      </c>
      <c r="N38" s="299" t="s">
        <v>475</v>
      </c>
      <c r="O38" s="293"/>
    </row>
    <row r="39" spans="1:16" x14ac:dyDescent="0.15">
      <c r="A39" s="248"/>
      <c r="B39" s="244"/>
      <c r="C39" s="244"/>
      <c r="D39" s="244"/>
      <c r="E39" s="244"/>
      <c r="F39" s="244"/>
      <c r="G39" s="1124" t="s">
        <v>494</v>
      </c>
      <c r="H39" s="1125"/>
      <c r="I39" s="1125"/>
      <c r="J39" s="1126"/>
      <c r="K39" s="300">
        <v>-374748</v>
      </c>
      <c r="L39" s="300">
        <v>-12319</v>
      </c>
      <c r="M39" s="301">
        <v>-4280</v>
      </c>
      <c r="N39" s="302">
        <v>187.8</v>
      </c>
      <c r="O39" s="293"/>
    </row>
    <row r="40" spans="1:16" ht="27" customHeight="1" x14ac:dyDescent="0.15">
      <c r="A40" s="248"/>
      <c r="B40" s="244"/>
      <c r="C40" s="244"/>
      <c r="D40" s="244"/>
      <c r="E40" s="244"/>
      <c r="F40" s="244"/>
      <c r="G40" s="1121" t="s">
        <v>495</v>
      </c>
      <c r="H40" s="1122"/>
      <c r="I40" s="1122"/>
      <c r="J40" s="1123"/>
      <c r="K40" s="300">
        <v>-1143303</v>
      </c>
      <c r="L40" s="300">
        <v>-37583</v>
      </c>
      <c r="M40" s="301">
        <v>-56807</v>
      </c>
      <c r="N40" s="302">
        <v>-33.799999999999997</v>
      </c>
      <c r="O40" s="293"/>
    </row>
    <row r="41" spans="1:16" x14ac:dyDescent="0.15">
      <c r="A41" s="248"/>
      <c r="B41" s="244"/>
      <c r="C41" s="244"/>
      <c r="D41" s="244"/>
      <c r="E41" s="244"/>
      <c r="F41" s="244"/>
      <c r="G41" s="1127" t="s">
        <v>281</v>
      </c>
      <c r="H41" s="1128"/>
      <c r="I41" s="1128"/>
      <c r="J41" s="1129"/>
      <c r="K41" s="294">
        <v>840226</v>
      </c>
      <c r="L41" s="300">
        <v>27620</v>
      </c>
      <c r="M41" s="301">
        <v>26387</v>
      </c>
      <c r="N41" s="302">
        <v>4.7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2107484</v>
      </c>
      <c r="J51" s="320">
        <v>66535</v>
      </c>
      <c r="K51" s="321">
        <v>31.5</v>
      </c>
      <c r="L51" s="322">
        <v>86381</v>
      </c>
      <c r="M51" s="323">
        <v>9.3000000000000007</v>
      </c>
      <c r="N51" s="324">
        <v>22.2</v>
      </c>
    </row>
    <row r="52" spans="1:14" x14ac:dyDescent="0.15">
      <c r="A52" s="248"/>
      <c r="B52" s="244"/>
      <c r="C52" s="244"/>
      <c r="D52" s="244"/>
      <c r="E52" s="244"/>
      <c r="F52" s="244"/>
      <c r="G52" s="325"/>
      <c r="H52" s="326" t="s">
        <v>506</v>
      </c>
      <c r="I52" s="327">
        <v>899751</v>
      </c>
      <c r="J52" s="328">
        <v>28406</v>
      </c>
      <c r="K52" s="329">
        <v>9.9</v>
      </c>
      <c r="L52" s="330">
        <v>41242</v>
      </c>
      <c r="M52" s="331">
        <v>-10.4</v>
      </c>
      <c r="N52" s="332">
        <v>20.3</v>
      </c>
    </row>
    <row r="53" spans="1:14" x14ac:dyDescent="0.15">
      <c r="A53" s="248"/>
      <c r="B53" s="244"/>
      <c r="C53" s="244"/>
      <c r="D53" s="244"/>
      <c r="E53" s="244"/>
      <c r="F53" s="244"/>
      <c r="G53" s="310" t="s">
        <v>507</v>
      </c>
      <c r="H53" s="311"/>
      <c r="I53" s="319">
        <v>1007672</v>
      </c>
      <c r="J53" s="320">
        <v>32272</v>
      </c>
      <c r="K53" s="321">
        <v>-51.5</v>
      </c>
      <c r="L53" s="322">
        <v>67201</v>
      </c>
      <c r="M53" s="323">
        <v>-22.2</v>
      </c>
      <c r="N53" s="324">
        <v>-29.3</v>
      </c>
    </row>
    <row r="54" spans="1:14" x14ac:dyDescent="0.15">
      <c r="A54" s="248"/>
      <c r="B54" s="244"/>
      <c r="C54" s="244"/>
      <c r="D54" s="244"/>
      <c r="E54" s="244"/>
      <c r="F54" s="244"/>
      <c r="G54" s="325"/>
      <c r="H54" s="326" t="s">
        <v>506</v>
      </c>
      <c r="I54" s="327">
        <v>536194</v>
      </c>
      <c r="J54" s="328">
        <v>17172</v>
      </c>
      <c r="K54" s="329">
        <v>-39.5</v>
      </c>
      <c r="L54" s="330">
        <v>35210</v>
      </c>
      <c r="M54" s="331">
        <v>-14.6</v>
      </c>
      <c r="N54" s="332">
        <v>-24.9</v>
      </c>
    </row>
    <row r="55" spans="1:14" x14ac:dyDescent="0.15">
      <c r="A55" s="248"/>
      <c r="B55" s="244"/>
      <c r="C55" s="244"/>
      <c r="D55" s="244"/>
      <c r="E55" s="244"/>
      <c r="F55" s="244"/>
      <c r="G55" s="310" t="s">
        <v>508</v>
      </c>
      <c r="H55" s="311"/>
      <c r="I55" s="319">
        <v>1019434</v>
      </c>
      <c r="J55" s="320">
        <v>32851</v>
      </c>
      <c r="K55" s="321">
        <v>1.8</v>
      </c>
      <c r="L55" s="322">
        <v>75709</v>
      </c>
      <c r="M55" s="323">
        <v>12.7</v>
      </c>
      <c r="N55" s="324">
        <v>-10.9</v>
      </c>
    </row>
    <row r="56" spans="1:14" x14ac:dyDescent="0.15">
      <c r="A56" s="248"/>
      <c r="B56" s="244"/>
      <c r="C56" s="244"/>
      <c r="D56" s="244"/>
      <c r="E56" s="244"/>
      <c r="F56" s="244"/>
      <c r="G56" s="325"/>
      <c r="H56" s="326" t="s">
        <v>506</v>
      </c>
      <c r="I56" s="327">
        <v>567834</v>
      </c>
      <c r="J56" s="328">
        <v>18298</v>
      </c>
      <c r="K56" s="329">
        <v>6.6</v>
      </c>
      <c r="L56" s="330">
        <v>35212</v>
      </c>
      <c r="M56" s="331">
        <v>0</v>
      </c>
      <c r="N56" s="332">
        <v>6.6</v>
      </c>
    </row>
    <row r="57" spans="1:14" x14ac:dyDescent="0.15">
      <c r="A57" s="248"/>
      <c r="B57" s="244"/>
      <c r="C57" s="244"/>
      <c r="D57" s="244"/>
      <c r="E57" s="244"/>
      <c r="F57" s="244"/>
      <c r="G57" s="310" t="s">
        <v>509</v>
      </c>
      <c r="H57" s="311"/>
      <c r="I57" s="319">
        <v>1452522</v>
      </c>
      <c r="J57" s="320">
        <v>47137</v>
      </c>
      <c r="K57" s="321">
        <v>43.5</v>
      </c>
      <c r="L57" s="322">
        <v>90961</v>
      </c>
      <c r="M57" s="323">
        <v>20.100000000000001</v>
      </c>
      <c r="N57" s="324">
        <v>23.4</v>
      </c>
    </row>
    <row r="58" spans="1:14" x14ac:dyDescent="0.15">
      <c r="A58" s="248"/>
      <c r="B58" s="244"/>
      <c r="C58" s="244"/>
      <c r="D58" s="244"/>
      <c r="E58" s="244"/>
      <c r="F58" s="244"/>
      <c r="G58" s="325"/>
      <c r="H58" s="326" t="s">
        <v>506</v>
      </c>
      <c r="I58" s="327">
        <v>685365</v>
      </c>
      <c r="J58" s="328">
        <v>22241</v>
      </c>
      <c r="K58" s="329">
        <v>21.5</v>
      </c>
      <c r="L58" s="330">
        <v>37720</v>
      </c>
      <c r="M58" s="331">
        <v>7.1</v>
      </c>
      <c r="N58" s="332">
        <v>14.4</v>
      </c>
    </row>
    <row r="59" spans="1:14" x14ac:dyDescent="0.15">
      <c r="A59" s="248"/>
      <c r="B59" s="244"/>
      <c r="C59" s="244"/>
      <c r="D59" s="244"/>
      <c r="E59" s="244"/>
      <c r="F59" s="244"/>
      <c r="G59" s="310" t="s">
        <v>510</v>
      </c>
      <c r="H59" s="311"/>
      <c r="I59" s="319">
        <v>1997588</v>
      </c>
      <c r="J59" s="320">
        <v>65665</v>
      </c>
      <c r="K59" s="321">
        <v>39.299999999999997</v>
      </c>
      <c r="L59" s="322">
        <v>106614</v>
      </c>
      <c r="M59" s="323">
        <v>17.2</v>
      </c>
      <c r="N59" s="324">
        <v>22.1</v>
      </c>
    </row>
    <row r="60" spans="1:14" x14ac:dyDescent="0.15">
      <c r="A60" s="248"/>
      <c r="B60" s="244"/>
      <c r="C60" s="244"/>
      <c r="D60" s="244"/>
      <c r="E60" s="244"/>
      <c r="F60" s="244"/>
      <c r="G60" s="325"/>
      <c r="H60" s="326" t="s">
        <v>506</v>
      </c>
      <c r="I60" s="333">
        <v>801389</v>
      </c>
      <c r="J60" s="328">
        <v>26343</v>
      </c>
      <c r="K60" s="329">
        <v>18.399999999999999</v>
      </c>
      <c r="L60" s="330">
        <v>45545</v>
      </c>
      <c r="M60" s="331">
        <v>20.7</v>
      </c>
      <c r="N60" s="332">
        <v>-2.2999999999999998</v>
      </c>
    </row>
    <row r="61" spans="1:14" x14ac:dyDescent="0.15">
      <c r="A61" s="248"/>
      <c r="B61" s="244"/>
      <c r="C61" s="244"/>
      <c r="D61" s="244"/>
      <c r="E61" s="244"/>
      <c r="F61" s="244"/>
      <c r="G61" s="310" t="s">
        <v>511</v>
      </c>
      <c r="H61" s="334"/>
      <c r="I61" s="335">
        <v>1516940</v>
      </c>
      <c r="J61" s="336">
        <v>48892</v>
      </c>
      <c r="K61" s="337">
        <v>12.9</v>
      </c>
      <c r="L61" s="338">
        <v>85373</v>
      </c>
      <c r="M61" s="339">
        <v>7.4</v>
      </c>
      <c r="N61" s="324">
        <v>5.5</v>
      </c>
    </row>
    <row r="62" spans="1:14" x14ac:dyDescent="0.15">
      <c r="A62" s="248"/>
      <c r="B62" s="244"/>
      <c r="C62" s="244"/>
      <c r="D62" s="244"/>
      <c r="E62" s="244"/>
      <c r="F62" s="244"/>
      <c r="G62" s="325"/>
      <c r="H62" s="326" t="s">
        <v>506</v>
      </c>
      <c r="I62" s="327">
        <v>698107</v>
      </c>
      <c r="J62" s="328">
        <v>22492</v>
      </c>
      <c r="K62" s="329">
        <v>3.4</v>
      </c>
      <c r="L62" s="330">
        <v>38986</v>
      </c>
      <c r="M62" s="331">
        <v>0.6</v>
      </c>
      <c r="N62" s="332">
        <v>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7.82</v>
      </c>
      <c r="G47" s="12">
        <v>8.35</v>
      </c>
      <c r="H47" s="12">
        <v>10.6</v>
      </c>
      <c r="I47" s="12">
        <v>11.25</v>
      </c>
      <c r="J47" s="13">
        <v>11.52</v>
      </c>
    </row>
    <row r="48" spans="2:10" ht="57.75" customHeight="1" x14ac:dyDescent="0.15">
      <c r="B48" s="14"/>
      <c r="C48" s="1141" t="s">
        <v>4</v>
      </c>
      <c r="D48" s="1141"/>
      <c r="E48" s="1142"/>
      <c r="F48" s="15">
        <v>7.04</v>
      </c>
      <c r="G48" s="16">
        <v>6.46</v>
      </c>
      <c r="H48" s="16">
        <v>7.87</v>
      </c>
      <c r="I48" s="16">
        <v>7.45</v>
      </c>
      <c r="J48" s="17">
        <v>7.43</v>
      </c>
    </row>
    <row r="49" spans="2:10" ht="57.75" customHeight="1" thickBot="1" x14ac:dyDescent="0.2">
      <c r="B49" s="18"/>
      <c r="C49" s="1143" t="s">
        <v>5</v>
      </c>
      <c r="D49" s="1143"/>
      <c r="E49" s="1144"/>
      <c r="F49" s="19">
        <v>1.76</v>
      </c>
      <c r="G49" s="20" t="s">
        <v>518</v>
      </c>
      <c r="H49" s="20">
        <v>8.09</v>
      </c>
      <c r="I49" s="20">
        <v>0.8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520</v>
      </c>
      <c r="D34" s="1151"/>
      <c r="E34" s="1152"/>
      <c r="F34" s="32">
        <v>7</v>
      </c>
      <c r="G34" s="33">
        <v>6.47</v>
      </c>
      <c r="H34" s="33">
        <v>7.82</v>
      </c>
      <c r="I34" s="33">
        <v>7.44</v>
      </c>
      <c r="J34" s="34">
        <v>7.35</v>
      </c>
      <c r="K34" s="22"/>
      <c r="L34" s="22"/>
      <c r="M34" s="22"/>
      <c r="N34" s="22"/>
      <c r="O34" s="22"/>
      <c r="P34" s="22"/>
    </row>
    <row r="35" spans="1:16" ht="39" customHeight="1" x14ac:dyDescent="0.15">
      <c r="A35" s="22"/>
      <c r="B35" s="35"/>
      <c r="C35" s="1145" t="s">
        <v>521</v>
      </c>
      <c r="D35" s="1146"/>
      <c r="E35" s="1147"/>
      <c r="F35" s="36">
        <v>3.54</v>
      </c>
      <c r="G35" s="37">
        <v>4.0999999999999996</v>
      </c>
      <c r="H35" s="37">
        <v>4.55</v>
      </c>
      <c r="I35" s="37">
        <v>4.93</v>
      </c>
      <c r="J35" s="38">
        <v>4.76</v>
      </c>
      <c r="K35" s="22"/>
      <c r="L35" s="22"/>
      <c r="M35" s="22"/>
      <c r="N35" s="22"/>
      <c r="O35" s="22"/>
      <c r="P35" s="22"/>
    </row>
    <row r="36" spans="1:16" ht="39" customHeight="1" x14ac:dyDescent="0.15">
      <c r="A36" s="22"/>
      <c r="B36" s="35"/>
      <c r="C36" s="1145" t="s">
        <v>522</v>
      </c>
      <c r="D36" s="1146"/>
      <c r="E36" s="1147"/>
      <c r="F36" s="36">
        <v>0.5</v>
      </c>
      <c r="G36" s="37">
        <v>0.92</v>
      </c>
      <c r="H36" s="37">
        <v>0.6</v>
      </c>
      <c r="I36" s="37">
        <v>0.79</v>
      </c>
      <c r="J36" s="38">
        <v>1.78</v>
      </c>
      <c r="K36" s="22"/>
      <c r="L36" s="22"/>
      <c r="M36" s="22"/>
      <c r="N36" s="22"/>
      <c r="O36" s="22"/>
      <c r="P36" s="22"/>
    </row>
    <row r="37" spans="1:16" ht="39" customHeight="1" x14ac:dyDescent="0.15">
      <c r="A37" s="22"/>
      <c r="B37" s="35"/>
      <c r="C37" s="1145" t="s">
        <v>523</v>
      </c>
      <c r="D37" s="1146"/>
      <c r="E37" s="1147"/>
      <c r="F37" s="36" t="s">
        <v>518</v>
      </c>
      <c r="G37" s="37" t="s">
        <v>524</v>
      </c>
      <c r="H37" s="37">
        <v>0.48</v>
      </c>
      <c r="I37" s="37">
        <v>0.01</v>
      </c>
      <c r="J37" s="38">
        <v>0.2</v>
      </c>
      <c r="K37" s="22"/>
      <c r="L37" s="22"/>
      <c r="M37" s="22"/>
      <c r="N37" s="22"/>
      <c r="O37" s="22"/>
      <c r="P37" s="22"/>
    </row>
    <row r="38" spans="1:16" ht="39" customHeight="1" x14ac:dyDescent="0.15">
      <c r="A38" s="22"/>
      <c r="B38" s="35"/>
      <c r="C38" s="1145" t="s">
        <v>525</v>
      </c>
      <c r="D38" s="1146"/>
      <c r="E38" s="1147"/>
      <c r="F38" s="36">
        <v>5.47</v>
      </c>
      <c r="G38" s="37">
        <v>4.26</v>
      </c>
      <c r="H38" s="37">
        <v>2.57</v>
      </c>
      <c r="I38" s="37">
        <v>2.13</v>
      </c>
      <c r="J38" s="38">
        <v>0.12</v>
      </c>
      <c r="K38" s="22"/>
      <c r="L38" s="22"/>
      <c r="M38" s="22"/>
      <c r="N38" s="22"/>
      <c r="O38" s="22"/>
      <c r="P38" s="22"/>
    </row>
    <row r="39" spans="1:16" ht="39" customHeight="1" x14ac:dyDescent="0.15">
      <c r="A39" s="22"/>
      <c r="B39" s="35"/>
      <c r="C39" s="1145" t="s">
        <v>526</v>
      </c>
      <c r="D39" s="1146"/>
      <c r="E39" s="1147"/>
      <c r="F39" s="36">
        <v>0.03</v>
      </c>
      <c r="G39" s="37">
        <v>0</v>
      </c>
      <c r="H39" s="37">
        <v>0.04</v>
      </c>
      <c r="I39" s="37">
        <v>0.01</v>
      </c>
      <c r="J39" s="38">
        <v>0.08</v>
      </c>
      <c r="K39" s="22"/>
      <c r="L39" s="22"/>
      <c r="M39" s="22"/>
      <c r="N39" s="22"/>
      <c r="O39" s="22"/>
      <c r="P39" s="22"/>
    </row>
    <row r="40" spans="1:16" ht="39" customHeight="1" x14ac:dyDescent="0.15">
      <c r="A40" s="22"/>
      <c r="B40" s="35"/>
      <c r="C40" s="1145" t="s">
        <v>527</v>
      </c>
      <c r="D40" s="1146"/>
      <c r="E40" s="1147"/>
      <c r="F40" s="36">
        <v>0</v>
      </c>
      <c r="G40" s="37">
        <v>0</v>
      </c>
      <c r="H40" s="37">
        <v>0.01</v>
      </c>
      <c r="I40" s="37">
        <v>0.02</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529</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1819</v>
      </c>
      <c r="L45" s="60">
        <v>1966</v>
      </c>
      <c r="M45" s="60">
        <v>1818</v>
      </c>
      <c r="N45" s="60">
        <v>1729</v>
      </c>
      <c r="O45" s="61">
        <v>1704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2</v>
      </c>
      <c r="L48" s="64">
        <v>2</v>
      </c>
      <c r="M48" s="64">
        <v>7</v>
      </c>
      <c r="N48" s="64">
        <v>2</v>
      </c>
      <c r="O48" s="65">
        <v>2</v>
      </c>
      <c r="P48" s="48"/>
      <c r="Q48" s="48"/>
      <c r="R48" s="48"/>
      <c r="S48" s="48"/>
      <c r="T48" s="48"/>
      <c r="U48" s="48"/>
    </row>
    <row r="49" spans="1:21" ht="30.75" customHeight="1" x14ac:dyDescent="0.15">
      <c r="A49" s="48"/>
      <c r="B49" s="1163"/>
      <c r="C49" s="1164"/>
      <c r="D49" s="62"/>
      <c r="E49" s="1155" t="s">
        <v>16</v>
      </c>
      <c r="F49" s="1155"/>
      <c r="G49" s="1155"/>
      <c r="H49" s="1155"/>
      <c r="I49" s="1155"/>
      <c r="J49" s="1156"/>
      <c r="K49" s="63">
        <v>660</v>
      </c>
      <c r="L49" s="64">
        <v>698</v>
      </c>
      <c r="M49" s="64">
        <v>710</v>
      </c>
      <c r="N49" s="64">
        <v>712</v>
      </c>
      <c r="O49" s="65">
        <v>652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1506</v>
      </c>
      <c r="L52" s="64">
        <v>1461</v>
      </c>
      <c r="M52" s="64">
        <v>1456</v>
      </c>
      <c r="N52" s="64">
        <v>1480</v>
      </c>
      <c r="O52" s="65">
        <v>1519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976</v>
      </c>
      <c r="L53" s="69">
        <v>1205</v>
      </c>
      <c r="M53" s="69">
        <v>1079</v>
      </c>
      <c r="N53" s="69">
        <v>963</v>
      </c>
      <c r="O53" s="70">
        <v>839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2016-04-28T05:39:37Z</cp:lastPrinted>
  <dcterms:created xsi:type="dcterms:W3CDTF">2016-02-15T00:49:29Z</dcterms:created>
  <dcterms:modified xsi:type="dcterms:W3CDTF">2016-05-06T01:54:18Z</dcterms:modified>
  <cp:category/>
</cp:coreProperties>
</file>