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32" i="11" l="1"/>
  <c r="AA31" i="11" l="1"/>
  <c r="AA29" i="11"/>
  <c r="AA30" i="11"/>
  <c r="AA33" i="11" l="1"/>
  <c r="AA8" i="11"/>
  <c r="AA7"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calcChain>
</file>

<file path=xl/sharedStrings.xml><?xml version="1.0" encoding="utf-8"?>
<sst xmlns="http://schemas.openxmlformats.org/spreadsheetml/2006/main" count="982" uniqueCount="555">
  <si>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</si>
  <si>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</si>
  <si>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</si>
  <si>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</si>
  <si>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</si>
  <si>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</si>
  <si>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</si>
  <si>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</si>
  <si>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</si>
  <si>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</si>
  <si>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</si>
  <si>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</si>
  <si>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</si>
  <si>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</si>
  <si>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</si>
  <si>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</si>
  <si>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</si>
  <si>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</si>
  <si>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</si>
  <si>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</si>
  <si>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</si>
  <si>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</si>
  <si>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</si>
  <si>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</si>
  <si>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</si>
  <si>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</si>
  <si>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</si>
  <si>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</si>
  <si>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</si>
  <si>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</si>
  <si>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</si>
  <si>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</si>
  <si>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</si>
  <si>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</si>
  <si>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</si>
  <si>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</si>
  <si>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</si>
  <si>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</si>
  <si>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</si>
  <si>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</si>
  <si>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</si>
  <si>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</si>
  <si>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</si>
  <si>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</si>
  <si>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</si>
  <si>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</si>
  <si>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</si>
  <si>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</si>
  <si>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</si>
  <si>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</si>
  <si>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</si>
  <si>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</si>
  <si>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</si>
  <si>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</si>
  <si>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</si>
  <si>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</si>
  <si>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</si>
  <si>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</si>
  <si>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</si>
  <si>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</si>
  <si>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</si>
  <si>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</si>
  <si>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</si>
  <si>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</si>
  <si>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</si>
  <si>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</si>
  <si>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</si>
  <si>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</si>
  <si>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</si>
  <si>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</si>
  <si>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</si>
  <si>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</si>
  <si>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</si>
  <si>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</si>
  <si>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</si>
  <si>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</si>
  <si>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</si>
  <si>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</si>
  <si>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</si>
  <si>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</si>
  <si>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</si>
  <si>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</si>
  <si>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つくば市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</si>
  <si>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</si>
  <si>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</si>
  <si>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</si>
  <si>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</si>
  <si>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</si>
  <si>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</si>
  <si>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</si>
  <si>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</si>
  <si>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</si>
  <si>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</si>
  <si>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</si>
  <si>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</si>
  <si>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</si>
  <si>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</si>
  <si>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</si>
  <si>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</si>
  <si>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</si>
  <si>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</si>
  <si>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</si>
  <si>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</si>
  <si>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</si>
  <si>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</si>
  <si>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</si>
  <si>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</si>
  <si>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</si>
  <si>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</si>
  <si>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</si>
  <si>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</si>
  <si>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</si>
  <si>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</si>
  <si>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</si>
  <si>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</si>
  <si>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</si>
  <si>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</si>
  <si>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</si>
  <si>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</si>
  <si>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</si>
  <si>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</si>
  <si>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</si>
  <si>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</si>
  <si>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</si>
  <si>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</si>
  <si>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</si>
  <si>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</si>
  <si>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</si>
  <si>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</si>
  <si>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</si>
  <si>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</si>
  <si>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</si>
  <si>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</si>
  <si>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</si>
  <si>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</si>
  <si>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</si>
  <si>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</si>
  <si>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</si>
  <si>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</si>
  <si>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</si>
  <si>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</si>
  <si>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</si>
  <si>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</si>
  <si>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</si>
  <si>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</si>
  <si>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</si>
  <si>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</si>
  <si>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</si>
  <si>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</si>
  <si>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</si>
  <si>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</si>
  <si>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</si>
  <si>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</si>
  <si>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</si>
  <si>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</si>
  <si>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</si>
  <si>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</si>
  <si>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</si>
  <si>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</si>
  <si>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</si>
  <si>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</si>
  <si>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</si>
  <si>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</si>
  <si>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</si>
  <si>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</si>
  <si>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</si>
  <si>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</si>
  <si>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</si>
  <si>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</si>
  <si>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</si>
  <si>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</si>
  <si>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</si>
  <si>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</si>
  <si>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</si>
  <si>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</si>
  <si>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</si>
  <si>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</si>
  <si>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</si>
  <si>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</si>
  <si>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</si>
  <si>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</si>
  <si>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</si>
  <si>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</si>
  <si>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</si>
  <si>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</si>
  <si>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</si>
  <si>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</si>
  <si>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</si>
  <si>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</si>
  <si>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</si>
  <si>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</si>
  <si>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</si>
  <si>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</si>
  <si>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</si>
  <si>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</si>
  <si>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茨城県つくば市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</si>
  <si>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</si>
  <si>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</si>
  <si>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</si>
  <si>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</si>
  <si>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</si>
  <si>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</si>
  <si>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</si>
  <si>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</si>
  <si>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</si>
  <si>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</si>
  <si>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</si>
  <si>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</si>
  <si>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</si>
  <si>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</si>
  <si>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</si>
  <si>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</si>
  <si>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</si>
  <si>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</si>
  <si>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</si>
  <si>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</si>
  <si>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</si>
  <si>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</si>
  <si>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</si>
  <si>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</si>
  <si>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</si>
  <si>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</si>
  <si>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</si>
  <si>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</si>
  <si>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</si>
  <si>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</si>
  <si>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</si>
  <si>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</si>
  <si>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</si>
  <si>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</si>
  <si>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</si>
  <si>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</si>
  <si>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</si>
  <si>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</si>
  <si>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</si>
  <si>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</si>
  <si>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</si>
  <si>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</si>
  <si>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</si>
  <si>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</si>
  <si>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</si>
  <si>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</si>
  <si>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</si>
  <si>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</si>
  <si>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</si>
  <si>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</si>
  <si>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</si>
  <si>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</si>
  <si>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</si>
  <si>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</si>
  <si>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</si>
  <si>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</si>
  <si>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</si>
  <si>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</si>
  <si>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</si>
  <si>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</si>
  <si>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</si>
  <si>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</si>
  <si>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</si>
  <si>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</si>
  <si>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</si>
  <si>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</si>
  <si>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</si>
  <si>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</si>
  <si>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</si>
  <si>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</si>
  <si>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</si>
  <si>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</si>
  <si>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</si>
  <si>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</si>
  <si>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</si>
  <si>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</si>
  <si>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</si>
  <si>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</si>
  <si>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</si>
  <si>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</si>
  <si>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</si>
  <si>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</si>
  <si>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</si>
  <si>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</si>
  <si>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</si>
  <si>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</si>
  <si>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</si>
  <si>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</si>
  <si>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</si>
  <si>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</si>
  <si>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</si>
  <si>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</si>
  <si>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</si>
  <si>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</si>
  <si>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</si>
  <si>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</si>
  <si>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</si>
  <si>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</si>
  <si>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</si>
  <si>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</si>
  <si>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</si>
  <si>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</si>
  <si>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</si>
  <si>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</si>
  <si>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</si>
  <si>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</si>
  <si>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</si>
  <si>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</si>
  <si>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</si>
  <si>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</si>
  <si>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</si>
  <si>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</si>
  <si>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</si>
  <si>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</si>
  <si>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</si>
  <si>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</si>
  <si>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</si>
  <si>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</si>
  <si>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</si>
  <si>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</si>
  <si>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</si>
  <si>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</si>
  <si>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</si>
  <si>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</si>
  <si>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</si>
  <si>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</si>
  <si>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</si>
  <si>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</si>
  <si>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</si>
  <si>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</si>
  <si>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</si>
  <si>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</si>
  <si>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</si>
  <si>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</si>
  <si>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</si>
  <si>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</si>
  <si>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</si>
  <si>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</si>
  <si>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</si>
  <si>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</si>
  <si>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</si>
  <si>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</si>
  <si>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</si>
  <si>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</si>
  <si>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</si>
  <si>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</si>
  <si>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</si>
  <si>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</si>
  <si>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茨城県つくば市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</si>
  <si>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</si>
  <si>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</si>
  <si>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</si>
  <si>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</si>
  <si>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</si>
  <si>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</si>
  <si>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</si>
  <si>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</si>
  <si>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</si>
  <si>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</si>
  <si>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</si>
  <si>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</si>
  <si>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</si>
  <si>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</si>
  <si>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</si>
  <si>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</si>
  <si>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</si>
  <si>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</si>
  <si>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</si>
  <si>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</si>
  <si>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つくば市等公平委員会</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</si>
  <si>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</si>
  <si>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</si>
  <si>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</si>
  <si>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</si>
  <si>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</si>
  <si>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</si>
  <si>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</si>
  <si>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</si>
  <si>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</si>
  <si>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</si>
  <si>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</si>
  <si>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</si>
  <si>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</si>
  <si>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つくば市国民健康保険特別会計</t>
    <phoneticPr fontId="5"/>
  </si>
  <si>
    <t>つくば市介護保険事業特別会計</t>
    <phoneticPr fontId="5"/>
  </si>
  <si>
    <t>つくば市後期高齢者医療特別会計</t>
    <phoneticPr fontId="5"/>
  </si>
  <si>
    <t>つくば市水道事業会計</t>
    <phoneticPr fontId="5"/>
  </si>
  <si>
    <t>法適用企業</t>
    <phoneticPr fontId="5"/>
  </si>
  <si>
    <t>つくば市病院事業会計</t>
    <phoneticPr fontId="5"/>
  </si>
  <si>
    <t>つくば市下水道事業特別会計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</si>
  <si>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</si>
  <si>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</si>
  <si>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</si>
  <si>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</si>
  <si>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</si>
  <si>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</si>
  <si>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</si>
  <si>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</si>
  <si>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</si>
  <si>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</si>
  <si>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</si>
  <si>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</si>
  <si>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</si>
  <si>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</si>
  <si>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</si>
  <si>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</si>
  <si>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</si>
  <si>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</si>
  <si>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</si>
  <si>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</si>
  <si>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</si>
  <si>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</si>
  <si>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</si>
  <si>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</si>
  <si>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</si>
  <si>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</si>
  <si>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</si>
  <si>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</si>
  <si>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</si>
  <si>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</si>
  <si>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</si>
  <si>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</si>
  <si>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</si>
  <si>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</si>
  <si>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</si>
  <si>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</si>
  <si>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</si>
  <si>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</si>
  <si>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</si>
  <si>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</si>
  <si>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</si>
  <si>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</si>
  <si>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</si>
  <si>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</si>
  <si>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</si>
  <si>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</si>
  <si>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</si>
  <si>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</si>
  <si>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</si>
  <si>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</si>
  <si>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</si>
  <si>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</si>
  <si>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</si>
  <si>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</si>
  <si>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</si>
  <si>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</si>
  <si>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</si>
  <si>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</si>
  <si>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</si>
  <si>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</si>
  <si>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</si>
  <si>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</si>
  <si>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</si>
  <si>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</si>
  <si>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</si>
  <si>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</si>
  <si>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</si>
  <si>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</si>
  <si>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</si>
  <si>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</si>
  <si>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</si>
  <si>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</si>
  <si>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</si>
  <si>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</si>
  <si>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</si>
  <si>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</si>
  <si>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</si>
  <si>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</si>
  <si>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</si>
  <si>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</si>
  <si>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</si>
  <si>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</si>
  <si>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</si>
  <si>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</si>
  <si>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</si>
  <si>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</si>
  <si>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</si>
  <si>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</si>
  <si>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</si>
  <si>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</si>
  <si>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</si>
  <si>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</si>
  <si>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</si>
  <si>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</si>
  <si>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</si>
  <si>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</si>
  <si>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</si>
  <si>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</si>
  <si>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</si>
  <si>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</si>
  <si>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</si>
  <si>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</si>
  <si>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</si>
  <si>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</si>
  <si>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</si>
  <si>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</si>
  <si>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</si>
  <si>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</si>
  <si>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</si>
  <si>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</si>
  <si>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</si>
  <si>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</si>
  <si>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</si>
  <si>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</si>
  <si>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</si>
  <si>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</si>
  <si>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</si>
  <si>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</si>
  <si>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</si>
  <si>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</si>
  <si>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</si>
  <si>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</si>
  <si>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</si>
  <si>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</si>
  <si>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</si>
  <si>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</si>
  <si>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</si>
  <si>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</si>
  <si>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</si>
  <si>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</si>
  <si>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</si>
  <si>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</si>
  <si>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</si>
  <si>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1.90</t>
  </si>
  <si>
    <t>▲ 3.29</t>
  </si>
  <si>
    <t>▲ 1.88</t>
  </si>
  <si>
    <t>▲ 1.74</t>
  </si>
  <si>
    <t>一般会計</t>
  </si>
  <si>
    <t>つくば市水道事業会計</t>
  </si>
  <si>
    <t>つくば市下水道事業特別会計</t>
  </si>
  <si>
    <t>つくば市介護保険事業特別会計</t>
  </si>
  <si>
    <t>つくば市病院事業会計</t>
  </si>
  <si>
    <t>つくば市国民健康保険特別会計</t>
  </si>
  <si>
    <t>つくば市後期高齢者医療特別会計</t>
  </si>
  <si>
    <t>つくば市等公平委員会</t>
  </si>
  <si>
    <t>その他会計（赤字）</t>
  </si>
  <si>
    <t>その他会計（黒字）</t>
  </si>
  <si>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</si>
  <si>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</si>
  <si>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</si>
  <si>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</si>
  <si>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</si>
  <si>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t>
    <phoneticPr fontId="2"/>
  </si>
  <si>
    <t>-</t>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</si>
  <si>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</si>
  <si>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t>
    <rPh sb="0" eb="3">
      <t>イバラキケン</t>
    </rPh>
    <rPh sb="3" eb="5">
      <t>ソゼイ</t>
    </rPh>
    <rPh sb="5" eb="7">
      <t>サイケン</t>
    </rPh>
    <rPh sb="7" eb="9">
      <t>カンリ</t>
    </rPh>
    <rPh sb="9" eb="11">
      <t>キコウ</t>
    </rPh>
    <phoneticPr fontId="2"/>
  </si>
  <si>
    <t>-</t>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</si>
  <si>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</si>
  <si>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14">
      <t>イバラキケンコウキコウレイシャイリョウコウイキレンゴウ</t>
    </rPh>
    <rPh sb="15" eb="17">
      <t>コウキ</t>
    </rPh>
    <rPh sb="17" eb="19">
      <t>コウレイ</t>
    </rPh>
    <rPh sb="19" eb="21">
      <t>イリョウ</t>
    </rPh>
    <rPh sb="21" eb="23">
      <t>トクベツ</t>
    </rPh>
    <rPh sb="23" eb="25">
      <t>カイケイ</t>
    </rPh>
    <phoneticPr fontId="2"/>
  </si>
  <si>
    <t>利根川水系県南水防事務組合</t>
    <rPh sb="0" eb="3">
      <t>トネガワ</t>
    </rPh>
    <rPh sb="3" eb="5">
      <t>スイケイ</t>
    </rPh>
    <rPh sb="5" eb="7">
      <t>ケンナン</t>
    </rPh>
    <rPh sb="7" eb="9">
      <t>スイボウ</t>
    </rPh>
    <rPh sb="9" eb="11">
      <t>ジム</t>
    </rPh>
    <rPh sb="11" eb="13">
      <t>クミアイ</t>
    </rPh>
    <phoneticPr fontId="2"/>
  </si>
  <si>
    <t>つくば市土地開発公社</t>
    <rPh sb="3" eb="4">
      <t>シ</t>
    </rPh>
    <rPh sb="4" eb="6">
      <t>トチ</t>
    </rPh>
    <rPh sb="6" eb="8">
      <t>カイハツ</t>
    </rPh>
    <rPh sb="8" eb="10">
      <t>コウシャ</t>
    </rPh>
    <phoneticPr fontId="2"/>
  </si>
  <si>
    <t>-</t>
    <phoneticPr fontId="2"/>
  </si>
  <si>
    <t>つくば市文化振興財団</t>
    <rPh sb="3" eb="4">
      <t>シ</t>
    </rPh>
    <rPh sb="4" eb="6">
      <t>ブンカ</t>
    </rPh>
    <rPh sb="6" eb="8">
      <t>シンコウ</t>
    </rPh>
    <rPh sb="8" eb="10">
      <t>ザイダン</t>
    </rPh>
    <phoneticPr fontId="2"/>
  </si>
  <si>
    <t>-</t>
    <phoneticPr fontId="2"/>
  </si>
  <si>
    <t>つくば市国際交流協会</t>
    <rPh sb="3" eb="4">
      <t>シ</t>
    </rPh>
    <rPh sb="4" eb="6">
      <t>コクサイ</t>
    </rPh>
    <rPh sb="6" eb="8">
      <t>コウリュウ</t>
    </rPh>
    <rPh sb="8" eb="10">
      <t>キョウカイ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</si>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</sst>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41654</c:v>
                </c:pt>
                <c:pt idx="1">
                  <c:v>35296</c:v>
                </c:pt>
                <c:pt idx="2">
                  <c:v>28694</c:v>
                </c:pt>
                <c:pt idx="3">
                  <c:v>38471</c:v>
                </c:pt>
                <c:pt idx="4">
                  <c:v>61752</c:v>
                </c:pt>
              </c:numCache>
            </c:numRef>
          </c:val>
          <c:smooth val="0"/>
        </c:ser>
        <c:dLbls>
          <c:showLegendKey val="0"/>
          <c:showVal val="0"/>
          <c:showCatName val="0"/>
          <c:showSerName val="0"/>
          <c:showPercent val="0"/>
          <c:showBubbleSize val="0"/>
        </c:dLbls>
        <c:marker val="1"/>
        <c:smooth val="0"/>
        <c:axId val="170568320"/>
        <c:axId val="170570496"/>
      </c:lineChart>
      <c:catAx>
        <c:axId val="170568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570496"/>
        <c:crosses val="autoZero"/>
        <c:auto val="1"/>
        <c:lblAlgn val="ctr"/>
        <c:lblOffset val="100"/>
        <c:tickLblSkip val="1"/>
        <c:tickMarkSkip val="1"/>
        <c:noMultiLvlLbl val="0"/>
      </c:catAx>
      <c:valAx>
        <c:axId val="1705704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56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4.16</c:v>
                </c:pt>
                <c:pt idx="1">
                  <c:v>10.5</c:v>
                </c:pt>
                <c:pt idx="2">
                  <c:v>7.5</c:v>
                </c:pt>
                <c:pt idx="3">
                  <c:v>5.23</c:v>
                </c:pt>
                <c:pt idx="4">
                  <c:v>4.4400000000000004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8.86</c:v>
                </c:pt>
                <c:pt idx="1">
                  <c:v>8.9600000000000009</c:v>
                </c:pt>
                <c:pt idx="2">
                  <c:v>8.4600000000000009</c:v>
                </c:pt>
                <c:pt idx="3">
                  <c:v>8.31</c:v>
                </c:pt>
                <c:pt idx="4">
                  <c:v>7.45</c:v>
                </c:pt>
              </c:numCache>
            </c:numRef>
          </c:val>
        </c:ser>
        <c:dLbls>
          <c:showLegendKey val="0"/>
          <c:showVal val="0"/>
          <c:showCatName val="0"/>
          <c:showSerName val="0"/>
          <c:showPercent val="0"/>
          <c:showBubbleSize val="0"/>
        </c:dLbls>
        <c:gapWidth val="250"/>
        <c:overlap val="100"/>
        <c:axId val="171249024"/>
        <c:axId val="17125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c:v>
                </c:pt>
                <c:pt idx="1">
                  <c:v>6.59</c:v>
                </c:pt>
                <c:pt idx="2">
                  <c:v>-3.29</c:v>
                </c:pt>
                <c:pt idx="3">
                  <c:v>-1.88</c:v>
                </c:pt>
                <c:pt idx="4">
                  <c:v>-1.74</c:v>
                </c:pt>
              </c:numCache>
            </c:numRef>
          </c:val>
          <c:smooth val="0"/>
        </c:ser>
        <c:dLbls>
          <c:showLegendKey val="0"/>
          <c:showVal val="0"/>
          <c:showCatName val="0"/>
          <c:showSerName val="0"/>
          <c:showPercent val="0"/>
          <c:showBubbleSize val="0"/>
        </c:dLbls>
        <c:marker val="1"/>
        <c:smooth val="0"/>
        <c:axId val="171249024"/>
        <c:axId val="171255296"/>
      </c:lineChart>
      <c:catAx>
        <c:axId val="17124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255296"/>
        <c:crosses val="autoZero"/>
        <c:auto val="1"/>
        <c:lblAlgn val="ctr"/>
        <c:lblOffset val="100"/>
        <c:tickLblSkip val="1"/>
        <c:tickMarkSkip val="1"/>
        <c:noMultiLvlLbl val="0"/>
      </c:catAx>
      <c:valAx>
        <c:axId val="17125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24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つくば市等公平委員会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つくば市後期高齢者医療特別会計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0.03</c:v>
                </c:pt>
                <c:pt idx="8">
                  <c:v>#N/A</c:v>
                </c:pt>
                <c:pt idx="9">
                  <c:v>0.02</c:v>
                </c:pt>
              </c:numCache>
            </c:numRef>
          </c:val>
        </c:ser>
        <c:ser>
          <c:idx val="4"/>
          <c:order val="4"/>
          <c:tx>
            <c:strRef>
              <c:f>データシート!$A$31</c:f>
              <c:strCache>
                <c:ptCount val="1"/>
                <c:pt idx="0">
                  <c:v>つくば市国民健康保険特別会計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0.45</c:v>
                </c:pt>
                <c:pt idx="4">
                  <c:v>#N/A</c:v>
                </c:pt>
                <c:pt idx="5">
                  <c:v>1.26</c:v>
                </c:pt>
                <c:pt idx="6">
                  <c:v>#N/A</c:v>
                </c:pt>
                <c:pt idx="7">
                  <c:v>0.54</c:v>
                </c:pt>
                <c:pt idx="8">
                  <c:v>#N/A</c:v>
                </c:pt>
                <c:pt idx="9">
                  <c:v>0.02</c:v>
                </c:pt>
              </c:numCache>
            </c:numRef>
          </c:val>
        </c:ser>
        <c:ser>
          <c:idx val="5"/>
          <c:order val="5"/>
          <c:tx>
            <c:strRef>
              <c:f>データシート!$A$32</c:f>
              <c:strCache>
                <c:ptCount val="1"/>
                <c:pt idx="0">
                  <c:v>つくば市病院事業会計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0.09</c:v>
                </c:pt>
                <c:pt idx="4">
                  <c:v>#N/A</c:v>
                </c:pt>
                <c:pt idx="5">
                  <c:v>0.08</c:v>
                </c:pt>
                <c:pt idx="6">
                  <c:v>#N/A</c:v>
                </c:pt>
                <c:pt idx="7">
                  <c:v>0.08</c:v>
                </c:pt>
                <c:pt idx="8">
                  <c:v>#N/A</c:v>
                </c:pt>
                <c:pt idx="9">
                  <c:v>0.08</c:v>
                </c:pt>
              </c:numCache>
            </c:numRef>
          </c:val>
        </c:ser>
        <c:ser>
          <c:idx val="6"/>
          <c:order val="6"/>
          <c:tx>
            <c:strRef>
              <c:f>データシート!$A$33</c:f>
              <c:strCache>
                <c:ptCount val="1"/>
                <c:pt idx="0">
                  <c:v>つくば市介護保険事業特別会計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0.26</c:v>
                </c:pt>
                <c:pt idx="4">
                  <c:v>#N/A</c:v>
                </c:pt>
                <c:pt idx="5">
                  <c:v>0.41</c:v>
                </c:pt>
                <c:pt idx="6">
                  <c:v>#N/A</c:v>
                </c:pt>
                <c:pt idx="7">
                  <c:v>0.21</c:v>
                </c:pt>
                <c:pt idx="8">
                  <c:v>#N/A</c:v>
                </c:pt>
                <c:pt idx="9">
                  <c:v>0.28000000000000003</c:v>
                </c:pt>
              </c:numCache>
            </c:numRef>
          </c:val>
        </c:ser>
        <c:ser>
          <c:idx val="7"/>
          <c:order val="7"/>
          <c:tx>
            <c:strRef>
              <c:f>データシート!$A$34</c:f>
              <c:strCache>
                <c:ptCount val="1"/>
                <c:pt idx="0">
                  <c:v>つくば市下水道事業特別会計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0.25</c:v>
                </c:pt>
                <c:pt idx="2">
                  <c:v>#N/A</c:v>
                </c:pt>
                <c:pt idx="3">
                  <c:v>0.5</c:v>
                </c:pt>
                <c:pt idx="4">
                  <c:v>#N/A</c:v>
                </c:pt>
                <c:pt idx="5">
                  <c:v>0.52</c:v>
                </c:pt>
                <c:pt idx="6">
                  <c:v>#N/A</c:v>
                </c:pt>
                <c:pt idx="7">
                  <c:v>0.66</c:v>
                </c:pt>
                <c:pt idx="8">
                  <c:v>#N/A</c:v>
                </c:pt>
                <c:pt idx="9">
                  <c:v>0.48</c:v>
                </c:pt>
              </c:numCache>
            </c:numRef>
          </c:val>
        </c:ser>
        <c:ser>
          <c:idx val="8"/>
          <c:order val="8"/>
          <c:tx>
            <c:strRef>
              <c:f>データシート!$A$35</c:f>
              <c:strCache>
                <c:ptCount val="1"/>
                <c:pt idx="0">
                  <c:v>つくば市水道事業会計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7.28</c:v>
                </c:pt>
                <c:pt idx="2">
                  <c:v>#N/A</c:v>
                </c:pt>
                <c:pt idx="3">
                  <c:v>6.3</c:v>
                </c:pt>
                <c:pt idx="4">
                  <c:v>#N/A</c:v>
                </c:pt>
                <c:pt idx="5">
                  <c:v>5.48</c:v>
                </c:pt>
                <c:pt idx="6">
                  <c:v>#N/A</c:v>
                </c:pt>
                <c:pt idx="7">
                  <c:v>4.3499999999999996</c:v>
                </c:pt>
                <c:pt idx="8">
                  <c:v>#N/A</c:v>
                </c:pt>
                <c:pt idx="9">
                  <c:v>3.69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4.16</c:v>
                </c:pt>
                <c:pt idx="2">
                  <c:v>#N/A</c:v>
                </c:pt>
                <c:pt idx="3">
                  <c:v>10.5</c:v>
                </c:pt>
                <c:pt idx="4">
                  <c:v>#N/A</c:v>
                </c:pt>
                <c:pt idx="5">
                  <c:v>7.49</c:v>
                </c:pt>
                <c:pt idx="6">
                  <c:v>#N/A</c:v>
                </c:pt>
                <c:pt idx="7">
                  <c:v>5.22</c:v>
                </c:pt>
                <c:pt idx="8">
                  <c:v>#N/A</c:v>
                </c:pt>
                <c:pt idx="9">
                  <c:v>4.43</c:v>
                </c:pt>
              </c:numCache>
            </c:numRef>
          </c:val>
        </c:ser>
        <c:dLbls>
          <c:showLegendKey val="0"/>
          <c:showVal val="0"/>
          <c:showCatName val="0"/>
          <c:showSerName val="0"/>
          <c:showPercent val="0"/>
          <c:showBubbleSize val="0"/>
        </c:dLbls>
        <c:gapWidth val="150"/>
        <c:overlap val="100"/>
        <c:axId val="172738048"/>
        <c:axId val="172739584"/>
      </c:barChart>
      <c:catAx>
        <c:axId val="1727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739584"/>
        <c:crosses val="autoZero"/>
        <c:auto val="1"/>
        <c:lblAlgn val="ctr"/>
        <c:lblOffset val="100"/>
        <c:tickLblSkip val="1"/>
        <c:tickMarkSkip val="1"/>
        <c:noMultiLvlLbl val="0"/>
      </c:catAx>
      <c:valAx>
        <c:axId val="17273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73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6864</c:v>
                </c:pt>
                <c:pt idx="5">
                  <c:v>7177</c:v>
                </c:pt>
                <c:pt idx="8">
                  <c:v>7134</c:v>
                </c:pt>
                <c:pt idx="11">
                  <c:v>7332</c:v>
                </c:pt>
                <c:pt idx="14">
                  <c:v>7515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1756</c:v>
                </c:pt>
                <c:pt idx="3">
                  <c:v>1589</c:v>
                </c:pt>
                <c:pt idx="6">
                  <c:v>1408</c:v>
                </c:pt>
                <c:pt idx="9">
                  <c:v>1293</c:v>
                </c:pt>
                <c:pt idx="12">
                  <c:v>1317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2556</c:v>
                </c:pt>
                <c:pt idx="3">
                  <c:v>2465</c:v>
                </c:pt>
                <c:pt idx="6">
                  <c:v>2411</c:v>
                </c:pt>
                <c:pt idx="9">
                  <c:v>2605</c:v>
                </c:pt>
                <c:pt idx="12">
                  <c:v>2629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6695</c:v>
                </c:pt>
                <c:pt idx="3">
                  <c:v>6427</c:v>
                </c:pt>
                <c:pt idx="6">
                  <c:v>6314</c:v>
                </c:pt>
                <c:pt idx="9">
                  <c:v>6140</c:v>
                </c:pt>
                <c:pt idx="12">
                  <c:v>6086</c:v>
                </c:pt>
              </c:numCache>
            </c:numRef>
          </c:val>
        </c:ser>
        <c:dLbls>
          <c:showLegendKey val="0"/>
          <c:showVal val="0"/>
          <c:showCatName val="0"/>
          <c:showSerName val="0"/>
          <c:showPercent val="0"/>
          <c:showBubbleSize val="0"/>
        </c:dLbls>
        <c:gapWidth val="100"/>
        <c:overlap val="100"/>
        <c:axId val="172484480"/>
        <c:axId val="17248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4143</c:v>
                </c:pt>
                <c:pt idx="2">
                  <c:v>#N/A</c:v>
                </c:pt>
                <c:pt idx="3">
                  <c:v>#N/A</c:v>
                </c:pt>
                <c:pt idx="4">
                  <c:v>3304</c:v>
                </c:pt>
                <c:pt idx="5">
                  <c:v>#N/A</c:v>
                </c:pt>
                <c:pt idx="6">
                  <c:v>#N/A</c:v>
                </c:pt>
                <c:pt idx="7">
                  <c:v>2999</c:v>
                </c:pt>
                <c:pt idx="8">
                  <c:v>#N/A</c:v>
                </c:pt>
                <c:pt idx="9">
                  <c:v>#N/A</c:v>
                </c:pt>
                <c:pt idx="10">
                  <c:v>2706</c:v>
                </c:pt>
                <c:pt idx="11">
                  <c:v>#N/A</c:v>
                </c:pt>
                <c:pt idx="12">
                  <c:v>#N/A</c:v>
                </c:pt>
                <c:pt idx="13">
                  <c:v>2517</c:v>
                </c:pt>
                <c:pt idx="14">
                  <c:v>#N/A</c:v>
                </c:pt>
              </c:numCache>
            </c:numRef>
          </c:val>
          <c:smooth val="0"/>
        </c:ser>
        <c:dLbls>
          <c:showLegendKey val="0"/>
          <c:showVal val="0"/>
          <c:showCatName val="0"/>
          <c:showSerName val="0"/>
          <c:showPercent val="0"/>
          <c:showBubbleSize val="0"/>
        </c:dLbls>
        <c:marker val="1"/>
        <c:smooth val="0"/>
        <c:axId val="172484480"/>
        <c:axId val="172486016"/>
      </c:lineChart>
      <c:catAx>
        <c:axId val="1724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486016"/>
        <c:crosses val="autoZero"/>
        <c:auto val="1"/>
        <c:lblAlgn val="ctr"/>
        <c:lblOffset val="100"/>
        <c:tickLblSkip val="1"/>
        <c:tickMarkSkip val="1"/>
        <c:noMultiLvlLbl val="0"/>
      </c:catAx>
      <c:valAx>
        <c:axId val="17248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4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64047</c:v>
                </c:pt>
                <c:pt idx="5">
                  <c:v>63188</c:v>
                </c:pt>
                <c:pt idx="8">
                  <c:v>60980</c:v>
                </c:pt>
                <c:pt idx="11">
                  <c:v>59147</c:v>
                </c:pt>
                <c:pt idx="14">
                  <c:v>55895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13130</c:v>
                </c:pt>
                <c:pt idx="5">
                  <c:v>14078</c:v>
                </c:pt>
                <c:pt idx="8">
                  <c:v>12830</c:v>
                </c:pt>
                <c:pt idx="11">
                  <c:v>13991</c:v>
                </c:pt>
                <c:pt idx="14">
                  <c:v>17177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9627</c:v>
                </c:pt>
                <c:pt idx="5">
                  <c:v>9319</c:v>
                </c:pt>
                <c:pt idx="8">
                  <c:v>9830</c:v>
                </c:pt>
                <c:pt idx="11">
                  <c:v>10604</c:v>
                </c:pt>
                <c:pt idx="14">
                  <c:v>10549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c:v>
                </c:pt>
                <c:pt idx="3">
                  <c:v>10</c:v>
                </c:pt>
                <c:pt idx="6">
                  <c:v>26</c:v>
                </c:pt>
                <c:pt idx="9">
                  <c:v>16</c:v>
                </c:pt>
                <c:pt idx="12">
                  <c:v>37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9868</c:v>
                </c:pt>
                <c:pt idx="3">
                  <c:v>8959</c:v>
                </c:pt>
                <c:pt idx="6">
                  <c:v>8206</c:v>
                </c:pt>
                <c:pt idx="9">
                  <c:v>7071</c:v>
                </c:pt>
                <c:pt idx="12">
                  <c:v>5697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35216</c:v>
                </c:pt>
                <c:pt idx="3">
                  <c:v>33786</c:v>
                </c:pt>
                <c:pt idx="6">
                  <c:v>32623</c:v>
                </c:pt>
                <c:pt idx="9">
                  <c:v>31891</c:v>
                </c:pt>
                <c:pt idx="12">
                  <c:v>31406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13581</c:v>
                </c:pt>
                <c:pt idx="3">
                  <c:v>11294</c:v>
                </c:pt>
                <c:pt idx="6">
                  <c:v>9921</c:v>
                </c:pt>
                <c:pt idx="9">
                  <c:v>15258</c:v>
                </c:pt>
                <c:pt idx="12">
                  <c:v>14490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59217</c:v>
                </c:pt>
                <c:pt idx="3">
                  <c:v>56991</c:v>
                </c:pt>
                <c:pt idx="6">
                  <c:v>54197</c:v>
                </c:pt>
                <c:pt idx="9">
                  <c:v>52723</c:v>
                </c:pt>
                <c:pt idx="12">
                  <c:v>54424</c:v>
                </c:pt>
              </c:numCache>
            </c:numRef>
          </c:val>
        </c:ser>
        <c:dLbls>
          <c:showLegendKey val="0"/>
          <c:showVal val="0"/>
          <c:showCatName val="0"/>
          <c:showSerName val="0"/>
          <c:showPercent val="0"/>
          <c:showBubbleSize val="0"/>
        </c:dLbls>
        <c:gapWidth val="100"/>
        <c:overlap val="100"/>
        <c:axId val="159194496"/>
        <c:axId val="15920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31101</c:v>
                </c:pt>
                <c:pt idx="2">
                  <c:v>#N/A</c:v>
                </c:pt>
                <c:pt idx="3">
                  <c:v>#N/A</c:v>
                </c:pt>
                <c:pt idx="4">
                  <c:v>24455</c:v>
                </c:pt>
                <c:pt idx="5">
                  <c:v>#N/A</c:v>
                </c:pt>
                <c:pt idx="6">
                  <c:v>#N/A</c:v>
                </c:pt>
                <c:pt idx="7">
                  <c:v>21333</c:v>
                </c:pt>
                <c:pt idx="8">
                  <c:v>#N/A</c:v>
                </c:pt>
                <c:pt idx="9">
                  <c:v>#N/A</c:v>
                </c:pt>
                <c:pt idx="10">
                  <c:v>23218</c:v>
                </c:pt>
                <c:pt idx="11">
                  <c:v>#N/A</c:v>
                </c:pt>
                <c:pt idx="12">
                  <c:v>#N/A</c:v>
                </c:pt>
                <c:pt idx="13">
                  <c:v>22434</c:v>
                </c:pt>
                <c:pt idx="14">
                  <c:v>#N/A</c:v>
                </c:pt>
              </c:numCache>
            </c:numRef>
          </c:val>
          <c:smooth val="0"/>
        </c:ser>
        <c:dLbls>
          <c:showLegendKey val="0"/>
          <c:showVal val="0"/>
          <c:showCatName val="0"/>
          <c:showSerName val="0"/>
          <c:showPercent val="0"/>
          <c:showBubbleSize val="0"/>
        </c:dLbls>
        <c:marker val="1"/>
        <c:smooth val="0"/>
        <c:axId val="159194496"/>
        <c:axId val="159200768"/>
      </c:lineChart>
      <c:catAx>
        <c:axId val="1591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200768"/>
        <c:crosses val="autoZero"/>
        <c:auto val="1"/>
        <c:lblAlgn val="ctr"/>
        <c:lblOffset val="100"/>
        <c:tickLblSkip val="1"/>
        <c:tickMarkSkip val="1"/>
        <c:noMultiLvlLbl val="0"/>
      </c:catAx>
      <c:valAx>
        <c:axId val="15920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9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220,622
213,132
283.72
78,596,784
74,906,431
1,971,612
44,402,959
54,424,105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58.3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類似団体平均と比較して引き続きやや高い水準を維持しており，前年度と比較して</a:t>
          </a:r>
          <a:r>
            <a:rPr kumimoji="1" lang="en-US" altLang="ja-JP" sz="1300">
              <a:latin typeface="ＭＳ Ｐゴシック"/>
            </a:rPr>
            <a:t>0.01</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つくばエクスプレス沿線開発により人口が増加し，それに伴い市民税及び固定資産税の税収が増加している。一方，基準財政需要額は人口減少等特別対策事業費の新設，保育園の新設・こども園への移行に伴う社会福祉費の増加，また人口増加に伴う地域振興費の増加が認められる。</a:t>
          </a:r>
          <a:endParaRPr kumimoji="1" lang="en-US" altLang="ja-JP" sz="1300">
            <a:latin typeface="ＭＳ Ｐゴシック"/>
          </a:endParaRPr>
        </a:p>
        <a:p>
          <a:r>
            <a:rPr kumimoji="1" lang="ja-JP" altLang="en-US" sz="1300">
              <a:latin typeface="ＭＳ Ｐゴシック"/>
            </a:rPr>
            <a:t>基準財政収入額が伸びたことから，より地域経済の活性化を図り税制基盤の強化に努める。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107950</xdr:rowOff>
    </xdr:to>
    <xdr:cxnSp macro="">
      <xdr:nvCxnSpPr>
        <xdr:cNvPr id="67" name="直線コネクタ 66"/>
        <xdr:cNvCxnSpPr/>
      </xdr:nvCxnSpPr>
      <xdr:spPr>
        <a:xfrm flipV="1">
          <a:off x="4114800" y="66029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38</xdr:row>
      <xdr:rowOff>107950</xdr:rowOff>
    </xdr:to>
    <xdr:cxnSp macro="">
      <xdr:nvCxnSpPr>
        <xdr:cNvPr id="70" name="直線コネクタ 69"/>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47625</xdr:rowOff>
    </xdr:from>
    <xdr:to>
      <xdr:col>4</xdr:col>
      <xdr:colOff>482600</xdr:colOff>
      <xdr:row>38</xdr:row>
      <xdr:rowOff>107950</xdr:rowOff>
    </xdr:to>
    <xdr:cxnSp macro="">
      <xdr:nvCxnSpPr>
        <xdr:cNvPr id="73" name="直線コネクタ 72"/>
        <xdr:cNvCxnSpPr/>
      </xdr:nvCxnSpPr>
      <xdr:spPr>
        <a:xfrm>
          <a:off x="2336800" y="65627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138642</xdr:rowOff>
    </xdr:from>
    <xdr:to>
      <xdr:col>3</xdr:col>
      <xdr:colOff>279400</xdr:colOff>
      <xdr:row>38</xdr:row>
      <xdr:rowOff>47625</xdr:rowOff>
    </xdr:to>
    <xdr:cxnSp macro="">
      <xdr:nvCxnSpPr>
        <xdr:cNvPr id="76" name="直線コネクタ 75"/>
        <xdr:cNvCxnSpPr/>
      </xdr:nvCxnSpPr>
      <xdr:spPr>
        <a:xfrm>
          <a:off x="1447800" y="64822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6" name="円/楕円 85"/>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7"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8" name="円/楕円 87"/>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89" name="テキスト ボックス 88"/>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90" name="円/楕円 89"/>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1" name="テキスト ボックス 90"/>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168275</xdr:rowOff>
    </xdr:from>
    <xdr:to>
      <xdr:col>3</xdr:col>
      <xdr:colOff>330200</xdr:colOff>
      <xdr:row>38</xdr:row>
      <xdr:rowOff>98425</xdr:rowOff>
    </xdr:to>
    <xdr:sp macro="" textlink="">
      <xdr:nvSpPr>
        <xdr:cNvPr id="92" name="円/楕円 91"/>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108602</xdr:rowOff>
    </xdr:from>
    <xdr:ext cx="762000" cy="259045"/>
    <xdr:sp macro="" textlink="">
      <xdr:nvSpPr>
        <xdr:cNvPr id="93" name="テキスト ボックス 92"/>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87842</xdr:rowOff>
    </xdr:from>
    <xdr:to>
      <xdr:col>2</xdr:col>
      <xdr:colOff>127000</xdr:colOff>
      <xdr:row>38</xdr:row>
      <xdr:rowOff>17991</xdr:rowOff>
    </xdr:to>
    <xdr:sp macro="" textlink="">
      <xdr:nvSpPr>
        <xdr:cNvPr id="94" name="円/楕円 93"/>
        <xdr:cNvSpPr/>
      </xdr:nvSpPr>
      <xdr:spPr>
        <a:xfrm>
          <a:off x="1397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28169</xdr:rowOff>
    </xdr:from>
    <xdr:ext cx="762000" cy="259045"/>
    <xdr:sp macro="" textlink="">
      <xdr:nvSpPr>
        <xdr:cNvPr id="95" name="テキスト ボックス 94"/>
        <xdr:cNvSpPr txBox="1"/>
      </xdr:nvSpPr>
      <xdr:spPr>
        <a:xfrm>
          <a:off x="1066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類似団体平均とほぼ同水準であり，前年度と比較し</a:t>
          </a:r>
          <a:r>
            <a:rPr kumimoji="1" lang="en-US" altLang="ja-JP" sz="1300">
              <a:latin typeface="ＭＳ Ｐゴシック"/>
            </a:rPr>
            <a:t>0.5</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市税や交付金収入は増加している一方で，扶助費，物件費が増加していることがあげられる。</a:t>
          </a:r>
          <a:endParaRPr kumimoji="1" lang="en-US" altLang="ja-JP" sz="1300">
            <a:latin typeface="ＭＳ Ｐゴシック"/>
          </a:endParaRPr>
        </a:p>
        <a:p>
          <a:r>
            <a:rPr kumimoji="1" lang="ja-JP" altLang="en-US" sz="1300">
              <a:latin typeface="ＭＳ Ｐゴシック"/>
            </a:rPr>
            <a:t>今後もつくばエクスプレス沿線開発や学校新設などの建設事業に伴い，公債費増が見込まれているため，事務事業の見直しをさらに進めるとともに，全ての事務事業の優先度を厳しく点検し，優先度の低いものについては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82127</xdr:rowOff>
    </xdr:to>
    <xdr:cxnSp macro="">
      <xdr:nvCxnSpPr>
        <xdr:cNvPr id="130" name="直線コネクタ 129"/>
        <xdr:cNvCxnSpPr/>
      </xdr:nvCxnSpPr>
      <xdr:spPr>
        <a:xfrm>
          <a:off x="4114800" y="108432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1694</xdr:rowOff>
    </xdr:from>
    <xdr:to>
      <xdr:col>6</xdr:col>
      <xdr:colOff>0</xdr:colOff>
      <xdr:row>63</xdr:row>
      <xdr:rowOff>41910</xdr:rowOff>
    </xdr:to>
    <xdr:cxnSp macro="">
      <xdr:nvCxnSpPr>
        <xdr:cNvPr id="133" name="直線コネクタ 132"/>
        <xdr:cNvCxnSpPr/>
      </xdr:nvCxnSpPr>
      <xdr:spPr>
        <a:xfrm>
          <a:off x="3225800" y="108030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5" name="テキスト ボックス 13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63</xdr:row>
      <xdr:rowOff>1694</xdr:rowOff>
    </xdr:to>
    <xdr:cxnSp macro="">
      <xdr:nvCxnSpPr>
        <xdr:cNvPr id="136" name="直線コネクタ 135"/>
        <xdr:cNvCxnSpPr/>
      </xdr:nvCxnSpPr>
      <xdr:spPr>
        <a:xfrm>
          <a:off x="2336800" y="1056978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63</xdr:row>
      <xdr:rowOff>9737</xdr:rowOff>
    </xdr:to>
    <xdr:cxnSp macro="">
      <xdr:nvCxnSpPr>
        <xdr:cNvPr id="139" name="直線コネクタ 138"/>
        <xdr:cNvCxnSpPr/>
      </xdr:nvCxnSpPr>
      <xdr:spPr>
        <a:xfrm flipV="1">
          <a:off x="1447800" y="1056978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49" name="円/楕円 148"/>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47854</xdr:rowOff>
    </xdr:from>
    <xdr:ext cx="762000" cy="259045"/>
    <xdr:sp macro="" textlink="">
      <xdr:nvSpPr>
        <xdr:cNvPr id="150" name="財政構造の弾力性該当値テキスト"/>
        <xdr:cNvSpPr txBox="1"/>
      </xdr:nvSpPr>
      <xdr:spPr>
        <a:xfrm>
          <a:off x="50419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1" name="円/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53" name="円/楕円 152"/>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54" name="テキスト ボックス 153"/>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60537</xdr:rowOff>
    </xdr:from>
    <xdr:to>
      <xdr:col>3</xdr:col>
      <xdr:colOff>330200</xdr:colOff>
      <xdr:row>61</xdr:row>
      <xdr:rowOff>162137</xdr:rowOff>
    </xdr:to>
    <xdr:sp macro="" textlink="">
      <xdr:nvSpPr>
        <xdr:cNvPr id="155" name="円/楕円 154"/>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864</xdr:rowOff>
    </xdr:from>
    <xdr:ext cx="762000" cy="259045"/>
    <xdr:sp macro="" textlink="">
      <xdr:nvSpPr>
        <xdr:cNvPr id="156" name="テキスト ボックス 155"/>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7" name="円/楕円 156"/>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58" name="テキスト ボックス 157"/>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[123,909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類似団体平均と比較して引き続き高い水準を推移している。</a:t>
          </a:r>
          <a:endParaRPr kumimoji="1" lang="en-US" altLang="ja-JP" sz="1300">
            <a:latin typeface="ＭＳ Ｐゴシック"/>
          </a:endParaRPr>
        </a:p>
        <a:p>
          <a:r>
            <a:rPr kumimoji="1" lang="ja-JP" altLang="ja-JP" sz="1300">
              <a:solidFill>
                <a:schemeClr val="dk1"/>
              </a:solidFill>
              <a:effectLst/>
              <a:latin typeface="+mn-lt"/>
              <a:ea typeface="+mn-ea"/>
              <a:cs typeface="+mn-cs"/>
            </a:rPr>
            <a:t>教育施設や保育・児童施設などの</a:t>
          </a:r>
          <a:r>
            <a:rPr kumimoji="1" lang="ja-JP" altLang="en-US" sz="1300">
              <a:solidFill>
                <a:schemeClr val="dk1"/>
              </a:solidFill>
              <a:effectLst/>
              <a:latin typeface="+mn-lt"/>
              <a:ea typeface="+mn-ea"/>
              <a:cs typeface="+mn-cs"/>
            </a:rPr>
            <a:t>公共</a:t>
          </a:r>
          <a:r>
            <a:rPr kumimoji="1" lang="ja-JP" altLang="ja-JP" sz="1300">
              <a:solidFill>
                <a:schemeClr val="dk1"/>
              </a:solidFill>
              <a:effectLst/>
              <a:latin typeface="+mn-lt"/>
              <a:ea typeface="+mn-ea"/>
              <a:cs typeface="+mn-cs"/>
            </a:rPr>
            <a:t>施設が多く</a:t>
          </a:r>
          <a:r>
            <a:rPr kumimoji="1" lang="ja-JP" altLang="en-US" sz="1300">
              <a:solidFill>
                <a:schemeClr val="dk1"/>
              </a:solidFill>
              <a:effectLst/>
              <a:latin typeface="+mn-lt"/>
              <a:ea typeface="+mn-ea"/>
              <a:cs typeface="+mn-cs"/>
            </a:rPr>
            <a:t>設置されているため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人件費や物件費がかさむことが要因となっている。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今後は施設の統廃合，指定管理者制度の導入や施設の民営化等運営形態の見直しにより，競争に伴うコスト削減を図るとともに，引き続き人件費の抑制に努める。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7393</xdr:rowOff>
    </xdr:from>
    <xdr:to>
      <xdr:col>7</xdr:col>
      <xdr:colOff>152400</xdr:colOff>
      <xdr:row>85</xdr:row>
      <xdr:rowOff>90703</xdr:rowOff>
    </xdr:to>
    <xdr:cxnSp macro="">
      <xdr:nvCxnSpPr>
        <xdr:cNvPr id="197" name="直線コネクタ 196"/>
        <xdr:cNvCxnSpPr/>
      </xdr:nvCxnSpPr>
      <xdr:spPr>
        <a:xfrm>
          <a:off x="4114800" y="14580643"/>
          <a:ext cx="838200" cy="8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82608</xdr:rowOff>
    </xdr:from>
    <xdr:ext cx="762000" cy="259045"/>
    <xdr:sp macro="" textlink="">
      <xdr:nvSpPr>
        <xdr:cNvPr id="198" name="人件費・物件費等の状況平均値テキスト"/>
        <xdr:cNvSpPr txBox="1"/>
      </xdr:nvSpPr>
      <xdr:spPr>
        <a:xfrm>
          <a:off x="5041900" y="1414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7393</xdr:rowOff>
    </xdr:from>
    <xdr:to>
      <xdr:col>6</xdr:col>
      <xdr:colOff>0</xdr:colOff>
      <xdr:row>85</xdr:row>
      <xdr:rowOff>72786</xdr:rowOff>
    </xdr:to>
    <xdr:cxnSp macro="">
      <xdr:nvCxnSpPr>
        <xdr:cNvPr id="200" name="直線コネクタ 199"/>
        <xdr:cNvCxnSpPr/>
      </xdr:nvCxnSpPr>
      <xdr:spPr>
        <a:xfrm flipV="1">
          <a:off x="3225800" y="14580643"/>
          <a:ext cx="889000" cy="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99164</xdr:rowOff>
    </xdr:from>
    <xdr:ext cx="736600" cy="259045"/>
    <xdr:sp macro="" textlink="">
      <xdr:nvSpPr>
        <xdr:cNvPr id="202" name="テキスト ボックス 201"/>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72786</xdr:rowOff>
    </xdr:from>
    <xdr:to>
      <xdr:col>4</xdr:col>
      <xdr:colOff>482600</xdr:colOff>
      <xdr:row>85</xdr:row>
      <xdr:rowOff>80719</xdr:rowOff>
    </xdr:to>
    <xdr:cxnSp macro="">
      <xdr:nvCxnSpPr>
        <xdr:cNvPr id="203" name="直線コネクタ 202"/>
        <xdr:cNvCxnSpPr/>
      </xdr:nvCxnSpPr>
      <xdr:spPr>
        <a:xfrm flipV="1">
          <a:off x="2336800" y="14646036"/>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122209</xdr:rowOff>
    </xdr:from>
    <xdr:ext cx="762000" cy="259045"/>
    <xdr:sp macro="" textlink="">
      <xdr:nvSpPr>
        <xdr:cNvPr id="205" name="テキスト ボックス 204"/>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52411</xdr:rowOff>
    </xdr:from>
    <xdr:to>
      <xdr:col>3</xdr:col>
      <xdr:colOff>279400</xdr:colOff>
      <xdr:row>85</xdr:row>
      <xdr:rowOff>80719</xdr:rowOff>
    </xdr:to>
    <xdr:cxnSp macro="">
      <xdr:nvCxnSpPr>
        <xdr:cNvPr id="206" name="直線コネクタ 205"/>
        <xdr:cNvCxnSpPr/>
      </xdr:nvCxnSpPr>
      <xdr:spPr>
        <a:xfrm>
          <a:off x="1447800" y="1462566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208" name="テキスト ボックス 207"/>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134847</xdr:rowOff>
    </xdr:from>
    <xdr:ext cx="762000" cy="259045"/>
    <xdr:sp macro="" textlink="">
      <xdr:nvSpPr>
        <xdr:cNvPr id="210" name="テキスト ボックス 209"/>
        <xdr:cNvSpPr txBox="1"/>
      </xdr:nvSpPr>
      <xdr:spPr>
        <a:xfrm>
          <a:off x="1066800" y="14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39903</xdr:rowOff>
    </xdr:from>
    <xdr:to>
      <xdr:col>7</xdr:col>
      <xdr:colOff>203200</xdr:colOff>
      <xdr:row>85</xdr:row>
      <xdr:rowOff>141503</xdr:rowOff>
    </xdr:to>
    <xdr:sp macro="" textlink="">
      <xdr:nvSpPr>
        <xdr:cNvPr id="216" name="円/楕円 215"/>
        <xdr:cNvSpPr/>
      </xdr:nvSpPr>
      <xdr:spPr>
        <a:xfrm>
          <a:off x="4902200" y="146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11980</xdr:rowOff>
    </xdr:from>
    <xdr:ext cx="762000" cy="259045"/>
    <xdr:sp macro="" textlink="">
      <xdr:nvSpPr>
        <xdr:cNvPr id="217" name="人件費・物件費等の状況該当値テキスト"/>
        <xdr:cNvSpPr txBox="1"/>
      </xdr:nvSpPr>
      <xdr:spPr>
        <a:xfrm>
          <a:off x="5041900" y="1458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123,909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128043</xdr:rowOff>
    </xdr:from>
    <xdr:to>
      <xdr:col>6</xdr:col>
      <xdr:colOff>50800</xdr:colOff>
      <xdr:row>85</xdr:row>
      <xdr:rowOff>58193</xdr:rowOff>
    </xdr:to>
    <xdr:sp macro="" textlink="">
      <xdr:nvSpPr>
        <xdr:cNvPr id="218" name="円/楕円 217"/>
        <xdr:cNvSpPr/>
      </xdr:nvSpPr>
      <xdr:spPr>
        <a:xfrm>
          <a:off x="4064000" y="145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42970</xdr:rowOff>
    </xdr:from>
    <xdr:ext cx="736600" cy="259045"/>
    <xdr:sp macro="" textlink="">
      <xdr:nvSpPr>
        <xdr:cNvPr id="219" name="テキスト ボックス 218"/>
        <xdr:cNvSpPr txBox="1"/>
      </xdr:nvSpPr>
      <xdr:spPr>
        <a:xfrm>
          <a:off x="3733800" y="14616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118,385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21986</xdr:rowOff>
    </xdr:from>
    <xdr:to>
      <xdr:col>4</xdr:col>
      <xdr:colOff>533400</xdr:colOff>
      <xdr:row>85</xdr:row>
      <xdr:rowOff>123586</xdr:rowOff>
    </xdr:to>
    <xdr:sp macro="" textlink="">
      <xdr:nvSpPr>
        <xdr:cNvPr id="220" name="円/楕円 219"/>
        <xdr:cNvSpPr/>
      </xdr:nvSpPr>
      <xdr:spPr>
        <a:xfrm>
          <a:off x="3175000" y="145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108363</xdr:rowOff>
    </xdr:from>
    <xdr:ext cx="762000" cy="259045"/>
    <xdr:sp macro="" textlink="">
      <xdr:nvSpPr>
        <xdr:cNvPr id="221" name="テキスト ボックス 220"/>
        <xdr:cNvSpPr txBox="1"/>
      </xdr:nvSpPr>
      <xdr:spPr>
        <a:xfrm>
          <a:off x="2844800" y="146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122,721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29919</xdr:rowOff>
    </xdr:from>
    <xdr:to>
      <xdr:col>3</xdr:col>
      <xdr:colOff>330200</xdr:colOff>
      <xdr:row>85</xdr:row>
      <xdr:rowOff>131519</xdr:rowOff>
    </xdr:to>
    <xdr:sp macro="" textlink="">
      <xdr:nvSpPr>
        <xdr:cNvPr id="222" name="円/楕円 221"/>
        <xdr:cNvSpPr/>
      </xdr:nvSpPr>
      <xdr:spPr>
        <a:xfrm>
          <a:off x="2286000" y="146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116296</xdr:rowOff>
    </xdr:from>
    <xdr:ext cx="762000" cy="259045"/>
    <xdr:sp macro="" textlink="">
      <xdr:nvSpPr>
        <xdr:cNvPr id="223" name="テキスト ボックス 222"/>
        <xdr:cNvSpPr txBox="1"/>
      </xdr:nvSpPr>
      <xdr:spPr>
        <a:xfrm>
          <a:off x="1955800" y="1468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123,247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1611</xdr:rowOff>
    </xdr:from>
    <xdr:to>
      <xdr:col>2</xdr:col>
      <xdr:colOff>127000</xdr:colOff>
      <xdr:row>85</xdr:row>
      <xdr:rowOff>103211</xdr:rowOff>
    </xdr:to>
    <xdr:sp macro="" textlink="">
      <xdr:nvSpPr>
        <xdr:cNvPr id="224" name="円/楕円 223"/>
        <xdr:cNvSpPr/>
      </xdr:nvSpPr>
      <xdr:spPr>
        <a:xfrm>
          <a:off x="1397000" y="145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87988</xdr:rowOff>
    </xdr:from>
    <xdr:ext cx="762000" cy="259045"/>
    <xdr:sp macro="" textlink="">
      <xdr:nvSpPr>
        <xdr:cNvPr id="225" name="テキスト ボックス 224"/>
        <xdr:cNvSpPr txBox="1"/>
      </xdr:nvSpPr>
      <xdr:spPr>
        <a:xfrm>
          <a:off x="1066800" y="1466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類似団体平均と比較して，引き続き低い状態を維持している。</a:t>
          </a:r>
          <a:endParaRPr kumimoji="1" lang="en-US" altLang="ja-JP" sz="1300">
            <a:latin typeface="ＭＳ Ｐゴシック"/>
          </a:endParaRPr>
        </a:p>
        <a:p>
          <a:r>
            <a:rPr kumimoji="1" lang="ja-JP" altLang="en-US" sz="1300">
              <a:latin typeface="ＭＳ Ｐゴシック"/>
            </a:rPr>
            <a:t>今後も人事院勧告による国の給与改定等を踏まえ，現在の水準維持に努める。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4" name="直線コネクタ 253"/>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5"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6" name="直線コネクタ 255"/>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8" name="直線コネクタ 25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82</xdr:row>
      <xdr:rowOff>50095</xdr:rowOff>
    </xdr:to>
    <xdr:cxnSp macro="">
      <xdr:nvCxnSpPr>
        <xdr:cNvPr id="259" name="直線コネクタ 258"/>
        <xdr:cNvCxnSpPr/>
      </xdr:nvCxnSpPr>
      <xdr:spPr>
        <a:xfrm flipV="1">
          <a:off x="16179800" y="13961534"/>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1" name="フローチャート : 判断 26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88</xdr:row>
      <xdr:rowOff>120650</xdr:rowOff>
    </xdr:to>
    <xdr:cxnSp macro="">
      <xdr:nvCxnSpPr>
        <xdr:cNvPr id="262" name="直線コネクタ 261"/>
        <xdr:cNvCxnSpPr/>
      </xdr:nvCxnSpPr>
      <xdr:spPr>
        <a:xfrm flipV="1">
          <a:off x="15290800" y="14108995"/>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3" name="フローチャート : 判断 262"/>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4" name="テキスト ボックス 263"/>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120650</xdr:rowOff>
    </xdr:from>
    <xdr:to>
      <xdr:col>22</xdr:col>
      <xdr:colOff>203200</xdr:colOff>
      <xdr:row>88</xdr:row>
      <xdr:rowOff>134055</xdr:rowOff>
    </xdr:to>
    <xdr:cxnSp macro="">
      <xdr:nvCxnSpPr>
        <xdr:cNvPr id="265" name="直線コネクタ 264"/>
        <xdr:cNvCxnSpPr/>
      </xdr:nvCxnSpPr>
      <xdr:spPr>
        <a:xfrm flipV="1">
          <a:off x="14401800" y="1520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6" name="フローチャート : 判断 265"/>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1005</xdr:rowOff>
    </xdr:from>
    <xdr:ext cx="762000" cy="259045"/>
    <xdr:sp macro="" textlink="">
      <xdr:nvSpPr>
        <xdr:cNvPr id="267" name="テキスト ボックス 266"/>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88</xdr:row>
      <xdr:rowOff>134055</xdr:rowOff>
    </xdr:to>
    <xdr:cxnSp macro="">
      <xdr:nvCxnSpPr>
        <xdr:cNvPr id="268" name="直線コネクタ 267"/>
        <xdr:cNvCxnSpPr/>
      </xdr:nvCxnSpPr>
      <xdr:spPr>
        <a:xfrm>
          <a:off x="13512800" y="14149211"/>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9" name="フローチャート : 判断 268"/>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0" name="テキスト ボックス 269"/>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71" name="フローチャート : 判断 270"/>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72" name="テキスト ボックス 271"/>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78" name="円/楕円 277"/>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39811</xdr:rowOff>
    </xdr:from>
    <xdr:ext cx="762000" cy="259045"/>
    <xdr:sp macro="" textlink="">
      <xdr:nvSpPr>
        <xdr:cNvPr id="279" name="給与水準   （国との比較）該当値テキスト"/>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80" name="円/楕円 279"/>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81" name="テキスト ボックス 280"/>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82" name="円/楕円 281"/>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10177</xdr:rowOff>
    </xdr:from>
    <xdr:ext cx="762000" cy="259045"/>
    <xdr:sp macro="" textlink="">
      <xdr:nvSpPr>
        <xdr:cNvPr id="283" name="テキスト ボックス 282"/>
        <xdr:cNvSpPr txBox="1"/>
      </xdr:nvSpPr>
      <xdr:spPr>
        <a:xfrm>
          <a:off x="14909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83255</xdr:rowOff>
    </xdr:from>
    <xdr:to>
      <xdr:col>21</xdr:col>
      <xdr:colOff>50800</xdr:colOff>
      <xdr:row>89</xdr:row>
      <xdr:rowOff>13405</xdr:rowOff>
    </xdr:to>
    <xdr:sp macro="" textlink="">
      <xdr:nvSpPr>
        <xdr:cNvPr id="284" name="円/楕円 283"/>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23582</xdr:rowOff>
    </xdr:from>
    <xdr:ext cx="762000" cy="259045"/>
    <xdr:sp macro="" textlink="">
      <xdr:nvSpPr>
        <xdr:cNvPr id="285" name="テキスト ボックス 284"/>
        <xdr:cNvSpPr txBox="1"/>
      </xdr:nvSpPr>
      <xdr:spPr>
        <a:xfrm>
          <a:off x="14020800" y="1493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39511</xdr:rowOff>
    </xdr:from>
    <xdr:to>
      <xdr:col>19</xdr:col>
      <xdr:colOff>533400</xdr:colOff>
      <xdr:row>82</xdr:row>
      <xdr:rowOff>141111</xdr:rowOff>
    </xdr:to>
    <xdr:sp macro="" textlink="">
      <xdr:nvSpPr>
        <xdr:cNvPr id="286" name="円/楕円 285"/>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151288</xdr:rowOff>
    </xdr:from>
    <xdr:ext cx="762000" cy="259045"/>
    <xdr:sp macro="" textlink="">
      <xdr:nvSpPr>
        <xdr:cNvPr id="287" name="テキスト ボックス 286"/>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類似団体平均を上回っているが，改善傾向にあり，その差は年々縮小してきている。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上回っている要因は，</a:t>
          </a:r>
          <a:r>
            <a:rPr kumimoji="1" lang="ja-JP" altLang="ja-JP" sz="1300">
              <a:solidFill>
                <a:schemeClr val="dk1"/>
              </a:solidFill>
              <a:effectLst/>
              <a:latin typeface="+mn-lt"/>
              <a:ea typeface="+mn-ea"/>
              <a:cs typeface="+mn-cs"/>
            </a:rPr>
            <a:t>教育施設や保育・児童施設などの公共施設が</a:t>
          </a:r>
          <a:r>
            <a:rPr kumimoji="1" lang="ja-JP" altLang="en-US" sz="1300">
              <a:solidFill>
                <a:schemeClr val="dk1"/>
              </a:solidFill>
              <a:effectLst/>
              <a:latin typeface="+mn-lt"/>
              <a:ea typeface="+mn-ea"/>
              <a:cs typeface="+mn-cs"/>
            </a:rPr>
            <a:t>類似団体と比較して</a:t>
          </a:r>
          <a:r>
            <a:rPr kumimoji="1" lang="ja-JP" altLang="ja-JP" sz="1300">
              <a:solidFill>
                <a:schemeClr val="dk1"/>
              </a:solidFill>
              <a:effectLst/>
              <a:latin typeface="+mn-lt"/>
              <a:ea typeface="+mn-ea"/>
              <a:cs typeface="+mn-cs"/>
            </a:rPr>
            <a:t>多く設置されているため</a:t>
          </a:r>
          <a:r>
            <a:rPr kumimoji="1" lang="ja-JP" altLang="en-US" sz="1300">
              <a:solidFill>
                <a:schemeClr val="dk1"/>
              </a:solidFill>
              <a:effectLst/>
              <a:latin typeface="+mn-lt"/>
              <a:ea typeface="+mn-ea"/>
              <a:cs typeface="+mn-cs"/>
            </a:rPr>
            <a:t>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職員数は，前年度と比較すると３人減少しており，今後も引き続き適切な定員管理に努める。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132443</xdr:rowOff>
    </xdr:from>
    <xdr:to>
      <xdr:col>24</xdr:col>
      <xdr:colOff>558800</xdr:colOff>
      <xdr:row>64</xdr:row>
      <xdr:rowOff>156573</xdr:rowOff>
    </xdr:to>
    <xdr:cxnSp macro="">
      <xdr:nvCxnSpPr>
        <xdr:cNvPr id="324" name="直線コネクタ 323"/>
        <xdr:cNvCxnSpPr/>
      </xdr:nvCxnSpPr>
      <xdr:spPr>
        <a:xfrm flipV="1">
          <a:off x="16179800" y="1110524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5"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156573</xdr:rowOff>
    </xdr:from>
    <xdr:to>
      <xdr:col>23</xdr:col>
      <xdr:colOff>406400</xdr:colOff>
      <xdr:row>65</xdr:row>
      <xdr:rowOff>29935</xdr:rowOff>
    </xdr:to>
    <xdr:cxnSp macro="">
      <xdr:nvCxnSpPr>
        <xdr:cNvPr id="327" name="直線コネクタ 326"/>
        <xdr:cNvCxnSpPr/>
      </xdr:nvCxnSpPr>
      <xdr:spPr>
        <a:xfrm flipV="1">
          <a:off x="15290800" y="11129373"/>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29" name="テキスト ボックス 328"/>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29935</xdr:rowOff>
    </xdr:from>
    <xdr:to>
      <xdr:col>22</xdr:col>
      <xdr:colOff>203200</xdr:colOff>
      <xdr:row>65</xdr:row>
      <xdr:rowOff>140244</xdr:rowOff>
    </xdr:to>
    <xdr:cxnSp macro="">
      <xdr:nvCxnSpPr>
        <xdr:cNvPr id="330" name="直線コネクタ 329"/>
        <xdr:cNvCxnSpPr/>
      </xdr:nvCxnSpPr>
      <xdr:spPr>
        <a:xfrm flipV="1">
          <a:off x="14401800" y="11174185"/>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32" name="テキスト ボックス 331"/>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140244</xdr:rowOff>
    </xdr:from>
    <xdr:to>
      <xdr:col>21</xdr:col>
      <xdr:colOff>0</xdr:colOff>
      <xdr:row>66</xdr:row>
      <xdr:rowOff>3266</xdr:rowOff>
    </xdr:to>
    <xdr:cxnSp macro="">
      <xdr:nvCxnSpPr>
        <xdr:cNvPr id="333" name="直線コネクタ 332"/>
        <xdr:cNvCxnSpPr/>
      </xdr:nvCxnSpPr>
      <xdr:spPr>
        <a:xfrm flipV="1">
          <a:off x="13512800" y="1128449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5" name="テキスト ボックス 334"/>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7" name="テキスト ボックス 336"/>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81643</xdr:rowOff>
    </xdr:from>
    <xdr:to>
      <xdr:col>24</xdr:col>
      <xdr:colOff>609600</xdr:colOff>
      <xdr:row>65</xdr:row>
      <xdr:rowOff>11793</xdr:rowOff>
    </xdr:to>
    <xdr:sp macro="" textlink="">
      <xdr:nvSpPr>
        <xdr:cNvPr id="343" name="円/楕円 342"/>
        <xdr:cNvSpPr/>
      </xdr:nvSpPr>
      <xdr:spPr>
        <a:xfrm>
          <a:off x="16967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53720</xdr:rowOff>
    </xdr:from>
    <xdr:ext cx="762000" cy="259045"/>
    <xdr:sp macro="" textlink="">
      <xdr:nvSpPr>
        <xdr:cNvPr id="344" name="定員管理の状況該当値テキスト"/>
        <xdr:cNvSpPr txBox="1"/>
      </xdr:nvSpPr>
      <xdr:spPr>
        <a:xfrm>
          <a:off x="17106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105773</xdr:rowOff>
    </xdr:from>
    <xdr:to>
      <xdr:col>23</xdr:col>
      <xdr:colOff>457200</xdr:colOff>
      <xdr:row>65</xdr:row>
      <xdr:rowOff>35923</xdr:rowOff>
    </xdr:to>
    <xdr:sp macro="" textlink="">
      <xdr:nvSpPr>
        <xdr:cNvPr id="345" name="円/楕円 344"/>
        <xdr:cNvSpPr/>
      </xdr:nvSpPr>
      <xdr:spPr>
        <a:xfrm>
          <a:off x="16129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20700</xdr:rowOff>
    </xdr:from>
    <xdr:ext cx="736600" cy="259045"/>
    <xdr:sp macro="" textlink="">
      <xdr:nvSpPr>
        <xdr:cNvPr id="346" name="テキスト ボックス 345"/>
        <xdr:cNvSpPr txBox="1"/>
      </xdr:nvSpPr>
      <xdr:spPr>
        <a:xfrm>
          <a:off x="15798800" y="1116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150585</xdr:rowOff>
    </xdr:from>
    <xdr:to>
      <xdr:col>22</xdr:col>
      <xdr:colOff>254000</xdr:colOff>
      <xdr:row>65</xdr:row>
      <xdr:rowOff>80735</xdr:rowOff>
    </xdr:to>
    <xdr:sp macro="" textlink="">
      <xdr:nvSpPr>
        <xdr:cNvPr id="347" name="円/楕円 346"/>
        <xdr:cNvSpPr/>
      </xdr:nvSpPr>
      <xdr:spPr>
        <a:xfrm>
          <a:off x="15240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65512</xdr:rowOff>
    </xdr:from>
    <xdr:ext cx="762000" cy="259045"/>
    <xdr:sp macro="" textlink="">
      <xdr:nvSpPr>
        <xdr:cNvPr id="348" name="テキスト ボックス 347"/>
        <xdr:cNvSpPr txBox="1"/>
      </xdr:nvSpPr>
      <xdr:spPr>
        <a:xfrm>
          <a:off x="14909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89444</xdr:rowOff>
    </xdr:from>
    <xdr:to>
      <xdr:col>21</xdr:col>
      <xdr:colOff>50800</xdr:colOff>
      <xdr:row>66</xdr:row>
      <xdr:rowOff>19594</xdr:rowOff>
    </xdr:to>
    <xdr:sp macro="" textlink="">
      <xdr:nvSpPr>
        <xdr:cNvPr id="349" name="円/楕円 348"/>
        <xdr:cNvSpPr/>
      </xdr:nvSpPr>
      <xdr:spPr>
        <a:xfrm>
          <a:off x="14351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4371</xdr:rowOff>
    </xdr:from>
    <xdr:ext cx="762000" cy="259045"/>
    <xdr:sp macro="" textlink="">
      <xdr:nvSpPr>
        <xdr:cNvPr id="350" name="テキスト ボックス 349"/>
        <xdr:cNvSpPr txBox="1"/>
      </xdr:nvSpPr>
      <xdr:spPr>
        <a:xfrm>
          <a:off x="14020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123916</xdr:rowOff>
    </xdr:from>
    <xdr:to>
      <xdr:col>19</xdr:col>
      <xdr:colOff>533400</xdr:colOff>
      <xdr:row>66</xdr:row>
      <xdr:rowOff>54066</xdr:rowOff>
    </xdr:to>
    <xdr:sp macro="" textlink="">
      <xdr:nvSpPr>
        <xdr:cNvPr id="351" name="円/楕円 350"/>
        <xdr:cNvSpPr/>
      </xdr:nvSpPr>
      <xdr:spPr>
        <a:xfrm>
          <a:off x="13462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38843</xdr:rowOff>
    </xdr:from>
    <xdr:ext cx="762000" cy="259045"/>
    <xdr:sp macro="" textlink="">
      <xdr:nvSpPr>
        <xdr:cNvPr id="352" name="テキスト ボックス 351"/>
        <xdr:cNvSpPr txBox="1"/>
      </xdr:nvSpPr>
      <xdr:spPr>
        <a:xfrm>
          <a:off x="13131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類似団体平均と比較して同水準となり，前年度より</a:t>
          </a:r>
          <a:r>
            <a:rPr kumimoji="1" lang="en-US" altLang="ja-JP" sz="1300">
              <a:latin typeface="ＭＳ Ｐゴシック"/>
            </a:rPr>
            <a:t>0.7</a:t>
          </a:r>
          <a:r>
            <a:rPr kumimoji="1" lang="ja-JP" altLang="en-US" sz="1300">
              <a:latin typeface="ＭＳ Ｐゴシック"/>
            </a:rPr>
            <a:t>ポイント改善した。合併に伴う地域間格差是正のため積極的に行った公共事業に係る起債の償還がピークを過ぎたことにより，年々低下している。今後は償還額の平準化を図り，実質公債費率上昇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99423</xdr:rowOff>
    </xdr:from>
    <xdr:to>
      <xdr:col>24</xdr:col>
      <xdr:colOff>558800</xdr:colOff>
      <xdr:row>40</xdr:row>
      <xdr:rowOff>147683</xdr:rowOff>
    </xdr:to>
    <xdr:cxnSp macro="">
      <xdr:nvCxnSpPr>
        <xdr:cNvPr id="387" name="直線コネクタ 386"/>
        <xdr:cNvCxnSpPr/>
      </xdr:nvCxnSpPr>
      <xdr:spPr>
        <a:xfrm flipV="1">
          <a:off x="16179800" y="69574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88"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147683</xdr:rowOff>
    </xdr:from>
    <xdr:to>
      <xdr:col>23</xdr:col>
      <xdr:colOff>406400</xdr:colOff>
      <xdr:row>41</xdr:row>
      <xdr:rowOff>58965</xdr:rowOff>
    </xdr:to>
    <xdr:cxnSp macro="">
      <xdr:nvCxnSpPr>
        <xdr:cNvPr id="390" name="直線コネクタ 389"/>
        <xdr:cNvCxnSpPr/>
      </xdr:nvCxnSpPr>
      <xdr:spPr>
        <a:xfrm flipV="1">
          <a:off x="15290800" y="7005683"/>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2" name="テキスト ボックス 39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41</xdr:row>
      <xdr:rowOff>155484</xdr:rowOff>
    </xdr:to>
    <xdr:cxnSp macro="">
      <xdr:nvCxnSpPr>
        <xdr:cNvPr id="393" name="直線コネクタ 392"/>
        <xdr:cNvCxnSpPr/>
      </xdr:nvCxnSpPr>
      <xdr:spPr>
        <a:xfrm flipV="1">
          <a:off x="14401800" y="708841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5" name="テキスト ボックス 394"/>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155484</xdr:rowOff>
    </xdr:from>
    <xdr:to>
      <xdr:col>21</xdr:col>
      <xdr:colOff>0</xdr:colOff>
      <xdr:row>42</xdr:row>
      <xdr:rowOff>59872</xdr:rowOff>
    </xdr:to>
    <xdr:cxnSp macro="">
      <xdr:nvCxnSpPr>
        <xdr:cNvPr id="396" name="直線コネクタ 395"/>
        <xdr:cNvCxnSpPr/>
      </xdr:nvCxnSpPr>
      <xdr:spPr>
        <a:xfrm flipV="1">
          <a:off x="13512800" y="71849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398" name="テキスト ボックス 397"/>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0" name="テキスト ボックス 399"/>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406" name="円/楕円 405"/>
        <xdr:cNvSpPr/>
      </xdr:nvSpPr>
      <xdr:spPr>
        <a:xfrm>
          <a:off x="169672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20700</xdr:rowOff>
    </xdr:from>
    <xdr:ext cx="762000" cy="259045"/>
    <xdr:sp macro="" textlink="">
      <xdr:nvSpPr>
        <xdr:cNvPr id="407" name="公債費負担の状況該当値テキスト"/>
        <xdr:cNvSpPr txBox="1"/>
      </xdr:nvSpPr>
      <xdr:spPr>
        <a:xfrm>
          <a:off x="17106900" y="687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96883</xdr:rowOff>
    </xdr:from>
    <xdr:to>
      <xdr:col>23</xdr:col>
      <xdr:colOff>457200</xdr:colOff>
      <xdr:row>41</xdr:row>
      <xdr:rowOff>27033</xdr:rowOff>
    </xdr:to>
    <xdr:sp macro="" textlink="">
      <xdr:nvSpPr>
        <xdr:cNvPr id="408" name="円/楕円 407"/>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409" name="テキスト ボックス 408"/>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8165</xdr:rowOff>
    </xdr:from>
    <xdr:to>
      <xdr:col>22</xdr:col>
      <xdr:colOff>254000</xdr:colOff>
      <xdr:row>41</xdr:row>
      <xdr:rowOff>109765</xdr:rowOff>
    </xdr:to>
    <xdr:sp macro="" textlink="">
      <xdr:nvSpPr>
        <xdr:cNvPr id="410" name="円/楕円 409"/>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94542</xdr:rowOff>
    </xdr:from>
    <xdr:ext cx="762000" cy="259045"/>
    <xdr:sp macro="" textlink="">
      <xdr:nvSpPr>
        <xdr:cNvPr id="411" name="テキスト ボックス 410"/>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104684</xdr:rowOff>
    </xdr:from>
    <xdr:to>
      <xdr:col>21</xdr:col>
      <xdr:colOff>50800</xdr:colOff>
      <xdr:row>42</xdr:row>
      <xdr:rowOff>34834</xdr:rowOff>
    </xdr:to>
    <xdr:sp macro="" textlink="">
      <xdr:nvSpPr>
        <xdr:cNvPr id="412" name="円/楕円 411"/>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413" name="テキスト ボックス 412"/>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414" name="円/楕円 413"/>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95449</xdr:rowOff>
    </xdr:from>
    <xdr:ext cx="762000" cy="259045"/>
    <xdr:sp macro="" textlink="">
      <xdr:nvSpPr>
        <xdr:cNvPr id="415" name="テキスト ボックス 414"/>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類似団体平均を上回っているが，前年度と比較し</a:t>
          </a:r>
          <a:r>
            <a:rPr kumimoji="1" lang="en-US" altLang="ja-JP" sz="1300">
              <a:latin typeface="ＭＳ Ｐゴシック"/>
            </a:rPr>
            <a:t>1.5</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これは，職員数の削減等により退職手当負担見込額が減少したことが大きな要因である。</a:t>
          </a:r>
          <a:endParaRPr kumimoji="1" lang="en-US" altLang="ja-JP" sz="1300">
            <a:latin typeface="ＭＳ Ｐゴシック"/>
          </a:endParaRPr>
        </a:p>
        <a:p>
          <a:r>
            <a:rPr kumimoji="1" lang="ja-JP" altLang="en-US" sz="1300">
              <a:latin typeface="ＭＳ Ｐゴシック"/>
            </a:rPr>
            <a:t>今後も市債の新規発行や債務負担行為の適正化により，将来負担比率の低下を図る。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68459</xdr:rowOff>
    </xdr:from>
    <xdr:to>
      <xdr:col>24</xdr:col>
      <xdr:colOff>558800</xdr:colOff>
      <xdr:row>17</xdr:row>
      <xdr:rowOff>85695</xdr:rowOff>
    </xdr:to>
    <xdr:cxnSp macro="">
      <xdr:nvCxnSpPr>
        <xdr:cNvPr id="451" name="直線コネクタ 450"/>
        <xdr:cNvCxnSpPr/>
      </xdr:nvCxnSpPr>
      <xdr:spPr>
        <a:xfrm flipV="1">
          <a:off x="16179800" y="298310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2"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33988</xdr:rowOff>
    </xdr:from>
    <xdr:to>
      <xdr:col>23</xdr:col>
      <xdr:colOff>406400</xdr:colOff>
      <xdr:row>17</xdr:row>
      <xdr:rowOff>85695</xdr:rowOff>
    </xdr:to>
    <xdr:cxnSp macro="">
      <xdr:nvCxnSpPr>
        <xdr:cNvPr id="454" name="直線コネクタ 453"/>
        <xdr:cNvCxnSpPr/>
      </xdr:nvCxnSpPr>
      <xdr:spPr>
        <a:xfrm>
          <a:off x="15290800" y="294863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5" name="フローチャート : 判断 454"/>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6" name="テキスト ボックス 455"/>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33988</xdr:rowOff>
    </xdr:from>
    <xdr:to>
      <xdr:col>22</xdr:col>
      <xdr:colOff>203200</xdr:colOff>
      <xdr:row>17</xdr:row>
      <xdr:rowOff>132806</xdr:rowOff>
    </xdr:to>
    <xdr:cxnSp macro="">
      <xdr:nvCxnSpPr>
        <xdr:cNvPr id="457" name="直線コネクタ 456"/>
        <xdr:cNvCxnSpPr/>
      </xdr:nvCxnSpPr>
      <xdr:spPr>
        <a:xfrm flipV="1">
          <a:off x="14401800" y="2948638"/>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58" name="フローチャート : 判断 457"/>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98291</xdr:rowOff>
    </xdr:from>
    <xdr:ext cx="762000" cy="259045"/>
    <xdr:sp macro="" textlink="">
      <xdr:nvSpPr>
        <xdr:cNvPr id="459" name="テキスト ボックス 458"/>
        <xdr:cNvSpPr txBox="1"/>
      </xdr:nvSpPr>
      <xdr:spPr>
        <a:xfrm>
          <a:off x="14909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132806</xdr:rowOff>
    </xdr:from>
    <xdr:to>
      <xdr:col>21</xdr:col>
      <xdr:colOff>0</xdr:colOff>
      <xdr:row>18</xdr:row>
      <xdr:rowOff>161290</xdr:rowOff>
    </xdr:to>
    <xdr:cxnSp macro="">
      <xdr:nvCxnSpPr>
        <xdr:cNvPr id="460" name="直線コネクタ 459"/>
        <xdr:cNvCxnSpPr/>
      </xdr:nvCxnSpPr>
      <xdr:spPr>
        <a:xfrm flipV="1">
          <a:off x="13512800" y="3047456"/>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1" name="フローチャート : 判断 460"/>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2" name="テキスト ボックス 461"/>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3" name="フローチャート : 判断 462"/>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4" name="テキスト ボックス 463"/>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17659</xdr:rowOff>
    </xdr:from>
    <xdr:to>
      <xdr:col>24</xdr:col>
      <xdr:colOff>609600</xdr:colOff>
      <xdr:row>17</xdr:row>
      <xdr:rowOff>119259</xdr:rowOff>
    </xdr:to>
    <xdr:sp macro="" textlink="">
      <xdr:nvSpPr>
        <xdr:cNvPr id="470" name="円/楕円 469"/>
        <xdr:cNvSpPr/>
      </xdr:nvSpPr>
      <xdr:spPr>
        <a:xfrm>
          <a:off x="16967200" y="29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161186</xdr:rowOff>
    </xdr:from>
    <xdr:ext cx="762000" cy="259045"/>
    <xdr:sp macro="" textlink="">
      <xdr:nvSpPr>
        <xdr:cNvPr id="471" name="将来負担の状況該当値テキスト"/>
        <xdr:cNvSpPr txBox="1"/>
      </xdr:nvSpPr>
      <xdr:spPr>
        <a:xfrm>
          <a:off x="17106900" y="290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34895</xdr:rowOff>
    </xdr:from>
    <xdr:to>
      <xdr:col>23</xdr:col>
      <xdr:colOff>457200</xdr:colOff>
      <xdr:row>17</xdr:row>
      <xdr:rowOff>136495</xdr:rowOff>
    </xdr:to>
    <xdr:sp macro="" textlink="">
      <xdr:nvSpPr>
        <xdr:cNvPr id="472" name="円/楕円 471"/>
        <xdr:cNvSpPr/>
      </xdr:nvSpPr>
      <xdr:spPr>
        <a:xfrm>
          <a:off x="161290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121272</xdr:rowOff>
    </xdr:from>
    <xdr:ext cx="736600" cy="259045"/>
    <xdr:sp macro="" textlink="">
      <xdr:nvSpPr>
        <xdr:cNvPr id="473" name="テキスト ボックス 472"/>
        <xdr:cNvSpPr txBox="1"/>
      </xdr:nvSpPr>
      <xdr:spPr>
        <a:xfrm>
          <a:off x="15798800" y="303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154638</xdr:rowOff>
    </xdr:from>
    <xdr:to>
      <xdr:col>22</xdr:col>
      <xdr:colOff>254000</xdr:colOff>
      <xdr:row>17</xdr:row>
      <xdr:rowOff>84788</xdr:rowOff>
    </xdr:to>
    <xdr:sp macro="" textlink="">
      <xdr:nvSpPr>
        <xdr:cNvPr id="474" name="円/楕円 473"/>
        <xdr:cNvSpPr/>
      </xdr:nvSpPr>
      <xdr:spPr>
        <a:xfrm>
          <a:off x="15240000" y="28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94965</xdr:rowOff>
    </xdr:from>
    <xdr:ext cx="762000" cy="259045"/>
    <xdr:sp macro="" textlink="">
      <xdr:nvSpPr>
        <xdr:cNvPr id="475" name="テキスト ボックス 474"/>
        <xdr:cNvSpPr txBox="1"/>
      </xdr:nvSpPr>
      <xdr:spPr>
        <a:xfrm>
          <a:off x="14909800" y="266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82006</xdr:rowOff>
    </xdr:from>
    <xdr:to>
      <xdr:col>21</xdr:col>
      <xdr:colOff>50800</xdr:colOff>
      <xdr:row>18</xdr:row>
      <xdr:rowOff>12156</xdr:rowOff>
    </xdr:to>
    <xdr:sp macro="" textlink="">
      <xdr:nvSpPr>
        <xdr:cNvPr id="476" name="円/楕円 475"/>
        <xdr:cNvSpPr/>
      </xdr:nvSpPr>
      <xdr:spPr>
        <a:xfrm>
          <a:off x="14351000" y="2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168383</xdr:rowOff>
    </xdr:from>
    <xdr:ext cx="762000" cy="259045"/>
    <xdr:sp macro="" textlink="">
      <xdr:nvSpPr>
        <xdr:cNvPr id="477" name="テキスト ボックス 476"/>
        <xdr:cNvSpPr txBox="1"/>
      </xdr:nvSpPr>
      <xdr:spPr>
        <a:xfrm>
          <a:off x="14020800" y="308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110490</xdr:rowOff>
    </xdr:from>
    <xdr:to>
      <xdr:col>19</xdr:col>
      <xdr:colOff>533400</xdr:colOff>
      <xdr:row>19</xdr:row>
      <xdr:rowOff>40640</xdr:rowOff>
    </xdr:to>
    <xdr:sp macro="" textlink="">
      <xdr:nvSpPr>
        <xdr:cNvPr id="478" name="円/楕円 477"/>
        <xdr:cNvSpPr/>
      </xdr:nvSpPr>
      <xdr:spPr>
        <a:xfrm>
          <a:off x="1346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25417</xdr:rowOff>
    </xdr:from>
    <xdr:ext cx="762000" cy="259045"/>
    <xdr:sp macro="" textlink="">
      <xdr:nvSpPr>
        <xdr:cNvPr id="479" name="テキスト ボックス 478"/>
        <xdr:cNvSpPr txBox="1"/>
      </xdr:nvSpPr>
      <xdr:spPr>
        <a:xfrm>
          <a:off x="1313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220,622
213,132
283.72
78,596,784
74,906,431
1,971,612
44,402,959
54,424,105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58.3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類似団体平均と比較し，経常収支比率が高くなっているが，僅かに改善傾向にある。教育施設や保育・児童施設などの直営施設が多く，それに伴い職員数も多いことが主な要因である。</a:t>
          </a:r>
          <a:endParaRPr kumimoji="1" lang="en-US" altLang="ja-JP" sz="1300">
            <a:latin typeface="ＭＳ Ｐゴシック"/>
          </a:endParaRPr>
        </a:p>
        <a:p>
          <a:r>
            <a:rPr kumimoji="1" lang="ja-JP" altLang="en-US" sz="1300">
              <a:latin typeface="ＭＳ Ｐゴシック"/>
            </a:rPr>
            <a:t>なお職員数及び給与はほぼ同水準で推移している。</a:t>
          </a:r>
          <a:endParaRPr kumimoji="1" lang="en-US" altLang="ja-JP" sz="1300">
            <a:latin typeface="ＭＳ Ｐゴシック"/>
          </a:endParaRPr>
        </a:p>
        <a:p>
          <a:r>
            <a:rPr kumimoji="1" lang="ja-JP" altLang="en-US" sz="1300">
              <a:latin typeface="ＭＳ Ｐゴシック"/>
            </a:rPr>
            <a:t>今後も効率的な職員の配置を行い，適切な定員管理に努める必要がある。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165100</xdr:rowOff>
    </xdr:from>
    <xdr:to>
      <xdr:col>7</xdr:col>
      <xdr:colOff>15875</xdr:colOff>
      <xdr:row>41</xdr:row>
      <xdr:rowOff>15422</xdr:rowOff>
    </xdr:to>
    <xdr:cxnSp macro="">
      <xdr:nvCxnSpPr>
        <xdr:cNvPr id="66" name="直線コネクタ 65"/>
        <xdr:cNvCxnSpPr/>
      </xdr:nvCxnSpPr>
      <xdr:spPr>
        <a:xfrm flipV="1">
          <a:off x="3987800" y="7023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15422</xdr:rowOff>
    </xdr:from>
    <xdr:to>
      <xdr:col>5</xdr:col>
      <xdr:colOff>549275</xdr:colOff>
      <xdr:row>41</xdr:row>
      <xdr:rowOff>91622</xdr:rowOff>
    </xdr:to>
    <xdr:cxnSp macro="">
      <xdr:nvCxnSpPr>
        <xdr:cNvPr id="69" name="直線コネクタ 68"/>
        <xdr:cNvCxnSpPr/>
      </xdr:nvCxnSpPr>
      <xdr:spPr>
        <a:xfrm flipV="1">
          <a:off x="3098800" y="7044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4535</xdr:rowOff>
    </xdr:from>
    <xdr:to>
      <xdr:col>4</xdr:col>
      <xdr:colOff>346075</xdr:colOff>
      <xdr:row>41</xdr:row>
      <xdr:rowOff>91622</xdr:rowOff>
    </xdr:to>
    <xdr:cxnSp macro="">
      <xdr:nvCxnSpPr>
        <xdr:cNvPr id="72" name="直線コネクタ 71"/>
        <xdr:cNvCxnSpPr/>
      </xdr:nvCxnSpPr>
      <xdr:spPr>
        <a:xfrm>
          <a:off x="2209800" y="7033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4535</xdr:rowOff>
    </xdr:from>
    <xdr:to>
      <xdr:col>3</xdr:col>
      <xdr:colOff>142875</xdr:colOff>
      <xdr:row>41</xdr:row>
      <xdr:rowOff>58965</xdr:rowOff>
    </xdr:to>
    <xdr:cxnSp macro="">
      <xdr:nvCxnSpPr>
        <xdr:cNvPr id="75" name="直線コネクタ 74"/>
        <xdr:cNvCxnSpPr/>
      </xdr:nvCxnSpPr>
      <xdr:spPr>
        <a:xfrm flipV="1">
          <a:off x="1320800" y="7033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114300</xdr:rowOff>
    </xdr:from>
    <xdr:to>
      <xdr:col>7</xdr:col>
      <xdr:colOff>66675</xdr:colOff>
      <xdr:row>41</xdr:row>
      <xdr:rowOff>44450</xdr:rowOff>
    </xdr:to>
    <xdr:sp macro="" textlink="">
      <xdr:nvSpPr>
        <xdr:cNvPr id="85" name="円/楕円 84"/>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22877</xdr:rowOff>
    </xdr:from>
    <xdr:ext cx="762000" cy="259045"/>
    <xdr:sp macro="" textlink="">
      <xdr:nvSpPr>
        <xdr:cNvPr id="86" name="人件費該当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136072</xdr:rowOff>
    </xdr:from>
    <xdr:to>
      <xdr:col>5</xdr:col>
      <xdr:colOff>600075</xdr:colOff>
      <xdr:row>41</xdr:row>
      <xdr:rowOff>66222</xdr:rowOff>
    </xdr:to>
    <xdr:sp macro="" textlink="">
      <xdr:nvSpPr>
        <xdr:cNvPr id="87" name="円/楕円 86"/>
        <xdr:cNvSpPr/>
      </xdr:nvSpPr>
      <xdr:spPr>
        <a:xfrm>
          <a:off x="3937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50999</xdr:rowOff>
    </xdr:from>
    <xdr:ext cx="736600" cy="259045"/>
    <xdr:sp macro="" textlink="">
      <xdr:nvSpPr>
        <xdr:cNvPr id="88" name="テキスト ボックス 87"/>
        <xdr:cNvSpPr txBox="1"/>
      </xdr:nvSpPr>
      <xdr:spPr>
        <a:xfrm>
          <a:off x="3606800" y="708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40822</xdr:rowOff>
    </xdr:from>
    <xdr:to>
      <xdr:col>4</xdr:col>
      <xdr:colOff>396875</xdr:colOff>
      <xdr:row>41</xdr:row>
      <xdr:rowOff>142422</xdr:rowOff>
    </xdr:to>
    <xdr:sp macro="" textlink="">
      <xdr:nvSpPr>
        <xdr:cNvPr id="89" name="円/楕円 88"/>
        <xdr:cNvSpPr/>
      </xdr:nvSpPr>
      <xdr:spPr>
        <a:xfrm>
          <a:off x="3048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127199</xdr:rowOff>
    </xdr:from>
    <xdr:ext cx="762000" cy="259045"/>
    <xdr:sp macro="" textlink="">
      <xdr:nvSpPr>
        <xdr:cNvPr id="90" name="テキスト ボックス 89"/>
        <xdr:cNvSpPr txBox="1"/>
      </xdr:nvSpPr>
      <xdr:spPr>
        <a:xfrm>
          <a:off x="2717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125185</xdr:rowOff>
    </xdr:from>
    <xdr:to>
      <xdr:col>3</xdr:col>
      <xdr:colOff>193675</xdr:colOff>
      <xdr:row>41</xdr:row>
      <xdr:rowOff>55335</xdr:rowOff>
    </xdr:to>
    <xdr:sp macro="" textlink="">
      <xdr:nvSpPr>
        <xdr:cNvPr id="91" name="円/楕円 90"/>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40112</xdr:rowOff>
    </xdr:from>
    <xdr:ext cx="762000" cy="259045"/>
    <xdr:sp macro="" textlink="">
      <xdr:nvSpPr>
        <xdr:cNvPr id="92" name="テキスト ボックス 91"/>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8165</xdr:rowOff>
    </xdr:from>
    <xdr:to>
      <xdr:col>1</xdr:col>
      <xdr:colOff>676275</xdr:colOff>
      <xdr:row>41</xdr:row>
      <xdr:rowOff>109765</xdr:rowOff>
    </xdr:to>
    <xdr:sp macro="" textlink="">
      <xdr:nvSpPr>
        <xdr:cNvPr id="93" name="円/楕円 92"/>
        <xdr:cNvSpPr/>
      </xdr:nvSpPr>
      <xdr:spPr>
        <a:xfrm>
          <a:off x="127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94542</xdr:rowOff>
    </xdr:from>
    <xdr:ext cx="762000" cy="259045"/>
    <xdr:sp macro="" textlink="">
      <xdr:nvSpPr>
        <xdr:cNvPr id="94" name="テキスト ボックス 93"/>
        <xdr:cNvSpPr txBox="1"/>
      </xdr:nvSpPr>
      <xdr:spPr>
        <a:xfrm>
          <a:off x="93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類似団体平均と比較し，引き続き高い水準で推移しており，</a:t>
          </a:r>
          <a:r>
            <a:rPr kumimoji="1" lang="en-US" altLang="ja-JP" sz="1100">
              <a:latin typeface="ＭＳ Ｐゴシック"/>
            </a:rPr>
            <a:t>H23</a:t>
          </a:r>
          <a:r>
            <a:rPr kumimoji="1" lang="ja-JP" altLang="en-US" sz="1100">
              <a:latin typeface="ＭＳ Ｐゴシック"/>
            </a:rPr>
            <a:t>年度以降増加傾向にある。</a:t>
          </a:r>
          <a:endParaRPr kumimoji="1" lang="en-US" altLang="ja-JP" sz="1100">
            <a:latin typeface="ＭＳ Ｐゴシック"/>
          </a:endParaRPr>
        </a:p>
        <a:p>
          <a:r>
            <a:rPr kumimoji="1" lang="ja-JP" altLang="en-US" sz="1100">
              <a:latin typeface="ＭＳ Ｐゴシック"/>
            </a:rPr>
            <a:t>庁舎や教育施設，その他の公共施設が多いことが主な要因であり，施設運営を指定管理者等に民間委託することを推進しているため，人件費から物件費へ経費が移行しているが，労務単価の上昇が著しいことから前年度よりも</a:t>
          </a:r>
          <a:r>
            <a:rPr kumimoji="1" lang="en-US" altLang="ja-JP" sz="1100">
              <a:latin typeface="ＭＳ Ｐゴシック"/>
            </a:rPr>
            <a:t>0.9</a:t>
          </a:r>
          <a:r>
            <a:rPr kumimoji="1" lang="ja-JP" altLang="en-US" sz="1100">
              <a:latin typeface="ＭＳ Ｐゴシック"/>
            </a:rPr>
            <a:t>ポイント上昇している。</a:t>
          </a:r>
          <a:endParaRPr kumimoji="1" lang="en-US" altLang="ja-JP" sz="1100">
            <a:latin typeface="ＭＳ Ｐゴシック"/>
          </a:endParaRPr>
        </a:p>
        <a:p>
          <a:r>
            <a:rPr kumimoji="1" lang="ja-JP" altLang="en-US" sz="1100">
              <a:latin typeface="ＭＳ Ｐゴシック"/>
            </a:rPr>
            <a:t>今後も労務単価上昇による物件費割合の上昇が見込まれるが，統廃合後の公共施設の跡地利用の検討や，競争によるコスト削減を図ることにより物件費の抑制に努める。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120650</xdr:rowOff>
    </xdr:from>
    <xdr:to>
      <xdr:col>24</xdr:col>
      <xdr:colOff>31750</xdr:colOff>
      <xdr:row>20</xdr:row>
      <xdr:rowOff>63500</xdr:rowOff>
    </xdr:to>
    <xdr:cxnSp macro="">
      <xdr:nvCxnSpPr>
        <xdr:cNvPr id="127" name="直線コネクタ 126"/>
        <xdr:cNvCxnSpPr/>
      </xdr:nvCxnSpPr>
      <xdr:spPr>
        <a:xfrm>
          <a:off x="15671800" y="337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44450</xdr:rowOff>
    </xdr:from>
    <xdr:to>
      <xdr:col>22</xdr:col>
      <xdr:colOff>565150</xdr:colOff>
      <xdr:row>19</xdr:row>
      <xdr:rowOff>120650</xdr:rowOff>
    </xdr:to>
    <xdr:cxnSp macro="">
      <xdr:nvCxnSpPr>
        <xdr:cNvPr id="130" name="直線コネクタ 129"/>
        <xdr:cNvCxnSpPr/>
      </xdr:nvCxnSpPr>
      <xdr:spPr>
        <a:xfrm>
          <a:off x="14782800" y="330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19</xdr:row>
      <xdr:rowOff>44450</xdr:rowOff>
    </xdr:to>
    <xdr:cxnSp macro="">
      <xdr:nvCxnSpPr>
        <xdr:cNvPr id="133" name="直線コネクタ 132"/>
        <xdr:cNvCxnSpPr/>
      </xdr:nvCxnSpPr>
      <xdr:spPr>
        <a:xfrm>
          <a:off x="13893800" y="3136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5" name="テキスト ボックス 13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101600</xdr:rowOff>
    </xdr:to>
    <xdr:cxnSp macro="">
      <xdr:nvCxnSpPr>
        <xdr:cNvPr id="136" name="直線コネクタ 135"/>
        <xdr:cNvCxnSpPr/>
      </xdr:nvCxnSpPr>
      <xdr:spPr>
        <a:xfrm flipV="1">
          <a:off x="13004800" y="313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38" name="テキスト ボックス 137"/>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12700</xdr:rowOff>
    </xdr:from>
    <xdr:to>
      <xdr:col>24</xdr:col>
      <xdr:colOff>82550</xdr:colOff>
      <xdr:row>20</xdr:row>
      <xdr:rowOff>114300</xdr:rowOff>
    </xdr:to>
    <xdr:sp macro="" textlink="">
      <xdr:nvSpPr>
        <xdr:cNvPr id="146" name="円/楕円 145"/>
        <xdr:cNvSpPr/>
      </xdr:nvSpPr>
      <xdr:spPr>
        <a:xfrm>
          <a:off x="164592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156227</xdr:rowOff>
    </xdr:from>
    <xdr:ext cx="762000" cy="259045"/>
    <xdr:sp macro="" textlink="">
      <xdr:nvSpPr>
        <xdr:cNvPr id="147"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69850</xdr:rowOff>
    </xdr:from>
    <xdr:to>
      <xdr:col>22</xdr:col>
      <xdr:colOff>615950</xdr:colOff>
      <xdr:row>20</xdr:row>
      <xdr:rowOff>0</xdr:rowOff>
    </xdr:to>
    <xdr:sp macro="" textlink="">
      <xdr:nvSpPr>
        <xdr:cNvPr id="148" name="円/楕円 147"/>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156227</xdr:rowOff>
    </xdr:from>
    <xdr:ext cx="736600" cy="259045"/>
    <xdr:sp macro="" textlink="">
      <xdr:nvSpPr>
        <xdr:cNvPr id="149" name="テキスト ボックス 148"/>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165100</xdr:rowOff>
    </xdr:from>
    <xdr:to>
      <xdr:col>21</xdr:col>
      <xdr:colOff>412750</xdr:colOff>
      <xdr:row>19</xdr:row>
      <xdr:rowOff>95250</xdr:rowOff>
    </xdr:to>
    <xdr:sp macro="" textlink="">
      <xdr:nvSpPr>
        <xdr:cNvPr id="150" name="円/楕円 149"/>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80027</xdr:rowOff>
    </xdr:from>
    <xdr:ext cx="762000" cy="259045"/>
    <xdr:sp macro="" textlink="">
      <xdr:nvSpPr>
        <xdr:cNvPr id="151" name="テキスト ボックス 150"/>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2" name="円/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50800</xdr:rowOff>
    </xdr:from>
    <xdr:to>
      <xdr:col>19</xdr:col>
      <xdr:colOff>6350</xdr:colOff>
      <xdr:row>18</xdr:row>
      <xdr:rowOff>152400</xdr:rowOff>
    </xdr:to>
    <xdr:sp macro="" textlink="">
      <xdr:nvSpPr>
        <xdr:cNvPr id="154" name="円/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137177</xdr:rowOff>
    </xdr:from>
    <xdr:ext cx="762000" cy="259045"/>
    <xdr:sp macro="" textlink="">
      <xdr:nvSpPr>
        <xdr:cNvPr id="155" name="テキスト ボックス 154"/>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類似団体平均と比較し，引き続き低い水準で推移しているが，扶助費は上昇傾向にある。</a:t>
          </a:r>
          <a:endParaRPr kumimoji="1" lang="en-US" altLang="ja-JP" sz="1300">
            <a:latin typeface="ＭＳ Ｐゴシック"/>
          </a:endParaRPr>
        </a:p>
        <a:p>
          <a:r>
            <a:rPr kumimoji="1" lang="ja-JP" altLang="en-US" sz="1300">
              <a:latin typeface="ＭＳ Ｐゴシック"/>
            </a:rPr>
            <a:t>高齢者世帯を中心とした生活保護受給者の増加に伴い医療扶助費の増加や保育施設の新増設が主な要因と思われる。</a:t>
          </a:r>
          <a:endParaRPr kumimoji="1" lang="en-US" altLang="ja-JP" sz="1300">
            <a:latin typeface="ＭＳ Ｐゴシック"/>
          </a:endParaRPr>
        </a:p>
        <a:p>
          <a:r>
            <a:rPr kumimoji="1" lang="ja-JP" altLang="en-US" sz="1300">
              <a:latin typeface="ＭＳ Ｐゴシック"/>
            </a:rPr>
            <a:t>今後も資格審査等の適正化を図り，上昇傾向の抑制を図る。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120650</xdr:rowOff>
    </xdr:to>
    <xdr:cxnSp macro="">
      <xdr:nvCxnSpPr>
        <xdr:cNvPr id="188" name="直線コネクタ 187"/>
        <xdr:cNvCxnSpPr/>
      </xdr:nvCxnSpPr>
      <xdr:spPr>
        <a:xfrm>
          <a:off x="3987800" y="9499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69850</xdr:rowOff>
    </xdr:to>
    <xdr:cxnSp macro="">
      <xdr:nvCxnSpPr>
        <xdr:cNvPr id="191" name="直線コネクタ 190"/>
        <xdr:cNvCxnSpPr/>
      </xdr:nvCxnSpPr>
      <xdr:spPr>
        <a:xfrm>
          <a:off x="3098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165100</xdr:rowOff>
    </xdr:to>
    <xdr:cxnSp macro="">
      <xdr:nvCxnSpPr>
        <xdr:cNvPr id="194" name="直線コネクタ 193"/>
        <xdr:cNvCxnSpPr/>
      </xdr:nvCxnSpPr>
      <xdr:spPr>
        <a:xfrm>
          <a:off x="2209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76200</xdr:rowOff>
    </xdr:to>
    <xdr:cxnSp macro="">
      <xdr:nvCxnSpPr>
        <xdr:cNvPr id="197" name="直線コネクタ 196"/>
        <xdr:cNvCxnSpPr/>
      </xdr:nvCxnSpPr>
      <xdr:spPr>
        <a:xfrm>
          <a:off x="1320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69850</xdr:rowOff>
    </xdr:from>
    <xdr:to>
      <xdr:col>7</xdr:col>
      <xdr:colOff>66675</xdr:colOff>
      <xdr:row>56</xdr:row>
      <xdr:rowOff>0</xdr:rowOff>
    </xdr:to>
    <xdr:sp macro="" textlink="">
      <xdr:nvSpPr>
        <xdr:cNvPr id="207" name="円/楕円 206"/>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8"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9" name="円/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1" name="円/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13" name="円/楕円 212"/>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14" name="テキスト ボックス 213"/>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5" name="円/楕円 214"/>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6" name="テキスト ボックス 215"/>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類似団体平均と比較し，経常収支比率はやや上回っている。</a:t>
          </a:r>
          <a:endParaRPr kumimoji="1" lang="en-US" altLang="ja-JP" sz="1300">
            <a:latin typeface="ＭＳ Ｐゴシック"/>
          </a:endParaRPr>
        </a:p>
        <a:p>
          <a:r>
            <a:rPr kumimoji="1" lang="ja-JP" altLang="en-US" sz="1300">
              <a:latin typeface="ＭＳ Ｐゴシック"/>
            </a:rPr>
            <a:t>介護保険事業特別会計や後期高齢者医療特別会計への繰出金の増加が主な要因である。</a:t>
          </a:r>
          <a:endParaRPr kumimoji="1" lang="en-US" altLang="ja-JP" sz="1300">
            <a:latin typeface="ＭＳ Ｐゴシック"/>
          </a:endParaRPr>
        </a:p>
        <a:p>
          <a:r>
            <a:rPr kumimoji="1" lang="ja-JP" altLang="en-US" sz="1300">
              <a:latin typeface="ＭＳ Ｐゴシック"/>
            </a:rPr>
            <a:t>引き続き，特別会計における保険料の徴収強化，受益者負担の適正化を図るなど操出金の削減に努める。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152400</xdr:rowOff>
    </xdr:to>
    <xdr:cxnSp macro="">
      <xdr:nvCxnSpPr>
        <xdr:cNvPr id="249" name="直線コネクタ 248"/>
        <xdr:cNvCxnSpPr/>
      </xdr:nvCxnSpPr>
      <xdr:spPr>
        <a:xfrm>
          <a:off x="15671800" y="9690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63500</xdr:rowOff>
    </xdr:from>
    <xdr:to>
      <xdr:col>22</xdr:col>
      <xdr:colOff>565150</xdr:colOff>
      <xdr:row>56</xdr:row>
      <xdr:rowOff>88900</xdr:rowOff>
    </xdr:to>
    <xdr:cxnSp macro="">
      <xdr:nvCxnSpPr>
        <xdr:cNvPr id="252" name="直線コネクタ 251"/>
        <xdr:cNvCxnSpPr/>
      </xdr:nvCxnSpPr>
      <xdr:spPr>
        <a:xfrm>
          <a:off x="14782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56</xdr:row>
      <xdr:rowOff>63500</xdr:rowOff>
    </xdr:to>
    <xdr:cxnSp macro="">
      <xdr:nvCxnSpPr>
        <xdr:cNvPr id="255" name="直線コネクタ 254"/>
        <xdr:cNvCxnSpPr/>
      </xdr:nvCxnSpPr>
      <xdr:spPr>
        <a:xfrm>
          <a:off x="13893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56</xdr:row>
      <xdr:rowOff>101600</xdr:rowOff>
    </xdr:to>
    <xdr:cxnSp macro="">
      <xdr:nvCxnSpPr>
        <xdr:cNvPr id="258" name="直線コネクタ 257"/>
        <xdr:cNvCxnSpPr/>
      </xdr:nvCxnSpPr>
      <xdr:spPr>
        <a:xfrm flipV="1">
          <a:off x="13004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101600</xdr:rowOff>
    </xdr:from>
    <xdr:to>
      <xdr:col>24</xdr:col>
      <xdr:colOff>82550</xdr:colOff>
      <xdr:row>57</xdr:row>
      <xdr:rowOff>31750</xdr:rowOff>
    </xdr:to>
    <xdr:sp macro="" textlink="">
      <xdr:nvSpPr>
        <xdr:cNvPr id="268" name="円/楕円 267"/>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69"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0" name="円/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71" name="テキスト ボックス 270"/>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xdr:rowOff>
    </xdr:from>
    <xdr:to>
      <xdr:col>21</xdr:col>
      <xdr:colOff>412750</xdr:colOff>
      <xdr:row>56</xdr:row>
      <xdr:rowOff>114300</xdr:rowOff>
    </xdr:to>
    <xdr:sp macro="" textlink="">
      <xdr:nvSpPr>
        <xdr:cNvPr id="272" name="円/楕円 271"/>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73" name="テキスト ボックス 27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xdr:rowOff>
    </xdr:from>
    <xdr:to>
      <xdr:col>20</xdr:col>
      <xdr:colOff>209550</xdr:colOff>
      <xdr:row>56</xdr:row>
      <xdr:rowOff>114300</xdr:rowOff>
    </xdr:to>
    <xdr:sp macro="" textlink="">
      <xdr:nvSpPr>
        <xdr:cNvPr id="274" name="円/楕円 273"/>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75" name="テキスト ボックス 274"/>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50800</xdr:rowOff>
    </xdr:from>
    <xdr:to>
      <xdr:col>19</xdr:col>
      <xdr:colOff>6350</xdr:colOff>
      <xdr:row>56</xdr:row>
      <xdr:rowOff>152400</xdr:rowOff>
    </xdr:to>
    <xdr:sp macro="" textlink="">
      <xdr:nvSpPr>
        <xdr:cNvPr id="276" name="円/楕円 275"/>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137177</xdr:rowOff>
    </xdr:from>
    <xdr:ext cx="762000" cy="259045"/>
    <xdr:sp macro="" textlink="">
      <xdr:nvSpPr>
        <xdr:cNvPr id="277" name="テキスト ボックス 276"/>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類似団体平均と比較し，経常収支比率は低い水準で推移しており，前年度よりも</a:t>
          </a:r>
          <a:r>
            <a:rPr kumimoji="1" lang="en-US" altLang="ja-JP" sz="1300">
              <a:latin typeface="ＭＳ Ｐゴシック"/>
            </a:rPr>
            <a:t>0.3</a:t>
          </a:r>
          <a:r>
            <a:rPr kumimoji="1" lang="ja-JP" altLang="en-US" sz="1300">
              <a:latin typeface="ＭＳ Ｐゴシック"/>
            </a:rPr>
            <a:t>ポイント低下している。</a:t>
          </a:r>
          <a:endParaRPr kumimoji="1" lang="en-US" altLang="ja-JP" sz="1300">
            <a:latin typeface="ＭＳ Ｐゴシック"/>
          </a:endParaRPr>
        </a:p>
        <a:p>
          <a:r>
            <a:rPr kumimoji="1" lang="ja-JP" altLang="en-US" sz="1300">
              <a:latin typeface="ＭＳ Ｐゴシック"/>
            </a:rPr>
            <a:t>今後も各種団体への負担金や補助金交付について，公平性・公益性の確保に努め，適正な交付を行う。</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149860</xdr:rowOff>
    </xdr:to>
    <xdr:cxnSp macro="">
      <xdr:nvCxnSpPr>
        <xdr:cNvPr id="309" name="直線コネクタ 308"/>
        <xdr:cNvCxnSpPr/>
      </xdr:nvCxnSpPr>
      <xdr:spPr>
        <a:xfrm flipV="1">
          <a:off x="15671800" y="595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149860</xdr:rowOff>
    </xdr:to>
    <xdr:cxnSp macro="">
      <xdr:nvCxnSpPr>
        <xdr:cNvPr id="312" name="直線コネクタ 311"/>
        <xdr:cNvCxnSpPr/>
      </xdr:nvCxnSpPr>
      <xdr:spPr>
        <a:xfrm>
          <a:off x="14782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34</xdr:row>
      <xdr:rowOff>149860</xdr:rowOff>
    </xdr:to>
    <xdr:cxnSp macro="">
      <xdr:nvCxnSpPr>
        <xdr:cNvPr id="315" name="直線コネクタ 314"/>
        <xdr:cNvCxnSpPr/>
      </xdr:nvCxnSpPr>
      <xdr:spPr>
        <a:xfrm>
          <a:off x="13893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35</xdr:row>
      <xdr:rowOff>46990</xdr:rowOff>
    </xdr:to>
    <xdr:cxnSp macro="">
      <xdr:nvCxnSpPr>
        <xdr:cNvPr id="318" name="直線コネクタ 317"/>
        <xdr:cNvCxnSpPr/>
      </xdr:nvCxnSpPr>
      <xdr:spPr>
        <a:xfrm flipV="1">
          <a:off x="13004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8" name="円/楕円 327"/>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156227</xdr:rowOff>
    </xdr:from>
    <xdr:ext cx="762000" cy="259045"/>
    <xdr:sp macro="" textlink="">
      <xdr:nvSpPr>
        <xdr:cNvPr id="329"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30" name="円/楕円 329"/>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1" name="テキスト ボックス 330"/>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2" name="円/楕円 331"/>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3" name="テキスト ボックス 332"/>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4" name="円/楕円 333"/>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5" name="テキスト ボックス 334"/>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6" name="円/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類似団体平均と比較し，引き続き低い水準で推移しており，前年度よりも</a:t>
          </a:r>
          <a:r>
            <a:rPr kumimoji="1" lang="en-US" altLang="ja-JP" sz="1300">
              <a:latin typeface="ＭＳ Ｐゴシック"/>
            </a:rPr>
            <a:t>0.8</a:t>
          </a:r>
          <a:r>
            <a:rPr kumimoji="1" lang="ja-JP" altLang="en-US" sz="1300">
              <a:latin typeface="ＭＳ Ｐゴシック"/>
            </a:rPr>
            <a:t>ポイント低下している。</a:t>
          </a:r>
          <a:endParaRPr kumimoji="1" lang="en-US" altLang="ja-JP" sz="1300">
            <a:latin typeface="ＭＳ Ｐゴシック"/>
          </a:endParaRPr>
        </a:p>
        <a:p>
          <a:r>
            <a:rPr kumimoji="1" lang="ja-JP" altLang="en-US" sz="1300">
              <a:latin typeface="ＭＳ Ｐゴシック"/>
            </a:rPr>
            <a:t>今後も長期的な起債計画を立て，地方債発行額の適正化に努める。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74422</xdr:rowOff>
    </xdr:to>
    <xdr:cxnSp macro="">
      <xdr:nvCxnSpPr>
        <xdr:cNvPr id="368" name="直線コネクタ 367"/>
        <xdr:cNvCxnSpPr/>
      </xdr:nvCxnSpPr>
      <xdr:spPr>
        <a:xfrm flipV="1">
          <a:off x="3987800" y="128600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74422</xdr:rowOff>
    </xdr:from>
    <xdr:to>
      <xdr:col>5</xdr:col>
      <xdr:colOff>549275</xdr:colOff>
      <xdr:row>75</xdr:row>
      <xdr:rowOff>92710</xdr:rowOff>
    </xdr:to>
    <xdr:cxnSp macro="">
      <xdr:nvCxnSpPr>
        <xdr:cNvPr id="371" name="直線コネクタ 370"/>
        <xdr:cNvCxnSpPr/>
      </xdr:nvCxnSpPr>
      <xdr:spPr>
        <a:xfrm flipV="1">
          <a:off x="3098800" y="12933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3" name="テキスト ボックス 372"/>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83566</xdr:rowOff>
    </xdr:from>
    <xdr:to>
      <xdr:col>4</xdr:col>
      <xdr:colOff>346075</xdr:colOff>
      <xdr:row>75</xdr:row>
      <xdr:rowOff>92710</xdr:rowOff>
    </xdr:to>
    <xdr:cxnSp macro="">
      <xdr:nvCxnSpPr>
        <xdr:cNvPr id="374" name="直線コネクタ 373"/>
        <xdr:cNvCxnSpPr/>
      </xdr:nvCxnSpPr>
      <xdr:spPr>
        <a:xfrm>
          <a:off x="2209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6" name="テキスト ボックス 375"/>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83566</xdr:rowOff>
    </xdr:from>
    <xdr:to>
      <xdr:col>3</xdr:col>
      <xdr:colOff>142875</xdr:colOff>
      <xdr:row>76</xdr:row>
      <xdr:rowOff>3556</xdr:rowOff>
    </xdr:to>
    <xdr:cxnSp macro="">
      <xdr:nvCxnSpPr>
        <xdr:cNvPr id="377" name="直線コネクタ 376"/>
        <xdr:cNvCxnSpPr/>
      </xdr:nvCxnSpPr>
      <xdr:spPr>
        <a:xfrm flipV="1">
          <a:off x="1320800" y="129423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9" name="テキスト ボックス 378"/>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81" name="テキスト ボックス 38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7" name="円/楕円 386"/>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88"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23622</xdr:rowOff>
    </xdr:from>
    <xdr:to>
      <xdr:col>5</xdr:col>
      <xdr:colOff>600075</xdr:colOff>
      <xdr:row>75</xdr:row>
      <xdr:rowOff>125222</xdr:rowOff>
    </xdr:to>
    <xdr:sp macro="" textlink="">
      <xdr:nvSpPr>
        <xdr:cNvPr id="389" name="円/楕円 388"/>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135399</xdr:rowOff>
    </xdr:from>
    <xdr:ext cx="736600" cy="259045"/>
    <xdr:sp macro="" textlink="">
      <xdr:nvSpPr>
        <xdr:cNvPr id="390" name="テキスト ボックス 389"/>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91" name="円/楕円 390"/>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92" name="テキスト ボックス 391"/>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32766</xdr:rowOff>
    </xdr:from>
    <xdr:to>
      <xdr:col>3</xdr:col>
      <xdr:colOff>193675</xdr:colOff>
      <xdr:row>75</xdr:row>
      <xdr:rowOff>134366</xdr:rowOff>
    </xdr:to>
    <xdr:sp macro="" textlink="">
      <xdr:nvSpPr>
        <xdr:cNvPr id="393" name="円/楕円 392"/>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144543</xdr:rowOff>
    </xdr:from>
    <xdr:ext cx="762000" cy="259045"/>
    <xdr:sp macro="" textlink="">
      <xdr:nvSpPr>
        <xdr:cNvPr id="394" name="テキスト ボックス 393"/>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124206</xdr:rowOff>
    </xdr:from>
    <xdr:to>
      <xdr:col>1</xdr:col>
      <xdr:colOff>676275</xdr:colOff>
      <xdr:row>76</xdr:row>
      <xdr:rowOff>54356</xdr:rowOff>
    </xdr:to>
    <xdr:sp macro="" textlink="">
      <xdr:nvSpPr>
        <xdr:cNvPr id="395" name="円/楕円 394"/>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64533</xdr:rowOff>
    </xdr:from>
    <xdr:ext cx="762000" cy="259045"/>
    <xdr:sp macro="" textlink="">
      <xdr:nvSpPr>
        <xdr:cNvPr id="396" name="テキスト ボックス 395"/>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類似団体平均と比較し，経常収支比率は上回っている。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教育施設や保育・児童施設などの</a:t>
          </a:r>
          <a:r>
            <a:rPr kumimoji="1" lang="ja-JP" altLang="en-US" sz="1300">
              <a:solidFill>
                <a:schemeClr val="dk1"/>
              </a:solidFill>
              <a:effectLst/>
              <a:latin typeface="+mn-lt"/>
              <a:ea typeface="+mn-ea"/>
              <a:cs typeface="+mn-cs"/>
            </a:rPr>
            <a:t>公共</a:t>
          </a:r>
          <a:r>
            <a:rPr kumimoji="1" lang="ja-JP" altLang="ja-JP" sz="1300">
              <a:solidFill>
                <a:schemeClr val="dk1"/>
              </a:solidFill>
              <a:effectLst/>
              <a:latin typeface="+mn-lt"/>
              <a:ea typeface="+mn-ea"/>
              <a:cs typeface="+mn-cs"/>
            </a:rPr>
            <a:t>施設が</a:t>
          </a:r>
          <a:r>
            <a:rPr kumimoji="1" lang="ja-JP" altLang="en-US" sz="1300">
              <a:solidFill>
                <a:schemeClr val="dk1"/>
              </a:solidFill>
              <a:effectLst/>
              <a:latin typeface="+mn-lt"/>
              <a:ea typeface="+mn-ea"/>
              <a:cs typeface="+mn-cs"/>
            </a:rPr>
            <a:t>類似団体と比較して</a:t>
          </a:r>
          <a:r>
            <a:rPr kumimoji="1" lang="ja-JP" altLang="ja-JP" sz="1300">
              <a:solidFill>
                <a:schemeClr val="dk1"/>
              </a:solidFill>
              <a:effectLst/>
              <a:latin typeface="+mn-lt"/>
              <a:ea typeface="+mn-ea"/>
              <a:cs typeface="+mn-cs"/>
            </a:rPr>
            <a:t>多</a:t>
          </a:r>
          <a:r>
            <a:rPr kumimoji="1" lang="ja-JP" altLang="en-US" sz="1300">
              <a:solidFill>
                <a:schemeClr val="dk1"/>
              </a:solidFill>
              <a:effectLst/>
              <a:latin typeface="+mn-lt"/>
              <a:ea typeface="+mn-ea"/>
              <a:cs typeface="+mn-cs"/>
            </a:rPr>
            <a:t>いため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人件費や物件費がかさむことが</a:t>
          </a:r>
          <a:r>
            <a:rPr kumimoji="1" lang="ja-JP" altLang="ja-JP" sz="1300">
              <a:solidFill>
                <a:schemeClr val="dk1"/>
              </a:solidFill>
              <a:effectLst/>
              <a:latin typeface="+mn-lt"/>
              <a:ea typeface="+mn-ea"/>
              <a:cs typeface="+mn-cs"/>
            </a:rPr>
            <a:t>主な要因である。</a:t>
          </a:r>
          <a:endParaRPr lang="ja-JP" altLang="ja-JP" sz="1300">
            <a:effectLst/>
          </a:endParaRPr>
        </a:p>
        <a:p>
          <a:r>
            <a:rPr kumimoji="1" lang="ja-JP" altLang="en-US" sz="1300">
              <a:latin typeface="ＭＳ Ｐゴシック"/>
            </a:rPr>
            <a:t>今後は，施設の統廃合，指定管理者制度の導入や施設の民営化等運営形態の見直しにより，コスト削減を図るとともに，人件費の抑制を図る。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152146</xdr:rowOff>
    </xdr:from>
    <xdr:to>
      <xdr:col>24</xdr:col>
      <xdr:colOff>31750</xdr:colOff>
      <xdr:row>78</xdr:row>
      <xdr:rowOff>40132</xdr:rowOff>
    </xdr:to>
    <xdr:cxnSp macro="">
      <xdr:nvCxnSpPr>
        <xdr:cNvPr id="427" name="直線コネクタ 426"/>
        <xdr:cNvCxnSpPr/>
      </xdr:nvCxnSpPr>
      <xdr:spPr>
        <a:xfrm>
          <a:off x="15671800" y="133537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120142</xdr:rowOff>
    </xdr:from>
    <xdr:to>
      <xdr:col>22</xdr:col>
      <xdr:colOff>565150</xdr:colOff>
      <xdr:row>77</xdr:row>
      <xdr:rowOff>152146</xdr:rowOff>
    </xdr:to>
    <xdr:cxnSp macro="">
      <xdr:nvCxnSpPr>
        <xdr:cNvPr id="430" name="直線コネクタ 429"/>
        <xdr:cNvCxnSpPr/>
      </xdr:nvCxnSpPr>
      <xdr:spPr>
        <a:xfrm>
          <a:off x="14782800" y="13321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163576</xdr:rowOff>
    </xdr:from>
    <xdr:to>
      <xdr:col>21</xdr:col>
      <xdr:colOff>361950</xdr:colOff>
      <xdr:row>77</xdr:row>
      <xdr:rowOff>120142</xdr:rowOff>
    </xdr:to>
    <xdr:cxnSp macro="">
      <xdr:nvCxnSpPr>
        <xdr:cNvPr id="433" name="直線コネクタ 432"/>
        <xdr:cNvCxnSpPr/>
      </xdr:nvCxnSpPr>
      <xdr:spPr>
        <a:xfrm>
          <a:off x="13893800" y="131937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5" name="テキスト ボックス 43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83565</xdr:rowOff>
    </xdr:to>
    <xdr:cxnSp macro="">
      <xdr:nvCxnSpPr>
        <xdr:cNvPr id="436" name="直線コネクタ 435"/>
        <xdr:cNvCxnSpPr/>
      </xdr:nvCxnSpPr>
      <xdr:spPr>
        <a:xfrm flipV="1">
          <a:off x="13004800" y="131937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0" name="テキスト ボックス 43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160782</xdr:rowOff>
    </xdr:from>
    <xdr:to>
      <xdr:col>24</xdr:col>
      <xdr:colOff>82550</xdr:colOff>
      <xdr:row>78</xdr:row>
      <xdr:rowOff>90932</xdr:rowOff>
    </xdr:to>
    <xdr:sp macro="" textlink="">
      <xdr:nvSpPr>
        <xdr:cNvPr id="446" name="円/楕円 445"/>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132859</xdr:rowOff>
    </xdr:from>
    <xdr:ext cx="762000" cy="259045"/>
    <xdr:sp macro="" textlink="">
      <xdr:nvSpPr>
        <xdr:cNvPr id="447"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48" name="円/楕円 447"/>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49" name="テキスト ボックス 448"/>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69342</xdr:rowOff>
    </xdr:from>
    <xdr:to>
      <xdr:col>21</xdr:col>
      <xdr:colOff>412750</xdr:colOff>
      <xdr:row>77</xdr:row>
      <xdr:rowOff>170942</xdr:rowOff>
    </xdr:to>
    <xdr:sp macro="" textlink="">
      <xdr:nvSpPr>
        <xdr:cNvPr id="450" name="円/楕円 449"/>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155719</xdr:rowOff>
    </xdr:from>
    <xdr:ext cx="762000" cy="259045"/>
    <xdr:sp macro="" textlink="">
      <xdr:nvSpPr>
        <xdr:cNvPr id="451" name="テキスト ボックス 450"/>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112776</xdr:rowOff>
    </xdr:from>
    <xdr:to>
      <xdr:col>20</xdr:col>
      <xdr:colOff>209550</xdr:colOff>
      <xdr:row>77</xdr:row>
      <xdr:rowOff>42926</xdr:rowOff>
    </xdr:to>
    <xdr:sp macro="" textlink="">
      <xdr:nvSpPr>
        <xdr:cNvPr id="452" name="円/楕円 451"/>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53" name="テキスト ボックス 452"/>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32765</xdr:rowOff>
    </xdr:from>
    <xdr:to>
      <xdr:col>19</xdr:col>
      <xdr:colOff>6350</xdr:colOff>
      <xdr:row>77</xdr:row>
      <xdr:rowOff>134365</xdr:rowOff>
    </xdr:to>
    <xdr:sp macro="" textlink="">
      <xdr:nvSpPr>
        <xdr:cNvPr id="454" name="円/楕円 45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119142</xdr:rowOff>
    </xdr:from>
    <xdr:ext cx="762000" cy="259045"/>
    <xdr:sp macro="" textlink="">
      <xdr:nvSpPr>
        <xdr:cNvPr id="455" name="テキスト ボックス 45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茨城県つくば市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58202</xdr:rowOff>
    </xdr:from>
    <xdr:to>
      <xdr:col>4</xdr:col>
      <xdr:colOff>1117600</xdr:colOff>
      <xdr:row>15</xdr:row>
      <xdr:rowOff>133608</xdr:rowOff>
    </xdr:to>
    <xdr:cxnSp macro="">
      <xdr:nvCxnSpPr>
        <xdr:cNvPr id="52" name="直線コネクタ 51"/>
        <xdr:cNvCxnSpPr/>
      </xdr:nvCxnSpPr>
      <xdr:spPr bwMode="auto">
        <a:xfrm flipV="1">
          <a:off x="5003800" y="2677577"/>
          <a:ext cx="647700" cy="75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72800</xdr:rowOff>
    </xdr:from>
    <xdr:to>
      <xdr:col>4</xdr:col>
      <xdr:colOff>469900</xdr:colOff>
      <xdr:row>15</xdr:row>
      <xdr:rowOff>133608</xdr:rowOff>
    </xdr:to>
    <xdr:cxnSp macro="">
      <xdr:nvCxnSpPr>
        <xdr:cNvPr id="55" name="直線コネクタ 54"/>
        <xdr:cNvCxnSpPr/>
      </xdr:nvCxnSpPr>
      <xdr:spPr bwMode="auto">
        <a:xfrm>
          <a:off x="4305300" y="2692175"/>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146246</xdr:rowOff>
    </xdr:from>
    <xdr:to>
      <xdr:col>3</xdr:col>
      <xdr:colOff>904875</xdr:colOff>
      <xdr:row>15</xdr:row>
      <xdr:rowOff>72800</xdr:rowOff>
    </xdr:to>
    <xdr:cxnSp macro="">
      <xdr:nvCxnSpPr>
        <xdr:cNvPr id="58" name="直線コネクタ 57"/>
        <xdr:cNvCxnSpPr/>
      </xdr:nvCxnSpPr>
      <xdr:spPr bwMode="auto">
        <a:xfrm>
          <a:off x="3606800" y="2594171"/>
          <a:ext cx="698500" cy="98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146246</xdr:rowOff>
    </xdr:from>
    <xdr:to>
      <xdr:col>3</xdr:col>
      <xdr:colOff>206375</xdr:colOff>
      <xdr:row>14</xdr:row>
      <xdr:rowOff>157023</xdr:rowOff>
    </xdr:to>
    <xdr:cxnSp macro="">
      <xdr:nvCxnSpPr>
        <xdr:cNvPr id="61" name="直線コネクタ 60"/>
        <xdr:cNvCxnSpPr/>
      </xdr:nvCxnSpPr>
      <xdr:spPr bwMode="auto">
        <a:xfrm flipV="1">
          <a:off x="2908300" y="2594171"/>
          <a:ext cx="698500" cy="1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7402</xdr:rowOff>
    </xdr:from>
    <xdr:to>
      <xdr:col>5</xdr:col>
      <xdr:colOff>34925</xdr:colOff>
      <xdr:row>15</xdr:row>
      <xdr:rowOff>109002</xdr:rowOff>
    </xdr:to>
    <xdr:sp macro="" textlink="">
      <xdr:nvSpPr>
        <xdr:cNvPr id="71" name="円/楕円 70"/>
        <xdr:cNvSpPr/>
      </xdr:nvSpPr>
      <xdr:spPr bwMode="auto">
        <a:xfrm>
          <a:off x="5600700" y="262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23929</xdr:rowOff>
    </xdr:from>
    <xdr:ext cx="762000" cy="259045"/>
    <xdr:sp macro="" textlink="">
      <xdr:nvSpPr>
        <xdr:cNvPr id="72" name="人口1人当たり決算額の推移該当値テキスト130"/>
        <xdr:cNvSpPr txBox="1"/>
      </xdr:nvSpPr>
      <xdr:spPr>
        <a:xfrm>
          <a:off x="5740400" y="247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68,565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82808</xdr:rowOff>
    </xdr:from>
    <xdr:to>
      <xdr:col>4</xdr:col>
      <xdr:colOff>520700</xdr:colOff>
      <xdr:row>16</xdr:row>
      <xdr:rowOff>12958</xdr:rowOff>
    </xdr:to>
    <xdr:sp macro="" textlink="">
      <xdr:nvSpPr>
        <xdr:cNvPr id="73" name="円/楕円 72"/>
        <xdr:cNvSpPr/>
      </xdr:nvSpPr>
      <xdr:spPr bwMode="auto">
        <a:xfrm>
          <a:off x="4953000" y="270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23135</xdr:rowOff>
    </xdr:from>
    <xdr:ext cx="736600" cy="259045"/>
    <xdr:sp macro="" textlink="">
      <xdr:nvSpPr>
        <xdr:cNvPr id="74" name="テキスト ボックス 73"/>
        <xdr:cNvSpPr txBox="1"/>
      </xdr:nvSpPr>
      <xdr:spPr>
        <a:xfrm>
          <a:off x="4622800" y="2471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22000</xdr:rowOff>
    </xdr:from>
    <xdr:to>
      <xdr:col>3</xdr:col>
      <xdr:colOff>955675</xdr:colOff>
      <xdr:row>15</xdr:row>
      <xdr:rowOff>123600</xdr:rowOff>
    </xdr:to>
    <xdr:sp macro="" textlink="">
      <xdr:nvSpPr>
        <xdr:cNvPr id="75" name="円/楕円 74"/>
        <xdr:cNvSpPr/>
      </xdr:nvSpPr>
      <xdr:spPr bwMode="auto">
        <a:xfrm>
          <a:off x="4254500" y="264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133777</xdr:rowOff>
    </xdr:from>
    <xdr:ext cx="762000" cy="259045"/>
    <xdr:sp macro="" textlink="">
      <xdr:nvSpPr>
        <xdr:cNvPr id="76" name="テキスト ボックス 75"/>
        <xdr:cNvSpPr txBox="1"/>
      </xdr:nvSpPr>
      <xdr:spPr>
        <a:xfrm>
          <a:off x="3924300" y="24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68,118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95446</xdr:rowOff>
    </xdr:from>
    <xdr:to>
      <xdr:col>3</xdr:col>
      <xdr:colOff>257175</xdr:colOff>
      <xdr:row>15</xdr:row>
      <xdr:rowOff>25596</xdr:rowOff>
    </xdr:to>
    <xdr:sp macro="" textlink="">
      <xdr:nvSpPr>
        <xdr:cNvPr id="77" name="円/楕円 76"/>
        <xdr:cNvSpPr/>
      </xdr:nvSpPr>
      <xdr:spPr bwMode="auto">
        <a:xfrm>
          <a:off x="3556000" y="254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35773</xdr:rowOff>
    </xdr:from>
    <xdr:ext cx="762000" cy="259045"/>
    <xdr:sp macro="" textlink="">
      <xdr:nvSpPr>
        <xdr:cNvPr id="78" name="テキスト ボックス 77"/>
        <xdr:cNvSpPr txBox="1"/>
      </xdr:nvSpPr>
      <xdr:spPr>
        <a:xfrm>
          <a:off x="3225800" y="231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71,119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106223</xdr:rowOff>
    </xdr:from>
    <xdr:to>
      <xdr:col>2</xdr:col>
      <xdr:colOff>692150</xdr:colOff>
      <xdr:row>15</xdr:row>
      <xdr:rowOff>36373</xdr:rowOff>
    </xdr:to>
    <xdr:sp macro="" textlink="">
      <xdr:nvSpPr>
        <xdr:cNvPr id="79" name="円/楕円 78"/>
        <xdr:cNvSpPr/>
      </xdr:nvSpPr>
      <xdr:spPr bwMode="auto">
        <a:xfrm>
          <a:off x="2857500" y="255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46550</xdr:rowOff>
    </xdr:from>
    <xdr:ext cx="762000" cy="259045"/>
    <xdr:sp macro="" textlink="">
      <xdr:nvSpPr>
        <xdr:cNvPr id="80" name="テキスト ボックス 79"/>
        <xdr:cNvSpPr txBox="1"/>
      </xdr:nvSpPr>
      <xdr:spPr>
        <a:xfrm>
          <a:off x="2527300" y="232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270397</xdr:rowOff>
    </xdr:from>
    <xdr:to>
      <xdr:col>4</xdr:col>
      <xdr:colOff>1117600</xdr:colOff>
      <xdr:row>35</xdr:row>
      <xdr:rowOff>301226</xdr:rowOff>
    </xdr:to>
    <xdr:cxnSp macro="">
      <xdr:nvCxnSpPr>
        <xdr:cNvPr id="115" name="直線コネクタ 114"/>
        <xdr:cNvCxnSpPr/>
      </xdr:nvCxnSpPr>
      <xdr:spPr bwMode="auto">
        <a:xfrm>
          <a:off x="5003800" y="6880747"/>
          <a:ext cx="647700" cy="30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286003</xdr:rowOff>
    </xdr:from>
    <xdr:ext cx="762000" cy="259045"/>
    <xdr:sp macro="" textlink="">
      <xdr:nvSpPr>
        <xdr:cNvPr id="116" name="人口1人当たり決算額の推移平均値テキスト445"/>
        <xdr:cNvSpPr txBox="1"/>
      </xdr:nvSpPr>
      <xdr:spPr>
        <a:xfrm>
          <a:off x="5740400" y="6896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220497</xdr:rowOff>
    </xdr:from>
    <xdr:to>
      <xdr:col>4</xdr:col>
      <xdr:colOff>469900</xdr:colOff>
      <xdr:row>35</xdr:row>
      <xdr:rowOff>270397</xdr:rowOff>
    </xdr:to>
    <xdr:cxnSp macro="">
      <xdr:nvCxnSpPr>
        <xdr:cNvPr id="118" name="直線コネクタ 117"/>
        <xdr:cNvCxnSpPr/>
      </xdr:nvCxnSpPr>
      <xdr:spPr bwMode="auto">
        <a:xfrm>
          <a:off x="4305300" y="6830847"/>
          <a:ext cx="698500" cy="4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152864</xdr:rowOff>
    </xdr:from>
    <xdr:to>
      <xdr:col>3</xdr:col>
      <xdr:colOff>904875</xdr:colOff>
      <xdr:row>35</xdr:row>
      <xdr:rowOff>220497</xdr:rowOff>
    </xdr:to>
    <xdr:cxnSp macro="">
      <xdr:nvCxnSpPr>
        <xdr:cNvPr id="121" name="直線コネクタ 120"/>
        <xdr:cNvCxnSpPr/>
      </xdr:nvCxnSpPr>
      <xdr:spPr bwMode="auto">
        <a:xfrm>
          <a:off x="3606800" y="6763214"/>
          <a:ext cx="698500" cy="67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16945</xdr:rowOff>
    </xdr:from>
    <xdr:to>
      <xdr:col>3</xdr:col>
      <xdr:colOff>206375</xdr:colOff>
      <xdr:row>35</xdr:row>
      <xdr:rowOff>152864</xdr:rowOff>
    </xdr:to>
    <xdr:cxnSp macro="">
      <xdr:nvCxnSpPr>
        <xdr:cNvPr id="124" name="直線コネクタ 123"/>
        <xdr:cNvCxnSpPr/>
      </xdr:nvCxnSpPr>
      <xdr:spPr bwMode="auto">
        <a:xfrm>
          <a:off x="2908300" y="6627295"/>
          <a:ext cx="698500" cy="135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250426</xdr:rowOff>
    </xdr:from>
    <xdr:to>
      <xdr:col>5</xdr:col>
      <xdr:colOff>34925</xdr:colOff>
      <xdr:row>36</xdr:row>
      <xdr:rowOff>9126</xdr:rowOff>
    </xdr:to>
    <xdr:sp macro="" textlink="">
      <xdr:nvSpPr>
        <xdr:cNvPr id="134" name="円/楕円 133"/>
        <xdr:cNvSpPr/>
      </xdr:nvSpPr>
      <xdr:spPr bwMode="auto">
        <a:xfrm>
          <a:off x="5600700" y="686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95503</xdr:rowOff>
    </xdr:from>
    <xdr:ext cx="762000" cy="259045"/>
    <xdr:sp macro="" textlink="">
      <xdr:nvSpPr>
        <xdr:cNvPr id="135" name="人口1人当たり決算額の推移該当値テキスト445"/>
        <xdr:cNvSpPr txBox="1"/>
      </xdr:nvSpPr>
      <xdr:spPr>
        <a:xfrm>
          <a:off x="5740400" y="670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219597</xdr:rowOff>
    </xdr:from>
    <xdr:to>
      <xdr:col>4</xdr:col>
      <xdr:colOff>520700</xdr:colOff>
      <xdr:row>35</xdr:row>
      <xdr:rowOff>321197</xdr:rowOff>
    </xdr:to>
    <xdr:sp macro="" textlink="">
      <xdr:nvSpPr>
        <xdr:cNvPr id="136" name="円/楕円 135"/>
        <xdr:cNvSpPr/>
      </xdr:nvSpPr>
      <xdr:spPr bwMode="auto">
        <a:xfrm>
          <a:off x="4953000" y="682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305974</xdr:rowOff>
    </xdr:from>
    <xdr:ext cx="736600" cy="259045"/>
    <xdr:sp macro="" textlink="">
      <xdr:nvSpPr>
        <xdr:cNvPr id="137" name="テキスト ボックス 136"/>
        <xdr:cNvSpPr txBox="1"/>
      </xdr:nvSpPr>
      <xdr:spPr>
        <a:xfrm>
          <a:off x="4622800" y="691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169697</xdr:rowOff>
    </xdr:from>
    <xdr:to>
      <xdr:col>3</xdr:col>
      <xdr:colOff>955675</xdr:colOff>
      <xdr:row>35</xdr:row>
      <xdr:rowOff>271297</xdr:rowOff>
    </xdr:to>
    <xdr:sp macro="" textlink="">
      <xdr:nvSpPr>
        <xdr:cNvPr id="138" name="円/楕円 137"/>
        <xdr:cNvSpPr/>
      </xdr:nvSpPr>
      <xdr:spPr bwMode="auto">
        <a:xfrm>
          <a:off x="4254500" y="6780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281474</xdr:rowOff>
    </xdr:from>
    <xdr:ext cx="762000" cy="259045"/>
    <xdr:sp macro="" textlink="">
      <xdr:nvSpPr>
        <xdr:cNvPr id="139" name="テキスト ボックス 138"/>
        <xdr:cNvSpPr txBox="1"/>
      </xdr:nvSpPr>
      <xdr:spPr>
        <a:xfrm>
          <a:off x="3924300" y="654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102064</xdr:rowOff>
    </xdr:from>
    <xdr:to>
      <xdr:col>3</xdr:col>
      <xdr:colOff>257175</xdr:colOff>
      <xdr:row>35</xdr:row>
      <xdr:rowOff>203664</xdr:rowOff>
    </xdr:to>
    <xdr:sp macro="" textlink="">
      <xdr:nvSpPr>
        <xdr:cNvPr id="140" name="円/楕円 139"/>
        <xdr:cNvSpPr/>
      </xdr:nvSpPr>
      <xdr:spPr bwMode="auto">
        <a:xfrm>
          <a:off x="3556000" y="671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213841</xdr:rowOff>
    </xdr:from>
    <xdr:ext cx="762000" cy="259045"/>
    <xdr:sp macro="" textlink="">
      <xdr:nvSpPr>
        <xdr:cNvPr id="141" name="テキスト ボックス 140"/>
        <xdr:cNvSpPr txBox="1"/>
      </xdr:nvSpPr>
      <xdr:spPr>
        <a:xfrm>
          <a:off x="3225800" y="64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309045</xdr:rowOff>
    </xdr:from>
    <xdr:to>
      <xdr:col>2</xdr:col>
      <xdr:colOff>692150</xdr:colOff>
      <xdr:row>35</xdr:row>
      <xdr:rowOff>67745</xdr:rowOff>
    </xdr:to>
    <xdr:sp macro="" textlink="">
      <xdr:nvSpPr>
        <xdr:cNvPr id="142" name="円/楕円 141"/>
        <xdr:cNvSpPr/>
      </xdr:nvSpPr>
      <xdr:spPr bwMode="auto">
        <a:xfrm>
          <a:off x="2857500" y="657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77922</xdr:rowOff>
    </xdr:from>
    <xdr:ext cx="762000" cy="259045"/>
    <xdr:sp macro="" textlink="">
      <xdr:nvSpPr>
        <xdr:cNvPr id="143" name="テキスト ボックス 142"/>
        <xdr:cNvSpPr txBox="1"/>
      </xdr:nvSpPr>
      <xdr:spPr>
        <a:xfrm>
          <a:off x="2527300" y="634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財政調整基金残高の割合は，残高が標準財政規模の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％程度となるように積み立てを行っているが，僅かに減少傾向にある。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実質収支額は市税や市債の増加により前年度の歳入と比較し増加したが，歳出については大規模事業の繰越事業が多かったため，前年度と比較し減少した。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また，実質単年度収支は，前年度とほぼ同水準であるが，積立額及び繰上償還金が前年度を下回っていることから</a:t>
          </a:r>
          <a:r>
            <a:rPr kumimoji="1" lang="en-US" altLang="ja-JP" sz="1300">
              <a:latin typeface="ＭＳ ゴシック" pitchFamily="49" charset="-128"/>
              <a:ea typeface="ＭＳ ゴシック" pitchFamily="49" charset="-128"/>
            </a:rPr>
            <a:t>0.14</a:t>
          </a:r>
          <a:r>
            <a:rPr kumimoji="1" lang="ja-JP" altLang="en-US" sz="1300">
              <a:latin typeface="ＭＳ ゴシック" pitchFamily="49" charset="-128"/>
              <a:ea typeface="ＭＳ ゴシック" pitchFamily="49" charset="-128"/>
            </a:rPr>
            <a:t>ポイント上昇した。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一般会計は，</a:t>
          </a:r>
          <a:r>
            <a:rPr kumimoji="1" lang="ja-JP" altLang="ja-JP" sz="1300">
              <a:solidFill>
                <a:schemeClr val="dk1"/>
              </a:solidFill>
              <a:effectLst/>
              <a:latin typeface="+mn-lt"/>
              <a:ea typeface="+mn-ea"/>
              <a:cs typeface="+mn-cs"/>
            </a:rPr>
            <a:t>市税や市債の増加により前年度の歳入と比較し増加したが，歳出については大規模事業の繰越事業が多かったため，</a:t>
          </a:r>
          <a:r>
            <a:rPr kumimoji="1" lang="ja-JP" altLang="en-US" sz="1300">
              <a:solidFill>
                <a:schemeClr val="dk1"/>
              </a:solidFill>
              <a:effectLst/>
              <a:latin typeface="+mn-lt"/>
              <a:ea typeface="+mn-ea"/>
              <a:cs typeface="+mn-cs"/>
            </a:rPr>
            <a:t>実質収支額は</a:t>
          </a:r>
          <a:r>
            <a:rPr kumimoji="1" lang="ja-JP" altLang="ja-JP" sz="1300">
              <a:solidFill>
                <a:schemeClr val="dk1"/>
              </a:solidFill>
              <a:effectLst/>
              <a:latin typeface="+mn-lt"/>
              <a:ea typeface="+mn-ea"/>
              <a:cs typeface="+mn-cs"/>
            </a:rPr>
            <a:t>前年度と比較し減少した</a:t>
          </a:r>
          <a:r>
            <a:rPr kumimoji="1" lang="ja-JP" altLang="en-US" sz="1300">
              <a:solidFill>
                <a:schemeClr val="dk1"/>
              </a:solidFill>
              <a:effectLst/>
              <a:latin typeface="+mn-lt"/>
              <a:ea typeface="+mn-ea"/>
              <a:cs typeface="+mn-cs"/>
            </a:rPr>
            <a:t>ことに伴い黒字割合は減少した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全ての会計で赤字額はないが，水道事業会計及び国民健康保険特別会計は黒字額が年々減少している。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今後も財源の重点的かつ効率的な予算執行に努める。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償還のピークを過ぎたことから年々減少している。債務負担行為に基づく支出についても，学校等の住宅都市整備公団（現：都市再生機構）立替え施工分の償還が随時完了していることから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今後も起債や債務負担行為の設定に際して，長期的な計画を立てて償還額の平準化を図り，実質公債費比率の抑制に努める。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将来負担額について，職員数の削減等により，退職手当負担見込額が年々減少している。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一方，債務負担行為に基づく支出予定額は，大規模事業に係る債務負担が増えたが，学校等の住宅都市整備公団（現：都市再生機構）立替え施工分の償還が随時完了しているため，前年度と比較し減少した。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今後も，起債や債務負担行為の設定に際して長期的な計画を立て，将来負担額の上昇を抑えるよう努める。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また，充当可能財源等はほぼ横ばいで推移しており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今後も同程度の水準を維持する。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78596784</v>
      </c>
      <c r="BO4" s="379"/>
      <c r="BP4" s="379"/>
      <c r="BQ4" s="379"/>
      <c r="BR4" s="379"/>
      <c r="BS4" s="379"/>
      <c r="BT4" s="379"/>
      <c r="BU4" s="380"/>
      <c r="BV4" s="378">
        <v>72671064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5.2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74906431</v>
      </c>
      <c r="BO5" s="384"/>
      <c r="BP5" s="384"/>
      <c r="BQ5" s="384"/>
      <c r="BR5" s="384"/>
      <c r="BS5" s="384"/>
      <c r="BT5" s="384"/>
      <c r="BU5" s="385"/>
      <c r="BV5" s="383">
        <v>68463709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91.1</v>
      </c>
      <c r="CU5" s="354"/>
      <c r="CV5" s="354"/>
      <c r="CW5" s="354"/>
      <c r="CX5" s="354"/>
      <c r="CY5" s="354"/>
      <c r="CZ5" s="354"/>
      <c r="DA5" s="355"/>
      <c r="DB5" s="353">
        <v>90.6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3690353</v>
      </c>
      <c r="BO6" s="384"/>
      <c r="BP6" s="384"/>
      <c r="BQ6" s="384"/>
      <c r="BR6" s="384"/>
      <c r="BS6" s="384"/>
      <c r="BT6" s="384"/>
      <c r="BU6" s="385"/>
      <c r="BV6" s="383">
        <v>4207355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92.4</v>
      </c>
      <c r="CU6" s="530"/>
      <c r="CV6" s="530"/>
      <c r="CW6" s="530"/>
      <c r="CX6" s="530"/>
      <c r="CY6" s="530"/>
      <c r="CZ6" s="530"/>
      <c r="DA6" s="531"/>
      <c r="DB6" s="529">
        <v>93.3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1718741</v>
      </c>
      <c r="BO7" s="384"/>
      <c r="BP7" s="384"/>
      <c r="BQ7" s="384"/>
      <c r="BR7" s="384"/>
      <c r="BS7" s="384"/>
      <c r="BT7" s="384"/>
      <c r="BU7" s="385"/>
      <c r="BV7" s="383">
        <v>1870016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44402959</v>
      </c>
      <c r="CU7" s="384"/>
      <c r="CV7" s="384"/>
      <c r="CW7" s="384"/>
      <c r="CX7" s="384"/>
      <c r="CY7" s="384"/>
      <c r="CZ7" s="384"/>
      <c r="DA7" s="385"/>
      <c r="DB7" s="383">
        <v>44722917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1971612</v>
      </c>
      <c r="BO8" s="384"/>
      <c r="BP8" s="384"/>
      <c r="BQ8" s="384"/>
      <c r="BR8" s="384"/>
      <c r="BS8" s="384"/>
      <c r="BT8" s="384"/>
      <c r="BU8" s="385"/>
      <c r="BV8" s="383">
        <v>2337339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0.99</v>
      </c>
      <c r="CU8" s="493"/>
      <c r="CV8" s="493"/>
      <c r="CW8" s="493"/>
      <c r="CX8" s="493"/>
      <c r="CY8" s="493"/>
      <c r="CZ8" s="493"/>
      <c r="DA8" s="494"/>
      <c r="DB8" s="492">
        <v>0.98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214590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-365727</v>
      </c>
      <c r="BO9" s="384"/>
      <c r="BP9" s="384"/>
      <c r="BQ9" s="384"/>
      <c r="BR9" s="384"/>
      <c r="BS9" s="384"/>
      <c r="BT9" s="384"/>
      <c r="BU9" s="385"/>
      <c r="BV9" s="383">
        <v>-985993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11.6</v>
      </c>
      <c r="CU9" s="354"/>
      <c r="CV9" s="354"/>
      <c r="CW9" s="354"/>
      <c r="CX9" s="354"/>
      <c r="CY9" s="354"/>
      <c r="CZ9" s="354"/>
      <c r="DA9" s="355"/>
      <c r="DB9" s="353">
        <v>12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200528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3274</v>
      </c>
      <c r="BO10" s="384"/>
      <c r="BP10" s="384"/>
      <c r="BQ10" s="384"/>
      <c r="BR10" s="384"/>
      <c r="BS10" s="384"/>
      <c r="BT10" s="384"/>
      <c r="BU10" s="385"/>
      <c r="BV10" s="383">
        <v>330171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179701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220622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411677</v>
      </c>
      <c r="BO12" s="384"/>
      <c r="BP12" s="384"/>
      <c r="BQ12" s="384"/>
      <c r="BR12" s="384"/>
      <c r="BS12" s="384"/>
      <c r="BT12" s="384"/>
      <c r="BU12" s="385"/>
      <c r="BV12" s="383">
        <v>363017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213132</v>
      </c>
      <c r="S13" s="485"/>
      <c r="T13" s="485"/>
      <c r="U13" s="485"/>
      <c r="V13" s="486"/>
      <c r="W13" s="472" t="s">
        <v>123</v>
      </c>
      <c r="X13" s="396"/>
      <c r="Y13" s="396"/>
      <c r="Z13" s="396"/>
      <c r="AA13" s="396"/>
      <c r="AB13" s="397"/>
      <c r="AC13" s="359">
        <v>3133</v>
      </c>
      <c r="AD13" s="360"/>
      <c r="AE13" s="360"/>
      <c r="AF13" s="360"/>
      <c r="AG13" s="361"/>
      <c r="AH13" s="359">
        <v>4290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-774130</v>
      </c>
      <c r="BO13" s="384"/>
      <c r="BP13" s="384"/>
      <c r="BQ13" s="384"/>
      <c r="BR13" s="384"/>
      <c r="BS13" s="384"/>
      <c r="BT13" s="384"/>
      <c r="BU13" s="385"/>
      <c r="BV13" s="383">
        <v>-839138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218864</v>
      </c>
      <c r="S14" s="485"/>
      <c r="T14" s="485"/>
      <c r="U14" s="485"/>
      <c r="V14" s="486"/>
      <c r="W14" s="487"/>
      <c r="X14" s="399"/>
      <c r="Y14" s="399"/>
      <c r="Z14" s="399"/>
      <c r="AA14" s="399"/>
      <c r="AB14" s="400"/>
      <c r="AC14" s="477">
        <v>3.5</v>
      </c>
      <c r="AD14" s="478"/>
      <c r="AE14" s="478"/>
      <c r="AF14" s="478"/>
      <c r="AG14" s="479"/>
      <c r="AH14" s="477">
        <v>4.5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58.3</v>
      </c>
      <c r="CU14" s="456"/>
      <c r="CV14" s="456"/>
      <c r="CW14" s="456"/>
      <c r="CX14" s="456"/>
      <c r="CY14" s="456"/>
      <c r="CZ14" s="456"/>
      <c r="DA14" s="457"/>
      <c r="DB14" s="488">
        <v>59.8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211684</v>
      </c>
      <c r="S15" s="485"/>
      <c r="T15" s="485"/>
      <c r="U15" s="485"/>
      <c r="V15" s="486"/>
      <c r="W15" s="472" t="s">
        <v>130</v>
      </c>
      <c r="X15" s="396"/>
      <c r="Y15" s="396"/>
      <c r="Z15" s="396"/>
      <c r="AA15" s="396"/>
      <c r="AB15" s="397"/>
      <c r="AC15" s="359">
        <v>17268</v>
      </c>
      <c r="AD15" s="360"/>
      <c r="AE15" s="360"/>
      <c r="AF15" s="360"/>
      <c r="AG15" s="361"/>
      <c r="AH15" s="359">
        <v>17809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32382567</v>
      </c>
      <c r="BO15" s="379"/>
      <c r="BP15" s="379"/>
      <c r="BQ15" s="379"/>
      <c r="BR15" s="379"/>
      <c r="BS15" s="379"/>
      <c r="BT15" s="379"/>
      <c r="BU15" s="380"/>
      <c r="BV15" s="378">
        <v>31845976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19.3</v>
      </c>
      <c r="AD16" s="478"/>
      <c r="AE16" s="478"/>
      <c r="AF16" s="478"/>
      <c r="AG16" s="479"/>
      <c r="AH16" s="477">
        <v>18.899999999999999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32729525</v>
      </c>
      <c r="BO16" s="384"/>
      <c r="BP16" s="384"/>
      <c r="BQ16" s="384"/>
      <c r="BR16" s="384"/>
      <c r="BS16" s="384"/>
      <c r="BT16" s="384"/>
      <c r="BU16" s="385"/>
      <c r="BV16" s="383">
        <v>32441545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69190</v>
      </c>
      <c r="AD17" s="360"/>
      <c r="AE17" s="360"/>
      <c r="AF17" s="360"/>
      <c r="AG17" s="361"/>
      <c r="AH17" s="359">
        <v>68602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42370975</v>
      </c>
      <c r="BO17" s="384"/>
      <c r="BP17" s="384"/>
      <c r="BQ17" s="384"/>
      <c r="BR17" s="384"/>
      <c r="BS17" s="384"/>
      <c r="BT17" s="384"/>
      <c r="BU17" s="385"/>
      <c r="BV17" s="383">
        <v>41737590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283.72000000000003</v>
      </c>
      <c r="M18" s="448"/>
      <c r="N18" s="448"/>
      <c r="O18" s="448"/>
      <c r="P18" s="448"/>
      <c r="Q18" s="448"/>
      <c r="R18" s="449"/>
      <c r="S18" s="449"/>
      <c r="T18" s="449"/>
      <c r="U18" s="449"/>
      <c r="V18" s="450"/>
      <c r="W18" s="464"/>
      <c r="X18" s="465"/>
      <c r="Y18" s="465"/>
      <c r="Z18" s="465"/>
      <c r="AA18" s="465"/>
      <c r="AB18" s="473"/>
      <c r="AC18" s="347">
        <v>77.2</v>
      </c>
      <c r="AD18" s="348"/>
      <c r="AE18" s="348"/>
      <c r="AF18" s="348"/>
      <c r="AG18" s="451"/>
      <c r="AH18" s="347">
        <v>72.599999999999994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42270104</v>
      </c>
      <c r="BO18" s="384"/>
      <c r="BP18" s="384"/>
      <c r="BQ18" s="384"/>
      <c r="BR18" s="384"/>
      <c r="BS18" s="384"/>
      <c r="BT18" s="384"/>
      <c r="BU18" s="385"/>
      <c r="BV18" s="383">
        <v>41034133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756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52033275</v>
      </c>
      <c r="BO19" s="384"/>
      <c r="BP19" s="384"/>
      <c r="BQ19" s="384"/>
      <c r="BR19" s="384"/>
      <c r="BS19" s="384"/>
      <c r="BT19" s="384"/>
      <c r="BU19" s="385"/>
      <c r="BV19" s="383">
        <v>52262039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87477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54424105</v>
      </c>
      <c r="BO23" s="384"/>
      <c r="BP23" s="384"/>
      <c r="BQ23" s="384"/>
      <c r="BR23" s="384"/>
      <c r="BS23" s="384"/>
      <c r="BT23" s="384"/>
      <c r="BU23" s="385"/>
      <c r="BV23" s="383">
        <v>52723421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4635</v>
      </c>
      <c r="R24" s="360"/>
      <c r="S24" s="360"/>
      <c r="T24" s="360"/>
      <c r="U24" s="360"/>
      <c r="V24" s="361"/>
      <c r="W24" s="425"/>
      <c r="X24" s="416"/>
      <c r="Y24" s="417"/>
      <c r="Z24" s="356" t="s">
        <v>154</v>
      </c>
      <c r="AA24" s="357"/>
      <c r="AB24" s="357"/>
      <c r="AC24" s="357"/>
      <c r="AD24" s="357"/>
      <c r="AE24" s="357"/>
      <c r="AF24" s="357"/>
      <c r="AG24" s="358"/>
      <c r="AH24" s="359">
        <v>1551</v>
      </c>
      <c r="AI24" s="360"/>
      <c r="AJ24" s="360"/>
      <c r="AK24" s="360"/>
      <c r="AL24" s="361"/>
      <c r="AM24" s="359">
        <v>5077974</v>
      </c>
      <c r="AN24" s="360"/>
      <c r="AO24" s="360"/>
      <c r="AP24" s="360"/>
      <c r="AQ24" s="360"/>
      <c r="AR24" s="361"/>
      <c r="AS24" s="359">
        <v>3274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40596845</v>
      </c>
      <c r="BO24" s="384"/>
      <c r="BP24" s="384"/>
      <c r="BQ24" s="384"/>
      <c r="BR24" s="384"/>
      <c r="BS24" s="384"/>
      <c r="BT24" s="384"/>
      <c r="BU24" s="385"/>
      <c r="BV24" s="383">
        <v>41468644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7239</v>
      </c>
      <c r="R25" s="360"/>
      <c r="S25" s="360"/>
      <c r="T25" s="360"/>
      <c r="U25" s="360"/>
      <c r="V25" s="361"/>
      <c r="W25" s="425"/>
      <c r="X25" s="416"/>
      <c r="Y25" s="417"/>
      <c r="Z25" s="356" t="s">
        <v>157</v>
      </c>
      <c r="AA25" s="357"/>
      <c r="AB25" s="357"/>
      <c r="AC25" s="357"/>
      <c r="AD25" s="357"/>
      <c r="AE25" s="357"/>
      <c r="AF25" s="357"/>
      <c r="AG25" s="358"/>
      <c r="AH25" s="359">
        <v>306</v>
      </c>
      <c r="AI25" s="360"/>
      <c r="AJ25" s="360"/>
      <c r="AK25" s="360"/>
      <c r="AL25" s="361"/>
      <c r="AM25" s="359">
        <v>1077426</v>
      </c>
      <c r="AN25" s="360"/>
      <c r="AO25" s="360"/>
      <c r="AP25" s="360"/>
      <c r="AQ25" s="360"/>
      <c r="AR25" s="361"/>
      <c r="AS25" s="359">
        <v>3521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29629461</v>
      </c>
      <c r="BO25" s="379"/>
      <c r="BP25" s="379"/>
      <c r="BQ25" s="379"/>
      <c r="BR25" s="379"/>
      <c r="BS25" s="379"/>
      <c r="BT25" s="379"/>
      <c r="BU25" s="380"/>
      <c r="BV25" s="378">
        <v>34350983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6120</v>
      </c>
      <c r="R26" s="360"/>
      <c r="S26" s="360"/>
      <c r="T26" s="360"/>
      <c r="U26" s="360"/>
      <c r="V26" s="361"/>
      <c r="W26" s="425"/>
      <c r="X26" s="416"/>
      <c r="Y26" s="417"/>
      <c r="Z26" s="356" t="s">
        <v>160</v>
      </c>
      <c r="AA26" s="438"/>
      <c r="AB26" s="438"/>
      <c r="AC26" s="438"/>
      <c r="AD26" s="438"/>
      <c r="AE26" s="438"/>
      <c r="AF26" s="438"/>
      <c r="AG26" s="439"/>
      <c r="AH26" s="359">
        <v>63</v>
      </c>
      <c r="AI26" s="360"/>
      <c r="AJ26" s="360"/>
      <c r="AK26" s="360"/>
      <c r="AL26" s="361"/>
      <c r="AM26" s="359">
        <v>198009</v>
      </c>
      <c r="AN26" s="360"/>
      <c r="AO26" s="360"/>
      <c r="AP26" s="360"/>
      <c r="AQ26" s="360"/>
      <c r="AR26" s="361"/>
      <c r="AS26" s="359">
        <v>3143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5470</v>
      </c>
      <c r="R27" s="360"/>
      <c r="S27" s="360"/>
      <c r="T27" s="360"/>
      <c r="U27" s="360"/>
      <c r="V27" s="361"/>
      <c r="W27" s="425"/>
      <c r="X27" s="416"/>
      <c r="Y27" s="417"/>
      <c r="Z27" s="356" t="s">
        <v>163</v>
      </c>
      <c r="AA27" s="357"/>
      <c r="AB27" s="357"/>
      <c r="AC27" s="357"/>
      <c r="AD27" s="357"/>
      <c r="AE27" s="357"/>
      <c r="AF27" s="357"/>
      <c r="AG27" s="358"/>
      <c r="AH27" s="359">
        <v>82</v>
      </c>
      <c r="AI27" s="360"/>
      <c r="AJ27" s="360"/>
      <c r="AK27" s="360"/>
      <c r="AL27" s="361"/>
      <c r="AM27" s="359">
        <v>267976</v>
      </c>
      <c r="AN27" s="360"/>
      <c r="AO27" s="360"/>
      <c r="AP27" s="360"/>
      <c r="AQ27" s="360"/>
      <c r="AR27" s="361"/>
      <c r="AS27" s="359">
        <v>3268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204701</v>
      </c>
      <c r="BO27" s="387"/>
      <c r="BP27" s="387"/>
      <c r="BQ27" s="387"/>
      <c r="BR27" s="387"/>
      <c r="BS27" s="387"/>
      <c r="BT27" s="387"/>
      <c r="BU27" s="388"/>
      <c r="BV27" s="386">
        <v>204663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4800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3309371</v>
      </c>
      <c r="BO28" s="379"/>
      <c r="BP28" s="379"/>
      <c r="BQ28" s="379"/>
      <c r="BR28" s="379"/>
      <c r="BS28" s="379"/>
      <c r="BT28" s="379"/>
      <c r="BU28" s="380"/>
      <c r="BV28" s="378">
        <v>3717774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26</v>
      </c>
      <c r="M29" s="360"/>
      <c r="N29" s="360"/>
      <c r="O29" s="360"/>
      <c r="P29" s="361"/>
      <c r="Q29" s="359">
        <v>4470</v>
      </c>
      <c r="R29" s="360"/>
      <c r="S29" s="360"/>
      <c r="T29" s="360"/>
      <c r="U29" s="360"/>
      <c r="V29" s="361"/>
      <c r="W29" s="426"/>
      <c r="X29" s="427"/>
      <c r="Y29" s="428"/>
      <c r="Z29" s="356" t="s">
        <v>170</v>
      </c>
      <c r="AA29" s="357"/>
      <c r="AB29" s="357"/>
      <c r="AC29" s="357"/>
      <c r="AD29" s="357"/>
      <c r="AE29" s="357"/>
      <c r="AF29" s="357"/>
      <c r="AG29" s="358"/>
      <c r="AH29" s="359">
        <v>1633</v>
      </c>
      <c r="AI29" s="360"/>
      <c r="AJ29" s="360"/>
      <c r="AK29" s="360"/>
      <c r="AL29" s="361"/>
      <c r="AM29" s="359">
        <v>5345950</v>
      </c>
      <c r="AN29" s="360"/>
      <c r="AO29" s="360"/>
      <c r="AP29" s="360"/>
      <c r="AQ29" s="360"/>
      <c r="AR29" s="361"/>
      <c r="AS29" s="359">
        <v>3274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1192337</v>
      </c>
      <c r="BO29" s="384"/>
      <c r="BP29" s="384"/>
      <c r="BQ29" s="384"/>
      <c r="BR29" s="384"/>
      <c r="BS29" s="384"/>
      <c r="BT29" s="384"/>
      <c r="BU29" s="385"/>
      <c r="BV29" s="383">
        <v>1191838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6469180</v>
      </c>
      <c r="BO30" s="387"/>
      <c r="BP30" s="387"/>
      <c r="BQ30" s="387"/>
      <c r="BR30" s="387"/>
      <c r="BS30" s="387"/>
      <c r="BT30" s="387"/>
      <c r="BU30" s="388"/>
      <c r="BV30" s="386">
        <v>5948933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つくば市国民健康保険特別会計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つくば市水道事業会計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つくば市下水道事業特別会計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つくば市土地開発公社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つくば市等公平委員会</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つくば市介護保険事業特別会計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つくば市病院事業会計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つくば市文化振興財団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つくば市後期高齢者医療特別会計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茨城県租税債権管理機構</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つくば市国際交流協会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利根川水系県南水防事務組合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1" t="s">
        <v>24</v>
      </c>
      <c r="C41" s="1182"/>
      <c r="D41" s="81"/>
      <c r="E41" s="1183" t="s">
        <v>25</v>
      </c>
      <c r="F41" s="1183"/>
      <c r="G41" s="1183"/>
      <c r="H41" s="1184"/>
      <c r="I41" s="82">
        <v>59217</v>
      </c>
      <c r="J41" s="83">
        <v>56991</v>
      </c>
      <c r="K41" s="83">
        <v>54197</v>
      </c>
      <c r="L41" s="83">
        <v>52723</v>
      </c>
      <c r="M41" s="84">
        <v>54424</v>
      </c>
    </row>
    <row r="42" spans="2:13" ht="27.75" customHeight="1" x14ac:dyDescent="0.15">
      <c r="B42" s="1171"/>
      <c r="C42" s="1172"/>
      <c r="D42" s="85"/>
      <c r="E42" s="1175" t="s">
        <v>26</v>
      </c>
      <c r="F42" s="1175"/>
      <c r="G42" s="1175"/>
      <c r="H42" s="1176"/>
      <c r="I42" s="86">
        <v>13581</v>
      </c>
      <c r="J42" s="87">
        <v>11294</v>
      </c>
      <c r="K42" s="87">
        <v>9921</v>
      </c>
      <c r="L42" s="87">
        <v>15258</v>
      </c>
      <c r="M42" s="88">
        <v>14490</v>
      </c>
    </row>
    <row r="43" spans="2:13" ht="27.75" customHeight="1" x14ac:dyDescent="0.15">
      <c r="B43" s="1171"/>
      <c r="C43" s="1172"/>
      <c r="D43" s="85"/>
      <c r="E43" s="1175" t="s">
        <v>27</v>
      </c>
      <c r="F43" s="1175"/>
      <c r="G43" s="1175"/>
      <c r="H43" s="1176"/>
      <c r="I43" s="86">
        <v>35216</v>
      </c>
      <c r="J43" s="87">
        <v>33786</v>
      </c>
      <c r="K43" s="87">
        <v>32623</v>
      </c>
      <c r="L43" s="87">
        <v>31891</v>
      </c>
      <c r="M43" s="88">
        <v>31406</v>
      </c>
    </row>
    <row r="44" spans="2:13" ht="27.75" customHeight="1" x14ac:dyDescent="0.15">
      <c r="B44" s="1171"/>
      <c r="C44" s="1172"/>
      <c r="D44" s="85"/>
      <c r="E44" s="1175" t="s">
        <v>28</v>
      </c>
      <c r="F44" s="1175"/>
      <c r="G44" s="1175"/>
      <c r="H44" s="1176"/>
      <c r="I44" s="86" t="s">
        <v>475</v>
      </c>
      <c r="J44" s="87" t="s">
        <v>475</v>
      </c>
      <c r="K44" s="87" t="s">
        <v>475</v>
      </c>
      <c r="L44" s="87" t="s">
        <v>475</v>
      </c>
      <c r="M44" s="88" t="s">
        <v>475</v>
      </c>
    </row>
    <row r="45" spans="2:13" ht="27.75" customHeight="1" x14ac:dyDescent="0.15">
      <c r="B45" s="1171"/>
      <c r="C45" s="1172"/>
      <c r="D45" s="85"/>
      <c r="E45" s="1175" t="s">
        <v>29</v>
      </c>
      <c r="F45" s="1175"/>
      <c r="G45" s="1175"/>
      <c r="H45" s="1176"/>
      <c r="I45" s="86">
        <v>9868</v>
      </c>
      <c r="J45" s="87">
        <v>8959</v>
      </c>
      <c r="K45" s="87">
        <v>8206</v>
      </c>
      <c r="L45" s="87">
        <v>7071</v>
      </c>
      <c r="M45" s="88">
        <v>5697</v>
      </c>
    </row>
    <row r="46" spans="2:13" ht="27.75" customHeight="1" x14ac:dyDescent="0.15">
      <c r="B46" s="1171"/>
      <c r="C46" s="1172"/>
      <c r="D46" s="85"/>
      <c r="E46" s="1175" t="s">
        <v>30</v>
      </c>
      <c r="F46" s="1175"/>
      <c r="G46" s="1175"/>
      <c r="H46" s="1176"/>
      <c r="I46" s="86">
        <v>23</v>
      </c>
      <c r="J46" s="87">
        <v>10</v>
      </c>
      <c r="K46" s="87">
        <v>26</v>
      </c>
      <c r="L46" s="87">
        <v>16</v>
      </c>
      <c r="M46" s="88">
        <v>37</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9627</v>
      </c>
      <c r="J49" s="87">
        <v>9319</v>
      </c>
      <c r="K49" s="87">
        <v>9830</v>
      </c>
      <c r="L49" s="87">
        <v>10604</v>
      </c>
      <c r="M49" s="88">
        <v>10549</v>
      </c>
    </row>
    <row r="50" spans="2:13" ht="27.75" customHeight="1" x14ac:dyDescent="0.15">
      <c r="B50" s="1171"/>
      <c r="C50" s="1172"/>
      <c r="D50" s="85"/>
      <c r="E50" s="1175" t="s">
        <v>35</v>
      </c>
      <c r="F50" s="1175"/>
      <c r="G50" s="1175"/>
      <c r="H50" s="1176"/>
      <c r="I50" s="86">
        <v>13130</v>
      </c>
      <c r="J50" s="87">
        <v>14078</v>
      </c>
      <c r="K50" s="87">
        <v>12830</v>
      </c>
      <c r="L50" s="87">
        <v>13991</v>
      </c>
      <c r="M50" s="88">
        <v>17177</v>
      </c>
    </row>
    <row r="51" spans="2:13" ht="27.75" customHeight="1" x14ac:dyDescent="0.15">
      <c r="B51" s="1173"/>
      <c r="C51" s="1174"/>
      <c r="D51" s="85"/>
      <c r="E51" s="1175" t="s">
        <v>36</v>
      </c>
      <c r="F51" s="1175"/>
      <c r="G51" s="1175"/>
      <c r="H51" s="1176"/>
      <c r="I51" s="86">
        <v>64047</v>
      </c>
      <c r="J51" s="87">
        <v>63188</v>
      </c>
      <c r="K51" s="87">
        <v>60980</v>
      </c>
      <c r="L51" s="87">
        <v>59147</v>
      </c>
      <c r="M51" s="88">
        <v>55895</v>
      </c>
    </row>
    <row r="52" spans="2:13" ht="27.75" customHeight="1" thickBot="1" x14ac:dyDescent="0.2">
      <c r="B52" s="1177" t="s">
        <v>37</v>
      </c>
      <c r="C52" s="1178"/>
      <c r="D52" s="90"/>
      <c r="E52" s="1179" t="s">
        <v>38</v>
      </c>
      <c r="F52" s="1179"/>
      <c r="G52" s="1179"/>
      <c r="H52" s="1180"/>
      <c r="I52" s="91">
        <v>31101</v>
      </c>
      <c r="J52" s="92">
        <v>24455</v>
      </c>
      <c r="K52" s="92">
        <v>21333</v>
      </c>
      <c r="L52" s="92">
        <v>23218</v>
      </c>
      <c r="M52" s="93">
        <v>22434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41654</v>
      </c>
      <c r="E3" s="116"/>
      <c r="F3" s="117">
        <v>41739</v>
      </c>
      <c r="G3" s="118"/>
      <c r="H3" s="119"/>
    </row>
    <row r="4" spans="1:8" x14ac:dyDescent="0.15">
      <c r="A4" s="120"/>
      <c r="B4" s="121"/>
      <c r="C4" s="122"/>
      <c r="D4" s="123">
        <v>21691</v>
      </c>
      <c r="E4" s="124"/>
      <c r="F4" s="125">
        <v>24625</v>
      </c>
      <c r="G4" s="126"/>
      <c r="H4" s="127"/>
    </row>
    <row r="5" spans="1:8" x14ac:dyDescent="0.15">
      <c r="A5" s="108" t="s">
        <v>508</v>
      </c>
      <c r="B5" s="113"/>
      <c r="C5" s="114"/>
      <c r="D5" s="115">
        <v>35296</v>
      </c>
      <c r="E5" s="116"/>
      <c r="F5" s="117">
        <v>36765</v>
      </c>
      <c r="G5" s="118"/>
      <c r="H5" s="119"/>
    </row>
    <row r="6" spans="1:8" x14ac:dyDescent="0.15">
      <c r="A6" s="120"/>
      <c r="B6" s="121"/>
      <c r="C6" s="122"/>
      <c r="D6" s="123">
        <v>20828</v>
      </c>
      <c r="E6" s="124"/>
      <c r="F6" s="125">
        <v>20975</v>
      </c>
      <c r="G6" s="126"/>
      <c r="H6" s="127"/>
    </row>
    <row r="7" spans="1:8" x14ac:dyDescent="0.15">
      <c r="A7" s="108" t="s">
        <v>509</v>
      </c>
      <c r="B7" s="113"/>
      <c r="C7" s="114"/>
      <c r="D7" s="115">
        <v>28694</v>
      </c>
      <c r="E7" s="116"/>
      <c r="F7" s="117">
        <v>39052</v>
      </c>
      <c r="G7" s="118"/>
      <c r="H7" s="119"/>
    </row>
    <row r="8" spans="1:8" x14ac:dyDescent="0.15">
      <c r="A8" s="120"/>
      <c r="B8" s="121"/>
      <c r="C8" s="122"/>
      <c r="D8" s="123">
        <v>16739</v>
      </c>
      <c r="E8" s="124"/>
      <c r="F8" s="125">
        <v>21186</v>
      </c>
      <c r="G8" s="126"/>
      <c r="H8" s="127"/>
    </row>
    <row r="9" spans="1:8" x14ac:dyDescent="0.15">
      <c r="A9" s="108" t="s">
        <v>510</v>
      </c>
      <c r="B9" s="113"/>
      <c r="C9" s="114"/>
      <c r="D9" s="115">
        <v>38471</v>
      </c>
      <c r="E9" s="116"/>
      <c r="F9" s="117">
        <v>41235</v>
      </c>
      <c r="G9" s="118"/>
      <c r="H9" s="119"/>
    </row>
    <row r="10" spans="1:8" x14ac:dyDescent="0.15">
      <c r="A10" s="120"/>
      <c r="B10" s="121"/>
      <c r="C10" s="122"/>
      <c r="D10" s="123">
        <v>23488</v>
      </c>
      <c r="E10" s="124"/>
      <c r="F10" s="125">
        <v>22086</v>
      </c>
      <c r="G10" s="126"/>
      <c r="H10" s="127"/>
    </row>
    <row r="11" spans="1:8" x14ac:dyDescent="0.15">
      <c r="A11" s="108" t="s">
        <v>511</v>
      </c>
      <c r="B11" s="113"/>
      <c r="C11" s="114"/>
      <c r="D11" s="115">
        <v>61752</v>
      </c>
      <c r="E11" s="116"/>
      <c r="F11" s="117">
        <v>41862</v>
      </c>
      <c r="G11" s="118"/>
      <c r="H11" s="119"/>
    </row>
    <row r="12" spans="1:8" x14ac:dyDescent="0.15">
      <c r="A12" s="120"/>
      <c r="B12" s="121"/>
      <c r="C12" s="128"/>
      <c r="D12" s="123">
        <v>42377</v>
      </c>
      <c r="E12" s="124"/>
      <c r="F12" s="125">
        <v>23710</v>
      </c>
      <c r="G12" s="126"/>
      <c r="H12" s="127"/>
    </row>
    <row r="13" spans="1:8" x14ac:dyDescent="0.15">
      <c r="A13" s="108"/>
      <c r="B13" s="113"/>
      <c r="C13" s="129"/>
      <c r="D13" s="130">
        <v>41173</v>
      </c>
      <c r="E13" s="131"/>
      <c r="F13" s="132">
        <v>40131</v>
      </c>
      <c r="G13" s="133"/>
      <c r="H13" s="119"/>
    </row>
    <row r="14" spans="1:8" x14ac:dyDescent="0.15">
      <c r="A14" s="120"/>
      <c r="B14" s="121"/>
      <c r="C14" s="122"/>
      <c r="D14" s="123">
        <v>25025</v>
      </c>
      <c r="E14" s="124"/>
      <c r="F14" s="125">
        <v>22516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4.16</v>
      </c>
      <c r="C19" s="134">
        <f>ROUND(VALUE(SUBSTITUTE(実質収支比率等に係る経年分析!G$48,"▲","-")),2)</f>
        <v>10.5</v>
      </c>
      <c r="D19" s="134">
        <f>ROUND(VALUE(SUBSTITUTE(実質収支比率等に係る経年分析!H$48,"▲","-")),2)</f>
        <v>7.5</v>
      </c>
      <c r="E19" s="134">
        <f>ROUND(VALUE(SUBSTITUTE(実質収支比率等に係る経年分析!I$48,"▲","-")),2)</f>
        <v>5.23</v>
      </c>
      <c r="F19" s="134">
        <f>ROUND(VALUE(SUBSTITUTE(実質収支比率等に係る経年分析!J$48,"▲","-")),2)</f>
        <v>4.4400000000000004</v>
      </c>
    </row>
    <row r="20" spans="1:11" x14ac:dyDescent="0.15">
      <c r="A20" s="134" t="s">
        <v>43</v>
      </c>
      <c r="B20" s="134">
        <f>ROUND(VALUE(SUBSTITUTE(実質収支比率等に係る経年分析!F$47,"▲","-")),2)</f>
        <v>8.86</v>
      </c>
      <c r="C20" s="134">
        <f>ROUND(VALUE(SUBSTITUTE(実質収支比率等に係る経年分析!G$47,"▲","-")),2)</f>
        <v>8.9600000000000009</v>
      </c>
      <c r="D20" s="134">
        <f>ROUND(VALUE(SUBSTITUTE(実質収支比率等に係る経年分析!H$47,"▲","-")),2)</f>
        <v>8.4600000000000009</v>
      </c>
      <c r="E20" s="134">
        <f>ROUND(VALUE(SUBSTITUTE(実質収支比率等に係る経年分析!I$47,"▲","-")),2)</f>
        <v>8.31</v>
      </c>
      <c r="F20" s="134">
        <f>ROUND(VALUE(SUBSTITUTE(実質収支比率等に係る経年分析!J$47,"▲","-")),2)</f>
        <v>7.45</v>
      </c>
    </row>
    <row r="21" spans="1:11" x14ac:dyDescent="0.15">
      <c r="A21" s="134" t="s">
        <v>44</v>
      </c>
      <c r="B21" s="134">
        <f>IF(ISNUMBER(VALUE(SUBSTITUTE(実質収支比率等に係る経年分析!F$49,"▲","-"))),ROUND(VALUE(SUBSTITUTE(実質収支比率等に係る経年分析!F$49,"▲","-")),2),NA())</f>
        <v>-1.9</v>
      </c>
      <c r="C21" s="134">
        <f>IF(ISNUMBER(VALUE(SUBSTITUTE(実質収支比率等に係る経年分析!G$49,"▲","-"))),ROUND(VALUE(SUBSTITUTE(実質収支比率等に係る経年分析!G$49,"▲","-")),2),NA())</f>
        <v>6.59</v>
      </c>
      <c r="D21" s="134">
        <f>IF(ISNUMBER(VALUE(SUBSTITUTE(実質収支比率等に係る経年分析!H$49,"▲","-"))),ROUND(VALUE(SUBSTITUTE(実質収支比率等に係る経年分析!H$49,"▲","-")),2),NA())</f>
        <v>-3.29</v>
      </c>
      <c r="E21" s="134">
        <f>IF(ISNUMBER(VALUE(SUBSTITUTE(実質収支比率等に係る経年分析!I$49,"▲","-"))),ROUND(VALUE(SUBSTITUTE(実質収支比率等に係る経年分析!I$49,"▲","-")),2),NA())</f>
        <v>-1.88</v>
      </c>
      <c r="F21" s="134">
        <f>IF(ISNUMBER(VALUE(SUBSTITUTE(実質収支比率等に係る経年分析!J$49,"▲","-"))),ROUND(VALUE(SUBSTITUTE(実質収支比率等に係る経年分析!J$49,"▲","-")),2),NA())</f>
        <v>-1.74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つくば市等公平委員会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つくば市後期高齢者医療特別会計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つくば市国民健康保険特別会計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つくば市病院事業会計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つくば市介護保険事業特別会計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つくば市下水道事業特別会計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x14ac:dyDescent="0.15">
      <c r="A35" s="135" t="str">
        <f>IF(連結実質赤字比率に係る赤字・黒字の構成分析!C$35="",NA(),連結実質赤字比率に係る赤字・黒字の構成分析!C$35)</f>
        <v>つくば市水道事業会計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4.3499999999999996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6864</v>
      </c>
      <c r="E42" s="136"/>
      <c r="F42" s="136"/>
      <c r="G42" s="136">
        <f>'実質公債費比率（分子）の構造'!L$52</f>
        <v>7177</v>
      </c>
      <c r="H42" s="136"/>
      <c r="I42" s="136"/>
      <c r="J42" s="136">
        <f>'実質公債費比率（分子）の構造'!M$52</f>
        <v>7134</v>
      </c>
      <c r="K42" s="136"/>
      <c r="L42" s="136"/>
      <c r="M42" s="136">
        <f>'実質公債費比率（分子）の構造'!N$52</f>
        <v>7332</v>
      </c>
      <c r="N42" s="136"/>
      <c r="O42" s="136"/>
      <c r="P42" s="136">
        <f>'実質公債費比率（分子）の構造'!O$52</f>
        <v>7515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1756</v>
      </c>
      <c r="C44" s="136"/>
      <c r="D44" s="136"/>
      <c r="E44" s="136">
        <f>'実質公債費比率（分子）の構造'!L$50</f>
        <v>1589</v>
      </c>
      <c r="F44" s="136"/>
      <c r="G44" s="136"/>
      <c r="H44" s="136">
        <f>'実質公債費比率（分子）の構造'!M$50</f>
        <v>1408</v>
      </c>
      <c r="I44" s="136"/>
      <c r="J44" s="136"/>
      <c r="K44" s="136">
        <f>'実質公債費比率（分子）の構造'!N$50</f>
        <v>1293</v>
      </c>
      <c r="L44" s="136"/>
      <c r="M44" s="136"/>
      <c r="N44" s="136">
        <f>'実質公債費比率（分子）の構造'!O$50</f>
        <v>1317</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2556</v>
      </c>
      <c r="C46" s="136"/>
      <c r="D46" s="136"/>
      <c r="E46" s="136">
        <f>'実質公債費比率（分子）の構造'!L$48</f>
        <v>2465</v>
      </c>
      <c r="F46" s="136"/>
      <c r="G46" s="136"/>
      <c r="H46" s="136">
        <f>'実質公債費比率（分子）の構造'!M$48</f>
        <v>2411</v>
      </c>
      <c r="I46" s="136"/>
      <c r="J46" s="136"/>
      <c r="K46" s="136">
        <f>'実質公債費比率（分子）の構造'!N$48</f>
        <v>2605</v>
      </c>
      <c r="L46" s="136"/>
      <c r="M46" s="136"/>
      <c r="N46" s="136">
        <f>'実質公債費比率（分子）の構造'!O$48</f>
        <v>2629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6695</v>
      </c>
      <c r="C49" s="136"/>
      <c r="D49" s="136"/>
      <c r="E49" s="136">
        <f>'実質公債費比率（分子）の構造'!L$45</f>
        <v>6427</v>
      </c>
      <c r="F49" s="136"/>
      <c r="G49" s="136"/>
      <c r="H49" s="136">
        <f>'実質公債費比率（分子）の構造'!M$45</f>
        <v>6314</v>
      </c>
      <c r="I49" s="136"/>
      <c r="J49" s="136"/>
      <c r="K49" s="136">
        <f>'実質公債費比率（分子）の構造'!N$45</f>
        <v>6140</v>
      </c>
      <c r="L49" s="136"/>
      <c r="M49" s="136"/>
      <c r="N49" s="136">
        <f>'実質公債費比率（分子）の構造'!O$45</f>
        <v>6086</v>
      </c>
      <c r="O49" s="136"/>
      <c r="P49" s="136"/>
    </row>
    <row r="50" spans="1:16" x14ac:dyDescent="0.15">
      <c r="A50" s="136" t="s">
        <v>59</v>
      </c>
      <c r="B50" s="136" t="e">
        <f>NA()</f>
        <v>#N/A</v>
      </c>
      <c r="C50" s="136">
        <f>IF(ISNUMBER('実質公債費比率（分子）の構造'!K$53),'実質公債費比率（分子）の構造'!K$53,NA())</f>
        <v>4143</v>
      </c>
      <c r="D50" s="136" t="e">
        <f>NA()</f>
        <v>#N/A</v>
      </c>
      <c r="E50" s="136" t="e">
        <f>NA()</f>
        <v>#N/A</v>
      </c>
      <c r="F50" s="136">
        <f>IF(ISNUMBER('実質公債費比率（分子）の構造'!L$53),'実質公債費比率（分子）の構造'!L$53,NA())</f>
        <v>3304</v>
      </c>
      <c r="G50" s="136" t="e">
        <f>NA()</f>
        <v>#N/A</v>
      </c>
      <c r="H50" s="136" t="e">
        <f>NA()</f>
        <v>#N/A</v>
      </c>
      <c r="I50" s="136">
        <f>IF(ISNUMBER('実質公債費比率（分子）の構造'!M$53),'実質公債費比率（分子）の構造'!M$53,NA())</f>
        <v>2999</v>
      </c>
      <c r="J50" s="136" t="e">
        <f>NA()</f>
        <v>#N/A</v>
      </c>
      <c r="K50" s="136" t="e">
        <f>NA()</f>
        <v>#N/A</v>
      </c>
      <c r="L50" s="136">
        <f>IF(ISNUMBER('実質公債費比率（分子）の構造'!N$53),'実質公債費比率（分子）の構造'!N$53,NA())</f>
        <v>2706</v>
      </c>
      <c r="M50" s="136" t="e">
        <f>NA()</f>
        <v>#N/A</v>
      </c>
      <c r="N50" s="136" t="e">
        <f>NA()</f>
        <v>#N/A</v>
      </c>
      <c r="O50" s="136">
        <f>IF(ISNUMBER('実質公債費比率（分子）の構造'!O$53),'実質公債費比率（分子）の構造'!O$53,NA())</f>
        <v>2517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64047</v>
      </c>
      <c r="E56" s="135"/>
      <c r="F56" s="135"/>
      <c r="G56" s="135">
        <f>'将来負担比率（分子）の構造'!J$51</f>
        <v>63188</v>
      </c>
      <c r="H56" s="135"/>
      <c r="I56" s="135"/>
      <c r="J56" s="135">
        <f>'将来負担比率（分子）の構造'!K$51</f>
        <v>60980</v>
      </c>
      <c r="K56" s="135"/>
      <c r="L56" s="135"/>
      <c r="M56" s="135">
        <f>'将来負担比率（分子）の構造'!L$51</f>
        <v>59147</v>
      </c>
      <c r="N56" s="135"/>
      <c r="O56" s="135"/>
      <c r="P56" s="135">
        <f>'将来負担比率（分子）の構造'!M$51</f>
        <v>55895</v>
      </c>
    </row>
    <row r="57" spans="1:16" x14ac:dyDescent="0.15">
      <c r="A57" s="135" t="s">
        <v>35</v>
      </c>
      <c r="B57" s="135"/>
      <c r="C57" s="135"/>
      <c r="D57" s="135">
        <f>'将来負担比率（分子）の構造'!I$50</f>
        <v>13130</v>
      </c>
      <c r="E57" s="135"/>
      <c r="F57" s="135"/>
      <c r="G57" s="135">
        <f>'将来負担比率（分子）の構造'!J$50</f>
        <v>14078</v>
      </c>
      <c r="H57" s="135"/>
      <c r="I57" s="135"/>
      <c r="J57" s="135">
        <f>'将来負担比率（分子）の構造'!K$50</f>
        <v>12830</v>
      </c>
      <c r="K57" s="135"/>
      <c r="L57" s="135"/>
      <c r="M57" s="135">
        <f>'将来負担比率（分子）の構造'!L$50</f>
        <v>13991</v>
      </c>
      <c r="N57" s="135"/>
      <c r="O57" s="135"/>
      <c r="P57" s="135">
        <f>'将来負担比率（分子）の構造'!M$50</f>
        <v>17177</v>
      </c>
    </row>
    <row r="58" spans="1:16" x14ac:dyDescent="0.15">
      <c r="A58" s="135" t="s">
        <v>34</v>
      </c>
      <c r="B58" s="135"/>
      <c r="C58" s="135"/>
      <c r="D58" s="135">
        <f>'将来負担比率（分子）の構造'!I$49</f>
        <v>9627</v>
      </c>
      <c r="E58" s="135"/>
      <c r="F58" s="135"/>
      <c r="G58" s="135">
        <f>'将来負担比率（分子）の構造'!J$49</f>
        <v>9319</v>
      </c>
      <c r="H58" s="135"/>
      <c r="I58" s="135"/>
      <c r="J58" s="135">
        <f>'将来負担比率（分子）の構造'!K$49</f>
        <v>9830</v>
      </c>
      <c r="K58" s="135"/>
      <c r="L58" s="135"/>
      <c r="M58" s="135">
        <f>'将来負担比率（分子）の構造'!L$49</f>
        <v>10604</v>
      </c>
      <c r="N58" s="135"/>
      <c r="O58" s="135"/>
      <c r="P58" s="135">
        <f>'将来負担比率（分子）の構造'!M$49</f>
        <v>10549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23</v>
      </c>
      <c r="C61" s="135"/>
      <c r="D61" s="135"/>
      <c r="E61" s="135">
        <f>'将来負担比率（分子）の構造'!J$46</f>
        <v>10</v>
      </c>
      <c r="F61" s="135"/>
      <c r="G61" s="135"/>
      <c r="H61" s="135">
        <f>'将来負担比率（分子）の構造'!K$46</f>
        <v>26</v>
      </c>
      <c r="I61" s="135"/>
      <c r="J61" s="135"/>
      <c r="K61" s="135">
        <f>'将来負担比率（分子）の構造'!L$46</f>
        <v>16</v>
      </c>
      <c r="L61" s="135"/>
      <c r="M61" s="135"/>
      <c r="N61" s="135">
        <f>'将来負担比率（分子）の構造'!M$46</f>
        <v>37</v>
      </c>
      <c r="O61" s="135"/>
      <c r="P61" s="135"/>
    </row>
    <row r="62" spans="1:16" x14ac:dyDescent="0.15">
      <c r="A62" s="135" t="s">
        <v>29</v>
      </c>
      <c r="B62" s="135">
        <f>'将来負担比率（分子）の構造'!I$45</f>
        <v>9868</v>
      </c>
      <c r="C62" s="135"/>
      <c r="D62" s="135"/>
      <c r="E62" s="135">
        <f>'将来負担比率（分子）の構造'!J$45</f>
        <v>8959</v>
      </c>
      <c r="F62" s="135"/>
      <c r="G62" s="135"/>
      <c r="H62" s="135">
        <f>'将来負担比率（分子）の構造'!K$45</f>
        <v>8206</v>
      </c>
      <c r="I62" s="135"/>
      <c r="J62" s="135"/>
      <c r="K62" s="135">
        <f>'将来負担比率（分子）の構造'!L$45</f>
        <v>7071</v>
      </c>
      <c r="L62" s="135"/>
      <c r="M62" s="135"/>
      <c r="N62" s="135">
        <f>'将来負担比率（分子）の構造'!M$45</f>
        <v>5697</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35216</v>
      </c>
      <c r="C64" s="135"/>
      <c r="D64" s="135"/>
      <c r="E64" s="135">
        <f>'将来負担比率（分子）の構造'!J$43</f>
        <v>33786</v>
      </c>
      <c r="F64" s="135"/>
      <c r="G64" s="135"/>
      <c r="H64" s="135">
        <f>'将来負担比率（分子）の構造'!K$43</f>
        <v>32623</v>
      </c>
      <c r="I64" s="135"/>
      <c r="J64" s="135"/>
      <c r="K64" s="135">
        <f>'将来負担比率（分子）の構造'!L$43</f>
        <v>31891</v>
      </c>
      <c r="L64" s="135"/>
      <c r="M64" s="135"/>
      <c r="N64" s="135">
        <f>'将来負担比率（分子）の構造'!M$43</f>
        <v>31406</v>
      </c>
      <c r="O64" s="135"/>
      <c r="P64" s="135"/>
    </row>
    <row r="65" spans="1:16" x14ac:dyDescent="0.15">
      <c r="A65" s="135" t="s">
        <v>26</v>
      </c>
      <c r="B65" s="135">
        <f>'将来負担比率（分子）の構造'!I$42</f>
        <v>13581</v>
      </c>
      <c r="C65" s="135"/>
      <c r="D65" s="135"/>
      <c r="E65" s="135">
        <f>'将来負担比率（分子）の構造'!J$42</f>
        <v>11294</v>
      </c>
      <c r="F65" s="135"/>
      <c r="G65" s="135"/>
      <c r="H65" s="135">
        <f>'将来負担比率（分子）の構造'!K$42</f>
        <v>9921</v>
      </c>
      <c r="I65" s="135"/>
      <c r="J65" s="135"/>
      <c r="K65" s="135">
        <f>'将来負担比率（分子）の構造'!L$42</f>
        <v>15258</v>
      </c>
      <c r="L65" s="135"/>
      <c r="M65" s="135"/>
      <c r="N65" s="135">
        <f>'将来負担比率（分子）の構造'!M$42</f>
        <v>14490</v>
      </c>
      <c r="O65" s="135"/>
      <c r="P65" s="135"/>
    </row>
    <row r="66" spans="1:16" x14ac:dyDescent="0.15">
      <c r="A66" s="135" t="s">
        <v>25</v>
      </c>
      <c r="B66" s="135">
        <f>'将来負担比率（分子）の構造'!I$41</f>
        <v>59217</v>
      </c>
      <c r="C66" s="135"/>
      <c r="D66" s="135"/>
      <c r="E66" s="135">
        <f>'将来負担比率（分子）の構造'!J$41</f>
        <v>56991</v>
      </c>
      <c r="F66" s="135"/>
      <c r="G66" s="135"/>
      <c r="H66" s="135">
        <f>'将来負担比率（分子）の構造'!K$41</f>
        <v>54197</v>
      </c>
      <c r="I66" s="135"/>
      <c r="J66" s="135"/>
      <c r="K66" s="135">
        <f>'将来負担比率（分子）の構造'!L$41</f>
        <v>52723</v>
      </c>
      <c r="L66" s="135"/>
      <c r="M66" s="135"/>
      <c r="N66" s="135">
        <f>'将来負担比率（分子）の構造'!M$41</f>
        <v>54424</v>
      </c>
      <c r="O66" s="135"/>
      <c r="P66" s="135"/>
    </row>
    <row r="67" spans="1:16" x14ac:dyDescent="0.15">
      <c r="A67" s="135" t="s">
        <v>63</v>
      </c>
      <c r="B67" s="135" t="e">
        <f>NA()</f>
        <v>#N/A</v>
      </c>
      <c r="C67" s="135">
        <f>IF(ISNUMBER('将来負担比率（分子）の構造'!I$52), IF('将来負担比率（分子）の構造'!I$52 &lt; 0, 0, '将来負担比率（分子）の構造'!I$52), NA())</f>
        <v>31101</v>
      </c>
      <c r="D67" s="135" t="e">
        <f>NA()</f>
        <v>#N/A</v>
      </c>
      <c r="E67" s="135" t="e">
        <f>NA()</f>
        <v>#N/A</v>
      </c>
      <c r="F67" s="135">
        <f>IF(ISNUMBER('将来負担比率（分子）の構造'!J$52), IF('将来負担比率（分子）の構造'!J$52 &lt; 0, 0, '将来負担比率（分子）の構造'!J$52), NA())</f>
        <v>24455</v>
      </c>
      <c r="G67" s="135" t="e">
        <f>NA()</f>
        <v>#N/A</v>
      </c>
      <c r="H67" s="135" t="e">
        <f>NA()</f>
        <v>#N/A</v>
      </c>
      <c r="I67" s="135">
        <f>IF(ISNUMBER('将来負担比率（分子）の構造'!K$52), IF('将来負担比率（分子）の構造'!K$52 &lt; 0, 0, '将来負担比率（分子）の構造'!K$52), NA())</f>
        <v>21333</v>
      </c>
      <c r="J67" s="135" t="e">
        <f>NA()</f>
        <v>#N/A</v>
      </c>
      <c r="K67" s="135" t="e">
        <f>NA()</f>
        <v>#N/A</v>
      </c>
      <c r="L67" s="135">
        <f>IF(ISNUMBER('将来負担比率（分子）の構造'!L$52), IF('将来負担比率（分子）の構造'!L$52 &lt; 0, 0, '将来負担比率（分子）の構造'!L$52), NA())</f>
        <v>23218</v>
      </c>
      <c r="M67" s="135" t="e">
        <f>NA()</f>
        <v>#N/A</v>
      </c>
      <c r="N67" s="135" t="e">
        <f>NA()</f>
        <v>#N/A</v>
      </c>
      <c r="O67" s="135">
        <f>IF(ISNUMBER('将来負担比率（分子）の構造'!M$52), IF('将来負担比率（分子）の構造'!M$52 &lt; 0, 0, '将来負担比率（分子）の構造'!M$52), NA())</f>
        <v>22434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41507814</v>
      </c>
      <c r="S5" s="639"/>
      <c r="T5" s="639"/>
      <c r="U5" s="639"/>
      <c r="V5" s="639"/>
      <c r="W5" s="639"/>
      <c r="X5" s="639"/>
      <c r="Y5" s="686"/>
      <c r="Z5" s="699">
        <v>52.8</v>
      </c>
      <c r="AA5" s="699"/>
      <c r="AB5" s="699"/>
      <c r="AC5" s="699"/>
      <c r="AD5" s="700">
        <v>39908570</v>
      </c>
      <c r="AE5" s="700"/>
      <c r="AF5" s="700"/>
      <c r="AG5" s="700"/>
      <c r="AH5" s="700"/>
      <c r="AI5" s="700"/>
      <c r="AJ5" s="700"/>
      <c r="AK5" s="700"/>
      <c r="AL5" s="687">
        <v>87.2</v>
      </c>
      <c r="AM5" s="656"/>
      <c r="AN5" s="656"/>
      <c r="AO5" s="688"/>
      <c r="AP5" s="675" t="s">
        <v>208</v>
      </c>
      <c r="AQ5" s="676"/>
      <c r="AR5" s="676"/>
      <c r="AS5" s="676"/>
      <c r="AT5" s="676"/>
      <c r="AU5" s="676"/>
      <c r="AV5" s="676"/>
      <c r="AW5" s="676"/>
      <c r="AX5" s="676"/>
      <c r="AY5" s="676"/>
      <c r="AZ5" s="676"/>
      <c r="BA5" s="676"/>
      <c r="BB5" s="676"/>
      <c r="BC5" s="676"/>
      <c r="BD5" s="676"/>
      <c r="BE5" s="676"/>
      <c r="BF5" s="677"/>
      <c r="BG5" s="588">
        <v>39898015</v>
      </c>
      <c r="BH5" s="589"/>
      <c r="BI5" s="589"/>
      <c r="BJ5" s="589"/>
      <c r="BK5" s="589"/>
      <c r="BL5" s="589"/>
      <c r="BM5" s="589"/>
      <c r="BN5" s="590"/>
      <c r="BO5" s="641">
        <v>96.1</v>
      </c>
      <c r="BP5" s="641"/>
      <c r="BQ5" s="641"/>
      <c r="BR5" s="641"/>
      <c r="BS5" s="642">
        <v>309597</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873972</v>
      </c>
      <c r="S6" s="589"/>
      <c r="T6" s="589"/>
      <c r="U6" s="589"/>
      <c r="V6" s="589"/>
      <c r="W6" s="589"/>
      <c r="X6" s="589"/>
      <c r="Y6" s="590"/>
      <c r="Z6" s="641">
        <v>1.1000000000000001</v>
      </c>
      <c r="AA6" s="641"/>
      <c r="AB6" s="641"/>
      <c r="AC6" s="641"/>
      <c r="AD6" s="642">
        <v>873972</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39898015</v>
      </c>
      <c r="BH6" s="589"/>
      <c r="BI6" s="589"/>
      <c r="BJ6" s="589"/>
      <c r="BK6" s="589"/>
      <c r="BL6" s="589"/>
      <c r="BM6" s="589"/>
      <c r="BN6" s="590"/>
      <c r="BO6" s="641">
        <v>96.1</v>
      </c>
      <c r="BP6" s="641"/>
      <c r="BQ6" s="641"/>
      <c r="BR6" s="641"/>
      <c r="BS6" s="642">
        <v>309597</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401453</v>
      </c>
      <c r="CS6" s="589"/>
      <c r="CT6" s="589"/>
      <c r="CU6" s="589"/>
      <c r="CV6" s="589"/>
      <c r="CW6" s="589"/>
      <c r="CX6" s="589"/>
      <c r="CY6" s="590"/>
      <c r="CZ6" s="641">
        <v>0.5</v>
      </c>
      <c r="DA6" s="641"/>
      <c r="DB6" s="641"/>
      <c r="DC6" s="641"/>
      <c r="DD6" s="594" t="s">
        <v>215</v>
      </c>
      <c r="DE6" s="589"/>
      <c r="DF6" s="589"/>
      <c r="DG6" s="589"/>
      <c r="DH6" s="589"/>
      <c r="DI6" s="589"/>
      <c r="DJ6" s="589"/>
      <c r="DK6" s="589"/>
      <c r="DL6" s="589"/>
      <c r="DM6" s="589"/>
      <c r="DN6" s="589"/>
      <c r="DO6" s="589"/>
      <c r="DP6" s="590"/>
      <c r="DQ6" s="594">
        <v>401453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61970</v>
      </c>
      <c r="S7" s="589"/>
      <c r="T7" s="589"/>
      <c r="U7" s="589"/>
      <c r="V7" s="589"/>
      <c r="W7" s="589"/>
      <c r="X7" s="589"/>
      <c r="Y7" s="590"/>
      <c r="Z7" s="641">
        <v>0.1</v>
      </c>
      <c r="AA7" s="641"/>
      <c r="AB7" s="641"/>
      <c r="AC7" s="641"/>
      <c r="AD7" s="642">
        <v>61970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19372397</v>
      </c>
      <c r="BH7" s="589"/>
      <c r="BI7" s="589"/>
      <c r="BJ7" s="589"/>
      <c r="BK7" s="589"/>
      <c r="BL7" s="589"/>
      <c r="BM7" s="589"/>
      <c r="BN7" s="590"/>
      <c r="BO7" s="641">
        <v>46.7</v>
      </c>
      <c r="BP7" s="641"/>
      <c r="BQ7" s="641"/>
      <c r="BR7" s="641"/>
      <c r="BS7" s="642">
        <v>309597</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8438513</v>
      </c>
      <c r="CS7" s="589"/>
      <c r="CT7" s="589"/>
      <c r="CU7" s="589"/>
      <c r="CV7" s="589"/>
      <c r="CW7" s="589"/>
      <c r="CX7" s="589"/>
      <c r="CY7" s="590"/>
      <c r="CZ7" s="641">
        <v>11.3</v>
      </c>
      <c r="DA7" s="641"/>
      <c r="DB7" s="641"/>
      <c r="DC7" s="641"/>
      <c r="DD7" s="594">
        <v>805783</v>
      </c>
      <c r="DE7" s="589"/>
      <c r="DF7" s="589"/>
      <c r="DG7" s="589"/>
      <c r="DH7" s="589"/>
      <c r="DI7" s="589"/>
      <c r="DJ7" s="589"/>
      <c r="DK7" s="589"/>
      <c r="DL7" s="589"/>
      <c r="DM7" s="589"/>
      <c r="DN7" s="589"/>
      <c r="DO7" s="589"/>
      <c r="DP7" s="590"/>
      <c r="DQ7" s="594">
        <v>7468524</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248452</v>
      </c>
      <c r="S8" s="589"/>
      <c r="T8" s="589"/>
      <c r="U8" s="589"/>
      <c r="V8" s="589"/>
      <c r="W8" s="589"/>
      <c r="X8" s="589"/>
      <c r="Y8" s="590"/>
      <c r="Z8" s="641">
        <v>0.3</v>
      </c>
      <c r="AA8" s="641"/>
      <c r="AB8" s="641"/>
      <c r="AC8" s="641"/>
      <c r="AD8" s="642">
        <v>248452</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314876</v>
      </c>
      <c r="BH8" s="589"/>
      <c r="BI8" s="589"/>
      <c r="BJ8" s="589"/>
      <c r="BK8" s="589"/>
      <c r="BL8" s="589"/>
      <c r="BM8" s="589"/>
      <c r="BN8" s="590"/>
      <c r="BO8" s="641">
        <v>0.8</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25257775</v>
      </c>
      <c r="CS8" s="589"/>
      <c r="CT8" s="589"/>
      <c r="CU8" s="589"/>
      <c r="CV8" s="589"/>
      <c r="CW8" s="589"/>
      <c r="CX8" s="589"/>
      <c r="CY8" s="590"/>
      <c r="CZ8" s="641">
        <v>33.700000000000003</v>
      </c>
      <c r="DA8" s="641"/>
      <c r="DB8" s="641"/>
      <c r="DC8" s="641"/>
      <c r="DD8" s="594">
        <v>849337</v>
      </c>
      <c r="DE8" s="589"/>
      <c r="DF8" s="589"/>
      <c r="DG8" s="589"/>
      <c r="DH8" s="589"/>
      <c r="DI8" s="589"/>
      <c r="DJ8" s="589"/>
      <c r="DK8" s="589"/>
      <c r="DL8" s="589"/>
      <c r="DM8" s="589"/>
      <c r="DN8" s="589"/>
      <c r="DO8" s="589"/>
      <c r="DP8" s="590"/>
      <c r="DQ8" s="594">
        <v>12670011</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147634</v>
      </c>
      <c r="S9" s="589"/>
      <c r="T9" s="589"/>
      <c r="U9" s="589"/>
      <c r="V9" s="589"/>
      <c r="W9" s="589"/>
      <c r="X9" s="589"/>
      <c r="Y9" s="590"/>
      <c r="Z9" s="641">
        <v>0.2</v>
      </c>
      <c r="AA9" s="641"/>
      <c r="AB9" s="641"/>
      <c r="AC9" s="641"/>
      <c r="AD9" s="642">
        <v>147634</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14906074</v>
      </c>
      <c r="BH9" s="589"/>
      <c r="BI9" s="589"/>
      <c r="BJ9" s="589"/>
      <c r="BK9" s="589"/>
      <c r="BL9" s="589"/>
      <c r="BM9" s="589"/>
      <c r="BN9" s="590"/>
      <c r="BO9" s="641">
        <v>35.9</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4811368</v>
      </c>
      <c r="CS9" s="589"/>
      <c r="CT9" s="589"/>
      <c r="CU9" s="589"/>
      <c r="CV9" s="589"/>
      <c r="CW9" s="589"/>
      <c r="CX9" s="589"/>
      <c r="CY9" s="590"/>
      <c r="CZ9" s="641">
        <v>6.4</v>
      </c>
      <c r="DA9" s="641"/>
      <c r="DB9" s="641"/>
      <c r="DC9" s="641"/>
      <c r="DD9" s="594">
        <v>232203</v>
      </c>
      <c r="DE9" s="589"/>
      <c r="DF9" s="589"/>
      <c r="DG9" s="589"/>
      <c r="DH9" s="589"/>
      <c r="DI9" s="589"/>
      <c r="DJ9" s="589"/>
      <c r="DK9" s="589"/>
      <c r="DL9" s="589"/>
      <c r="DM9" s="589"/>
      <c r="DN9" s="589"/>
      <c r="DO9" s="589"/>
      <c r="DP9" s="590"/>
      <c r="DQ9" s="594">
        <v>3810282</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2621389</v>
      </c>
      <c r="S10" s="589"/>
      <c r="T10" s="589"/>
      <c r="U10" s="589"/>
      <c r="V10" s="589"/>
      <c r="W10" s="589"/>
      <c r="X10" s="589"/>
      <c r="Y10" s="590"/>
      <c r="Z10" s="641">
        <v>3.3</v>
      </c>
      <c r="AA10" s="641"/>
      <c r="AB10" s="641"/>
      <c r="AC10" s="641"/>
      <c r="AD10" s="642">
        <v>2621389</v>
      </c>
      <c r="AE10" s="642"/>
      <c r="AF10" s="642"/>
      <c r="AG10" s="642"/>
      <c r="AH10" s="642"/>
      <c r="AI10" s="642"/>
      <c r="AJ10" s="642"/>
      <c r="AK10" s="642"/>
      <c r="AL10" s="611">
        <v>5.7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861390</v>
      </c>
      <c r="BH10" s="589"/>
      <c r="BI10" s="589"/>
      <c r="BJ10" s="589"/>
      <c r="BK10" s="589"/>
      <c r="BL10" s="589"/>
      <c r="BM10" s="589"/>
      <c r="BN10" s="590"/>
      <c r="BO10" s="641">
        <v>2.1</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62561</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32704</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85810</v>
      </c>
      <c r="S11" s="589"/>
      <c r="T11" s="589"/>
      <c r="U11" s="589"/>
      <c r="V11" s="589"/>
      <c r="W11" s="589"/>
      <c r="X11" s="589"/>
      <c r="Y11" s="590"/>
      <c r="Z11" s="641">
        <v>0.1</v>
      </c>
      <c r="AA11" s="641"/>
      <c r="AB11" s="641"/>
      <c r="AC11" s="641"/>
      <c r="AD11" s="642">
        <v>85810</v>
      </c>
      <c r="AE11" s="642"/>
      <c r="AF11" s="642"/>
      <c r="AG11" s="642"/>
      <c r="AH11" s="642"/>
      <c r="AI11" s="642"/>
      <c r="AJ11" s="642"/>
      <c r="AK11" s="642"/>
      <c r="AL11" s="611">
        <v>0.2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3290057</v>
      </c>
      <c r="BH11" s="589"/>
      <c r="BI11" s="589"/>
      <c r="BJ11" s="589"/>
      <c r="BK11" s="589"/>
      <c r="BL11" s="589"/>
      <c r="BM11" s="589"/>
      <c r="BN11" s="590"/>
      <c r="BO11" s="641">
        <v>7.9</v>
      </c>
      <c r="BP11" s="641"/>
      <c r="BQ11" s="641"/>
      <c r="BR11" s="641"/>
      <c r="BS11" s="594">
        <v>309597</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1767113</v>
      </c>
      <c r="CS11" s="589"/>
      <c r="CT11" s="589"/>
      <c r="CU11" s="589"/>
      <c r="CV11" s="589"/>
      <c r="CW11" s="589"/>
      <c r="CX11" s="589"/>
      <c r="CY11" s="590"/>
      <c r="CZ11" s="641">
        <v>2.4</v>
      </c>
      <c r="DA11" s="641"/>
      <c r="DB11" s="641"/>
      <c r="DC11" s="641"/>
      <c r="DD11" s="594">
        <v>371196</v>
      </c>
      <c r="DE11" s="589"/>
      <c r="DF11" s="589"/>
      <c r="DG11" s="589"/>
      <c r="DH11" s="589"/>
      <c r="DI11" s="589"/>
      <c r="DJ11" s="589"/>
      <c r="DK11" s="589"/>
      <c r="DL11" s="589"/>
      <c r="DM11" s="589"/>
      <c r="DN11" s="589"/>
      <c r="DO11" s="589"/>
      <c r="DP11" s="590"/>
      <c r="DQ11" s="594">
        <v>1372209</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18643605</v>
      </c>
      <c r="BH12" s="589"/>
      <c r="BI12" s="589"/>
      <c r="BJ12" s="589"/>
      <c r="BK12" s="589"/>
      <c r="BL12" s="589"/>
      <c r="BM12" s="589"/>
      <c r="BN12" s="590"/>
      <c r="BO12" s="641">
        <v>44.9</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858155</v>
      </c>
      <c r="CS12" s="589"/>
      <c r="CT12" s="589"/>
      <c r="CU12" s="589"/>
      <c r="CV12" s="589"/>
      <c r="CW12" s="589"/>
      <c r="CX12" s="589"/>
      <c r="CY12" s="590"/>
      <c r="CZ12" s="641">
        <v>1.1000000000000001</v>
      </c>
      <c r="DA12" s="641"/>
      <c r="DB12" s="641"/>
      <c r="DC12" s="641"/>
      <c r="DD12" s="594">
        <v>164495</v>
      </c>
      <c r="DE12" s="589"/>
      <c r="DF12" s="589"/>
      <c r="DG12" s="589"/>
      <c r="DH12" s="589"/>
      <c r="DI12" s="589"/>
      <c r="DJ12" s="589"/>
      <c r="DK12" s="589"/>
      <c r="DL12" s="589"/>
      <c r="DM12" s="589"/>
      <c r="DN12" s="589"/>
      <c r="DO12" s="589"/>
      <c r="DP12" s="590"/>
      <c r="DQ12" s="594">
        <v>643246</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99162</v>
      </c>
      <c r="S13" s="589"/>
      <c r="T13" s="589"/>
      <c r="U13" s="589"/>
      <c r="V13" s="589"/>
      <c r="W13" s="589"/>
      <c r="X13" s="589"/>
      <c r="Y13" s="590"/>
      <c r="Z13" s="641">
        <v>0.1</v>
      </c>
      <c r="AA13" s="641"/>
      <c r="AB13" s="641"/>
      <c r="AC13" s="641"/>
      <c r="AD13" s="642">
        <v>99162</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18461956</v>
      </c>
      <c r="BH13" s="589"/>
      <c r="BI13" s="589"/>
      <c r="BJ13" s="589"/>
      <c r="BK13" s="589"/>
      <c r="BL13" s="589"/>
      <c r="BM13" s="589"/>
      <c r="BN13" s="590"/>
      <c r="BO13" s="641">
        <v>44.5</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8089540</v>
      </c>
      <c r="CS13" s="589"/>
      <c r="CT13" s="589"/>
      <c r="CU13" s="589"/>
      <c r="CV13" s="589"/>
      <c r="CW13" s="589"/>
      <c r="CX13" s="589"/>
      <c r="CY13" s="590"/>
      <c r="CZ13" s="641">
        <v>10.8</v>
      </c>
      <c r="DA13" s="641"/>
      <c r="DB13" s="641"/>
      <c r="DC13" s="641"/>
      <c r="DD13" s="594">
        <v>2381792</v>
      </c>
      <c r="DE13" s="589"/>
      <c r="DF13" s="589"/>
      <c r="DG13" s="589"/>
      <c r="DH13" s="589"/>
      <c r="DI13" s="589"/>
      <c r="DJ13" s="589"/>
      <c r="DK13" s="589"/>
      <c r="DL13" s="589"/>
      <c r="DM13" s="589"/>
      <c r="DN13" s="589"/>
      <c r="DO13" s="589"/>
      <c r="DP13" s="590"/>
      <c r="DQ13" s="594">
        <v>5687754</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321134</v>
      </c>
      <c r="BH14" s="589"/>
      <c r="BI14" s="589"/>
      <c r="BJ14" s="589"/>
      <c r="BK14" s="589"/>
      <c r="BL14" s="589"/>
      <c r="BM14" s="589"/>
      <c r="BN14" s="590"/>
      <c r="BO14" s="641">
        <v>0.8</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5038985</v>
      </c>
      <c r="CS14" s="589"/>
      <c r="CT14" s="589"/>
      <c r="CU14" s="589"/>
      <c r="CV14" s="589"/>
      <c r="CW14" s="589"/>
      <c r="CX14" s="589"/>
      <c r="CY14" s="590"/>
      <c r="CZ14" s="641">
        <v>6.7</v>
      </c>
      <c r="DA14" s="641"/>
      <c r="DB14" s="641"/>
      <c r="DC14" s="641"/>
      <c r="DD14" s="594">
        <v>1868306</v>
      </c>
      <c r="DE14" s="589"/>
      <c r="DF14" s="589"/>
      <c r="DG14" s="589"/>
      <c r="DH14" s="589"/>
      <c r="DI14" s="589"/>
      <c r="DJ14" s="589"/>
      <c r="DK14" s="589"/>
      <c r="DL14" s="589"/>
      <c r="DM14" s="589"/>
      <c r="DN14" s="589"/>
      <c r="DO14" s="589"/>
      <c r="DP14" s="590"/>
      <c r="DQ14" s="594">
        <v>3243626</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130264</v>
      </c>
      <c r="S15" s="589"/>
      <c r="T15" s="589"/>
      <c r="U15" s="589"/>
      <c r="V15" s="589"/>
      <c r="W15" s="589"/>
      <c r="X15" s="589"/>
      <c r="Y15" s="590"/>
      <c r="Z15" s="641">
        <v>0.2</v>
      </c>
      <c r="AA15" s="641"/>
      <c r="AB15" s="641"/>
      <c r="AC15" s="641"/>
      <c r="AD15" s="642">
        <v>130264</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1560879</v>
      </c>
      <c r="BH15" s="589"/>
      <c r="BI15" s="589"/>
      <c r="BJ15" s="589"/>
      <c r="BK15" s="589"/>
      <c r="BL15" s="589"/>
      <c r="BM15" s="589"/>
      <c r="BN15" s="590"/>
      <c r="BO15" s="641">
        <v>3.8</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14093616</v>
      </c>
      <c r="CS15" s="589"/>
      <c r="CT15" s="589"/>
      <c r="CU15" s="589"/>
      <c r="CV15" s="589"/>
      <c r="CW15" s="589"/>
      <c r="CX15" s="589"/>
      <c r="CY15" s="590"/>
      <c r="CZ15" s="641">
        <v>18.8</v>
      </c>
      <c r="DA15" s="641"/>
      <c r="DB15" s="641"/>
      <c r="DC15" s="641"/>
      <c r="DD15" s="594">
        <v>6950634</v>
      </c>
      <c r="DE15" s="589"/>
      <c r="DF15" s="589"/>
      <c r="DG15" s="589"/>
      <c r="DH15" s="589"/>
      <c r="DI15" s="589"/>
      <c r="DJ15" s="589"/>
      <c r="DK15" s="589"/>
      <c r="DL15" s="589"/>
      <c r="DM15" s="589"/>
      <c r="DN15" s="589"/>
      <c r="DO15" s="589"/>
      <c r="DP15" s="590"/>
      <c r="DQ15" s="594">
        <v>6972800</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1931826</v>
      </c>
      <c r="S16" s="589"/>
      <c r="T16" s="589"/>
      <c r="U16" s="589"/>
      <c r="V16" s="589"/>
      <c r="W16" s="589"/>
      <c r="X16" s="589"/>
      <c r="Y16" s="590"/>
      <c r="Z16" s="641">
        <v>2.5</v>
      </c>
      <c r="AA16" s="641"/>
      <c r="AB16" s="641"/>
      <c r="AC16" s="641"/>
      <c r="AD16" s="642">
        <v>1420943</v>
      </c>
      <c r="AE16" s="642"/>
      <c r="AF16" s="642"/>
      <c r="AG16" s="642"/>
      <c r="AH16" s="642"/>
      <c r="AI16" s="642"/>
      <c r="AJ16" s="642"/>
      <c r="AK16" s="642"/>
      <c r="AL16" s="611">
        <v>3.1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890</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890</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1420943</v>
      </c>
      <c r="S17" s="589"/>
      <c r="T17" s="589"/>
      <c r="U17" s="589"/>
      <c r="V17" s="589"/>
      <c r="W17" s="589"/>
      <c r="X17" s="589"/>
      <c r="Y17" s="590"/>
      <c r="Z17" s="641">
        <v>1.8</v>
      </c>
      <c r="AA17" s="641"/>
      <c r="AB17" s="641"/>
      <c r="AC17" s="641"/>
      <c r="AD17" s="642">
        <v>1420943</v>
      </c>
      <c r="AE17" s="642"/>
      <c r="AF17" s="642"/>
      <c r="AG17" s="642"/>
      <c r="AH17" s="642"/>
      <c r="AI17" s="642"/>
      <c r="AJ17" s="642"/>
      <c r="AK17" s="642"/>
      <c r="AL17" s="611">
        <v>3.1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6086462</v>
      </c>
      <c r="CS17" s="589"/>
      <c r="CT17" s="589"/>
      <c r="CU17" s="589"/>
      <c r="CV17" s="589"/>
      <c r="CW17" s="589"/>
      <c r="CX17" s="589"/>
      <c r="CY17" s="590"/>
      <c r="CZ17" s="641">
        <v>8.1</v>
      </c>
      <c r="DA17" s="641"/>
      <c r="DB17" s="641"/>
      <c r="DC17" s="641"/>
      <c r="DD17" s="594" t="s">
        <v>111</v>
      </c>
      <c r="DE17" s="589"/>
      <c r="DF17" s="589"/>
      <c r="DG17" s="589"/>
      <c r="DH17" s="589"/>
      <c r="DI17" s="589"/>
      <c r="DJ17" s="589"/>
      <c r="DK17" s="589"/>
      <c r="DL17" s="589"/>
      <c r="DM17" s="589"/>
      <c r="DN17" s="589"/>
      <c r="DO17" s="589"/>
      <c r="DP17" s="590"/>
      <c r="DQ17" s="594">
        <v>6039423</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311119</v>
      </c>
      <c r="S18" s="589"/>
      <c r="T18" s="589"/>
      <c r="U18" s="589"/>
      <c r="V18" s="589"/>
      <c r="W18" s="589"/>
      <c r="X18" s="589"/>
      <c r="Y18" s="590"/>
      <c r="Z18" s="641">
        <v>0.4</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199764</v>
      </c>
      <c r="S19" s="589"/>
      <c r="T19" s="589"/>
      <c r="U19" s="589"/>
      <c r="V19" s="589"/>
      <c r="W19" s="589"/>
      <c r="X19" s="589"/>
      <c r="Y19" s="590"/>
      <c r="Z19" s="641">
        <v>0.3</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1609799</v>
      </c>
      <c r="BH19" s="589"/>
      <c r="BI19" s="589"/>
      <c r="BJ19" s="589"/>
      <c r="BK19" s="589"/>
      <c r="BL19" s="589"/>
      <c r="BM19" s="589"/>
      <c r="BN19" s="590"/>
      <c r="BO19" s="641">
        <v>3.9</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47708293</v>
      </c>
      <c r="S20" s="589"/>
      <c r="T20" s="589"/>
      <c r="U20" s="589"/>
      <c r="V20" s="589"/>
      <c r="W20" s="589"/>
      <c r="X20" s="589"/>
      <c r="Y20" s="590"/>
      <c r="Z20" s="641">
        <v>60.7</v>
      </c>
      <c r="AA20" s="641"/>
      <c r="AB20" s="641"/>
      <c r="AC20" s="641"/>
      <c r="AD20" s="642">
        <v>45598166</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1609799</v>
      </c>
      <c r="BH20" s="589"/>
      <c r="BI20" s="589"/>
      <c r="BJ20" s="589"/>
      <c r="BK20" s="589"/>
      <c r="BL20" s="589"/>
      <c r="BM20" s="589"/>
      <c r="BN20" s="590"/>
      <c r="BO20" s="641">
        <v>3.9</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74906431</v>
      </c>
      <c r="CS20" s="589"/>
      <c r="CT20" s="589"/>
      <c r="CU20" s="589"/>
      <c r="CV20" s="589"/>
      <c r="CW20" s="589"/>
      <c r="CX20" s="589"/>
      <c r="CY20" s="590"/>
      <c r="CZ20" s="641">
        <v>100</v>
      </c>
      <c r="DA20" s="641"/>
      <c r="DB20" s="641"/>
      <c r="DC20" s="641"/>
      <c r="DD20" s="594">
        <v>13623746</v>
      </c>
      <c r="DE20" s="589"/>
      <c r="DF20" s="589"/>
      <c r="DG20" s="589"/>
      <c r="DH20" s="589"/>
      <c r="DI20" s="589"/>
      <c r="DJ20" s="589"/>
      <c r="DK20" s="589"/>
      <c r="DL20" s="589"/>
      <c r="DM20" s="589"/>
      <c r="DN20" s="589"/>
      <c r="DO20" s="589"/>
      <c r="DP20" s="590"/>
      <c r="DQ20" s="594">
        <v>48342922</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32866</v>
      </c>
      <c r="S21" s="589"/>
      <c r="T21" s="589"/>
      <c r="U21" s="589"/>
      <c r="V21" s="589"/>
      <c r="W21" s="589"/>
      <c r="X21" s="589"/>
      <c r="Y21" s="590"/>
      <c r="Z21" s="641">
        <v>0</v>
      </c>
      <c r="AA21" s="641"/>
      <c r="AB21" s="641"/>
      <c r="AC21" s="641"/>
      <c r="AD21" s="642">
        <v>32866</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10555</v>
      </c>
      <c r="BH21" s="589"/>
      <c r="BI21" s="589"/>
      <c r="BJ21" s="589"/>
      <c r="BK21" s="589"/>
      <c r="BL21" s="589"/>
      <c r="BM21" s="589"/>
      <c r="BN21" s="590"/>
      <c r="BO21" s="641">
        <v>0</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875330</v>
      </c>
      <c r="S22" s="589"/>
      <c r="T22" s="589"/>
      <c r="U22" s="589"/>
      <c r="V22" s="589"/>
      <c r="W22" s="589"/>
      <c r="X22" s="589"/>
      <c r="Y22" s="590"/>
      <c r="Z22" s="641">
        <v>1.1000000000000001</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1273120</v>
      </c>
      <c r="S23" s="589"/>
      <c r="T23" s="589"/>
      <c r="U23" s="589"/>
      <c r="V23" s="589"/>
      <c r="W23" s="589"/>
      <c r="X23" s="589"/>
      <c r="Y23" s="590"/>
      <c r="Z23" s="641">
        <v>1.6</v>
      </c>
      <c r="AA23" s="641"/>
      <c r="AB23" s="641"/>
      <c r="AC23" s="641"/>
      <c r="AD23" s="642">
        <v>106216</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1599244</v>
      </c>
      <c r="BH23" s="589"/>
      <c r="BI23" s="589"/>
      <c r="BJ23" s="589"/>
      <c r="BK23" s="589"/>
      <c r="BL23" s="589"/>
      <c r="BM23" s="589"/>
      <c r="BN23" s="590"/>
      <c r="BO23" s="641">
        <v>3.9</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615585</v>
      </c>
      <c r="S24" s="589"/>
      <c r="T24" s="589"/>
      <c r="U24" s="589"/>
      <c r="V24" s="589"/>
      <c r="W24" s="589"/>
      <c r="X24" s="589"/>
      <c r="Y24" s="590"/>
      <c r="Z24" s="641">
        <v>0.8</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35943631</v>
      </c>
      <c r="CS24" s="639"/>
      <c r="CT24" s="639"/>
      <c r="CU24" s="639"/>
      <c r="CV24" s="639"/>
      <c r="CW24" s="639"/>
      <c r="CX24" s="639"/>
      <c r="CY24" s="686"/>
      <c r="CZ24" s="690">
        <v>48</v>
      </c>
      <c r="DA24" s="691"/>
      <c r="DB24" s="691"/>
      <c r="DC24" s="692"/>
      <c r="DD24" s="685">
        <v>25473037</v>
      </c>
      <c r="DE24" s="639"/>
      <c r="DF24" s="639"/>
      <c r="DG24" s="639"/>
      <c r="DH24" s="639"/>
      <c r="DI24" s="639"/>
      <c r="DJ24" s="639"/>
      <c r="DK24" s="686"/>
      <c r="DL24" s="685">
        <v>24964814</v>
      </c>
      <c r="DM24" s="639"/>
      <c r="DN24" s="639"/>
      <c r="DO24" s="639"/>
      <c r="DP24" s="639"/>
      <c r="DQ24" s="639"/>
      <c r="DR24" s="639"/>
      <c r="DS24" s="639"/>
      <c r="DT24" s="639"/>
      <c r="DU24" s="639"/>
      <c r="DV24" s="686"/>
      <c r="DW24" s="687">
        <v>53.8</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9244636</v>
      </c>
      <c r="S25" s="589"/>
      <c r="T25" s="589"/>
      <c r="U25" s="589"/>
      <c r="V25" s="589"/>
      <c r="W25" s="589"/>
      <c r="X25" s="589"/>
      <c r="Y25" s="590"/>
      <c r="Z25" s="641">
        <v>11.8</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15259459</v>
      </c>
      <c r="CS25" s="607"/>
      <c r="CT25" s="607"/>
      <c r="CU25" s="607"/>
      <c r="CV25" s="607"/>
      <c r="CW25" s="607"/>
      <c r="CX25" s="607"/>
      <c r="CY25" s="608"/>
      <c r="CZ25" s="591">
        <v>20.399999999999999</v>
      </c>
      <c r="DA25" s="609"/>
      <c r="DB25" s="609"/>
      <c r="DC25" s="610"/>
      <c r="DD25" s="594">
        <v>14408477</v>
      </c>
      <c r="DE25" s="607"/>
      <c r="DF25" s="607"/>
      <c r="DG25" s="607"/>
      <c r="DH25" s="607"/>
      <c r="DI25" s="607"/>
      <c r="DJ25" s="607"/>
      <c r="DK25" s="608"/>
      <c r="DL25" s="594">
        <v>14406397</v>
      </c>
      <c r="DM25" s="607"/>
      <c r="DN25" s="607"/>
      <c r="DO25" s="607"/>
      <c r="DP25" s="607"/>
      <c r="DQ25" s="607"/>
      <c r="DR25" s="607"/>
      <c r="DS25" s="607"/>
      <c r="DT25" s="607"/>
      <c r="DU25" s="607"/>
      <c r="DV25" s="608"/>
      <c r="DW25" s="611">
        <v>31.1</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10893086</v>
      </c>
      <c r="CS26" s="589"/>
      <c r="CT26" s="589"/>
      <c r="CU26" s="589"/>
      <c r="CV26" s="589"/>
      <c r="CW26" s="589"/>
      <c r="CX26" s="589"/>
      <c r="CY26" s="590"/>
      <c r="CZ26" s="591">
        <v>14.5</v>
      </c>
      <c r="DA26" s="609"/>
      <c r="DB26" s="609"/>
      <c r="DC26" s="610"/>
      <c r="DD26" s="594">
        <v>10081375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4450940</v>
      </c>
      <c r="S27" s="589"/>
      <c r="T27" s="589"/>
      <c r="U27" s="589"/>
      <c r="V27" s="589"/>
      <c r="W27" s="589"/>
      <c r="X27" s="589"/>
      <c r="Y27" s="590"/>
      <c r="Z27" s="641">
        <v>5.7</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41507814</v>
      </c>
      <c r="BH27" s="589"/>
      <c r="BI27" s="589"/>
      <c r="BJ27" s="589"/>
      <c r="BK27" s="589"/>
      <c r="BL27" s="589"/>
      <c r="BM27" s="589"/>
      <c r="BN27" s="590"/>
      <c r="BO27" s="641">
        <v>100</v>
      </c>
      <c r="BP27" s="641"/>
      <c r="BQ27" s="641"/>
      <c r="BR27" s="641"/>
      <c r="BS27" s="594">
        <v>309597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14597710</v>
      </c>
      <c r="CS27" s="607"/>
      <c r="CT27" s="607"/>
      <c r="CU27" s="607"/>
      <c r="CV27" s="607"/>
      <c r="CW27" s="607"/>
      <c r="CX27" s="607"/>
      <c r="CY27" s="608"/>
      <c r="CZ27" s="591">
        <v>19.5</v>
      </c>
      <c r="DA27" s="609"/>
      <c r="DB27" s="609"/>
      <c r="DC27" s="610"/>
      <c r="DD27" s="594">
        <v>5025137</v>
      </c>
      <c r="DE27" s="607"/>
      <c r="DF27" s="607"/>
      <c r="DG27" s="607"/>
      <c r="DH27" s="607"/>
      <c r="DI27" s="607"/>
      <c r="DJ27" s="607"/>
      <c r="DK27" s="608"/>
      <c r="DL27" s="594">
        <v>4518994</v>
      </c>
      <c r="DM27" s="607"/>
      <c r="DN27" s="607"/>
      <c r="DO27" s="607"/>
      <c r="DP27" s="607"/>
      <c r="DQ27" s="607"/>
      <c r="DR27" s="607"/>
      <c r="DS27" s="607"/>
      <c r="DT27" s="607"/>
      <c r="DU27" s="607"/>
      <c r="DV27" s="608"/>
      <c r="DW27" s="611">
        <v>9.6999999999999993</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43486</v>
      </c>
      <c r="S28" s="589"/>
      <c r="T28" s="589"/>
      <c r="U28" s="589"/>
      <c r="V28" s="589"/>
      <c r="W28" s="589"/>
      <c r="X28" s="589"/>
      <c r="Y28" s="590"/>
      <c r="Z28" s="641">
        <v>0.1</v>
      </c>
      <c r="AA28" s="641"/>
      <c r="AB28" s="641"/>
      <c r="AC28" s="641"/>
      <c r="AD28" s="642">
        <v>24841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6086462</v>
      </c>
      <c r="CS28" s="589"/>
      <c r="CT28" s="589"/>
      <c r="CU28" s="589"/>
      <c r="CV28" s="589"/>
      <c r="CW28" s="589"/>
      <c r="CX28" s="589"/>
      <c r="CY28" s="590"/>
      <c r="CZ28" s="591">
        <v>8.1</v>
      </c>
      <c r="DA28" s="609"/>
      <c r="DB28" s="609"/>
      <c r="DC28" s="610"/>
      <c r="DD28" s="594">
        <v>6039423</v>
      </c>
      <c r="DE28" s="589"/>
      <c r="DF28" s="589"/>
      <c r="DG28" s="589"/>
      <c r="DH28" s="589"/>
      <c r="DI28" s="589"/>
      <c r="DJ28" s="589"/>
      <c r="DK28" s="590"/>
      <c r="DL28" s="594">
        <v>6039423</v>
      </c>
      <c r="DM28" s="589"/>
      <c r="DN28" s="589"/>
      <c r="DO28" s="589"/>
      <c r="DP28" s="589"/>
      <c r="DQ28" s="589"/>
      <c r="DR28" s="589"/>
      <c r="DS28" s="589"/>
      <c r="DT28" s="589"/>
      <c r="DU28" s="589"/>
      <c r="DV28" s="590"/>
      <c r="DW28" s="611">
        <v>13</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15093</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6086462</v>
      </c>
      <c r="CS29" s="607"/>
      <c r="CT29" s="607"/>
      <c r="CU29" s="607"/>
      <c r="CV29" s="607"/>
      <c r="CW29" s="607"/>
      <c r="CX29" s="607"/>
      <c r="CY29" s="608"/>
      <c r="CZ29" s="591">
        <v>8.1</v>
      </c>
      <c r="DA29" s="609"/>
      <c r="DB29" s="609"/>
      <c r="DC29" s="610"/>
      <c r="DD29" s="594">
        <v>6039423</v>
      </c>
      <c r="DE29" s="607"/>
      <c r="DF29" s="607"/>
      <c r="DG29" s="607"/>
      <c r="DH29" s="607"/>
      <c r="DI29" s="607"/>
      <c r="DJ29" s="607"/>
      <c r="DK29" s="608"/>
      <c r="DL29" s="594">
        <v>6039423</v>
      </c>
      <c r="DM29" s="607"/>
      <c r="DN29" s="607"/>
      <c r="DO29" s="607"/>
      <c r="DP29" s="607"/>
      <c r="DQ29" s="607"/>
      <c r="DR29" s="607"/>
      <c r="DS29" s="607"/>
      <c r="DT29" s="607"/>
      <c r="DU29" s="607"/>
      <c r="DV29" s="608"/>
      <c r="DW29" s="611">
        <v>13</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937467</v>
      </c>
      <c r="S30" s="589"/>
      <c r="T30" s="589"/>
      <c r="U30" s="589"/>
      <c r="V30" s="589"/>
      <c r="W30" s="589"/>
      <c r="X30" s="589"/>
      <c r="Y30" s="590"/>
      <c r="Z30" s="641">
        <v>1.2</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98.5</v>
      </c>
      <c r="BH30" s="655"/>
      <c r="BI30" s="655"/>
      <c r="BJ30" s="655"/>
      <c r="BK30" s="655"/>
      <c r="BL30" s="655"/>
      <c r="BM30" s="656">
        <v>93.2</v>
      </c>
      <c r="BN30" s="655"/>
      <c r="BO30" s="655"/>
      <c r="BP30" s="655"/>
      <c r="BQ30" s="657"/>
      <c r="BR30" s="654">
        <v>98.2</v>
      </c>
      <c r="BS30" s="655"/>
      <c r="BT30" s="655"/>
      <c r="BU30" s="655"/>
      <c r="BV30" s="655"/>
      <c r="BW30" s="655"/>
      <c r="BX30" s="656">
        <v>92.2</v>
      </c>
      <c r="BY30" s="655"/>
      <c r="BZ30" s="655"/>
      <c r="CA30" s="655"/>
      <c r="CB30" s="657"/>
      <c r="CD30" s="660"/>
      <c r="CE30" s="661"/>
      <c r="CF30" s="625" t="s">
        <v>291</v>
      </c>
      <c r="CG30" s="622"/>
      <c r="CH30" s="622"/>
      <c r="CI30" s="622"/>
      <c r="CJ30" s="622"/>
      <c r="CK30" s="622"/>
      <c r="CL30" s="622"/>
      <c r="CM30" s="622"/>
      <c r="CN30" s="622"/>
      <c r="CO30" s="622"/>
      <c r="CP30" s="622"/>
      <c r="CQ30" s="623"/>
      <c r="CR30" s="588">
        <v>5465918</v>
      </c>
      <c r="CS30" s="589"/>
      <c r="CT30" s="589"/>
      <c r="CU30" s="589"/>
      <c r="CV30" s="589"/>
      <c r="CW30" s="589"/>
      <c r="CX30" s="589"/>
      <c r="CY30" s="590"/>
      <c r="CZ30" s="591">
        <v>7.3</v>
      </c>
      <c r="DA30" s="609"/>
      <c r="DB30" s="609"/>
      <c r="DC30" s="610"/>
      <c r="DD30" s="594">
        <v>5419131</v>
      </c>
      <c r="DE30" s="589"/>
      <c r="DF30" s="589"/>
      <c r="DG30" s="589"/>
      <c r="DH30" s="589"/>
      <c r="DI30" s="589"/>
      <c r="DJ30" s="589"/>
      <c r="DK30" s="590"/>
      <c r="DL30" s="594">
        <v>5419131</v>
      </c>
      <c r="DM30" s="589"/>
      <c r="DN30" s="589"/>
      <c r="DO30" s="589"/>
      <c r="DP30" s="589"/>
      <c r="DQ30" s="589"/>
      <c r="DR30" s="589"/>
      <c r="DS30" s="589"/>
      <c r="DT30" s="589"/>
      <c r="DU30" s="589"/>
      <c r="DV30" s="590"/>
      <c r="DW30" s="611">
        <v>11.7</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4207355</v>
      </c>
      <c r="S31" s="589"/>
      <c r="T31" s="589"/>
      <c r="U31" s="589"/>
      <c r="V31" s="589"/>
      <c r="W31" s="589"/>
      <c r="X31" s="589"/>
      <c r="Y31" s="590"/>
      <c r="Z31" s="641">
        <v>5.4</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98.6</v>
      </c>
      <c r="BH31" s="607"/>
      <c r="BI31" s="607"/>
      <c r="BJ31" s="607"/>
      <c r="BK31" s="607"/>
      <c r="BL31" s="607"/>
      <c r="BM31" s="643">
        <v>93.7</v>
      </c>
      <c r="BN31" s="653"/>
      <c r="BO31" s="653"/>
      <c r="BP31" s="653"/>
      <c r="BQ31" s="617"/>
      <c r="BR31" s="652">
        <v>98.5</v>
      </c>
      <c r="BS31" s="607"/>
      <c r="BT31" s="607"/>
      <c r="BU31" s="607"/>
      <c r="BV31" s="607"/>
      <c r="BW31" s="607"/>
      <c r="BX31" s="643">
        <v>92.7</v>
      </c>
      <c r="BY31" s="653"/>
      <c r="BZ31" s="653"/>
      <c r="CA31" s="653"/>
      <c r="CB31" s="617"/>
      <c r="CD31" s="660"/>
      <c r="CE31" s="661"/>
      <c r="CF31" s="625" t="s">
        <v>295</v>
      </c>
      <c r="CG31" s="622"/>
      <c r="CH31" s="622"/>
      <c r="CI31" s="622"/>
      <c r="CJ31" s="622"/>
      <c r="CK31" s="622"/>
      <c r="CL31" s="622"/>
      <c r="CM31" s="622"/>
      <c r="CN31" s="622"/>
      <c r="CO31" s="622"/>
      <c r="CP31" s="622"/>
      <c r="CQ31" s="623"/>
      <c r="CR31" s="588">
        <v>620544</v>
      </c>
      <c r="CS31" s="607"/>
      <c r="CT31" s="607"/>
      <c r="CU31" s="607"/>
      <c r="CV31" s="607"/>
      <c r="CW31" s="607"/>
      <c r="CX31" s="607"/>
      <c r="CY31" s="608"/>
      <c r="CZ31" s="591">
        <v>0.8</v>
      </c>
      <c r="DA31" s="609"/>
      <c r="DB31" s="609"/>
      <c r="DC31" s="610"/>
      <c r="DD31" s="594">
        <v>620292</v>
      </c>
      <c r="DE31" s="607"/>
      <c r="DF31" s="607"/>
      <c r="DG31" s="607"/>
      <c r="DH31" s="607"/>
      <c r="DI31" s="607"/>
      <c r="DJ31" s="607"/>
      <c r="DK31" s="608"/>
      <c r="DL31" s="594">
        <v>620292</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2026011</v>
      </c>
      <c r="S32" s="589"/>
      <c r="T32" s="589"/>
      <c r="U32" s="589"/>
      <c r="V32" s="589"/>
      <c r="W32" s="589"/>
      <c r="X32" s="589"/>
      <c r="Y32" s="590"/>
      <c r="Z32" s="641">
        <v>2.6</v>
      </c>
      <c r="AA32" s="641"/>
      <c r="AB32" s="641"/>
      <c r="AC32" s="641"/>
      <c r="AD32" s="642">
        <v>2109</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98.2</v>
      </c>
      <c r="BH32" s="573"/>
      <c r="BI32" s="573"/>
      <c r="BJ32" s="573"/>
      <c r="BK32" s="573"/>
      <c r="BL32" s="573"/>
      <c r="BM32" s="636">
        <v>92.3</v>
      </c>
      <c r="BN32" s="573"/>
      <c r="BO32" s="573"/>
      <c r="BP32" s="573"/>
      <c r="BQ32" s="630"/>
      <c r="BR32" s="651">
        <v>97.8</v>
      </c>
      <c r="BS32" s="573"/>
      <c r="BT32" s="573"/>
      <c r="BU32" s="573"/>
      <c r="BV32" s="573"/>
      <c r="BW32" s="573"/>
      <c r="BX32" s="636">
        <v>91</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7166602</v>
      </c>
      <c r="S33" s="589"/>
      <c r="T33" s="589"/>
      <c r="U33" s="589"/>
      <c r="V33" s="589"/>
      <c r="W33" s="589"/>
      <c r="X33" s="589"/>
      <c r="Y33" s="590"/>
      <c r="Z33" s="641">
        <v>9.1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25338164</v>
      </c>
      <c r="CS33" s="607"/>
      <c r="CT33" s="607"/>
      <c r="CU33" s="607"/>
      <c r="CV33" s="607"/>
      <c r="CW33" s="607"/>
      <c r="CX33" s="607"/>
      <c r="CY33" s="608"/>
      <c r="CZ33" s="591">
        <v>33.799999999999997</v>
      </c>
      <c r="DA33" s="609"/>
      <c r="DB33" s="609"/>
      <c r="DC33" s="610"/>
      <c r="DD33" s="594">
        <v>19680019</v>
      </c>
      <c r="DE33" s="607"/>
      <c r="DF33" s="607"/>
      <c r="DG33" s="607"/>
      <c r="DH33" s="607"/>
      <c r="DI33" s="607"/>
      <c r="DJ33" s="607"/>
      <c r="DK33" s="608"/>
      <c r="DL33" s="594">
        <v>17305290</v>
      </c>
      <c r="DM33" s="607"/>
      <c r="DN33" s="607"/>
      <c r="DO33" s="607"/>
      <c r="DP33" s="607"/>
      <c r="DQ33" s="607"/>
      <c r="DR33" s="607"/>
      <c r="DS33" s="607"/>
      <c r="DT33" s="607"/>
      <c r="DU33" s="607"/>
      <c r="DV33" s="608"/>
      <c r="DW33" s="611">
        <v>37.299999999999997</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12326077</v>
      </c>
      <c r="CS34" s="589"/>
      <c r="CT34" s="589"/>
      <c r="CU34" s="589"/>
      <c r="CV34" s="589"/>
      <c r="CW34" s="589"/>
      <c r="CX34" s="589"/>
      <c r="CY34" s="590"/>
      <c r="CZ34" s="591">
        <v>16.5</v>
      </c>
      <c r="DA34" s="609"/>
      <c r="DB34" s="609"/>
      <c r="DC34" s="610"/>
      <c r="DD34" s="594">
        <v>9319810</v>
      </c>
      <c r="DE34" s="589"/>
      <c r="DF34" s="589"/>
      <c r="DG34" s="589"/>
      <c r="DH34" s="589"/>
      <c r="DI34" s="589"/>
      <c r="DJ34" s="589"/>
      <c r="DK34" s="590"/>
      <c r="DL34" s="594">
        <v>8818650</v>
      </c>
      <c r="DM34" s="589"/>
      <c r="DN34" s="589"/>
      <c r="DO34" s="589"/>
      <c r="DP34" s="589"/>
      <c r="DQ34" s="589"/>
      <c r="DR34" s="589"/>
      <c r="DS34" s="589"/>
      <c r="DT34" s="589"/>
      <c r="DU34" s="589"/>
      <c r="DV34" s="590"/>
      <c r="DW34" s="611">
        <v>19</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611041</v>
      </c>
      <c r="S35" s="589"/>
      <c r="T35" s="589"/>
      <c r="U35" s="589"/>
      <c r="V35" s="589"/>
      <c r="W35" s="589"/>
      <c r="X35" s="589"/>
      <c r="Y35" s="590"/>
      <c r="Z35" s="641">
        <v>0.8</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8033281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11824</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1053462</v>
      </c>
      <c r="CS35" s="607"/>
      <c r="CT35" s="607"/>
      <c r="CU35" s="607"/>
      <c r="CV35" s="607"/>
      <c r="CW35" s="607"/>
      <c r="CX35" s="607"/>
      <c r="CY35" s="608"/>
      <c r="CZ35" s="591">
        <v>1.4</v>
      </c>
      <c r="DA35" s="609"/>
      <c r="DB35" s="609"/>
      <c r="DC35" s="610"/>
      <c r="DD35" s="594">
        <v>775410</v>
      </c>
      <c r="DE35" s="607"/>
      <c r="DF35" s="607"/>
      <c r="DG35" s="607"/>
      <c r="DH35" s="607"/>
      <c r="DI35" s="607"/>
      <c r="DJ35" s="607"/>
      <c r="DK35" s="608"/>
      <c r="DL35" s="594">
        <v>775410</v>
      </c>
      <c r="DM35" s="607"/>
      <c r="DN35" s="607"/>
      <c r="DO35" s="607"/>
      <c r="DP35" s="607"/>
      <c r="DQ35" s="607"/>
      <c r="DR35" s="607"/>
      <c r="DS35" s="607"/>
      <c r="DT35" s="607"/>
      <c r="DU35" s="607"/>
      <c r="DV35" s="608"/>
      <c r="DW35" s="611">
        <v>1.7</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78596784</v>
      </c>
      <c r="S36" s="629"/>
      <c r="T36" s="629"/>
      <c r="U36" s="629"/>
      <c r="V36" s="629"/>
      <c r="W36" s="629"/>
      <c r="X36" s="629"/>
      <c r="Y36" s="632"/>
      <c r="Z36" s="633">
        <v>100</v>
      </c>
      <c r="AA36" s="633"/>
      <c r="AB36" s="633"/>
      <c r="AC36" s="633"/>
      <c r="AD36" s="634">
        <v>45764198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2692174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-458520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3373117</v>
      </c>
      <c r="CS36" s="589"/>
      <c r="CT36" s="589"/>
      <c r="CU36" s="589"/>
      <c r="CV36" s="589"/>
      <c r="CW36" s="589"/>
      <c r="CX36" s="589"/>
      <c r="CY36" s="590"/>
      <c r="CZ36" s="591">
        <v>4.5</v>
      </c>
      <c r="DA36" s="609"/>
      <c r="DB36" s="609"/>
      <c r="DC36" s="610"/>
      <c r="DD36" s="594">
        <v>2280840</v>
      </c>
      <c r="DE36" s="589"/>
      <c r="DF36" s="589"/>
      <c r="DG36" s="589"/>
      <c r="DH36" s="589"/>
      <c r="DI36" s="589"/>
      <c r="DJ36" s="589"/>
      <c r="DK36" s="590"/>
      <c r="DL36" s="594">
        <v>1858239</v>
      </c>
      <c r="DM36" s="589"/>
      <c r="DN36" s="589"/>
      <c r="DO36" s="589"/>
      <c r="DP36" s="589"/>
      <c r="DQ36" s="589"/>
      <c r="DR36" s="589"/>
      <c r="DS36" s="589"/>
      <c r="DT36" s="589"/>
      <c r="DU36" s="589"/>
      <c r="DV36" s="590"/>
      <c r="DW36" s="611">
        <v>4</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411416</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29794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30412</v>
      </c>
      <c r="CS37" s="607"/>
      <c r="CT37" s="607"/>
      <c r="CU37" s="607"/>
      <c r="CV37" s="607"/>
      <c r="CW37" s="607"/>
      <c r="CX37" s="607"/>
      <c r="CY37" s="608"/>
      <c r="CZ37" s="591">
        <v>0</v>
      </c>
      <c r="DA37" s="609"/>
      <c r="DB37" s="609"/>
      <c r="DC37" s="610"/>
      <c r="DD37" s="594">
        <v>30412</v>
      </c>
      <c r="DE37" s="607"/>
      <c r="DF37" s="607"/>
      <c r="DG37" s="607"/>
      <c r="DH37" s="607"/>
      <c r="DI37" s="607"/>
      <c r="DJ37" s="607"/>
      <c r="DK37" s="608"/>
      <c r="DL37" s="594">
        <v>30412</v>
      </c>
      <c r="DM37" s="607"/>
      <c r="DN37" s="607"/>
      <c r="DO37" s="607"/>
      <c r="DP37" s="607"/>
      <c r="DQ37" s="607"/>
      <c r="DR37" s="607"/>
      <c r="DS37" s="607"/>
      <c r="DT37" s="607"/>
      <c r="DU37" s="607"/>
      <c r="DV37" s="608"/>
      <c r="DW37" s="611">
        <v>0.1</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950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51710</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7620915</v>
      </c>
      <c r="CS38" s="589"/>
      <c r="CT38" s="589"/>
      <c r="CU38" s="589"/>
      <c r="CV38" s="589"/>
      <c r="CW38" s="589"/>
      <c r="CX38" s="589"/>
      <c r="CY38" s="590"/>
      <c r="CZ38" s="591">
        <v>10.199999999999999</v>
      </c>
      <c r="DA38" s="609"/>
      <c r="DB38" s="609"/>
      <c r="DC38" s="610"/>
      <c r="DD38" s="594">
        <v>6419783</v>
      </c>
      <c r="DE38" s="589"/>
      <c r="DF38" s="589"/>
      <c r="DG38" s="589"/>
      <c r="DH38" s="589"/>
      <c r="DI38" s="589"/>
      <c r="DJ38" s="589"/>
      <c r="DK38" s="590"/>
      <c r="DL38" s="594">
        <v>5844511</v>
      </c>
      <c r="DM38" s="589"/>
      <c r="DN38" s="589"/>
      <c r="DO38" s="589"/>
      <c r="DP38" s="589"/>
      <c r="DQ38" s="589"/>
      <c r="DR38" s="589"/>
      <c r="DS38" s="589"/>
      <c r="DT38" s="589"/>
      <c r="DU38" s="589"/>
      <c r="DV38" s="590"/>
      <c r="DW38" s="611">
        <v>12.6</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898113</v>
      </c>
      <c r="CS39" s="607"/>
      <c r="CT39" s="607"/>
      <c r="CU39" s="607"/>
      <c r="CV39" s="607"/>
      <c r="CW39" s="607"/>
      <c r="CX39" s="607"/>
      <c r="CY39" s="608"/>
      <c r="CZ39" s="591">
        <v>1.2</v>
      </c>
      <c r="DA39" s="609"/>
      <c r="DB39" s="609"/>
      <c r="DC39" s="610"/>
      <c r="DD39" s="594">
        <v>875696</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1629221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77</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66480</v>
      </c>
      <c r="CS40" s="589"/>
      <c r="CT40" s="589"/>
      <c r="CU40" s="589"/>
      <c r="CV40" s="589"/>
      <c r="CW40" s="589"/>
      <c r="CX40" s="589"/>
      <c r="CY40" s="590"/>
      <c r="CZ40" s="591">
        <v>0.1</v>
      </c>
      <c r="DA40" s="609"/>
      <c r="DB40" s="609"/>
      <c r="DC40" s="610"/>
      <c r="DD40" s="594">
        <v>8480</v>
      </c>
      <c r="DE40" s="589"/>
      <c r="DF40" s="589"/>
      <c r="DG40" s="589"/>
      <c r="DH40" s="589"/>
      <c r="DI40" s="589"/>
      <c r="DJ40" s="589"/>
      <c r="DK40" s="590"/>
      <c r="DL40" s="594">
        <v>8480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3299520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232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13624636</v>
      </c>
      <c r="CS42" s="589"/>
      <c r="CT42" s="589"/>
      <c r="CU42" s="589"/>
      <c r="CV42" s="589"/>
      <c r="CW42" s="589"/>
      <c r="CX42" s="589"/>
      <c r="CY42" s="590"/>
      <c r="CZ42" s="591">
        <v>18.2</v>
      </c>
      <c r="DA42" s="592"/>
      <c r="DB42" s="592"/>
      <c r="DC42" s="593"/>
      <c r="DD42" s="594">
        <v>3189866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136733</v>
      </c>
      <c r="CS43" s="607"/>
      <c r="CT43" s="607"/>
      <c r="CU43" s="607"/>
      <c r="CV43" s="607"/>
      <c r="CW43" s="607"/>
      <c r="CX43" s="607"/>
      <c r="CY43" s="608"/>
      <c r="CZ43" s="591">
        <v>0.2</v>
      </c>
      <c r="DA43" s="609"/>
      <c r="DB43" s="609"/>
      <c r="DC43" s="610"/>
      <c r="DD43" s="594">
        <v>136733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13623746</v>
      </c>
      <c r="CS44" s="589"/>
      <c r="CT44" s="589"/>
      <c r="CU44" s="589"/>
      <c r="CV44" s="589"/>
      <c r="CW44" s="589"/>
      <c r="CX44" s="589"/>
      <c r="CY44" s="590"/>
      <c r="CZ44" s="591">
        <v>18.2</v>
      </c>
      <c r="DA44" s="592"/>
      <c r="DB44" s="592"/>
      <c r="DC44" s="593"/>
      <c r="DD44" s="594">
        <v>3188976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4207936</v>
      </c>
      <c r="CS45" s="607"/>
      <c r="CT45" s="607"/>
      <c r="CU45" s="607"/>
      <c r="CV45" s="607"/>
      <c r="CW45" s="607"/>
      <c r="CX45" s="607"/>
      <c r="CY45" s="608"/>
      <c r="CZ45" s="591">
        <v>5.6</v>
      </c>
      <c r="DA45" s="609"/>
      <c r="DB45" s="609"/>
      <c r="DC45" s="610"/>
      <c r="DD45" s="594">
        <v>245411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9349295</v>
      </c>
      <c r="CS46" s="589"/>
      <c r="CT46" s="589"/>
      <c r="CU46" s="589"/>
      <c r="CV46" s="589"/>
      <c r="CW46" s="589"/>
      <c r="CX46" s="589"/>
      <c r="CY46" s="590"/>
      <c r="CZ46" s="591">
        <v>12.5</v>
      </c>
      <c r="DA46" s="592"/>
      <c r="DB46" s="592"/>
      <c r="DC46" s="593"/>
      <c r="DD46" s="594">
        <v>2936965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890</v>
      </c>
      <c r="CS47" s="607"/>
      <c r="CT47" s="607"/>
      <c r="CU47" s="607"/>
      <c r="CV47" s="607"/>
      <c r="CW47" s="607"/>
      <c r="CX47" s="607"/>
      <c r="CY47" s="608"/>
      <c r="CZ47" s="591">
        <v>0</v>
      </c>
      <c r="DA47" s="609"/>
      <c r="DB47" s="609"/>
      <c r="DC47" s="610"/>
      <c r="DD47" s="594">
        <v>890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74906431</v>
      </c>
      <c r="CS49" s="573"/>
      <c r="CT49" s="573"/>
      <c r="CU49" s="573"/>
      <c r="CV49" s="573"/>
      <c r="CW49" s="573"/>
      <c r="CX49" s="573"/>
      <c r="CY49" s="574"/>
      <c r="CZ49" s="575">
        <v>100</v>
      </c>
      <c r="DA49" s="576"/>
      <c r="DB49" s="576"/>
      <c r="DC49" s="577"/>
      <c r="DD49" s="578">
        <v>48342922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78660</v>
      </c>
      <c r="R7" s="1101"/>
      <c r="S7" s="1101"/>
      <c r="T7" s="1101"/>
      <c r="U7" s="1101"/>
      <c r="V7" s="1101">
        <v>74970</v>
      </c>
      <c r="W7" s="1101"/>
      <c r="X7" s="1101"/>
      <c r="Y7" s="1101"/>
      <c r="Z7" s="1101"/>
      <c r="AA7" s="1101">
        <f>Q7-V7</f>
        <v>3690</v>
      </c>
      <c r="AB7" s="1101"/>
      <c r="AC7" s="1101"/>
      <c r="AD7" s="1101"/>
      <c r="AE7" s="1102"/>
      <c r="AF7" s="1103">
        <v>1971</v>
      </c>
      <c r="AG7" s="1104"/>
      <c r="AH7" s="1104"/>
      <c r="AI7" s="1104"/>
      <c r="AJ7" s="1105"/>
      <c r="AK7" s="1087">
        <v>937</v>
      </c>
      <c r="AL7" s="1088"/>
      <c r="AM7" s="1088"/>
      <c r="AN7" s="1088"/>
      <c r="AO7" s="1088"/>
      <c r="AP7" s="1088">
        <v>54424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508</v>
      </c>
      <c r="CI7" s="1085"/>
      <c r="CJ7" s="1085"/>
      <c r="CK7" s="1085"/>
      <c r="CL7" s="1086"/>
      <c r="CM7" s="1084">
        <v>7</v>
      </c>
      <c r="CN7" s="1085"/>
      <c r="CO7" s="1085"/>
      <c r="CP7" s="1085"/>
      <c r="CQ7" s="1086"/>
      <c r="CR7" s="1084">
        <v>6</v>
      </c>
      <c r="CS7" s="1085"/>
      <c r="CT7" s="1085"/>
      <c r="CU7" s="1085"/>
      <c r="CV7" s="1086"/>
      <c r="CW7" s="1084" t="s">
        <v>536</v>
      </c>
      <c r="CX7" s="1085"/>
      <c r="CY7" s="1085"/>
      <c r="CZ7" s="1085"/>
      <c r="DA7" s="1086"/>
      <c r="DB7" s="1084" t="s">
        <v>547</v>
      </c>
      <c r="DC7" s="1085"/>
      <c r="DD7" s="1085"/>
      <c r="DE7" s="1085"/>
      <c r="DF7" s="1086"/>
      <c r="DG7" s="1084">
        <v>6640</v>
      </c>
      <c r="DH7" s="1085"/>
      <c r="DI7" s="1085"/>
      <c r="DJ7" s="1085"/>
      <c r="DK7" s="1086"/>
      <c r="DL7" s="1084" t="s">
        <v>536</v>
      </c>
      <c r="DM7" s="1085"/>
      <c r="DN7" s="1085"/>
      <c r="DO7" s="1085"/>
      <c r="DP7" s="1086"/>
      <c r="DQ7" s="1084" t="s">
        <v>538</v>
      </c>
      <c r="DR7" s="1085"/>
      <c r="DS7" s="1085"/>
      <c r="DT7" s="1085"/>
      <c r="DU7" s="1086"/>
      <c r="DV7" s="1111"/>
      <c r="DW7" s="1112"/>
      <c r="DX7" s="1112"/>
      <c r="DY7" s="1112"/>
      <c r="DZ7" s="1113"/>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1</v>
      </c>
      <c r="R8" s="1040"/>
      <c r="S8" s="1040"/>
      <c r="T8" s="1040"/>
      <c r="U8" s="1040"/>
      <c r="V8" s="1040">
        <v>1</v>
      </c>
      <c r="W8" s="1040"/>
      <c r="X8" s="1040"/>
      <c r="Y8" s="1040"/>
      <c r="Z8" s="1040"/>
      <c r="AA8" s="1040">
        <f>Q8-V8</f>
        <v>0</v>
      </c>
      <c r="AB8" s="1040"/>
      <c r="AC8" s="1040"/>
      <c r="AD8" s="1040"/>
      <c r="AE8" s="1041"/>
      <c r="AF8" s="1015">
        <v>0</v>
      </c>
      <c r="AG8" s="1016"/>
      <c r="AH8" s="1016"/>
      <c r="AI8" s="1016"/>
      <c r="AJ8" s="1017"/>
      <c r="AK8" s="1082" t="s">
        <v>533</v>
      </c>
      <c r="AL8" s="1083"/>
      <c r="AM8" s="1083"/>
      <c r="AN8" s="1083"/>
      <c r="AO8" s="1083"/>
      <c r="AP8" s="1083" t="s">
        <v>534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-12</v>
      </c>
      <c r="CI8" s="986"/>
      <c r="CJ8" s="986"/>
      <c r="CK8" s="986"/>
      <c r="CL8" s="987"/>
      <c r="CM8" s="985">
        <v>611</v>
      </c>
      <c r="CN8" s="986"/>
      <c r="CO8" s="986"/>
      <c r="CP8" s="986"/>
      <c r="CQ8" s="987"/>
      <c r="CR8" s="985">
        <v>425</v>
      </c>
      <c r="CS8" s="986"/>
      <c r="CT8" s="986"/>
      <c r="CU8" s="986"/>
      <c r="CV8" s="987"/>
      <c r="CW8" s="985">
        <v>10</v>
      </c>
      <c r="CX8" s="986"/>
      <c r="CY8" s="986"/>
      <c r="CZ8" s="986"/>
      <c r="DA8" s="987"/>
      <c r="DB8" s="985" t="s">
        <v>549</v>
      </c>
      <c r="DC8" s="986"/>
      <c r="DD8" s="986"/>
      <c r="DE8" s="986"/>
      <c r="DF8" s="987"/>
      <c r="DG8" s="985" t="s">
        <v>549</v>
      </c>
      <c r="DH8" s="986"/>
      <c r="DI8" s="986"/>
      <c r="DJ8" s="986"/>
      <c r="DK8" s="987"/>
      <c r="DL8" s="985" t="s">
        <v>549</v>
      </c>
      <c r="DM8" s="986"/>
      <c r="DN8" s="986"/>
      <c r="DO8" s="986"/>
      <c r="DP8" s="987"/>
      <c r="DQ8" s="985" t="s">
        <v>549</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550</v>
      </c>
      <c r="BT9" s="1011"/>
      <c r="BU9" s="1011"/>
      <c r="BV9" s="1011"/>
      <c r="BW9" s="1011"/>
      <c r="BX9" s="1011"/>
      <c r="BY9" s="1011"/>
      <c r="BZ9" s="1011"/>
      <c r="CA9" s="1011"/>
      <c r="CB9" s="1011"/>
      <c r="CC9" s="1011"/>
      <c r="CD9" s="1011"/>
      <c r="CE9" s="1011"/>
      <c r="CF9" s="1011"/>
      <c r="CG9" s="1012"/>
      <c r="CH9" s="985">
        <v>2</v>
      </c>
      <c r="CI9" s="986"/>
      <c r="CJ9" s="986"/>
      <c r="CK9" s="986"/>
      <c r="CL9" s="987"/>
      <c r="CM9" s="985">
        <v>9</v>
      </c>
      <c r="CN9" s="986"/>
      <c r="CO9" s="986"/>
      <c r="CP9" s="986"/>
      <c r="CQ9" s="987"/>
      <c r="CR9" s="985">
        <v>3</v>
      </c>
      <c r="CS9" s="986"/>
      <c r="CT9" s="986"/>
      <c r="CU9" s="986"/>
      <c r="CV9" s="987"/>
      <c r="CW9" s="985">
        <v>30</v>
      </c>
      <c r="CX9" s="986"/>
      <c r="CY9" s="986"/>
      <c r="CZ9" s="986"/>
      <c r="DA9" s="987"/>
      <c r="DB9" s="985" t="s">
        <v>551</v>
      </c>
      <c r="DC9" s="986"/>
      <c r="DD9" s="986"/>
      <c r="DE9" s="986"/>
      <c r="DF9" s="987"/>
      <c r="DG9" s="985" t="s">
        <v>551</v>
      </c>
      <c r="DH9" s="986"/>
      <c r="DI9" s="986"/>
      <c r="DJ9" s="986"/>
      <c r="DK9" s="987"/>
      <c r="DL9" s="985" t="s">
        <v>551</v>
      </c>
      <c r="DM9" s="986"/>
      <c r="DN9" s="986"/>
      <c r="DO9" s="986"/>
      <c r="DP9" s="987"/>
      <c r="DQ9" s="985" t="s">
        <v>551</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78661</v>
      </c>
      <c r="R23" s="1065"/>
      <c r="S23" s="1065"/>
      <c r="T23" s="1065"/>
      <c r="U23" s="1065"/>
      <c r="V23" s="1065">
        <v>74971</v>
      </c>
      <c r="W23" s="1065"/>
      <c r="X23" s="1065"/>
      <c r="Y23" s="1065"/>
      <c r="Z23" s="1065"/>
      <c r="AA23" s="1065">
        <v>3690</v>
      </c>
      <c r="AB23" s="1065"/>
      <c r="AC23" s="1065"/>
      <c r="AD23" s="1065"/>
      <c r="AE23" s="1066"/>
      <c r="AF23" s="1067">
        <v>1972</v>
      </c>
      <c r="AG23" s="1065"/>
      <c r="AH23" s="1065"/>
      <c r="AI23" s="1065"/>
      <c r="AJ23" s="1068"/>
      <c r="AK23" s="1069"/>
      <c r="AL23" s="1070"/>
      <c r="AM23" s="1070"/>
      <c r="AN23" s="1070"/>
      <c r="AO23" s="1070"/>
      <c r="AP23" s="1065">
        <v>54424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18533</v>
      </c>
      <c r="R28" s="1050"/>
      <c r="S28" s="1050"/>
      <c r="T28" s="1050"/>
      <c r="U28" s="1050"/>
      <c r="V28" s="1050">
        <v>18522</v>
      </c>
      <c r="W28" s="1050"/>
      <c r="X28" s="1050"/>
      <c r="Y28" s="1050"/>
      <c r="Z28" s="1050"/>
      <c r="AA28" s="1050">
        <v>12</v>
      </c>
      <c r="AB28" s="1050"/>
      <c r="AC28" s="1050"/>
      <c r="AD28" s="1050"/>
      <c r="AE28" s="1051"/>
      <c r="AF28" s="1052">
        <v>12</v>
      </c>
      <c r="AG28" s="1050"/>
      <c r="AH28" s="1050"/>
      <c r="AI28" s="1050"/>
      <c r="AJ28" s="1053"/>
      <c r="AK28" s="1054">
        <v>1629</v>
      </c>
      <c r="AL28" s="1042"/>
      <c r="AM28" s="1042"/>
      <c r="AN28" s="1042"/>
      <c r="AO28" s="1042"/>
      <c r="AP28" s="1042" t="s">
        <v>536</v>
      </c>
      <c r="AQ28" s="1042"/>
      <c r="AR28" s="1042"/>
      <c r="AS28" s="1042"/>
      <c r="AT28" s="1042"/>
      <c r="AU28" s="1042" t="s">
        <v>536</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11270</v>
      </c>
      <c r="R29" s="1040"/>
      <c r="S29" s="1040"/>
      <c r="T29" s="1040"/>
      <c r="U29" s="1040"/>
      <c r="V29" s="1040">
        <v>11144</v>
      </c>
      <c r="W29" s="1040"/>
      <c r="X29" s="1040"/>
      <c r="Y29" s="1040"/>
      <c r="Z29" s="1040"/>
      <c r="AA29" s="1040">
        <f>Q29-V29</f>
        <v>126</v>
      </c>
      <c r="AB29" s="1040"/>
      <c r="AC29" s="1040"/>
      <c r="AD29" s="1040"/>
      <c r="AE29" s="1041"/>
      <c r="AF29" s="1015">
        <v>126</v>
      </c>
      <c r="AG29" s="1016"/>
      <c r="AH29" s="1016"/>
      <c r="AI29" s="1016"/>
      <c r="AJ29" s="1017"/>
      <c r="AK29" s="976">
        <v>1907</v>
      </c>
      <c r="AL29" s="967"/>
      <c r="AM29" s="967"/>
      <c r="AN29" s="967"/>
      <c r="AO29" s="967"/>
      <c r="AP29" s="967" t="s">
        <v>536</v>
      </c>
      <c r="AQ29" s="967"/>
      <c r="AR29" s="967"/>
      <c r="AS29" s="967"/>
      <c r="AT29" s="967"/>
      <c r="AU29" s="967" t="s">
        <v>536</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1407</v>
      </c>
      <c r="R30" s="1040"/>
      <c r="S30" s="1040"/>
      <c r="T30" s="1040"/>
      <c r="U30" s="1040"/>
      <c r="V30" s="1040">
        <v>1397</v>
      </c>
      <c r="W30" s="1040"/>
      <c r="X30" s="1040"/>
      <c r="Y30" s="1040"/>
      <c r="Z30" s="1040"/>
      <c r="AA30" s="1040">
        <f>Q30-V30</f>
        <v>10</v>
      </c>
      <c r="AB30" s="1040"/>
      <c r="AC30" s="1040"/>
      <c r="AD30" s="1040"/>
      <c r="AE30" s="1041"/>
      <c r="AF30" s="1015">
        <v>10</v>
      </c>
      <c r="AG30" s="1016"/>
      <c r="AH30" s="1016"/>
      <c r="AI30" s="1016"/>
      <c r="AJ30" s="1017"/>
      <c r="AK30" s="976">
        <v>314</v>
      </c>
      <c r="AL30" s="967"/>
      <c r="AM30" s="967"/>
      <c r="AN30" s="967"/>
      <c r="AO30" s="967"/>
      <c r="AP30" s="967" t="s">
        <v>537</v>
      </c>
      <c r="AQ30" s="967"/>
      <c r="AR30" s="967"/>
      <c r="AS30" s="967"/>
      <c r="AT30" s="967"/>
      <c r="AU30" s="967" t="s">
        <v>536</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4627</v>
      </c>
      <c r="R31" s="1040"/>
      <c r="S31" s="1040"/>
      <c r="T31" s="1040"/>
      <c r="U31" s="1040"/>
      <c r="V31" s="1040">
        <v>4666</v>
      </c>
      <c r="W31" s="1040"/>
      <c r="X31" s="1040"/>
      <c r="Y31" s="1040"/>
      <c r="Z31" s="1040"/>
      <c r="AA31" s="1040">
        <f>Q31-V31</f>
        <v>-39</v>
      </c>
      <c r="AB31" s="1040"/>
      <c r="AC31" s="1040"/>
      <c r="AD31" s="1040"/>
      <c r="AE31" s="1041"/>
      <c r="AF31" s="1015">
        <v>1639</v>
      </c>
      <c r="AG31" s="1016"/>
      <c r="AH31" s="1016"/>
      <c r="AI31" s="1016"/>
      <c r="AJ31" s="1017"/>
      <c r="AK31" s="976">
        <v>411</v>
      </c>
      <c r="AL31" s="967"/>
      <c r="AM31" s="967"/>
      <c r="AN31" s="967"/>
      <c r="AO31" s="967"/>
      <c r="AP31" s="967">
        <v>16147</v>
      </c>
      <c r="AQ31" s="967"/>
      <c r="AR31" s="967"/>
      <c r="AS31" s="967"/>
      <c r="AT31" s="967"/>
      <c r="AU31" s="967">
        <v>1502</v>
      </c>
      <c r="AV31" s="967"/>
      <c r="AW31" s="967"/>
      <c r="AX31" s="967"/>
      <c r="AY31" s="967"/>
      <c r="AZ31" s="1038"/>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1</v>
      </c>
      <c r="R32" s="1040"/>
      <c r="S32" s="1040"/>
      <c r="T32" s="1040"/>
      <c r="U32" s="1040"/>
      <c r="V32" s="1040">
        <v>16</v>
      </c>
      <c r="W32" s="1040"/>
      <c r="X32" s="1040"/>
      <c r="Y32" s="1040"/>
      <c r="Z32" s="1040"/>
      <c r="AA32" s="1040">
        <f>Q32-V32</f>
        <v>-15</v>
      </c>
      <c r="AB32" s="1040"/>
      <c r="AC32" s="1040"/>
      <c r="AD32" s="1040"/>
      <c r="AE32" s="1041"/>
      <c r="AF32" s="1015">
        <v>39</v>
      </c>
      <c r="AG32" s="1016"/>
      <c r="AH32" s="1016"/>
      <c r="AI32" s="1016"/>
      <c r="AJ32" s="1017"/>
      <c r="AK32" s="976">
        <v>1</v>
      </c>
      <c r="AL32" s="967"/>
      <c r="AM32" s="967"/>
      <c r="AN32" s="967"/>
      <c r="AO32" s="967"/>
      <c r="AP32" s="967" t="s">
        <v>536</v>
      </c>
      <c r="AQ32" s="967"/>
      <c r="AR32" s="967"/>
      <c r="AS32" s="967"/>
      <c r="AT32" s="967"/>
      <c r="AU32" s="967" t="s">
        <v>538</v>
      </c>
      <c r="AV32" s="967"/>
      <c r="AW32" s="967"/>
      <c r="AX32" s="967"/>
      <c r="AY32" s="967"/>
      <c r="AZ32" s="1038"/>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9060</v>
      </c>
      <c r="R33" s="1040"/>
      <c r="S33" s="1040"/>
      <c r="T33" s="1040"/>
      <c r="U33" s="1040"/>
      <c r="V33" s="1040">
        <v>8707</v>
      </c>
      <c r="W33" s="1040"/>
      <c r="X33" s="1040"/>
      <c r="Y33" s="1040"/>
      <c r="Z33" s="1040"/>
      <c r="AA33" s="1040">
        <f>Q33-V33</f>
        <v>353</v>
      </c>
      <c r="AB33" s="1040"/>
      <c r="AC33" s="1040"/>
      <c r="AD33" s="1040"/>
      <c r="AE33" s="1041"/>
      <c r="AF33" s="1015">
        <v>214</v>
      </c>
      <c r="AG33" s="1016"/>
      <c r="AH33" s="1016"/>
      <c r="AI33" s="1016"/>
      <c r="AJ33" s="1017"/>
      <c r="AK33" s="976">
        <v>2892</v>
      </c>
      <c r="AL33" s="967"/>
      <c r="AM33" s="967"/>
      <c r="AN33" s="967"/>
      <c r="AO33" s="967"/>
      <c r="AP33" s="967">
        <v>44969</v>
      </c>
      <c r="AQ33" s="967"/>
      <c r="AR33" s="967"/>
      <c r="AS33" s="967"/>
      <c r="AT33" s="967"/>
      <c r="AU33" s="967">
        <v>29905</v>
      </c>
      <c r="AV33" s="967"/>
      <c r="AW33" s="967"/>
      <c r="AX33" s="967"/>
      <c r="AY33" s="967"/>
      <c r="AZ33" s="1038"/>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2041</v>
      </c>
      <c r="AG63" s="955"/>
      <c r="AH63" s="955"/>
      <c r="AI63" s="955"/>
      <c r="AJ63" s="1026"/>
      <c r="AK63" s="1027"/>
      <c r="AL63" s="959"/>
      <c r="AM63" s="959"/>
      <c r="AN63" s="959"/>
      <c r="AO63" s="959"/>
      <c r="AP63" s="955">
        <v>61116</v>
      </c>
      <c r="AQ63" s="955"/>
      <c r="AR63" s="955"/>
      <c r="AS63" s="955"/>
      <c r="AT63" s="955"/>
      <c r="AU63" s="955">
        <v>31407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539</v>
      </c>
      <c r="AQ68" s="978"/>
      <c r="AR68" s="978"/>
      <c r="AS68" s="978"/>
      <c r="AT68" s="978"/>
      <c r="AU68" s="978" t="s">
        <v>536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541</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542</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543</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536</v>
      </c>
      <c r="AL71" s="967"/>
      <c r="AM71" s="967"/>
      <c r="AN71" s="967"/>
      <c r="AO71" s="967"/>
      <c r="AP71" s="967" t="s">
        <v>536</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544</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536</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545</v>
      </c>
      <c r="C73" s="971"/>
      <c r="D73" s="971"/>
      <c r="E73" s="971"/>
      <c r="F73" s="971"/>
      <c r="G73" s="971"/>
      <c r="H73" s="971"/>
      <c r="I73" s="971"/>
      <c r="J73" s="971"/>
      <c r="K73" s="971"/>
      <c r="L73" s="971"/>
      <c r="M73" s="971"/>
      <c r="N73" s="971"/>
      <c r="O73" s="971"/>
      <c r="P73" s="972"/>
      <c r="Q73" s="973">
        <v>20</v>
      </c>
      <c r="R73" s="967"/>
      <c r="S73" s="967"/>
      <c r="T73" s="967"/>
      <c r="U73" s="967"/>
      <c r="V73" s="967">
        <v>18</v>
      </c>
      <c r="W73" s="967"/>
      <c r="X73" s="967"/>
      <c r="Y73" s="967"/>
      <c r="Z73" s="967"/>
      <c r="AA73" s="967">
        <v>2</v>
      </c>
      <c r="AB73" s="967"/>
      <c r="AC73" s="967"/>
      <c r="AD73" s="967"/>
      <c r="AE73" s="967"/>
      <c r="AF73" s="967">
        <v>2</v>
      </c>
      <c r="AG73" s="967"/>
      <c r="AH73" s="967"/>
      <c r="AI73" s="967"/>
      <c r="AJ73" s="967"/>
      <c r="AK73" s="967" t="s">
        <v>536</v>
      </c>
      <c r="AL73" s="967"/>
      <c r="AM73" s="967"/>
      <c r="AN73" s="967"/>
      <c r="AO73" s="967"/>
      <c r="AP73" s="967" t="s">
        <v>536</v>
      </c>
      <c r="AQ73" s="967"/>
      <c r="AR73" s="967"/>
      <c r="AS73" s="967"/>
      <c r="AT73" s="967"/>
      <c r="AU73" s="967" t="s">
        <v>536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9392</v>
      </c>
      <c r="AG88" s="955"/>
      <c r="AH88" s="955"/>
      <c r="AI88" s="955"/>
      <c r="AJ88" s="955"/>
      <c r="AK88" s="959"/>
      <c r="AL88" s="959"/>
      <c r="AM88" s="959"/>
      <c r="AN88" s="959"/>
      <c r="AO88" s="959"/>
      <c r="AP88" s="955" t="s">
        <v>553</v>
      </c>
      <c r="AQ88" s="955"/>
      <c r="AR88" s="955"/>
      <c r="AS88" s="955"/>
      <c r="AT88" s="955"/>
      <c r="AU88" s="955" t="s">
        <v>554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434</v>
      </c>
      <c r="CS102" s="947"/>
      <c r="CT102" s="947"/>
      <c r="CU102" s="947"/>
      <c r="CV102" s="948"/>
      <c r="CW102" s="946">
        <v>40</v>
      </c>
      <c r="CX102" s="947"/>
      <c r="CY102" s="947"/>
      <c r="CZ102" s="947"/>
      <c r="DA102" s="948"/>
      <c r="DB102" s="946" t="s">
        <v>538</v>
      </c>
      <c r="DC102" s="947"/>
      <c r="DD102" s="947"/>
      <c r="DE102" s="947"/>
      <c r="DF102" s="948"/>
      <c r="DG102" s="946">
        <v>6640</v>
      </c>
      <c r="DH102" s="947"/>
      <c r="DI102" s="947"/>
      <c r="DJ102" s="947"/>
      <c r="DK102" s="948"/>
      <c r="DL102" s="946" t="s">
        <v>552</v>
      </c>
      <c r="DM102" s="947"/>
      <c r="DN102" s="947"/>
      <c r="DO102" s="947"/>
      <c r="DP102" s="948"/>
      <c r="DQ102" s="946" t="s">
        <v>536</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6314474</v>
      </c>
      <c r="AB110" s="873"/>
      <c r="AC110" s="873"/>
      <c r="AD110" s="873"/>
      <c r="AE110" s="874"/>
      <c r="AF110" s="875">
        <v>6139723</v>
      </c>
      <c r="AG110" s="873"/>
      <c r="AH110" s="873"/>
      <c r="AI110" s="873"/>
      <c r="AJ110" s="874"/>
      <c r="AK110" s="875">
        <v>6086462</v>
      </c>
      <c r="AL110" s="873"/>
      <c r="AM110" s="873"/>
      <c r="AN110" s="873"/>
      <c r="AO110" s="874"/>
      <c r="AP110" s="876">
        <v>15.8</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54197010</v>
      </c>
      <c r="BR110" s="800"/>
      <c r="BS110" s="800"/>
      <c r="BT110" s="800"/>
      <c r="BU110" s="800"/>
      <c r="BV110" s="800">
        <v>52723421</v>
      </c>
      <c r="BW110" s="800"/>
      <c r="BX110" s="800"/>
      <c r="BY110" s="800"/>
      <c r="BZ110" s="800"/>
      <c r="CA110" s="800">
        <v>54424105</v>
      </c>
      <c r="CB110" s="800"/>
      <c r="CC110" s="800"/>
      <c r="CD110" s="800"/>
      <c r="CE110" s="800"/>
      <c r="CF110" s="861">
        <v>141.5</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9921128</v>
      </c>
      <c r="BR111" s="771"/>
      <c r="BS111" s="771"/>
      <c r="BT111" s="771"/>
      <c r="BU111" s="771"/>
      <c r="BV111" s="771">
        <v>15257657</v>
      </c>
      <c r="BW111" s="771"/>
      <c r="BX111" s="771"/>
      <c r="BY111" s="771"/>
      <c r="BZ111" s="771"/>
      <c r="CA111" s="771">
        <v>14490053</v>
      </c>
      <c r="CB111" s="771"/>
      <c r="CC111" s="771"/>
      <c r="CD111" s="771"/>
      <c r="CE111" s="771"/>
      <c r="CF111" s="848">
        <v>37.700000000000003</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3169932</v>
      </c>
      <c r="DH111" s="771"/>
      <c r="DI111" s="771"/>
      <c r="DJ111" s="771"/>
      <c r="DK111" s="771"/>
      <c r="DL111" s="771">
        <v>2865047</v>
      </c>
      <c r="DM111" s="771"/>
      <c r="DN111" s="771"/>
      <c r="DO111" s="771"/>
      <c r="DP111" s="771"/>
      <c r="DQ111" s="771">
        <v>2560058</v>
      </c>
      <c r="DR111" s="771"/>
      <c r="DS111" s="771"/>
      <c r="DT111" s="771"/>
      <c r="DU111" s="771"/>
      <c r="DV111" s="823">
        <v>6.7</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32622814</v>
      </c>
      <c r="BR112" s="771"/>
      <c r="BS112" s="771"/>
      <c r="BT112" s="771"/>
      <c r="BU112" s="771"/>
      <c r="BV112" s="771">
        <v>31891186</v>
      </c>
      <c r="BW112" s="771"/>
      <c r="BX112" s="771"/>
      <c r="BY112" s="771"/>
      <c r="BZ112" s="771"/>
      <c r="CA112" s="771">
        <v>31406258</v>
      </c>
      <c r="CB112" s="771"/>
      <c r="CC112" s="771"/>
      <c r="CD112" s="771"/>
      <c r="CE112" s="771"/>
      <c r="CF112" s="848">
        <v>81.7</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1081132</v>
      </c>
      <c r="DH112" s="771"/>
      <c r="DI112" s="771"/>
      <c r="DJ112" s="771"/>
      <c r="DK112" s="771"/>
      <c r="DL112" s="771">
        <v>969816</v>
      </c>
      <c r="DM112" s="771"/>
      <c r="DN112" s="771"/>
      <c r="DO112" s="771"/>
      <c r="DP112" s="771"/>
      <c r="DQ112" s="771">
        <v>866121</v>
      </c>
      <c r="DR112" s="771"/>
      <c r="DS112" s="771"/>
      <c r="DT112" s="771"/>
      <c r="DU112" s="771"/>
      <c r="DV112" s="823">
        <v>2.2999999999999998</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2410869</v>
      </c>
      <c r="AB113" s="909"/>
      <c r="AC113" s="909"/>
      <c r="AD113" s="909"/>
      <c r="AE113" s="910"/>
      <c r="AF113" s="911">
        <v>2604631</v>
      </c>
      <c r="AG113" s="909"/>
      <c r="AH113" s="909"/>
      <c r="AI113" s="909"/>
      <c r="AJ113" s="910"/>
      <c r="AK113" s="911">
        <v>2629453</v>
      </c>
      <c r="AL113" s="909"/>
      <c r="AM113" s="909"/>
      <c r="AN113" s="909"/>
      <c r="AO113" s="910"/>
      <c r="AP113" s="912">
        <v>6.8</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91277</v>
      </c>
      <c r="DH113" s="784"/>
      <c r="DI113" s="784"/>
      <c r="DJ113" s="784"/>
      <c r="DK113" s="785"/>
      <c r="DL113" s="786">
        <v>62286</v>
      </c>
      <c r="DM113" s="784"/>
      <c r="DN113" s="784"/>
      <c r="DO113" s="784"/>
      <c r="DP113" s="785"/>
      <c r="DQ113" s="786">
        <v>38586</v>
      </c>
      <c r="DR113" s="784"/>
      <c r="DS113" s="784"/>
      <c r="DT113" s="784"/>
      <c r="DU113" s="785"/>
      <c r="DV113" s="754">
        <v>0.1</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8205975</v>
      </c>
      <c r="BR114" s="771"/>
      <c r="BS114" s="771"/>
      <c r="BT114" s="771"/>
      <c r="BU114" s="771"/>
      <c r="BV114" s="771">
        <v>7071244</v>
      </c>
      <c r="BW114" s="771"/>
      <c r="BX114" s="771"/>
      <c r="BY114" s="771"/>
      <c r="BZ114" s="771"/>
      <c r="CA114" s="771">
        <v>5696720</v>
      </c>
      <c r="CB114" s="771"/>
      <c r="CC114" s="771"/>
      <c r="CD114" s="771"/>
      <c r="CE114" s="771"/>
      <c r="CF114" s="848">
        <v>14.8</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1408442</v>
      </c>
      <c r="AB115" s="909"/>
      <c r="AC115" s="909"/>
      <c r="AD115" s="909"/>
      <c r="AE115" s="910"/>
      <c r="AF115" s="911">
        <v>1293202</v>
      </c>
      <c r="AG115" s="909"/>
      <c r="AH115" s="909"/>
      <c r="AI115" s="909"/>
      <c r="AJ115" s="910"/>
      <c r="AK115" s="911">
        <v>1317184</v>
      </c>
      <c r="AL115" s="909"/>
      <c r="AM115" s="909"/>
      <c r="AN115" s="909"/>
      <c r="AO115" s="910"/>
      <c r="AP115" s="912">
        <v>3.4</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25677</v>
      </c>
      <c r="BR115" s="771"/>
      <c r="BS115" s="771"/>
      <c r="BT115" s="771"/>
      <c r="BU115" s="771"/>
      <c r="BV115" s="771">
        <v>16023</v>
      </c>
      <c r="BW115" s="771"/>
      <c r="BX115" s="771"/>
      <c r="BY115" s="771"/>
      <c r="BZ115" s="771"/>
      <c r="CA115" s="771">
        <v>37064</v>
      </c>
      <c r="CB115" s="771"/>
      <c r="CC115" s="771"/>
      <c r="CD115" s="771"/>
      <c r="CE115" s="771"/>
      <c r="CF115" s="848">
        <v>0.1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v>6608434</v>
      </c>
      <c r="DM115" s="784"/>
      <c r="DN115" s="784"/>
      <c r="DO115" s="784"/>
      <c r="DP115" s="785"/>
      <c r="DQ115" s="786">
        <v>6639851</v>
      </c>
      <c r="DR115" s="784"/>
      <c r="DS115" s="784"/>
      <c r="DT115" s="784"/>
      <c r="DU115" s="785"/>
      <c r="DV115" s="754">
        <v>17.3</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10133785</v>
      </c>
      <c r="AB117" s="895"/>
      <c r="AC117" s="895"/>
      <c r="AD117" s="895"/>
      <c r="AE117" s="896"/>
      <c r="AF117" s="898">
        <v>10037556</v>
      </c>
      <c r="AG117" s="895"/>
      <c r="AH117" s="895"/>
      <c r="AI117" s="895"/>
      <c r="AJ117" s="896"/>
      <c r="AK117" s="898">
        <v>10033099</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104972604</v>
      </c>
      <c r="BR118" s="858"/>
      <c r="BS118" s="858"/>
      <c r="BT118" s="858"/>
      <c r="BU118" s="858"/>
      <c r="BV118" s="858">
        <v>106959531</v>
      </c>
      <c r="BW118" s="858"/>
      <c r="BX118" s="858"/>
      <c r="BY118" s="858"/>
      <c r="BZ118" s="858"/>
      <c r="CA118" s="858">
        <v>106054200</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9829643</v>
      </c>
      <c r="BR119" s="800"/>
      <c r="BS119" s="800"/>
      <c r="BT119" s="800"/>
      <c r="BU119" s="800"/>
      <c r="BV119" s="800">
        <v>10603629</v>
      </c>
      <c r="BW119" s="800"/>
      <c r="BX119" s="800"/>
      <c r="BY119" s="800"/>
      <c r="BZ119" s="800"/>
      <c r="CA119" s="800">
        <v>10548565</v>
      </c>
      <c r="CB119" s="800"/>
      <c r="CC119" s="800"/>
      <c r="CD119" s="800"/>
      <c r="CE119" s="800"/>
      <c r="CF119" s="861">
        <v>27.4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5578787</v>
      </c>
      <c r="DH119" s="717"/>
      <c r="DI119" s="717"/>
      <c r="DJ119" s="717"/>
      <c r="DK119" s="718"/>
      <c r="DL119" s="719">
        <v>4752074</v>
      </c>
      <c r="DM119" s="717"/>
      <c r="DN119" s="717"/>
      <c r="DO119" s="717"/>
      <c r="DP119" s="718"/>
      <c r="DQ119" s="719">
        <v>4385437</v>
      </c>
      <c r="DR119" s="717"/>
      <c r="DS119" s="717"/>
      <c r="DT119" s="717"/>
      <c r="DU119" s="718"/>
      <c r="DV119" s="807">
        <v>11.4</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307822</v>
      </c>
      <c r="AB120" s="784"/>
      <c r="AC120" s="784"/>
      <c r="AD120" s="784"/>
      <c r="AE120" s="785"/>
      <c r="AF120" s="786">
        <v>301996</v>
      </c>
      <c r="AG120" s="784"/>
      <c r="AH120" s="784"/>
      <c r="AI120" s="784"/>
      <c r="AJ120" s="785"/>
      <c r="AK120" s="786">
        <v>304987</v>
      </c>
      <c r="AL120" s="784"/>
      <c r="AM120" s="784"/>
      <c r="AN120" s="784"/>
      <c r="AO120" s="785"/>
      <c r="AP120" s="754">
        <v>0.8</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12829911</v>
      </c>
      <c r="BR120" s="771"/>
      <c r="BS120" s="771"/>
      <c r="BT120" s="771"/>
      <c r="BU120" s="771"/>
      <c r="BV120" s="771">
        <v>13991200</v>
      </c>
      <c r="BW120" s="771"/>
      <c r="BX120" s="771"/>
      <c r="BY120" s="771"/>
      <c r="BZ120" s="771"/>
      <c r="CA120" s="771">
        <v>17177110</v>
      </c>
      <c r="CB120" s="771"/>
      <c r="CC120" s="771"/>
      <c r="CD120" s="771"/>
      <c r="CE120" s="771"/>
      <c r="CF120" s="848">
        <v>44.7</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31113029</v>
      </c>
      <c r="DH120" s="800"/>
      <c r="DI120" s="800"/>
      <c r="DJ120" s="800"/>
      <c r="DK120" s="800"/>
      <c r="DL120" s="800">
        <v>30324080</v>
      </c>
      <c r="DM120" s="800"/>
      <c r="DN120" s="800"/>
      <c r="DO120" s="800"/>
      <c r="DP120" s="800"/>
      <c r="DQ120" s="800">
        <v>29904598</v>
      </c>
      <c r="DR120" s="800"/>
      <c r="DS120" s="800"/>
      <c r="DT120" s="800"/>
      <c r="DU120" s="800"/>
      <c r="DV120" s="801">
        <v>77.7</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145505</v>
      </c>
      <c r="AB121" s="784"/>
      <c r="AC121" s="784"/>
      <c r="AD121" s="784"/>
      <c r="AE121" s="785"/>
      <c r="AF121" s="786">
        <v>142749</v>
      </c>
      <c r="AG121" s="784"/>
      <c r="AH121" s="784"/>
      <c r="AI121" s="784"/>
      <c r="AJ121" s="785"/>
      <c r="AK121" s="786">
        <v>120464</v>
      </c>
      <c r="AL121" s="784"/>
      <c r="AM121" s="784"/>
      <c r="AN121" s="784"/>
      <c r="AO121" s="785"/>
      <c r="AP121" s="754">
        <v>0.3</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60979672</v>
      </c>
      <c r="BR121" s="858"/>
      <c r="BS121" s="858"/>
      <c r="BT121" s="858"/>
      <c r="BU121" s="858"/>
      <c r="BV121" s="858">
        <v>59146857</v>
      </c>
      <c r="BW121" s="858"/>
      <c r="BX121" s="858"/>
      <c r="BY121" s="858"/>
      <c r="BZ121" s="858"/>
      <c r="CA121" s="858">
        <v>55894656</v>
      </c>
      <c r="CB121" s="858"/>
      <c r="CC121" s="858"/>
      <c r="CD121" s="858"/>
      <c r="CE121" s="858"/>
      <c r="CF121" s="859">
        <v>145.30000000000001</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1509785</v>
      </c>
      <c r="DH121" s="771"/>
      <c r="DI121" s="771"/>
      <c r="DJ121" s="771"/>
      <c r="DK121" s="771"/>
      <c r="DL121" s="771">
        <v>1567106</v>
      </c>
      <c r="DM121" s="771"/>
      <c r="DN121" s="771"/>
      <c r="DO121" s="771"/>
      <c r="DP121" s="771"/>
      <c r="DQ121" s="771">
        <v>1501660</v>
      </c>
      <c r="DR121" s="771"/>
      <c r="DS121" s="771"/>
      <c r="DT121" s="771"/>
      <c r="DU121" s="771"/>
      <c r="DV121" s="823">
        <v>3.9</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83639226</v>
      </c>
      <c r="BR122" s="840"/>
      <c r="BS122" s="840"/>
      <c r="BT122" s="840"/>
      <c r="BU122" s="840"/>
      <c r="BV122" s="840">
        <v>83741686</v>
      </c>
      <c r="BW122" s="840"/>
      <c r="BX122" s="840"/>
      <c r="BY122" s="840"/>
      <c r="BZ122" s="840"/>
      <c r="CA122" s="840">
        <v>83620331</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55.3</v>
      </c>
      <c r="BR123" s="832"/>
      <c r="BS123" s="832"/>
      <c r="BT123" s="832"/>
      <c r="BU123" s="832"/>
      <c r="BV123" s="832">
        <v>59.8</v>
      </c>
      <c r="BW123" s="832"/>
      <c r="BX123" s="832"/>
      <c r="BY123" s="832"/>
      <c r="BZ123" s="832"/>
      <c r="CA123" s="832">
        <v>58.3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908973</v>
      </c>
      <c r="AB126" s="784"/>
      <c r="AC126" s="784"/>
      <c r="AD126" s="784"/>
      <c r="AE126" s="785"/>
      <c r="AF126" s="786">
        <v>818582</v>
      </c>
      <c r="AG126" s="784"/>
      <c r="AH126" s="784"/>
      <c r="AI126" s="784"/>
      <c r="AJ126" s="785"/>
      <c r="AK126" s="786">
        <v>862715</v>
      </c>
      <c r="AL126" s="784"/>
      <c r="AM126" s="784"/>
      <c r="AN126" s="784"/>
      <c r="AO126" s="785"/>
      <c r="AP126" s="754">
        <v>2.2000000000000002</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46142</v>
      </c>
      <c r="AB127" s="784"/>
      <c r="AC127" s="784"/>
      <c r="AD127" s="784"/>
      <c r="AE127" s="785"/>
      <c r="AF127" s="786">
        <v>29875</v>
      </c>
      <c r="AG127" s="784"/>
      <c r="AH127" s="784"/>
      <c r="AI127" s="784"/>
      <c r="AJ127" s="785"/>
      <c r="AK127" s="786">
        <v>29018</v>
      </c>
      <c r="AL127" s="784"/>
      <c r="AM127" s="784"/>
      <c r="AN127" s="784"/>
      <c r="AO127" s="785"/>
      <c r="AP127" s="754">
        <v>0.1</v>
      </c>
      <c r="AQ127" s="755"/>
      <c r="AR127" s="755"/>
      <c r="AS127" s="755"/>
      <c r="AT127" s="756"/>
      <c r="AU127" s="233"/>
      <c r="AV127" s="233"/>
      <c r="AW127" s="233"/>
      <c r="AX127" s="757" t="s">
        <v>450</v>
      </c>
      <c r="AY127" s="758"/>
      <c r="AZ127" s="758"/>
      <c r="BA127" s="758"/>
      <c r="BB127" s="758"/>
      <c r="BC127" s="758"/>
      <c r="BD127" s="758"/>
      <c r="BE127" s="759"/>
      <c r="BF127" s="760" t="s">
        <v>111</v>
      </c>
      <c r="BG127" s="761"/>
      <c r="BH127" s="761"/>
      <c r="BI127" s="761"/>
      <c r="BJ127" s="761"/>
      <c r="BK127" s="761"/>
      <c r="BL127" s="762"/>
      <c r="BM127" s="760">
        <v>11.36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v>25677</v>
      </c>
      <c r="DH127" s="820"/>
      <c r="DI127" s="820"/>
      <c r="DJ127" s="820"/>
      <c r="DK127" s="820"/>
      <c r="DL127" s="820">
        <v>16023</v>
      </c>
      <c r="DM127" s="820"/>
      <c r="DN127" s="820"/>
      <c r="DO127" s="820"/>
      <c r="DP127" s="820"/>
      <c r="DQ127" s="820">
        <v>37064</v>
      </c>
      <c r="DR127" s="820"/>
      <c r="DS127" s="820"/>
      <c r="DT127" s="820"/>
      <c r="DU127" s="820"/>
      <c r="DV127" s="821">
        <v>0.1</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1373680</v>
      </c>
      <c r="AB128" s="724"/>
      <c r="AC128" s="724"/>
      <c r="AD128" s="724"/>
      <c r="AE128" s="725"/>
      <c r="AF128" s="726">
        <v>1376032</v>
      </c>
      <c r="AG128" s="724"/>
      <c r="AH128" s="724"/>
      <c r="AI128" s="724"/>
      <c r="AJ128" s="725"/>
      <c r="AK128" s="726">
        <v>1574995</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111</v>
      </c>
      <c r="BG128" s="791"/>
      <c r="BH128" s="791"/>
      <c r="BI128" s="791"/>
      <c r="BJ128" s="791"/>
      <c r="BK128" s="791"/>
      <c r="BL128" s="792"/>
      <c r="BM128" s="790">
        <v>16.36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44327613</v>
      </c>
      <c r="AB129" s="784"/>
      <c r="AC129" s="784"/>
      <c r="AD129" s="784"/>
      <c r="AE129" s="785"/>
      <c r="AF129" s="786">
        <v>44722917</v>
      </c>
      <c r="AG129" s="784"/>
      <c r="AH129" s="784"/>
      <c r="AI129" s="784"/>
      <c r="AJ129" s="785"/>
      <c r="AK129" s="786">
        <v>44402959</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7.1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5759555</v>
      </c>
      <c r="AB130" s="784"/>
      <c r="AC130" s="784"/>
      <c r="AD130" s="784"/>
      <c r="AE130" s="785"/>
      <c r="AF130" s="786">
        <v>5956624</v>
      </c>
      <c r="AG130" s="784"/>
      <c r="AH130" s="784"/>
      <c r="AI130" s="784"/>
      <c r="AJ130" s="785"/>
      <c r="AK130" s="786">
        <v>5939646</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58.3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38568058</v>
      </c>
      <c r="AB131" s="717"/>
      <c r="AC131" s="717"/>
      <c r="AD131" s="717"/>
      <c r="AE131" s="718"/>
      <c r="AF131" s="719">
        <v>38766293</v>
      </c>
      <c r="AG131" s="717"/>
      <c r="AH131" s="717"/>
      <c r="AI131" s="717"/>
      <c r="AJ131" s="718"/>
      <c r="AK131" s="719">
        <v>38463313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7.7798835500000001</v>
      </c>
      <c r="AB132" s="740"/>
      <c r="AC132" s="740"/>
      <c r="AD132" s="740"/>
      <c r="AE132" s="741"/>
      <c r="AF132" s="742">
        <v>6.9774533249999999</v>
      </c>
      <c r="AG132" s="740"/>
      <c r="AH132" s="740"/>
      <c r="AI132" s="740"/>
      <c r="AJ132" s="741"/>
      <c r="AK132" s="742">
        <v>6.5476887030000004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9</v>
      </c>
      <c r="AB133" s="749"/>
      <c r="AC133" s="749"/>
      <c r="AD133" s="749"/>
      <c r="AE133" s="750"/>
      <c r="AF133" s="748">
        <v>7.8</v>
      </c>
      <c r="AG133" s="749"/>
      <c r="AH133" s="749"/>
      <c r="AI133" s="749"/>
      <c r="AJ133" s="750"/>
      <c r="AK133" s="748">
        <v>7.1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 zoomScale="75" zoomScaleNormal="85" zoomScaleSheetLayoutView="75" workbookViewId="0">
      <selection activeCell="T4" sqref="T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15259459</v>
      </c>
      <c r="L9" s="264">
        <v>69166</v>
      </c>
      <c r="M9" s="265">
        <v>56720</v>
      </c>
      <c r="N9" s="266">
        <v>21.9</v>
      </c>
    </row>
    <row r="10" spans="1:16" x14ac:dyDescent="0.15">
      <c r="A10" s="248"/>
      <c r="B10" s="244"/>
      <c r="C10" s="244"/>
      <c r="D10" s="244"/>
      <c r="E10" s="244"/>
      <c r="F10" s="244"/>
      <c r="G10" s="1133" t="s">
        <v>472</v>
      </c>
      <c r="H10" s="1134"/>
      <c r="I10" s="1134"/>
      <c r="J10" s="1135"/>
      <c r="K10" s="267">
        <v>870001</v>
      </c>
      <c r="L10" s="268">
        <v>3943</v>
      </c>
      <c r="M10" s="269">
        <v>3493</v>
      </c>
      <c r="N10" s="270">
        <v>12.9</v>
      </c>
    </row>
    <row r="11" spans="1:16" ht="13.5" customHeight="1" x14ac:dyDescent="0.15">
      <c r="A11" s="248"/>
      <c r="B11" s="244"/>
      <c r="C11" s="244"/>
      <c r="D11" s="244"/>
      <c r="E11" s="244"/>
      <c r="F11" s="244"/>
      <c r="G11" s="1133" t="s">
        <v>473</v>
      </c>
      <c r="H11" s="1134"/>
      <c r="I11" s="1134"/>
      <c r="J11" s="1135"/>
      <c r="K11" s="267">
        <v>9324</v>
      </c>
      <c r="L11" s="268">
        <v>42</v>
      </c>
      <c r="M11" s="269">
        <v>1791</v>
      </c>
      <c r="N11" s="270">
        <v>-97.7</v>
      </c>
    </row>
    <row r="12" spans="1:16" ht="13.5" customHeight="1" x14ac:dyDescent="0.15">
      <c r="A12" s="248"/>
      <c r="B12" s="244"/>
      <c r="C12" s="244"/>
      <c r="D12" s="244"/>
      <c r="E12" s="244"/>
      <c r="F12" s="244"/>
      <c r="G12" s="1133" t="s">
        <v>474</v>
      </c>
      <c r="H12" s="1134"/>
      <c r="I12" s="1134"/>
      <c r="J12" s="1135"/>
      <c r="K12" s="267" t="s">
        <v>475</v>
      </c>
      <c r="L12" s="268" t="s">
        <v>475</v>
      </c>
      <c r="M12" s="269">
        <v>1224</v>
      </c>
      <c r="N12" s="270" t="s">
        <v>475</v>
      </c>
    </row>
    <row r="13" spans="1:16" ht="13.5" customHeight="1" x14ac:dyDescent="0.15">
      <c r="A13" s="248"/>
      <c r="B13" s="244"/>
      <c r="C13" s="244"/>
      <c r="D13" s="244"/>
      <c r="E13" s="244"/>
      <c r="F13" s="244"/>
      <c r="G13" s="1133" t="s">
        <v>476</v>
      </c>
      <c r="H13" s="1134"/>
      <c r="I13" s="1134"/>
      <c r="J13" s="1135"/>
      <c r="K13" s="267" t="s">
        <v>475</v>
      </c>
      <c r="L13" s="268" t="s">
        <v>475</v>
      </c>
      <c r="M13" s="269">
        <v>28</v>
      </c>
      <c r="N13" s="270" t="s">
        <v>475</v>
      </c>
    </row>
    <row r="14" spans="1:16" ht="13.5" customHeight="1" x14ac:dyDescent="0.15">
      <c r="A14" s="248"/>
      <c r="B14" s="244"/>
      <c r="C14" s="244"/>
      <c r="D14" s="244"/>
      <c r="E14" s="244"/>
      <c r="F14" s="244"/>
      <c r="G14" s="1133" t="s">
        <v>477</v>
      </c>
      <c r="H14" s="1134"/>
      <c r="I14" s="1134"/>
      <c r="J14" s="1135"/>
      <c r="K14" s="267">
        <v>290160</v>
      </c>
      <c r="L14" s="268">
        <v>1315</v>
      </c>
      <c r="M14" s="269">
        <v>1936</v>
      </c>
      <c r="N14" s="270">
        <v>-32.1</v>
      </c>
    </row>
    <row r="15" spans="1:16" ht="13.5" customHeight="1" x14ac:dyDescent="0.15">
      <c r="A15" s="248"/>
      <c r="B15" s="244"/>
      <c r="C15" s="244"/>
      <c r="D15" s="244"/>
      <c r="E15" s="244"/>
      <c r="F15" s="244"/>
      <c r="G15" s="1133" t="s">
        <v>478</v>
      </c>
      <c r="H15" s="1134"/>
      <c r="I15" s="1134"/>
      <c r="J15" s="1135"/>
      <c r="K15" s="267">
        <v>136733</v>
      </c>
      <c r="L15" s="268">
        <v>620</v>
      </c>
      <c r="M15" s="269">
        <v>1163</v>
      </c>
      <c r="N15" s="270">
        <v>-46.7</v>
      </c>
    </row>
    <row r="16" spans="1:16" x14ac:dyDescent="0.15">
      <c r="A16" s="248"/>
      <c r="B16" s="244"/>
      <c r="C16" s="244"/>
      <c r="D16" s="244"/>
      <c r="E16" s="244"/>
      <c r="F16" s="244"/>
      <c r="G16" s="1136" t="s">
        <v>479</v>
      </c>
      <c r="H16" s="1137"/>
      <c r="I16" s="1137"/>
      <c r="J16" s="1138"/>
      <c r="K16" s="268">
        <v>-1438787</v>
      </c>
      <c r="L16" s="268">
        <v>-6522</v>
      </c>
      <c r="M16" s="269">
        <v>-5317</v>
      </c>
      <c r="N16" s="270">
        <v>22.7</v>
      </c>
    </row>
    <row r="17" spans="1:16" x14ac:dyDescent="0.15">
      <c r="A17" s="248"/>
      <c r="B17" s="244"/>
      <c r="C17" s="244"/>
      <c r="D17" s="244"/>
      <c r="E17" s="244"/>
      <c r="F17" s="244"/>
      <c r="G17" s="1136" t="s">
        <v>170</v>
      </c>
      <c r="H17" s="1137"/>
      <c r="I17" s="1137"/>
      <c r="J17" s="1138"/>
      <c r="K17" s="268">
        <v>15126890</v>
      </c>
      <c r="L17" s="268">
        <v>68565</v>
      </c>
      <c r="M17" s="269">
        <v>61038</v>
      </c>
      <c r="N17" s="270">
        <v>12.3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7.4</v>
      </c>
      <c r="L21" s="281">
        <v>6.16</v>
      </c>
      <c r="M21" s="282">
        <v>1.24</v>
      </c>
      <c r="N21" s="249"/>
      <c r="O21" s="283"/>
      <c r="P21" s="279"/>
    </row>
    <row r="22" spans="1:16" s="284" customFormat="1" x14ac:dyDescent="0.15">
      <c r="A22" s="279"/>
      <c r="B22" s="249"/>
      <c r="C22" s="249"/>
      <c r="D22" s="249"/>
      <c r="E22" s="249"/>
      <c r="F22" s="249"/>
      <c r="G22" s="1130" t="s">
        <v>485</v>
      </c>
      <c r="H22" s="1131"/>
      <c r="I22" s="1131"/>
      <c r="J22" s="1132"/>
      <c r="K22" s="285">
        <v>97.2</v>
      </c>
      <c r="L22" s="286">
        <v>100.2</v>
      </c>
      <c r="M22" s="287">
        <v>-3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6086462</v>
      </c>
      <c r="L32" s="294">
        <v>27588</v>
      </c>
      <c r="M32" s="295">
        <v>34470</v>
      </c>
      <c r="N32" s="296">
        <v>-20</v>
      </c>
    </row>
    <row r="33" spans="1:16" ht="13.5" customHeight="1" x14ac:dyDescent="0.15">
      <c r="A33" s="248"/>
      <c r="B33" s="244"/>
      <c r="C33" s="244"/>
      <c r="D33" s="244"/>
      <c r="E33" s="244"/>
      <c r="F33" s="244"/>
      <c r="G33" s="1121" t="s">
        <v>489</v>
      </c>
      <c r="H33" s="1122"/>
      <c r="I33" s="1122"/>
      <c r="J33" s="1123"/>
      <c r="K33" s="294" t="s">
        <v>475</v>
      </c>
      <c r="L33" s="294" t="s">
        <v>475</v>
      </c>
      <c r="M33" s="295">
        <v>5</v>
      </c>
      <c r="N33" s="296" t="s">
        <v>475</v>
      </c>
    </row>
    <row r="34" spans="1:16" ht="27" customHeight="1" x14ac:dyDescent="0.15">
      <c r="A34" s="248"/>
      <c r="B34" s="244"/>
      <c r="C34" s="244"/>
      <c r="D34" s="244"/>
      <c r="E34" s="244"/>
      <c r="F34" s="244"/>
      <c r="G34" s="1121" t="s">
        <v>490</v>
      </c>
      <c r="H34" s="1122"/>
      <c r="I34" s="1122"/>
      <c r="J34" s="1123"/>
      <c r="K34" s="294" t="s">
        <v>475</v>
      </c>
      <c r="L34" s="294" t="s">
        <v>475</v>
      </c>
      <c r="M34" s="295">
        <v>70</v>
      </c>
      <c r="N34" s="296" t="s">
        <v>475</v>
      </c>
    </row>
    <row r="35" spans="1:16" ht="27" customHeight="1" x14ac:dyDescent="0.15">
      <c r="A35" s="248"/>
      <c r="B35" s="244"/>
      <c r="C35" s="244"/>
      <c r="D35" s="244"/>
      <c r="E35" s="244"/>
      <c r="F35" s="244"/>
      <c r="G35" s="1121" t="s">
        <v>491</v>
      </c>
      <c r="H35" s="1122"/>
      <c r="I35" s="1122"/>
      <c r="J35" s="1123"/>
      <c r="K35" s="294">
        <v>2629453</v>
      </c>
      <c r="L35" s="294">
        <v>11918</v>
      </c>
      <c r="M35" s="295">
        <v>11503</v>
      </c>
      <c r="N35" s="296">
        <v>3.6</v>
      </c>
    </row>
    <row r="36" spans="1:16" ht="27" customHeight="1" x14ac:dyDescent="0.15">
      <c r="A36" s="248"/>
      <c r="B36" s="244"/>
      <c r="C36" s="244"/>
      <c r="D36" s="244"/>
      <c r="E36" s="244"/>
      <c r="F36" s="244"/>
      <c r="G36" s="1121" t="s">
        <v>492</v>
      </c>
      <c r="H36" s="1122"/>
      <c r="I36" s="1122"/>
      <c r="J36" s="1123"/>
      <c r="K36" s="294" t="s">
        <v>475</v>
      </c>
      <c r="L36" s="294" t="s">
        <v>475</v>
      </c>
      <c r="M36" s="295">
        <v>452</v>
      </c>
      <c r="N36" s="296" t="s">
        <v>475</v>
      </c>
    </row>
    <row r="37" spans="1:16" ht="13.5" customHeight="1" x14ac:dyDescent="0.15">
      <c r="A37" s="248"/>
      <c r="B37" s="244"/>
      <c r="C37" s="244"/>
      <c r="D37" s="244"/>
      <c r="E37" s="244"/>
      <c r="F37" s="244"/>
      <c r="G37" s="1121" t="s">
        <v>493</v>
      </c>
      <c r="H37" s="1122"/>
      <c r="I37" s="1122"/>
      <c r="J37" s="1123"/>
      <c r="K37" s="294">
        <v>1317184</v>
      </c>
      <c r="L37" s="294">
        <v>5970</v>
      </c>
      <c r="M37" s="295">
        <v>1422</v>
      </c>
      <c r="N37" s="296">
        <v>319.8</v>
      </c>
    </row>
    <row r="38" spans="1:16" ht="27" customHeight="1" x14ac:dyDescent="0.15">
      <c r="A38" s="248"/>
      <c r="B38" s="244"/>
      <c r="C38" s="244"/>
      <c r="D38" s="244"/>
      <c r="E38" s="244"/>
      <c r="F38" s="244"/>
      <c r="G38" s="1124" t="s">
        <v>494</v>
      </c>
      <c r="H38" s="1125"/>
      <c r="I38" s="1125"/>
      <c r="J38" s="1126"/>
      <c r="K38" s="297" t="s">
        <v>475</v>
      </c>
      <c r="L38" s="297" t="s">
        <v>475</v>
      </c>
      <c r="M38" s="298">
        <v>4</v>
      </c>
      <c r="N38" s="299" t="s">
        <v>475</v>
      </c>
      <c r="O38" s="293"/>
    </row>
    <row r="39" spans="1:16" x14ac:dyDescent="0.15">
      <c r="A39" s="248"/>
      <c r="B39" s="244"/>
      <c r="C39" s="244"/>
      <c r="D39" s="244"/>
      <c r="E39" s="244"/>
      <c r="F39" s="244"/>
      <c r="G39" s="1124" t="s">
        <v>495</v>
      </c>
      <c r="H39" s="1125"/>
      <c r="I39" s="1125"/>
      <c r="J39" s="1126"/>
      <c r="K39" s="300">
        <v>-1574995</v>
      </c>
      <c r="L39" s="300">
        <v>-7139</v>
      </c>
      <c r="M39" s="301">
        <v>-8079</v>
      </c>
      <c r="N39" s="302">
        <v>-11.6</v>
      </c>
      <c r="O39" s="293"/>
    </row>
    <row r="40" spans="1:16" ht="27" customHeight="1" x14ac:dyDescent="0.15">
      <c r="A40" s="248"/>
      <c r="B40" s="244"/>
      <c r="C40" s="244"/>
      <c r="D40" s="244"/>
      <c r="E40" s="244"/>
      <c r="F40" s="244"/>
      <c r="G40" s="1121" t="s">
        <v>496</v>
      </c>
      <c r="H40" s="1122"/>
      <c r="I40" s="1122"/>
      <c r="J40" s="1123"/>
      <c r="K40" s="300">
        <v>-5939646</v>
      </c>
      <c r="L40" s="300">
        <v>-26922</v>
      </c>
      <c r="M40" s="301">
        <v>-29589</v>
      </c>
      <c r="N40" s="302">
        <v>-9</v>
      </c>
      <c r="O40" s="293"/>
    </row>
    <row r="41" spans="1:16" x14ac:dyDescent="0.15">
      <c r="A41" s="248"/>
      <c r="B41" s="244"/>
      <c r="C41" s="244"/>
      <c r="D41" s="244"/>
      <c r="E41" s="244"/>
      <c r="F41" s="244"/>
      <c r="G41" s="1127" t="s">
        <v>280</v>
      </c>
      <c r="H41" s="1128"/>
      <c r="I41" s="1128"/>
      <c r="J41" s="1129"/>
      <c r="K41" s="294">
        <v>2518458</v>
      </c>
      <c r="L41" s="300">
        <v>11415</v>
      </c>
      <c r="M41" s="301">
        <v>10257</v>
      </c>
      <c r="N41" s="302">
        <v>11.3</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8580403</v>
      </c>
      <c r="J51" s="320">
        <v>41654</v>
      </c>
      <c r="K51" s="321">
        <v>-34.5</v>
      </c>
      <c r="L51" s="322">
        <v>41739</v>
      </c>
      <c r="M51" s="323">
        <v>-1.2</v>
      </c>
      <c r="N51" s="324">
        <v>-33.299999999999997</v>
      </c>
    </row>
    <row r="52" spans="1:14" x14ac:dyDescent="0.15">
      <c r="A52" s="248"/>
      <c r="B52" s="244"/>
      <c r="C52" s="244"/>
      <c r="D52" s="244"/>
      <c r="E52" s="244"/>
      <c r="F52" s="244"/>
      <c r="G52" s="325"/>
      <c r="H52" s="326" t="s">
        <v>507</v>
      </c>
      <c r="I52" s="327">
        <v>4468110</v>
      </c>
      <c r="J52" s="328">
        <v>21691</v>
      </c>
      <c r="K52" s="329">
        <v>-56.4</v>
      </c>
      <c r="L52" s="330">
        <v>24625</v>
      </c>
      <c r="M52" s="331">
        <v>-3.4</v>
      </c>
      <c r="N52" s="332">
        <v>-53</v>
      </c>
    </row>
    <row r="53" spans="1:14" x14ac:dyDescent="0.15">
      <c r="A53" s="248"/>
      <c r="B53" s="244"/>
      <c r="C53" s="244"/>
      <c r="D53" s="244"/>
      <c r="E53" s="244"/>
      <c r="F53" s="244"/>
      <c r="G53" s="310" t="s">
        <v>508</v>
      </c>
      <c r="H53" s="311"/>
      <c r="I53" s="319">
        <v>7311517</v>
      </c>
      <c r="J53" s="320">
        <v>35296</v>
      </c>
      <c r="K53" s="321">
        <v>-15.3</v>
      </c>
      <c r="L53" s="322">
        <v>36765</v>
      </c>
      <c r="M53" s="323">
        <v>-11.9</v>
      </c>
      <c r="N53" s="324">
        <v>-3.4</v>
      </c>
    </row>
    <row r="54" spans="1:14" x14ac:dyDescent="0.15">
      <c r="A54" s="248"/>
      <c r="B54" s="244"/>
      <c r="C54" s="244"/>
      <c r="D54" s="244"/>
      <c r="E54" s="244"/>
      <c r="F54" s="244"/>
      <c r="G54" s="325"/>
      <c r="H54" s="326" t="s">
        <v>507</v>
      </c>
      <c r="I54" s="327">
        <v>4314467</v>
      </c>
      <c r="J54" s="328">
        <v>20828</v>
      </c>
      <c r="K54" s="329">
        <v>-4</v>
      </c>
      <c r="L54" s="330">
        <v>20975</v>
      </c>
      <c r="M54" s="331">
        <v>-14.8</v>
      </c>
      <c r="N54" s="332">
        <v>10.8</v>
      </c>
    </row>
    <row r="55" spans="1:14" x14ac:dyDescent="0.15">
      <c r="A55" s="248"/>
      <c r="B55" s="244"/>
      <c r="C55" s="244"/>
      <c r="D55" s="244"/>
      <c r="E55" s="244"/>
      <c r="F55" s="244"/>
      <c r="G55" s="310" t="s">
        <v>509</v>
      </c>
      <c r="H55" s="311"/>
      <c r="I55" s="319">
        <v>6199635</v>
      </c>
      <c r="J55" s="320">
        <v>28694</v>
      </c>
      <c r="K55" s="321">
        <v>-18.7</v>
      </c>
      <c r="L55" s="322">
        <v>39052</v>
      </c>
      <c r="M55" s="323">
        <v>6.2</v>
      </c>
      <c r="N55" s="324">
        <v>-24.9</v>
      </c>
    </row>
    <row r="56" spans="1:14" x14ac:dyDescent="0.15">
      <c r="A56" s="248"/>
      <c r="B56" s="244"/>
      <c r="C56" s="244"/>
      <c r="D56" s="244"/>
      <c r="E56" s="244"/>
      <c r="F56" s="244"/>
      <c r="G56" s="325"/>
      <c r="H56" s="326" t="s">
        <v>507</v>
      </c>
      <c r="I56" s="327">
        <v>3616693</v>
      </c>
      <c r="J56" s="328">
        <v>16739</v>
      </c>
      <c r="K56" s="329">
        <v>-19.600000000000001</v>
      </c>
      <c r="L56" s="330">
        <v>21186</v>
      </c>
      <c r="M56" s="331">
        <v>1</v>
      </c>
      <c r="N56" s="332">
        <v>-20.6</v>
      </c>
    </row>
    <row r="57" spans="1:14" x14ac:dyDescent="0.15">
      <c r="A57" s="248"/>
      <c r="B57" s="244"/>
      <c r="C57" s="244"/>
      <c r="D57" s="244"/>
      <c r="E57" s="244"/>
      <c r="F57" s="244"/>
      <c r="G57" s="310" t="s">
        <v>510</v>
      </c>
      <c r="H57" s="311"/>
      <c r="I57" s="319">
        <v>8419910</v>
      </c>
      <c r="J57" s="320">
        <v>38471</v>
      </c>
      <c r="K57" s="321">
        <v>34.1</v>
      </c>
      <c r="L57" s="322">
        <v>41235</v>
      </c>
      <c r="M57" s="323">
        <v>5.6</v>
      </c>
      <c r="N57" s="324">
        <v>28.5</v>
      </c>
    </row>
    <row r="58" spans="1:14" x14ac:dyDescent="0.15">
      <c r="A58" s="248"/>
      <c r="B58" s="244"/>
      <c r="C58" s="244"/>
      <c r="D58" s="244"/>
      <c r="E58" s="244"/>
      <c r="F58" s="244"/>
      <c r="G58" s="325"/>
      <c r="H58" s="326" t="s">
        <v>507</v>
      </c>
      <c r="I58" s="327">
        <v>5140690</v>
      </c>
      <c r="J58" s="328">
        <v>23488</v>
      </c>
      <c r="K58" s="329">
        <v>40.299999999999997</v>
      </c>
      <c r="L58" s="330">
        <v>22086</v>
      </c>
      <c r="M58" s="331">
        <v>4.2</v>
      </c>
      <c r="N58" s="332">
        <v>36.1</v>
      </c>
    </row>
    <row r="59" spans="1:14" x14ac:dyDescent="0.15">
      <c r="A59" s="248"/>
      <c r="B59" s="244"/>
      <c r="C59" s="244"/>
      <c r="D59" s="244"/>
      <c r="E59" s="244"/>
      <c r="F59" s="244"/>
      <c r="G59" s="310" t="s">
        <v>511</v>
      </c>
      <c r="H59" s="311"/>
      <c r="I59" s="319">
        <v>13623746</v>
      </c>
      <c r="J59" s="320">
        <v>61752</v>
      </c>
      <c r="K59" s="321">
        <v>60.5</v>
      </c>
      <c r="L59" s="322">
        <v>41862</v>
      </c>
      <c r="M59" s="323">
        <v>1.5</v>
      </c>
      <c r="N59" s="324">
        <v>59</v>
      </c>
    </row>
    <row r="60" spans="1:14" x14ac:dyDescent="0.15">
      <c r="A60" s="248"/>
      <c r="B60" s="244"/>
      <c r="C60" s="244"/>
      <c r="D60" s="244"/>
      <c r="E60" s="244"/>
      <c r="F60" s="244"/>
      <c r="G60" s="325"/>
      <c r="H60" s="326" t="s">
        <v>507</v>
      </c>
      <c r="I60" s="333">
        <v>9349295</v>
      </c>
      <c r="J60" s="328">
        <v>42377</v>
      </c>
      <c r="K60" s="329">
        <v>80.400000000000006</v>
      </c>
      <c r="L60" s="330">
        <v>23710</v>
      </c>
      <c r="M60" s="331">
        <v>7.4</v>
      </c>
      <c r="N60" s="332">
        <v>73</v>
      </c>
    </row>
    <row r="61" spans="1:14" x14ac:dyDescent="0.15">
      <c r="A61" s="248"/>
      <c r="B61" s="244"/>
      <c r="C61" s="244"/>
      <c r="D61" s="244"/>
      <c r="E61" s="244"/>
      <c r="F61" s="244"/>
      <c r="G61" s="310" t="s">
        <v>512</v>
      </c>
      <c r="H61" s="334"/>
      <c r="I61" s="335">
        <v>8827042</v>
      </c>
      <c r="J61" s="336">
        <v>41173</v>
      </c>
      <c r="K61" s="337">
        <v>5.2</v>
      </c>
      <c r="L61" s="338">
        <v>40131</v>
      </c>
      <c r="M61" s="339">
        <v>0</v>
      </c>
      <c r="N61" s="324">
        <v>5.2</v>
      </c>
    </row>
    <row r="62" spans="1:14" x14ac:dyDescent="0.15">
      <c r="A62" s="248"/>
      <c r="B62" s="244"/>
      <c r="C62" s="244"/>
      <c r="D62" s="244"/>
      <c r="E62" s="244"/>
      <c r="F62" s="244"/>
      <c r="G62" s="325"/>
      <c r="H62" s="326" t="s">
        <v>507</v>
      </c>
      <c r="I62" s="327">
        <v>5377851</v>
      </c>
      <c r="J62" s="328">
        <v>25025</v>
      </c>
      <c r="K62" s="329">
        <v>8.1</v>
      </c>
      <c r="L62" s="330">
        <v>22516</v>
      </c>
      <c r="M62" s="331">
        <v>-1.1000000000000001</v>
      </c>
      <c r="N62" s="332">
        <v>9.1999999999999993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8.86</v>
      </c>
      <c r="G47" s="12">
        <v>8.9600000000000009</v>
      </c>
      <c r="H47" s="12">
        <v>8.4600000000000009</v>
      </c>
      <c r="I47" s="12">
        <v>8.31</v>
      </c>
      <c r="J47" s="13">
        <v>7.45</v>
      </c>
    </row>
    <row r="48" spans="2:10" ht="57.75" customHeight="1" x14ac:dyDescent="0.15">
      <c r="B48" s="14"/>
      <c r="C48" s="1141" t="s">
        <v>4</v>
      </c>
      <c r="D48" s="1141"/>
      <c r="E48" s="1142"/>
      <c r="F48" s="15">
        <v>4.16</v>
      </c>
      <c r="G48" s="16">
        <v>10.5</v>
      </c>
      <c r="H48" s="16">
        <v>7.5</v>
      </c>
      <c r="I48" s="16">
        <v>5.23</v>
      </c>
      <c r="J48" s="17">
        <v>4.4400000000000004</v>
      </c>
    </row>
    <row r="49" spans="2:10" ht="57.75" customHeight="1" thickBot="1" x14ac:dyDescent="0.2">
      <c r="B49" s="18"/>
      <c r="C49" s="1143" t="s">
        <v>5</v>
      </c>
      <c r="D49" s="1143"/>
      <c r="E49" s="1144"/>
      <c r="F49" s="19" t="s">
        <v>519</v>
      </c>
      <c r="G49" s="20">
        <v>6.59</v>
      </c>
      <c r="H49" s="20" t="s">
        <v>520</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523</v>
      </c>
      <c r="D34" s="1151"/>
      <c r="E34" s="1152"/>
      <c r="F34" s="32">
        <v>4.16</v>
      </c>
      <c r="G34" s="33">
        <v>10.5</v>
      </c>
      <c r="H34" s="33">
        <v>7.49</v>
      </c>
      <c r="I34" s="33">
        <v>5.22</v>
      </c>
      <c r="J34" s="34">
        <v>4.43</v>
      </c>
      <c r="K34" s="22"/>
      <c r="L34" s="22"/>
      <c r="M34" s="22"/>
      <c r="N34" s="22"/>
      <c r="O34" s="22"/>
      <c r="P34" s="22"/>
    </row>
    <row r="35" spans="1:16" ht="39" customHeight="1" x14ac:dyDescent="0.15">
      <c r="A35" s="22"/>
      <c r="B35" s="35"/>
      <c r="C35" s="1145" t="s">
        <v>524</v>
      </c>
      <c r="D35" s="1146"/>
      <c r="E35" s="1147"/>
      <c r="F35" s="36">
        <v>7.28</v>
      </c>
      <c r="G35" s="37">
        <v>6.3</v>
      </c>
      <c r="H35" s="37">
        <v>5.48</v>
      </c>
      <c r="I35" s="37">
        <v>4.3499999999999996</v>
      </c>
      <c r="J35" s="38">
        <v>3.69</v>
      </c>
      <c r="K35" s="22"/>
      <c r="L35" s="22"/>
      <c r="M35" s="22"/>
      <c r="N35" s="22"/>
      <c r="O35" s="22"/>
      <c r="P35" s="22"/>
    </row>
    <row r="36" spans="1:16" ht="39" customHeight="1" x14ac:dyDescent="0.15">
      <c r="A36" s="22"/>
      <c r="B36" s="35"/>
      <c r="C36" s="1145" t="s">
        <v>525</v>
      </c>
      <c r="D36" s="1146"/>
      <c r="E36" s="1147"/>
      <c r="F36" s="36">
        <v>0.25</v>
      </c>
      <c r="G36" s="37">
        <v>0.5</v>
      </c>
      <c r="H36" s="37">
        <v>0.52</v>
      </c>
      <c r="I36" s="37">
        <v>0.66</v>
      </c>
      <c r="J36" s="38">
        <v>0.48</v>
      </c>
      <c r="K36" s="22"/>
      <c r="L36" s="22"/>
      <c r="M36" s="22"/>
      <c r="N36" s="22"/>
      <c r="O36" s="22"/>
      <c r="P36" s="22"/>
    </row>
    <row r="37" spans="1:16" ht="39" customHeight="1" x14ac:dyDescent="0.15">
      <c r="A37" s="22"/>
      <c r="B37" s="35"/>
      <c r="C37" s="1145" t="s">
        <v>526</v>
      </c>
      <c r="D37" s="1146"/>
      <c r="E37" s="1147"/>
      <c r="F37" s="36">
        <v>0.1</v>
      </c>
      <c r="G37" s="37">
        <v>0.26</v>
      </c>
      <c r="H37" s="37">
        <v>0.41</v>
      </c>
      <c r="I37" s="37">
        <v>0.21</v>
      </c>
      <c r="J37" s="38">
        <v>0.28000000000000003</v>
      </c>
      <c r="K37" s="22"/>
      <c r="L37" s="22"/>
      <c r="M37" s="22"/>
      <c r="N37" s="22"/>
      <c r="O37" s="22"/>
      <c r="P37" s="22"/>
    </row>
    <row r="38" spans="1:16" ht="39" customHeight="1" x14ac:dyDescent="0.15">
      <c r="A38" s="22"/>
      <c r="B38" s="35"/>
      <c r="C38" s="1145" t="s">
        <v>527</v>
      </c>
      <c r="D38" s="1146"/>
      <c r="E38" s="1147"/>
      <c r="F38" s="36">
        <v>0.1</v>
      </c>
      <c r="G38" s="37">
        <v>0.09</v>
      </c>
      <c r="H38" s="37">
        <v>0.08</v>
      </c>
      <c r="I38" s="37">
        <v>0.08</v>
      </c>
      <c r="J38" s="38">
        <v>0.08</v>
      </c>
      <c r="K38" s="22"/>
      <c r="L38" s="22"/>
      <c r="M38" s="22"/>
      <c r="N38" s="22"/>
      <c r="O38" s="22"/>
      <c r="P38" s="22"/>
    </row>
    <row r="39" spans="1:16" ht="39" customHeight="1" x14ac:dyDescent="0.15">
      <c r="A39" s="22"/>
      <c r="B39" s="35"/>
      <c r="C39" s="1145" t="s">
        <v>528</v>
      </c>
      <c r="D39" s="1146"/>
      <c r="E39" s="1147"/>
      <c r="F39" s="36">
        <v>0.01</v>
      </c>
      <c r="G39" s="37">
        <v>0.45</v>
      </c>
      <c r="H39" s="37">
        <v>1.26</v>
      </c>
      <c r="I39" s="37">
        <v>0.54</v>
      </c>
      <c r="J39" s="38">
        <v>0.02</v>
      </c>
      <c r="K39" s="22"/>
      <c r="L39" s="22"/>
      <c r="M39" s="22"/>
      <c r="N39" s="22"/>
      <c r="O39" s="22"/>
      <c r="P39" s="22"/>
    </row>
    <row r="40" spans="1:16" ht="39" customHeight="1" x14ac:dyDescent="0.15">
      <c r="A40" s="22"/>
      <c r="B40" s="35"/>
      <c r="C40" s="1145" t="s">
        <v>529</v>
      </c>
      <c r="D40" s="1146"/>
      <c r="E40" s="1147"/>
      <c r="F40" s="36">
        <v>0.03</v>
      </c>
      <c r="G40" s="37">
        <v>0.04</v>
      </c>
      <c r="H40" s="37">
        <v>0.03</v>
      </c>
      <c r="I40" s="37">
        <v>0.03</v>
      </c>
      <c r="J40" s="38">
        <v>0.02</v>
      </c>
      <c r="K40" s="22"/>
      <c r="L40" s="22"/>
      <c r="M40" s="22"/>
      <c r="N40" s="22"/>
      <c r="O40" s="22"/>
      <c r="P40" s="22"/>
    </row>
    <row r="41" spans="1:16" ht="39" customHeight="1" x14ac:dyDescent="0.15">
      <c r="A41" s="22"/>
      <c r="B41" s="35"/>
      <c r="C41" s="1145" t="s">
        <v>530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531</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532</v>
      </c>
      <c r="D43" s="1149"/>
      <c r="E43" s="1150"/>
      <c r="F43" s="41">
        <v>0.02</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5"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6695</v>
      </c>
      <c r="L45" s="60">
        <v>6427</v>
      </c>
      <c r="M45" s="60">
        <v>6314</v>
      </c>
      <c r="N45" s="60">
        <v>6140</v>
      </c>
      <c r="O45" s="61">
        <v>6086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2556</v>
      </c>
      <c r="L48" s="64">
        <v>2465</v>
      </c>
      <c r="M48" s="64">
        <v>2411</v>
      </c>
      <c r="N48" s="64">
        <v>2605</v>
      </c>
      <c r="O48" s="65">
        <v>2629</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475</v>
      </c>
      <c r="L49" s="64" t="s">
        <v>475</v>
      </c>
      <c r="M49" s="64" t="s">
        <v>475</v>
      </c>
      <c r="N49" s="64" t="s">
        <v>475</v>
      </c>
      <c r="O49" s="65" t="s">
        <v>475</v>
      </c>
      <c r="P49" s="48"/>
      <c r="Q49" s="48"/>
      <c r="R49" s="48"/>
      <c r="S49" s="48"/>
      <c r="T49" s="48"/>
      <c r="U49" s="48"/>
    </row>
    <row r="50" spans="1:21" ht="30.75" customHeight="1" x14ac:dyDescent="0.15">
      <c r="A50" s="48"/>
      <c r="B50" s="1163"/>
      <c r="C50" s="1164"/>
      <c r="D50" s="62"/>
      <c r="E50" s="1155" t="s">
        <v>17</v>
      </c>
      <c r="F50" s="1155"/>
      <c r="G50" s="1155"/>
      <c r="H50" s="1155"/>
      <c r="I50" s="1155"/>
      <c r="J50" s="1156"/>
      <c r="K50" s="63">
        <v>1756</v>
      </c>
      <c r="L50" s="64">
        <v>1589</v>
      </c>
      <c r="M50" s="64">
        <v>1408</v>
      </c>
      <c r="N50" s="64">
        <v>1293</v>
      </c>
      <c r="O50" s="65">
        <v>1317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6864</v>
      </c>
      <c r="L52" s="64">
        <v>7177</v>
      </c>
      <c r="M52" s="64">
        <v>7134</v>
      </c>
      <c r="N52" s="64">
        <v>7332</v>
      </c>
      <c r="O52" s="65">
        <v>7515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4143</v>
      </c>
      <c r="L53" s="69">
        <v>3304</v>
      </c>
      <c r="M53" s="69">
        <v>2999</v>
      </c>
      <c r="N53" s="69">
        <v>2706</v>
      </c>
      <c r="O53" s="70">
        <v>2517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2016-05-06T06:37:42Z</cp:lastPrinted>
  <dcterms:created xsi:type="dcterms:W3CDTF">2016-02-15T00:49:52Z</dcterms:created>
  <dcterms:modified xsi:type="dcterms:W3CDTF">2016-05-06T06:37:55Z</dcterms:modified>
  <cp:category/>
</cp:coreProperties>
</file>