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730" windowHeight="9690" tabRatio="90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40" i="9" l="1"/>
  <c r="BG39" i="9"/>
  <c r="BG38" i="9"/>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AM40" i="9"/>
  <c r="U40" i="9"/>
  <c r="C40" i="9"/>
  <c r="CO39" i="9"/>
  <c r="AM39" i="9"/>
  <c r="U39" i="9"/>
  <c r="C39" i="9"/>
  <c r="CO38" i="9"/>
  <c r="AM38" i="9"/>
  <c r="U38" i="9"/>
  <c r="C38" i="9"/>
  <c r="CO37" i="9"/>
  <c r="AM37" i="9"/>
  <c r="U37" i="9"/>
  <c r="AM36" i="9"/>
  <c r="AM35" i="9"/>
  <c r="CO34" i="9"/>
  <c r="CO35" i="9" s="1"/>
  <c r="CO36" i="9" s="1"/>
  <c r="BW34" i="9"/>
  <c r="BW35" i="9" s="1"/>
  <c r="BW36" i="9" s="1"/>
  <c r="BW37" i="9" s="1"/>
  <c r="BW38" i="9" s="1"/>
  <c r="BW39" i="9" s="1"/>
  <c r="BW40" i="9" s="1"/>
  <c r="BW41" i="9" s="1"/>
  <c r="BW42" i="9" s="1"/>
  <c r="BW43" i="9" s="1"/>
  <c r="C34" i="9"/>
  <c r="U34" i="9" l="1"/>
  <c r="U35" i="9" s="1"/>
  <c r="U36" i="9" s="1"/>
  <c r="C35" i="9"/>
  <c r="C36" i="9" s="1"/>
  <c r="C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 r="BE40" i="9" s="1"/>
</calcChain>
</file>

<file path=xl/sharedStrings.xml><?xml version="1.0" encoding="utf-8"?>
<sst xmlns="http://schemas.openxmlformats.org/spreadsheetml/2006/main" count="1032" uniqueCount="554">
  <si>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</si>
  <si>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</si>
  <si>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</si>
  <si>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</si>
  <si>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</si>
  <si>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</si>
  <si>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</si>
  <si>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</si>
  <si>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</si>
  <si>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</si>
  <si>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</si>
  <si>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</si>
  <si>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</si>
  <si>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</si>
  <si>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</si>
  <si>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</si>
  <si>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</si>
  <si>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</si>
  <si>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</si>
  <si>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</si>
  <si>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</si>
  <si>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</si>
  <si>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</si>
  <si>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</si>
  <si>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</si>
  <si>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</si>
  <si>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</si>
  <si>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</si>
  <si>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</si>
  <si>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</si>
  <si>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</si>
  <si>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</si>
  <si>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</si>
  <si>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</si>
  <si>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</si>
  <si>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</si>
  <si>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</si>
  <si>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</si>
  <si>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</si>
  <si>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</si>
  <si>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</si>
  <si>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</si>
  <si>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</si>
  <si>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</si>
  <si>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</si>
  <si>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</si>
  <si>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</si>
  <si>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</si>
  <si>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</si>
  <si>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</si>
  <si>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</si>
  <si>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</si>
  <si>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</si>
  <si>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</si>
  <si>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</si>
  <si>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</si>
  <si>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</si>
  <si>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</si>
  <si>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</si>
  <si>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</si>
  <si>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</si>
  <si>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</si>
  <si>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</si>
  <si>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</si>
  <si>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</si>
  <si>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</si>
  <si>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</si>
  <si>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</si>
  <si>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</si>
  <si>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</si>
  <si>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</si>
  <si>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</si>
  <si>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</si>
  <si>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</si>
  <si>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</si>
  <si>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</si>
  <si>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</si>
  <si>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</si>
  <si>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</si>
  <si>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</si>
  <si>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</si>
  <si>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ひたちなか市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</si>
  <si>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</si>
  <si>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</si>
  <si>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</si>
  <si>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</si>
  <si>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</si>
  <si>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</si>
  <si>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</si>
  <si>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</si>
  <si>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</si>
  <si>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</si>
  <si>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</si>
  <si>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</si>
  <si>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</si>
  <si>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</si>
  <si>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</si>
  <si>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</si>
  <si>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</si>
  <si>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</si>
  <si>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</si>
  <si>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</si>
  <si>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</si>
  <si>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</si>
  <si>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</si>
  <si>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</si>
  <si>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</si>
  <si>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</si>
  <si>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</si>
  <si>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</si>
  <si>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</si>
  <si>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</si>
  <si>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</si>
  <si>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</si>
  <si>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</si>
  <si>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</si>
  <si>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</si>
  <si>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</si>
  <si>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</si>
  <si>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</si>
  <si>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</si>
  <si>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</si>
  <si>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</si>
  <si>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</si>
  <si>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</si>
  <si>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</si>
  <si>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</si>
  <si>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</si>
  <si>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</si>
  <si>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</si>
  <si>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</si>
  <si>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</si>
  <si>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</si>
  <si>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</si>
  <si>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</si>
  <si>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</si>
  <si>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</si>
  <si>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</si>
  <si>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</si>
  <si>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</si>
  <si>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</si>
  <si>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</si>
  <si>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</si>
  <si>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</si>
  <si>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</si>
  <si>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</si>
  <si>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</si>
  <si>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</si>
  <si>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</si>
  <si>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</si>
  <si>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</si>
  <si>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</si>
  <si>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</si>
  <si>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</si>
  <si>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</si>
  <si>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</si>
  <si>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</si>
  <si>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</si>
  <si>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</si>
  <si>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</si>
  <si>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</si>
  <si>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</si>
  <si>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</si>
  <si>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</si>
  <si>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</si>
  <si>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</si>
  <si>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</si>
  <si>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</si>
  <si>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</si>
  <si>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</si>
  <si>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</si>
  <si>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</si>
  <si>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</si>
  <si>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</si>
  <si>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</si>
  <si>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</si>
  <si>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</si>
  <si>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</si>
  <si>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</si>
  <si>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</si>
  <si>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</si>
  <si>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</si>
  <si>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</si>
  <si>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</si>
  <si>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</si>
  <si>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</si>
  <si>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</si>
  <si>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</si>
  <si>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</si>
  <si>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</si>
  <si>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</si>
  <si>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</si>
  <si>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</si>
  <si>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</si>
  <si>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茨城県ひたちなか市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</si>
  <si>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</si>
  <si>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</si>
  <si>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</si>
  <si>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</si>
  <si>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</si>
  <si>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</si>
  <si>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</si>
  <si>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</si>
  <si>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</si>
  <si>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</si>
  <si>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</si>
  <si>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</si>
  <si>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</si>
  <si>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</si>
  <si>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</si>
  <si>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</si>
  <si>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</si>
  <si>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</si>
  <si>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</si>
  <si>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</si>
  <si>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</si>
  <si>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</si>
  <si>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</si>
  <si>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</si>
  <si>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</si>
  <si>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</si>
  <si>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</si>
  <si>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</si>
  <si>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</si>
  <si>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</si>
  <si>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</si>
  <si>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</si>
  <si>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</si>
  <si>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</si>
  <si>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</si>
  <si>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</si>
  <si>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</si>
  <si>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</si>
  <si>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</si>
  <si>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</si>
  <si>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</si>
  <si>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</si>
  <si>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</si>
  <si>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</si>
  <si>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</si>
  <si>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</si>
  <si>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</si>
  <si>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</si>
  <si>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</si>
  <si>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</si>
  <si>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</si>
  <si>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</si>
  <si>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</si>
  <si>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</si>
  <si>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</si>
  <si>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</si>
  <si>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</si>
  <si>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</si>
  <si>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</si>
  <si>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</si>
  <si>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</si>
  <si>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</si>
  <si>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</si>
  <si>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</si>
  <si>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</si>
  <si>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</si>
  <si>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</si>
  <si>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</si>
  <si>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</si>
  <si>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</si>
  <si>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</si>
  <si>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</si>
  <si>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</si>
  <si>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</si>
  <si>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</si>
  <si>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</si>
  <si>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</si>
  <si>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</si>
  <si>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</si>
  <si>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</si>
  <si>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</si>
  <si>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</si>
  <si>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</si>
  <si>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</si>
  <si>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</si>
  <si>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</si>
  <si>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</si>
  <si>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</si>
  <si>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</si>
  <si>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</si>
  <si>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</si>
  <si>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</si>
  <si>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</si>
  <si>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</si>
  <si>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</si>
  <si>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</si>
  <si>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</si>
  <si>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</si>
  <si>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</si>
  <si>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</si>
  <si>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</si>
  <si>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</si>
  <si>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</si>
  <si>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</si>
  <si>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</si>
  <si>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</si>
  <si>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</si>
  <si>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</si>
  <si>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</si>
  <si>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</si>
  <si>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</si>
  <si>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</si>
  <si>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</si>
  <si>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</si>
  <si>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</si>
  <si>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</si>
  <si>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</si>
  <si>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</si>
  <si>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</si>
  <si>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</si>
  <si>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</si>
  <si>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</si>
  <si>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</si>
  <si>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</si>
  <si>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</si>
  <si>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</si>
  <si>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</si>
  <si>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</si>
  <si>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</si>
  <si>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</si>
  <si>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</si>
  <si>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</si>
  <si>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</si>
  <si>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</si>
  <si>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</si>
  <si>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</si>
  <si>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</si>
  <si>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</si>
  <si>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</si>
  <si>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</si>
  <si>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</si>
  <si>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</si>
  <si>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</si>
  <si>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</si>
  <si>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</si>
  <si>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</si>
  <si>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</si>
  <si>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</si>
  <si>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茨城県ひたちなか市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</si>
  <si>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</si>
  <si>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</si>
  <si>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</si>
  <si>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</si>
  <si>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</si>
  <si>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</si>
  <si>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</si>
  <si>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</si>
  <si>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</si>
  <si>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</si>
  <si>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</si>
  <si>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</si>
  <si>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</si>
  <si>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</si>
  <si>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</si>
  <si>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</si>
  <si>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</si>
  <si>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</si>
  <si>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</si>
  <si>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</si>
  <si>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</si>
  <si>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墓地公園事業特別会計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</si>
  <si>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</si>
  <si>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</si>
  <si>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</si>
  <si>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</si>
  <si>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</si>
  <si>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</si>
  <si>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</si>
  <si>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</si>
  <si>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</si>
  <si>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</si>
  <si>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</si>
  <si>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</si>
  <si>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</si>
  <si>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</si>
  <si>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</si>
  <si>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</si>
  <si>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</si>
  <si>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</si>
  <si>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</si>
  <si>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</si>
  <si>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</si>
  <si>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</si>
  <si>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地方卸売市場事業特別会計</t>
    <phoneticPr fontId="5"/>
  </si>
  <si>
    <t>東部第１土地区画整理事業特別会計</t>
    <phoneticPr fontId="5"/>
  </si>
  <si>
    <t>佐和駅中央土地区画整理事業特別会計</t>
    <phoneticPr fontId="5"/>
  </si>
  <si>
    <t>船窪土地区画整理事業特別会計</t>
    <phoneticPr fontId="5"/>
  </si>
  <si>
    <t>東部第２土地区画整理事業外4会計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</si>
  <si>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</si>
  <si>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</si>
  <si>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</si>
  <si>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</si>
  <si>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</si>
  <si>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</si>
  <si>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</si>
  <si>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</si>
  <si>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</si>
  <si>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</si>
  <si>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</si>
  <si>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</si>
  <si>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</si>
  <si>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</si>
  <si>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</si>
  <si>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</si>
  <si>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</si>
  <si>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</si>
  <si>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</si>
  <si>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</si>
  <si>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</si>
  <si>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</si>
  <si>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</si>
  <si>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</si>
  <si>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</si>
  <si>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</si>
  <si>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</si>
  <si>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</si>
  <si>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</si>
  <si>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</si>
  <si>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</si>
  <si>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</si>
  <si>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</si>
  <si>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</si>
  <si>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</si>
  <si>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</si>
  <si>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</si>
  <si>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</si>
  <si>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</si>
  <si>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</si>
  <si>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</si>
  <si>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</si>
  <si>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</si>
  <si>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</si>
  <si>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</si>
  <si>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</si>
  <si>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</si>
  <si>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</si>
  <si>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</si>
  <si>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</si>
  <si>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</si>
  <si>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</si>
  <si>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</si>
  <si>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</si>
  <si>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東部第２土地区画整理事業特別会計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</si>
  <si>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</si>
  <si>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</si>
  <si>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</si>
  <si>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</si>
  <si>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</si>
  <si>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</si>
  <si>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</si>
  <si>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</si>
  <si>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</si>
  <si>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</si>
  <si>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</si>
  <si>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</si>
  <si>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</si>
  <si>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</si>
  <si>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</si>
  <si>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</si>
  <si>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</si>
  <si>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</si>
  <si>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</si>
  <si>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</si>
  <si>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</si>
  <si>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</si>
  <si>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</si>
  <si>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</si>
  <si>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</si>
  <si>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</si>
  <si>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</si>
  <si>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</si>
  <si>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</si>
  <si>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</si>
  <si>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</si>
  <si>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</si>
  <si>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</si>
  <si>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</si>
  <si>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</si>
  <si>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</si>
  <si>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</si>
  <si>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</si>
  <si>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</si>
  <si>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</si>
  <si>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</si>
  <si>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</si>
  <si>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</si>
  <si>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</si>
  <si>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</si>
  <si>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</si>
  <si>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</si>
  <si>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</si>
  <si>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</si>
  <si>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</si>
  <si>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</si>
  <si>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</si>
  <si>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</si>
  <si>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</si>
  <si>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</si>
  <si>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</si>
  <si>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</si>
  <si>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</si>
  <si>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</si>
  <si>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</si>
  <si>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</si>
  <si>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</si>
  <si>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</si>
  <si>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</si>
  <si>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</si>
  <si>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</si>
  <si>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</si>
  <si>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</si>
  <si>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</si>
  <si>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</si>
  <si>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</si>
  <si>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</si>
  <si>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</si>
  <si>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</si>
  <si>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</si>
  <si>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</si>
  <si>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</si>
  <si>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</si>
  <si>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</si>
  <si>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1.78</t>
  </si>
  <si>
    <t>▲ 2.90</t>
  </si>
  <si>
    <t>一般会計</t>
  </si>
  <si>
    <t>水道事業会計</t>
  </si>
  <si>
    <t>国民健康保険事業特別会計</t>
  </si>
  <si>
    <t>介護保険事業特別会計</t>
  </si>
  <si>
    <t>墓地公園事業特別会計</t>
  </si>
  <si>
    <t>公共下水道事業特別会計</t>
  </si>
  <si>
    <t>東部第１土地区画整理事業特別会計</t>
  </si>
  <si>
    <t>東部第２土地区画整理事業外4会計</t>
  </si>
  <si>
    <t>その他会計（赤字）</t>
  </si>
  <si>
    <t>その他会計（黒字）</t>
  </si>
  <si>
    <t>-</t>
    <phoneticPr fontId="2"/>
  </si>
  <si>
    <t>-</t>
    <phoneticPr fontId="2"/>
  </si>
  <si>
    <t>茨城県市町村総合事務組合（一般会計）</t>
    <rPh sb="13" eb="15">
      <t>イッパン</t>
    </rPh>
    <rPh sb="15" eb="17">
      <t>カイケイ</t>
    </rPh>
    <phoneticPr fontId="2"/>
  </si>
  <si>
    <t>茨城租税債権管理機構（一般会計）</t>
    <rPh sb="11" eb="13">
      <t>イッパン</t>
    </rPh>
    <rPh sb="13" eb="15">
      <t>カイケイ</t>
    </rPh>
    <phoneticPr fontId="2"/>
  </si>
  <si>
    <t>茨城県後期高齢者医療広域連合（一般会計）</t>
    <rPh sb="15" eb="17">
      <t>イッパン</t>
    </rPh>
    <rPh sb="17" eb="19">
      <t>カイケイ</t>
    </rPh>
    <phoneticPr fontId="2"/>
  </si>
  <si>
    <t>ひたちなか・東海広域事務組合（一般会計）</t>
    <rPh sb="15" eb="17">
      <t>イッパン</t>
    </rPh>
    <rPh sb="17" eb="19">
      <t>カイケイ</t>
    </rPh>
    <phoneticPr fontId="2"/>
  </si>
  <si>
    <t>茨城県市町村総合事務組合（県民交通災害共済事業特別会計）</t>
  </si>
  <si>
    <t>茨城県後期高齢者医療広域連合（後期高齢医療特別会計）</t>
  </si>
  <si>
    <t>ひたちなか・東海広域事務組合（常陸那珂公共下水道事業特別会計）</t>
  </si>
  <si>
    <t>ひたちなか・東海広域事務組合（一般廃棄物処理事業特別会計）</t>
  </si>
  <si>
    <t>ひたちなか・東海広域事務組合（消防事業特別会計）</t>
  </si>
  <si>
    <t>茨城北農業共済事務組合（農業共済事業会計）</t>
  </si>
  <si>
    <t>ひたちなか市生活・文化・スポーツ公社</t>
  </si>
  <si>
    <t>ひたちなか市住宅・都市サービス公社</t>
  </si>
  <si>
    <t>ひたちなか海浜鉄道</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</si>
</sst>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54805</c:v>
                </c:pt>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58303</c:v>
                </c:pt>
                <c:pt idx="1">
                  <c:v>60954</c:v>
                </c:pt>
                <c:pt idx="2">
                  <c:v>34429</c:v>
                </c:pt>
                <c:pt idx="3">
                  <c:v>30913</c:v>
                </c:pt>
                <c:pt idx="4">
                  <c:v>53485</c:v>
                </c:pt>
              </c:numCache>
            </c:numRef>
          </c:val>
          <c:smooth val="0"/>
        </c:ser>
        <c:dLbls>
          <c:showLegendKey val="0"/>
          <c:showVal val="0"/>
          <c:showCatName val="0"/>
          <c:showSerName val="0"/>
          <c:showPercent val="0"/>
          <c:showBubbleSize val="0"/>
        </c:dLbls>
        <c:marker val="1"/>
        <c:smooth val="0"/>
        <c:axId val="168888960"/>
        <c:axId val="168895232"/>
      </c:lineChart>
      <c:catAx>
        <c:axId val="168888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895232"/>
        <c:crosses val="autoZero"/>
        <c:auto val="1"/>
        <c:lblAlgn val="ctr"/>
        <c:lblOffset val="100"/>
        <c:tickLblSkip val="1"/>
        <c:tickMarkSkip val="1"/>
        <c:noMultiLvlLbl val="0"/>
      </c:catAx>
      <c:valAx>
        <c:axId val="1688952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888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4.07</c:v>
                </c:pt>
                <c:pt idx="1">
                  <c:v>6.01</c:v>
                </c:pt>
                <c:pt idx="2">
                  <c:v>9.5399999999999991</c:v>
                </c:pt>
                <c:pt idx="3">
                  <c:v>6.27</c:v>
                </c:pt>
                <c:pt idx="4">
                  <c:v>8.23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7.6</c:v>
                </c:pt>
                <c:pt idx="1">
                  <c:v>10.029999999999999</c:v>
                </c:pt>
                <c:pt idx="2">
                  <c:v>16.62</c:v>
                </c:pt>
                <c:pt idx="3">
                  <c:v>16.13</c:v>
                </c:pt>
                <c:pt idx="4">
                  <c:v>18.21</c:v>
                </c:pt>
              </c:numCache>
            </c:numRef>
          </c:val>
        </c:ser>
        <c:dLbls>
          <c:showLegendKey val="0"/>
          <c:showVal val="0"/>
          <c:showCatName val="0"/>
          <c:showSerName val="0"/>
          <c:showPercent val="0"/>
          <c:showBubbleSize val="0"/>
        </c:dLbls>
        <c:gapWidth val="250"/>
        <c:overlap val="100"/>
        <c:axId val="177809280"/>
        <c:axId val="177811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-1.78</c:v>
                </c:pt>
                <c:pt idx="1">
                  <c:v>4.45</c:v>
                </c:pt>
                <c:pt idx="2">
                  <c:v>10.06</c:v>
                </c:pt>
                <c:pt idx="3">
                  <c:v>-2.9</c:v>
                </c:pt>
                <c:pt idx="4">
                  <c:v>3.89</c:v>
                </c:pt>
              </c:numCache>
            </c:numRef>
          </c:val>
          <c:smooth val="0"/>
        </c:ser>
        <c:dLbls>
          <c:showLegendKey val="0"/>
          <c:showVal val="0"/>
          <c:showCatName val="0"/>
          <c:showSerName val="0"/>
          <c:showPercent val="0"/>
          <c:showBubbleSize val="0"/>
        </c:dLbls>
        <c:marker val="1"/>
        <c:smooth val="0"/>
        <c:axId val="177809280"/>
        <c:axId val="177811456"/>
      </c:lineChart>
      <c:catAx>
        <c:axId val="17780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7811456"/>
        <c:crosses val="autoZero"/>
        <c:auto val="1"/>
        <c:lblAlgn val="ctr"/>
        <c:lblOffset val="100"/>
        <c:tickLblSkip val="1"/>
        <c:tickMarkSkip val="1"/>
        <c:noMultiLvlLbl val="0"/>
      </c:catAx>
      <c:valAx>
        <c:axId val="177811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80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0.32</c:v>
                </c:pt>
                <c:pt idx="2">
                  <c:v>#N/A</c:v>
                </c:pt>
                <c:pt idx="3">
                  <c:v>0.31</c:v>
                </c:pt>
                <c:pt idx="4">
                  <c:v>#N/A</c:v>
                </c:pt>
                <c:pt idx="5">
                  <c:v>0.46</c:v>
                </c:pt>
                <c:pt idx="6">
                  <c:v>#N/A</c:v>
                </c:pt>
                <c:pt idx="7">
                  <c:v>0.26</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東部第２土地区画整理事業外4会計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0.03</c:v>
                </c:pt>
              </c:numCache>
            </c:numRef>
          </c:val>
        </c:ser>
        <c:ser>
          <c:idx val="3"/>
          <c:order val="3"/>
          <c:tx>
            <c:strRef>
              <c:f>データシート!$A$30</c:f>
              <c:strCache>
                <c:ptCount val="1"/>
                <c:pt idx="0">
                  <c:v>東部第１土地区画整理事業特別会計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#N/A</c:v>
                </c:pt>
                <c:pt idx="3">
                  <c:v>0.14000000000000001</c:v>
                </c:pt>
                <c:pt idx="4">
                  <c:v>#N/A</c:v>
                </c:pt>
                <c:pt idx="5">
                  <c:v>0.04</c:v>
                </c:pt>
                <c:pt idx="6">
                  <c:v>#N/A</c:v>
                </c:pt>
                <c:pt idx="7">
                  <c:v>0.1</c:v>
                </c:pt>
                <c:pt idx="8">
                  <c:v>#N/A</c:v>
                </c:pt>
                <c:pt idx="9">
                  <c:v>0.04</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c:v>
                </c:pt>
                <c:pt idx="2">
                  <c:v>#N/A</c:v>
                </c:pt>
                <c:pt idx="3">
                  <c:v>0.3</c:v>
                </c:pt>
                <c:pt idx="4">
                  <c:v>#N/A</c:v>
                </c:pt>
                <c:pt idx="5">
                  <c:v>0.77</c:v>
                </c:pt>
                <c:pt idx="6">
                  <c:v>#N/A</c:v>
                </c:pt>
                <c:pt idx="7">
                  <c:v>0.28000000000000003</c:v>
                </c:pt>
                <c:pt idx="8">
                  <c:v>#N/A</c:v>
                </c:pt>
                <c:pt idx="9">
                  <c:v>0.19</c:v>
                </c:pt>
              </c:numCache>
            </c:numRef>
          </c:val>
        </c:ser>
        <c:ser>
          <c:idx val="5"/>
          <c:order val="5"/>
          <c:tx>
            <c:strRef>
              <c:f>データシート!$A$32</c:f>
              <c:strCache>
                <c:ptCount val="1"/>
                <c:pt idx="0">
                  <c:v>墓地公園事業特別会計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0.03</c:v>
                </c:pt>
                <c:pt idx="4">
                  <c:v>#N/A</c:v>
                </c:pt>
                <c:pt idx="5">
                  <c:v>0.08</c:v>
                </c:pt>
                <c:pt idx="6">
                  <c:v>#N/A</c:v>
                </c:pt>
                <c:pt idx="7">
                  <c:v>0.09</c:v>
                </c:pt>
                <c:pt idx="8">
                  <c:v>#N/A</c:v>
                </c:pt>
                <c:pt idx="9">
                  <c:v>0.3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0.34</c:v>
                </c:pt>
                <c:pt idx="2">
                  <c:v>#N/A</c:v>
                </c:pt>
                <c:pt idx="3">
                  <c:v>1.1599999999999999</c:v>
                </c:pt>
                <c:pt idx="4">
                  <c:v>#N/A</c:v>
                </c:pt>
                <c:pt idx="5">
                  <c:v>0.24</c:v>
                </c:pt>
                <c:pt idx="6">
                  <c:v>#N/A</c:v>
                </c:pt>
                <c:pt idx="7">
                  <c:v>0.55000000000000004</c:v>
                </c:pt>
                <c:pt idx="8">
                  <c:v>#N/A</c:v>
                </c:pt>
                <c:pt idx="9">
                  <c:v>0.48</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1.22</c:v>
                </c:pt>
                <c:pt idx="2">
                  <c:v>#N/A</c:v>
                </c:pt>
                <c:pt idx="3">
                  <c:v>1.04</c:v>
                </c:pt>
                <c:pt idx="4">
                  <c:v>#N/A</c:v>
                </c:pt>
                <c:pt idx="5">
                  <c:v>2.64</c:v>
                </c:pt>
                <c:pt idx="6">
                  <c:v>#N/A</c:v>
                </c:pt>
                <c:pt idx="7">
                  <c:v>1.75</c:v>
                </c:pt>
                <c:pt idx="8">
                  <c:v>#N/A</c:v>
                </c:pt>
                <c:pt idx="9">
                  <c:v>1.45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5.73</c:v>
                </c:pt>
                <c:pt idx="2">
                  <c:v>#N/A</c:v>
                </c:pt>
                <c:pt idx="3">
                  <c:v>4.82</c:v>
                </c:pt>
                <c:pt idx="4">
                  <c:v>#N/A</c:v>
                </c:pt>
                <c:pt idx="5">
                  <c:v>5.42</c:v>
                </c:pt>
                <c:pt idx="6">
                  <c:v>#N/A</c:v>
                </c:pt>
                <c:pt idx="7">
                  <c:v>4.79</c:v>
                </c:pt>
                <c:pt idx="8">
                  <c:v>#N/A</c:v>
                </c:pt>
                <c:pt idx="9">
                  <c:v>5.66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4.07</c:v>
                </c:pt>
                <c:pt idx="2">
                  <c:v>#N/A</c:v>
                </c:pt>
                <c:pt idx="3">
                  <c:v>5.92</c:v>
                </c:pt>
                <c:pt idx="4">
                  <c:v>#N/A</c:v>
                </c:pt>
                <c:pt idx="5">
                  <c:v>9.4</c:v>
                </c:pt>
                <c:pt idx="6">
                  <c:v>#N/A</c:v>
                </c:pt>
                <c:pt idx="7">
                  <c:v>6.11</c:v>
                </c:pt>
                <c:pt idx="8">
                  <c:v>#N/A</c:v>
                </c:pt>
                <c:pt idx="9">
                  <c:v>7.91</c:v>
                </c:pt>
              </c:numCache>
            </c:numRef>
          </c:val>
        </c:ser>
        <c:dLbls>
          <c:showLegendKey val="0"/>
          <c:showVal val="0"/>
          <c:showCatName val="0"/>
          <c:showSerName val="0"/>
          <c:showPercent val="0"/>
          <c:showBubbleSize val="0"/>
        </c:dLbls>
        <c:gapWidth val="150"/>
        <c:overlap val="100"/>
        <c:axId val="177913856"/>
        <c:axId val="177915392"/>
      </c:barChart>
      <c:catAx>
        <c:axId val="17791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915392"/>
        <c:crosses val="autoZero"/>
        <c:auto val="1"/>
        <c:lblAlgn val="ctr"/>
        <c:lblOffset val="100"/>
        <c:tickLblSkip val="1"/>
        <c:tickMarkSkip val="1"/>
        <c:noMultiLvlLbl val="0"/>
      </c:catAx>
      <c:valAx>
        <c:axId val="177915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913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4638</c:v>
                </c:pt>
                <c:pt idx="5">
                  <c:v>4747</c:v>
                </c:pt>
                <c:pt idx="8">
                  <c:v>4772</c:v>
                </c:pt>
                <c:pt idx="11">
                  <c:v>5071</c:v>
                </c:pt>
                <c:pt idx="14">
                  <c:v>5442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200</c:v>
                </c:pt>
                <c:pt idx="3">
                  <c:v>208</c:v>
                </c:pt>
                <c:pt idx="6">
                  <c:v>120</c:v>
                </c:pt>
                <c:pt idx="9">
                  <c:v>118</c:v>
                </c:pt>
                <c:pt idx="12">
                  <c:v>118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1</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2188</c:v>
                </c:pt>
                <c:pt idx="3">
                  <c:v>2569</c:v>
                </c:pt>
                <c:pt idx="6">
                  <c:v>2195</c:v>
                </c:pt>
                <c:pt idx="9">
                  <c:v>2086</c:v>
                </c:pt>
                <c:pt idx="12">
                  <c:v>2120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43</c:v>
                </c:pt>
                <c:pt idx="3">
                  <c:v>43</c:v>
                </c:pt>
                <c:pt idx="6">
                  <c:v>45</c:v>
                </c:pt>
                <c:pt idx="9">
                  <c:v>48</c:v>
                </c:pt>
                <c:pt idx="12">
                  <c:v>50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4929</c:v>
                </c:pt>
                <c:pt idx="3">
                  <c:v>4757</c:v>
                </c:pt>
                <c:pt idx="6">
                  <c:v>4961</c:v>
                </c:pt>
                <c:pt idx="9">
                  <c:v>5131</c:v>
                </c:pt>
                <c:pt idx="12">
                  <c:v>5190</c:v>
                </c:pt>
              </c:numCache>
            </c:numRef>
          </c:val>
        </c:ser>
        <c:dLbls>
          <c:showLegendKey val="0"/>
          <c:showVal val="0"/>
          <c:showCatName val="0"/>
          <c:showSerName val="0"/>
          <c:showPercent val="0"/>
          <c:showBubbleSize val="0"/>
        </c:dLbls>
        <c:gapWidth val="100"/>
        <c:overlap val="100"/>
        <c:axId val="176422912"/>
        <c:axId val="176424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2722</c:v>
                </c:pt>
                <c:pt idx="2">
                  <c:v>#N/A</c:v>
                </c:pt>
                <c:pt idx="3">
                  <c:v>#N/A</c:v>
                </c:pt>
                <c:pt idx="4">
                  <c:v>2830</c:v>
                </c:pt>
                <c:pt idx="5">
                  <c:v>#N/A</c:v>
                </c:pt>
                <c:pt idx="6">
                  <c:v>#N/A</c:v>
                </c:pt>
                <c:pt idx="7">
                  <c:v>2549</c:v>
                </c:pt>
                <c:pt idx="8">
                  <c:v>#N/A</c:v>
                </c:pt>
                <c:pt idx="9">
                  <c:v>#N/A</c:v>
                </c:pt>
                <c:pt idx="10">
                  <c:v>2313</c:v>
                </c:pt>
                <c:pt idx="11">
                  <c:v>#N/A</c:v>
                </c:pt>
                <c:pt idx="12">
                  <c:v>#N/A</c:v>
                </c:pt>
                <c:pt idx="13">
                  <c:v>2053</c:v>
                </c:pt>
                <c:pt idx="14">
                  <c:v>#N/A</c:v>
                </c:pt>
              </c:numCache>
            </c:numRef>
          </c:val>
          <c:smooth val="0"/>
        </c:ser>
        <c:dLbls>
          <c:showLegendKey val="0"/>
          <c:showVal val="0"/>
          <c:showCatName val="0"/>
          <c:showSerName val="0"/>
          <c:showPercent val="0"/>
          <c:showBubbleSize val="0"/>
        </c:dLbls>
        <c:marker val="1"/>
        <c:smooth val="0"/>
        <c:axId val="176422912"/>
        <c:axId val="176424448"/>
      </c:lineChart>
      <c:catAx>
        <c:axId val="17642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424448"/>
        <c:crosses val="autoZero"/>
        <c:auto val="1"/>
        <c:lblAlgn val="ctr"/>
        <c:lblOffset val="100"/>
        <c:tickLblSkip val="1"/>
        <c:tickMarkSkip val="1"/>
        <c:noMultiLvlLbl val="0"/>
      </c:catAx>
      <c:valAx>
        <c:axId val="176424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42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45654</c:v>
                </c:pt>
                <c:pt idx="5">
                  <c:v>48351</c:v>
                </c:pt>
                <c:pt idx="8">
                  <c:v>48869</c:v>
                </c:pt>
                <c:pt idx="11">
                  <c:v>49674</c:v>
                </c:pt>
                <c:pt idx="14">
                  <c:v>49951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15620</c:v>
                </c:pt>
                <c:pt idx="5">
                  <c:v>15713</c:v>
                </c:pt>
                <c:pt idx="8">
                  <c:v>15152</c:v>
                </c:pt>
                <c:pt idx="11">
                  <c:v>13653</c:v>
                </c:pt>
                <c:pt idx="14">
                  <c:v>13496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11294</c:v>
                </c:pt>
                <c:pt idx="5">
                  <c:v>11283</c:v>
                </c:pt>
                <c:pt idx="8">
                  <c:v>14413</c:v>
                </c:pt>
                <c:pt idx="11">
                  <c:v>16512</c:v>
                </c:pt>
                <c:pt idx="14">
                  <c:v>17927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3301</c:v>
                </c:pt>
                <c:pt idx="3">
                  <c:v>204</c:v>
                </c:pt>
                <c:pt idx="6">
                  <c:v>172</c:v>
                </c:pt>
                <c:pt idx="9">
                  <c:v>166</c:v>
                </c:pt>
                <c:pt idx="12">
                  <c:v>166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10928</c:v>
                </c:pt>
                <c:pt idx="3">
                  <c:v>10439</c:v>
                </c:pt>
                <c:pt idx="6">
                  <c:v>8709</c:v>
                </c:pt>
                <c:pt idx="9">
                  <c:v>8447</c:v>
                </c:pt>
                <c:pt idx="12">
                  <c:v>7990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25</c:v>
                </c:pt>
                <c:pt idx="3">
                  <c:v>25</c:v>
                </c:pt>
                <c:pt idx="6">
                  <c:v>108</c:v>
                </c:pt>
                <c:pt idx="9">
                  <c:v>569</c:v>
                </c:pt>
                <c:pt idx="12">
                  <c:v>536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25299</c:v>
                </c:pt>
                <c:pt idx="3">
                  <c:v>25276</c:v>
                </c:pt>
                <c:pt idx="6">
                  <c:v>24605</c:v>
                </c:pt>
                <c:pt idx="9">
                  <c:v>22493</c:v>
                </c:pt>
                <c:pt idx="12">
                  <c:v>21267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2892</c:v>
                </c:pt>
                <c:pt idx="3">
                  <c:v>2595</c:v>
                </c:pt>
                <c:pt idx="6">
                  <c:v>507</c:v>
                </c:pt>
                <c:pt idx="9">
                  <c:v>429</c:v>
                </c:pt>
                <c:pt idx="12">
                  <c:v>351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48269</c:v>
                </c:pt>
                <c:pt idx="3">
                  <c:v>53805</c:v>
                </c:pt>
                <c:pt idx="6">
                  <c:v>55747</c:v>
                </c:pt>
                <c:pt idx="9">
                  <c:v>55668</c:v>
                </c:pt>
                <c:pt idx="12">
                  <c:v>56754</c:v>
                </c:pt>
              </c:numCache>
            </c:numRef>
          </c:val>
        </c:ser>
        <c:dLbls>
          <c:showLegendKey val="0"/>
          <c:showVal val="0"/>
          <c:showCatName val="0"/>
          <c:showSerName val="0"/>
          <c:showPercent val="0"/>
          <c:showBubbleSize val="0"/>
        </c:dLbls>
        <c:gapWidth val="100"/>
        <c:overlap val="100"/>
        <c:axId val="159197824"/>
        <c:axId val="159228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18145</c:v>
                </c:pt>
                <c:pt idx="2">
                  <c:v>#N/A</c:v>
                </c:pt>
                <c:pt idx="3">
                  <c:v>#N/A</c:v>
                </c:pt>
                <c:pt idx="4">
                  <c:v>16997</c:v>
                </c:pt>
                <c:pt idx="5">
                  <c:v>#N/A</c:v>
                </c:pt>
                <c:pt idx="6">
                  <c:v>#N/A</c:v>
                </c:pt>
                <c:pt idx="7">
                  <c:v>11415</c:v>
                </c:pt>
                <c:pt idx="8">
                  <c:v>#N/A</c:v>
                </c:pt>
                <c:pt idx="9">
                  <c:v>#N/A</c:v>
                </c:pt>
                <c:pt idx="10">
                  <c:v>7933</c:v>
                </c:pt>
                <c:pt idx="11">
                  <c:v>#N/A</c:v>
                </c:pt>
                <c:pt idx="12">
                  <c:v>#N/A</c:v>
                </c:pt>
                <c:pt idx="13">
                  <c:v>5689</c:v>
                </c:pt>
                <c:pt idx="14">
                  <c:v>#N/A</c:v>
                </c:pt>
              </c:numCache>
            </c:numRef>
          </c:val>
          <c:smooth val="0"/>
        </c:ser>
        <c:dLbls>
          <c:showLegendKey val="0"/>
          <c:showVal val="0"/>
          <c:showCatName val="0"/>
          <c:showSerName val="0"/>
          <c:showPercent val="0"/>
          <c:showBubbleSize val="0"/>
        </c:dLbls>
        <c:marker val="1"/>
        <c:smooth val="0"/>
        <c:axId val="159197824"/>
        <c:axId val="159228672"/>
      </c:lineChart>
      <c:catAx>
        <c:axId val="15919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228672"/>
        <c:crosses val="autoZero"/>
        <c:auto val="1"/>
        <c:lblAlgn val="ctr"/>
        <c:lblOffset val="100"/>
        <c:tickLblSkip val="1"/>
        <c:tickMarkSkip val="1"/>
        <c:noMultiLvlLbl val="0"/>
      </c:catAx>
      <c:valAx>
        <c:axId val="159228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19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茨城県ひたちなか市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159,480
158,233
99.83
54,077,736
50,893,021
2,360,821
28,681,033
56,654,487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類似団体内平均を上回る水準にあり，</a:t>
          </a:r>
          <a:r>
            <a:rPr kumimoji="1" lang="en-US" altLang="ja-JP" sz="1300">
              <a:latin typeface="ＭＳ Ｐゴシック"/>
            </a:rPr>
            <a:t>3</a:t>
          </a:r>
          <a:r>
            <a:rPr kumimoji="1" lang="ja-JP" altLang="en-US" sz="1300">
              <a:latin typeface="ＭＳ Ｐゴシック"/>
            </a:rPr>
            <a:t>か年平均，単年度（</a:t>
          </a:r>
          <a:r>
            <a:rPr kumimoji="1" lang="en-US" altLang="ja-JP" sz="1300">
              <a:latin typeface="ＭＳ Ｐゴシック"/>
            </a:rPr>
            <a:t>0.933</a:t>
          </a:r>
          <a:r>
            <a:rPr kumimoji="1" lang="ja-JP" altLang="en-US" sz="1300">
              <a:latin typeface="ＭＳ Ｐゴシック"/>
            </a:rPr>
            <a:t>）ともに指数は横ばいとなった。日本経済の長期的な低迷，東日本大震災による影響から，市税の減収傾向が続いていたが，景気の回復に伴う法人市民税の増，地価下落率の縮小や家屋の新増築数の伸びによる固定資産税の増により，市税が増加している。今後は，社会保障経費の伸びにより基準財政需要額の増加が予想されることから，法人実効税率の引下げなど地方税に影響を及ぼす税制改正の動向も注視しながら，安定した財源の確保に努めていく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100189</xdr:rowOff>
    </xdr:from>
    <xdr:to>
      <xdr:col>7</xdr:col>
      <xdr:colOff>152400</xdr:colOff>
      <xdr:row>40</xdr:row>
      <xdr:rowOff>100189</xdr:rowOff>
    </xdr:to>
    <xdr:cxnSp macro="">
      <xdr:nvCxnSpPr>
        <xdr:cNvPr id="67" name="直線コネクタ 66"/>
        <xdr:cNvCxnSpPr/>
      </xdr:nvCxnSpPr>
      <xdr:spPr>
        <a:xfrm>
          <a:off x="4114800" y="6958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155522</xdr:rowOff>
    </xdr:from>
    <xdr:ext cx="762000" cy="259045"/>
    <xdr:sp macro="" textlink="">
      <xdr:nvSpPr>
        <xdr:cNvPr id="68" name="財政力平均値テキスト"/>
        <xdr:cNvSpPr txBox="1"/>
      </xdr:nvSpPr>
      <xdr:spPr>
        <a:xfrm>
          <a:off x="504190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100189</xdr:rowOff>
    </xdr:from>
    <xdr:to>
      <xdr:col>6</xdr:col>
      <xdr:colOff>0</xdr:colOff>
      <xdr:row>40</xdr:row>
      <xdr:rowOff>113595</xdr:rowOff>
    </xdr:to>
    <xdr:cxnSp macro="">
      <xdr:nvCxnSpPr>
        <xdr:cNvPr id="70" name="直線コネクタ 69"/>
        <xdr:cNvCxnSpPr/>
      </xdr:nvCxnSpPr>
      <xdr:spPr>
        <a:xfrm flipV="1">
          <a:off x="3225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2" name="テキスト ボックス 71"/>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113595</xdr:rowOff>
    </xdr:to>
    <xdr:cxnSp macro="">
      <xdr:nvCxnSpPr>
        <xdr:cNvPr id="73" name="直線コネクタ 72"/>
        <xdr:cNvCxnSpPr/>
      </xdr:nvCxnSpPr>
      <xdr:spPr>
        <a:xfrm>
          <a:off x="2336800" y="690456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5" name="テキスト ボックス 74"/>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164395</xdr:rowOff>
    </xdr:from>
    <xdr:to>
      <xdr:col>3</xdr:col>
      <xdr:colOff>279400</xdr:colOff>
      <xdr:row>40</xdr:row>
      <xdr:rowOff>46567</xdr:rowOff>
    </xdr:to>
    <xdr:cxnSp macro="">
      <xdr:nvCxnSpPr>
        <xdr:cNvPr id="76" name="直線コネクタ 75"/>
        <xdr:cNvCxnSpPr/>
      </xdr:nvCxnSpPr>
      <xdr:spPr>
        <a:xfrm>
          <a:off x="1447800" y="685094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58155</xdr:rowOff>
    </xdr:from>
    <xdr:ext cx="762000" cy="259045"/>
    <xdr:sp macro="" textlink="">
      <xdr:nvSpPr>
        <xdr:cNvPr id="78" name="テキスト ボックス 77"/>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9172</xdr:rowOff>
    </xdr:from>
    <xdr:to>
      <xdr:col>2</xdr:col>
      <xdr:colOff>127000</xdr:colOff>
      <xdr:row>40</xdr:row>
      <xdr:rowOff>110772</xdr:rowOff>
    </xdr:to>
    <xdr:sp macro="" textlink="">
      <xdr:nvSpPr>
        <xdr:cNvPr id="79" name="フローチャート : 判断 78"/>
        <xdr:cNvSpPr/>
      </xdr:nvSpPr>
      <xdr:spPr>
        <a:xfrm>
          <a:off x="1397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95549</xdr:rowOff>
    </xdr:from>
    <xdr:ext cx="762000" cy="259045"/>
    <xdr:sp macro="" textlink="">
      <xdr:nvSpPr>
        <xdr:cNvPr id="80" name="テキスト ボックス 79"/>
        <xdr:cNvSpPr txBox="1"/>
      </xdr:nvSpPr>
      <xdr:spPr>
        <a:xfrm>
          <a:off x="10668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49389</xdr:rowOff>
    </xdr:from>
    <xdr:to>
      <xdr:col>7</xdr:col>
      <xdr:colOff>203200</xdr:colOff>
      <xdr:row>40</xdr:row>
      <xdr:rowOff>150989</xdr:rowOff>
    </xdr:to>
    <xdr:sp macro="" textlink="">
      <xdr:nvSpPr>
        <xdr:cNvPr id="86" name="円/楕円 85"/>
        <xdr:cNvSpPr/>
      </xdr:nvSpPr>
      <xdr:spPr>
        <a:xfrm>
          <a:off x="4902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65916</xdr:rowOff>
    </xdr:from>
    <xdr:ext cx="762000" cy="259045"/>
    <xdr:sp macro="" textlink="">
      <xdr:nvSpPr>
        <xdr:cNvPr id="87" name="財政力該当値テキスト"/>
        <xdr:cNvSpPr txBox="1"/>
      </xdr:nvSpPr>
      <xdr:spPr>
        <a:xfrm>
          <a:off x="5041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49389</xdr:rowOff>
    </xdr:from>
    <xdr:to>
      <xdr:col>6</xdr:col>
      <xdr:colOff>50800</xdr:colOff>
      <xdr:row>40</xdr:row>
      <xdr:rowOff>150989</xdr:rowOff>
    </xdr:to>
    <xdr:sp macro="" textlink="">
      <xdr:nvSpPr>
        <xdr:cNvPr id="88" name="円/楕円 87"/>
        <xdr:cNvSpPr/>
      </xdr:nvSpPr>
      <xdr:spPr>
        <a:xfrm>
          <a:off x="4064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161166</xdr:rowOff>
    </xdr:from>
    <xdr:ext cx="736600" cy="259045"/>
    <xdr:sp macro="" textlink="">
      <xdr:nvSpPr>
        <xdr:cNvPr id="89" name="テキスト ボックス 88"/>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62795</xdr:rowOff>
    </xdr:from>
    <xdr:to>
      <xdr:col>4</xdr:col>
      <xdr:colOff>533400</xdr:colOff>
      <xdr:row>40</xdr:row>
      <xdr:rowOff>164395</xdr:rowOff>
    </xdr:to>
    <xdr:sp macro="" textlink="">
      <xdr:nvSpPr>
        <xdr:cNvPr id="90" name="円/楕円 89"/>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3122</xdr:rowOff>
    </xdr:from>
    <xdr:ext cx="762000" cy="259045"/>
    <xdr:sp macro="" textlink="">
      <xdr:nvSpPr>
        <xdr:cNvPr id="91" name="テキスト ボックス 90"/>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167217</xdr:rowOff>
    </xdr:from>
    <xdr:to>
      <xdr:col>3</xdr:col>
      <xdr:colOff>330200</xdr:colOff>
      <xdr:row>40</xdr:row>
      <xdr:rowOff>97367</xdr:rowOff>
    </xdr:to>
    <xdr:sp macro="" textlink="">
      <xdr:nvSpPr>
        <xdr:cNvPr id="92" name="円/楕円 91"/>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107544</xdr:rowOff>
    </xdr:from>
    <xdr:ext cx="762000" cy="259045"/>
    <xdr:sp macro="" textlink="">
      <xdr:nvSpPr>
        <xdr:cNvPr id="93" name="テキスト ボックス 92"/>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113595</xdr:rowOff>
    </xdr:from>
    <xdr:to>
      <xdr:col>2</xdr:col>
      <xdr:colOff>127000</xdr:colOff>
      <xdr:row>40</xdr:row>
      <xdr:rowOff>43745</xdr:rowOff>
    </xdr:to>
    <xdr:sp macro="" textlink="">
      <xdr:nvSpPr>
        <xdr:cNvPr id="94" name="円/楕円 93"/>
        <xdr:cNvSpPr/>
      </xdr:nvSpPr>
      <xdr:spPr>
        <a:xfrm>
          <a:off x="1397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53922</xdr:rowOff>
    </xdr:from>
    <xdr:ext cx="762000" cy="259045"/>
    <xdr:sp macro="" textlink="">
      <xdr:nvSpPr>
        <xdr:cNvPr id="95" name="テキスト ボックス 94"/>
        <xdr:cNvSpPr txBox="1"/>
      </xdr:nvSpPr>
      <xdr:spPr>
        <a:xfrm>
          <a:off x="1066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a:t>
          </a:r>
          <a:r>
            <a:rPr kumimoji="1" lang="en-US" altLang="ja-JP" sz="1300">
              <a:latin typeface="ＭＳ Ｐゴシック"/>
            </a:rPr>
            <a:t>1.4</a:t>
          </a:r>
          <a:r>
            <a:rPr kumimoji="1" lang="ja-JP" altLang="en-US" sz="1300">
              <a:latin typeface="ＭＳ Ｐゴシック"/>
            </a:rPr>
            <a:t>ポイントの増加となっている。職員定数の抑制に努めながら人件費を削減しているものの，社会保障経費の増大による扶助費，繰出金の増加，消費増税による物件費の増加等により，比率が悪化した。今後も継続して企業誘致や市税徴収率の向上に努め，更なる自主財源の確保に取り組む。</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5" name="直線コネクタ 12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7" name="直線コネクタ 12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9" name="直線コネクタ 12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44450</xdr:rowOff>
    </xdr:from>
    <xdr:to>
      <xdr:col>7</xdr:col>
      <xdr:colOff>152400</xdr:colOff>
      <xdr:row>62</xdr:row>
      <xdr:rowOff>157056</xdr:rowOff>
    </xdr:to>
    <xdr:cxnSp macro="">
      <xdr:nvCxnSpPr>
        <xdr:cNvPr id="130" name="直線コネクタ 129"/>
        <xdr:cNvCxnSpPr/>
      </xdr:nvCxnSpPr>
      <xdr:spPr>
        <a:xfrm>
          <a:off x="4114800" y="10674350"/>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3404</xdr:rowOff>
    </xdr:from>
    <xdr:ext cx="762000" cy="259045"/>
    <xdr:sp macro="" textlink="">
      <xdr:nvSpPr>
        <xdr:cNvPr id="131" name="財政構造の弾力性平均値テキスト"/>
        <xdr:cNvSpPr txBox="1"/>
      </xdr:nvSpPr>
      <xdr:spPr>
        <a:xfrm>
          <a:off x="5041900" y="1080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32" name="フローチャート : 判断 131"/>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81704</xdr:rowOff>
    </xdr:from>
    <xdr:to>
      <xdr:col>6</xdr:col>
      <xdr:colOff>0</xdr:colOff>
      <xdr:row>62</xdr:row>
      <xdr:rowOff>44450</xdr:rowOff>
    </xdr:to>
    <xdr:cxnSp macro="">
      <xdr:nvCxnSpPr>
        <xdr:cNvPr id="133" name="直線コネクタ 132"/>
        <xdr:cNvCxnSpPr/>
      </xdr:nvCxnSpPr>
      <xdr:spPr>
        <a:xfrm>
          <a:off x="3225800" y="10368704"/>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4" name="フローチャート :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5" name="テキスト ボックス 134"/>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81704</xdr:rowOff>
    </xdr:from>
    <xdr:to>
      <xdr:col>4</xdr:col>
      <xdr:colOff>482600</xdr:colOff>
      <xdr:row>62</xdr:row>
      <xdr:rowOff>92710</xdr:rowOff>
    </xdr:to>
    <xdr:cxnSp macro="">
      <xdr:nvCxnSpPr>
        <xdr:cNvPr id="136" name="直線コネクタ 135"/>
        <xdr:cNvCxnSpPr/>
      </xdr:nvCxnSpPr>
      <xdr:spPr>
        <a:xfrm flipV="1">
          <a:off x="2336800" y="10368704"/>
          <a:ext cx="8890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7" name="フローチャート : 判断 136"/>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93573</xdr:rowOff>
    </xdr:from>
    <xdr:ext cx="762000" cy="259045"/>
    <xdr:sp macro="" textlink="">
      <xdr:nvSpPr>
        <xdr:cNvPr id="138" name="テキスト ボックス 137"/>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4233</xdr:rowOff>
    </xdr:from>
    <xdr:to>
      <xdr:col>3</xdr:col>
      <xdr:colOff>279400</xdr:colOff>
      <xdr:row>62</xdr:row>
      <xdr:rowOff>92710</xdr:rowOff>
    </xdr:to>
    <xdr:cxnSp macro="">
      <xdr:nvCxnSpPr>
        <xdr:cNvPr id="139" name="直線コネクタ 138"/>
        <xdr:cNvCxnSpPr/>
      </xdr:nvCxnSpPr>
      <xdr:spPr>
        <a:xfrm>
          <a:off x="1447800" y="1063413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0" name="フローチャート :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41" name="テキスト ボックス 140"/>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111337</xdr:rowOff>
    </xdr:from>
    <xdr:to>
      <xdr:col>2</xdr:col>
      <xdr:colOff>127000</xdr:colOff>
      <xdr:row>61</xdr:row>
      <xdr:rowOff>41487</xdr:rowOff>
    </xdr:to>
    <xdr:sp macro="" textlink="">
      <xdr:nvSpPr>
        <xdr:cNvPr id="142" name="フローチャート : 判断 141"/>
        <xdr:cNvSpPr/>
      </xdr:nvSpPr>
      <xdr:spPr>
        <a:xfrm>
          <a:off x="1397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51664</xdr:rowOff>
    </xdr:from>
    <xdr:ext cx="762000" cy="259045"/>
    <xdr:sp macro="" textlink="">
      <xdr:nvSpPr>
        <xdr:cNvPr id="143" name="テキスト ボックス 142"/>
        <xdr:cNvSpPr txBox="1"/>
      </xdr:nvSpPr>
      <xdr:spPr>
        <a:xfrm>
          <a:off x="1066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106256</xdr:rowOff>
    </xdr:from>
    <xdr:to>
      <xdr:col>7</xdr:col>
      <xdr:colOff>203200</xdr:colOff>
      <xdr:row>63</xdr:row>
      <xdr:rowOff>36406</xdr:rowOff>
    </xdr:to>
    <xdr:sp macro="" textlink="">
      <xdr:nvSpPr>
        <xdr:cNvPr id="149" name="円/楕円 148"/>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122783</xdr:rowOff>
    </xdr:from>
    <xdr:ext cx="762000" cy="259045"/>
    <xdr:sp macro="" textlink="">
      <xdr:nvSpPr>
        <xdr:cNvPr id="150" name="財政構造の弾力性該当値テキスト"/>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165100</xdr:rowOff>
    </xdr:from>
    <xdr:to>
      <xdr:col>6</xdr:col>
      <xdr:colOff>50800</xdr:colOff>
      <xdr:row>62</xdr:row>
      <xdr:rowOff>95250</xdr:rowOff>
    </xdr:to>
    <xdr:sp macro="" textlink="">
      <xdr:nvSpPr>
        <xdr:cNvPr id="151" name="円/楕円 150"/>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105427</xdr:rowOff>
    </xdr:from>
    <xdr:ext cx="736600" cy="259045"/>
    <xdr:sp macro="" textlink="">
      <xdr:nvSpPr>
        <xdr:cNvPr id="152" name="テキスト ボックス 151"/>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30904</xdr:rowOff>
    </xdr:from>
    <xdr:to>
      <xdr:col>4</xdr:col>
      <xdr:colOff>533400</xdr:colOff>
      <xdr:row>60</xdr:row>
      <xdr:rowOff>132504</xdr:rowOff>
    </xdr:to>
    <xdr:sp macro="" textlink="">
      <xdr:nvSpPr>
        <xdr:cNvPr id="153" name="円/楕円 152"/>
        <xdr:cNvSpPr/>
      </xdr:nvSpPr>
      <xdr:spPr>
        <a:xfrm>
          <a:off x="3175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142681</xdr:rowOff>
    </xdr:from>
    <xdr:ext cx="762000" cy="259045"/>
    <xdr:sp macro="" textlink="">
      <xdr:nvSpPr>
        <xdr:cNvPr id="154" name="テキスト ボックス 153"/>
        <xdr:cNvSpPr txBox="1"/>
      </xdr:nvSpPr>
      <xdr:spPr>
        <a:xfrm>
          <a:off x="2844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41910</xdr:rowOff>
    </xdr:from>
    <xdr:to>
      <xdr:col>3</xdr:col>
      <xdr:colOff>330200</xdr:colOff>
      <xdr:row>62</xdr:row>
      <xdr:rowOff>143510</xdr:rowOff>
    </xdr:to>
    <xdr:sp macro="" textlink="">
      <xdr:nvSpPr>
        <xdr:cNvPr id="155" name="円/楕円 154"/>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153687</xdr:rowOff>
    </xdr:from>
    <xdr:ext cx="762000" cy="259045"/>
    <xdr:sp macro="" textlink="">
      <xdr:nvSpPr>
        <xdr:cNvPr id="156" name="テキスト ボックス 155"/>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124883</xdr:rowOff>
    </xdr:from>
    <xdr:to>
      <xdr:col>2</xdr:col>
      <xdr:colOff>127000</xdr:colOff>
      <xdr:row>62</xdr:row>
      <xdr:rowOff>55033</xdr:rowOff>
    </xdr:to>
    <xdr:sp macro="" textlink="">
      <xdr:nvSpPr>
        <xdr:cNvPr id="157" name="円/楕円 156"/>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39810</xdr:rowOff>
    </xdr:from>
    <xdr:ext cx="762000" cy="259045"/>
    <xdr:sp macro="" textlink="">
      <xdr:nvSpPr>
        <xdr:cNvPr id="158" name="テキスト ボックス 157"/>
        <xdr:cNvSpPr txBox="1"/>
      </xdr:nvSpPr>
      <xdr:spPr>
        <a:xfrm>
          <a:off x="1066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[76,442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茨城県平均を共に下回る低水準となっている。要因としては，体育施設，社会福祉施設，文化会館等への指定管理者制度の導入や，市立保育所の民営化，消防・救急・廃棄物処理業務の広域化等が挙げられる。また，定員適正化計画等に基づき，簡素で効率的な組織の構築と定員管理を継続して実施し，コスト削減に努めてきたことが挙げられ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86" name="直線コネクタ 18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8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88" name="直線コネクタ 18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8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90" name="直線コネクタ 18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40691</xdr:rowOff>
    </xdr:from>
    <xdr:to>
      <xdr:col>7</xdr:col>
      <xdr:colOff>152400</xdr:colOff>
      <xdr:row>80</xdr:row>
      <xdr:rowOff>51409</xdr:rowOff>
    </xdr:to>
    <xdr:cxnSp macro="">
      <xdr:nvCxnSpPr>
        <xdr:cNvPr id="191" name="直線コネクタ 190"/>
        <xdr:cNvCxnSpPr/>
      </xdr:nvCxnSpPr>
      <xdr:spPr>
        <a:xfrm>
          <a:off x="4114800" y="13756691"/>
          <a:ext cx="838200" cy="1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141408</xdr:rowOff>
    </xdr:from>
    <xdr:ext cx="762000" cy="259045"/>
    <xdr:sp macro="" textlink="">
      <xdr:nvSpPr>
        <xdr:cNvPr id="192" name="人件費・物件費等の状況平均値テキスト"/>
        <xdr:cNvSpPr txBox="1"/>
      </xdr:nvSpPr>
      <xdr:spPr>
        <a:xfrm>
          <a:off x="5041900" y="13857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93" name="フローチャート : 判断 19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32781</xdr:rowOff>
    </xdr:from>
    <xdr:to>
      <xdr:col>6</xdr:col>
      <xdr:colOff>0</xdr:colOff>
      <xdr:row>80</xdr:row>
      <xdr:rowOff>40691</xdr:rowOff>
    </xdr:to>
    <xdr:cxnSp macro="">
      <xdr:nvCxnSpPr>
        <xdr:cNvPr id="194" name="直線コネクタ 193"/>
        <xdr:cNvCxnSpPr/>
      </xdr:nvCxnSpPr>
      <xdr:spPr>
        <a:xfrm>
          <a:off x="3225800" y="13748781"/>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95" name="フローチャート : 判断 19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65867</xdr:rowOff>
    </xdr:from>
    <xdr:ext cx="736600" cy="259045"/>
    <xdr:sp macro="" textlink="">
      <xdr:nvSpPr>
        <xdr:cNvPr id="196" name="テキスト ボックス 195"/>
        <xdr:cNvSpPr txBox="1"/>
      </xdr:nvSpPr>
      <xdr:spPr>
        <a:xfrm>
          <a:off x="3733800" y="1395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32781</xdr:rowOff>
    </xdr:from>
    <xdr:to>
      <xdr:col>4</xdr:col>
      <xdr:colOff>482600</xdr:colOff>
      <xdr:row>80</xdr:row>
      <xdr:rowOff>121058</xdr:rowOff>
    </xdr:to>
    <xdr:cxnSp macro="">
      <xdr:nvCxnSpPr>
        <xdr:cNvPr id="197" name="直線コネクタ 196"/>
        <xdr:cNvCxnSpPr/>
      </xdr:nvCxnSpPr>
      <xdr:spPr>
        <a:xfrm flipV="1">
          <a:off x="2336800" y="13748781"/>
          <a:ext cx="889000" cy="8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98" name="フローチャート : 判断 19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58588</xdr:rowOff>
    </xdr:from>
    <xdr:ext cx="762000" cy="259045"/>
    <xdr:sp macro="" textlink="">
      <xdr:nvSpPr>
        <xdr:cNvPr id="199" name="テキスト ボックス 198"/>
        <xdr:cNvSpPr txBox="1"/>
      </xdr:nvSpPr>
      <xdr:spPr>
        <a:xfrm>
          <a:off x="2844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120624</xdr:rowOff>
    </xdr:from>
    <xdr:to>
      <xdr:col>3</xdr:col>
      <xdr:colOff>279400</xdr:colOff>
      <xdr:row>80</xdr:row>
      <xdr:rowOff>121058</xdr:rowOff>
    </xdr:to>
    <xdr:cxnSp macro="">
      <xdr:nvCxnSpPr>
        <xdr:cNvPr id="200" name="直線コネクタ 199"/>
        <xdr:cNvCxnSpPr/>
      </xdr:nvCxnSpPr>
      <xdr:spPr>
        <a:xfrm>
          <a:off x="1447800" y="13836624"/>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164857</xdr:rowOff>
    </xdr:from>
    <xdr:to>
      <xdr:col>3</xdr:col>
      <xdr:colOff>330200</xdr:colOff>
      <xdr:row>81</xdr:row>
      <xdr:rowOff>95007</xdr:rowOff>
    </xdr:to>
    <xdr:sp macro="" textlink="">
      <xdr:nvSpPr>
        <xdr:cNvPr id="201" name="フローチャート : 判断 200"/>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79784</xdr:rowOff>
    </xdr:from>
    <xdr:ext cx="762000" cy="259045"/>
    <xdr:sp macro="" textlink="">
      <xdr:nvSpPr>
        <xdr:cNvPr id="202" name="テキスト ボックス 201"/>
        <xdr:cNvSpPr txBox="1"/>
      </xdr:nvSpPr>
      <xdr:spPr>
        <a:xfrm>
          <a:off x="1955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127885</xdr:rowOff>
    </xdr:from>
    <xdr:to>
      <xdr:col>2</xdr:col>
      <xdr:colOff>127000</xdr:colOff>
      <xdr:row>81</xdr:row>
      <xdr:rowOff>58035</xdr:rowOff>
    </xdr:to>
    <xdr:sp macro="" textlink="">
      <xdr:nvSpPr>
        <xdr:cNvPr id="203" name="フローチャート : 判断 202"/>
        <xdr:cNvSpPr/>
      </xdr:nvSpPr>
      <xdr:spPr>
        <a:xfrm>
          <a:off x="1397000" y="138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42812</xdr:rowOff>
    </xdr:from>
    <xdr:ext cx="762000" cy="259045"/>
    <xdr:sp macro="" textlink="">
      <xdr:nvSpPr>
        <xdr:cNvPr id="204" name="テキスト ボックス 203"/>
        <xdr:cNvSpPr txBox="1"/>
      </xdr:nvSpPr>
      <xdr:spPr>
        <a:xfrm>
          <a:off x="1066800" y="1393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609</xdr:rowOff>
    </xdr:from>
    <xdr:to>
      <xdr:col>7</xdr:col>
      <xdr:colOff>203200</xdr:colOff>
      <xdr:row>80</xdr:row>
      <xdr:rowOff>102209</xdr:rowOff>
    </xdr:to>
    <xdr:sp macro="" textlink="">
      <xdr:nvSpPr>
        <xdr:cNvPr id="210" name="円/楕円 209"/>
        <xdr:cNvSpPr/>
      </xdr:nvSpPr>
      <xdr:spPr>
        <a:xfrm>
          <a:off x="4902200" y="1371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93336</xdr:rowOff>
    </xdr:from>
    <xdr:ext cx="762000" cy="259045"/>
    <xdr:sp macro="" textlink="">
      <xdr:nvSpPr>
        <xdr:cNvPr id="211" name="人件費・物件費等の状況該当値テキスト"/>
        <xdr:cNvSpPr txBox="1"/>
      </xdr:nvSpPr>
      <xdr:spPr>
        <a:xfrm>
          <a:off x="5041900" y="1363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76,442</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161341</xdr:rowOff>
    </xdr:from>
    <xdr:to>
      <xdr:col>6</xdr:col>
      <xdr:colOff>50800</xdr:colOff>
      <xdr:row>80</xdr:row>
      <xdr:rowOff>91491</xdr:rowOff>
    </xdr:to>
    <xdr:sp macro="" textlink="">
      <xdr:nvSpPr>
        <xdr:cNvPr id="212" name="円/楕円 211"/>
        <xdr:cNvSpPr/>
      </xdr:nvSpPr>
      <xdr:spPr>
        <a:xfrm>
          <a:off x="4064000" y="1370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101668</xdr:rowOff>
    </xdr:from>
    <xdr:ext cx="736600" cy="259045"/>
    <xdr:sp macro="" textlink="">
      <xdr:nvSpPr>
        <xdr:cNvPr id="213" name="テキスト ボックス 212"/>
        <xdr:cNvSpPr txBox="1"/>
      </xdr:nvSpPr>
      <xdr:spPr>
        <a:xfrm>
          <a:off x="3733800" y="13474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74,221</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153431</xdr:rowOff>
    </xdr:from>
    <xdr:to>
      <xdr:col>4</xdr:col>
      <xdr:colOff>533400</xdr:colOff>
      <xdr:row>80</xdr:row>
      <xdr:rowOff>83581</xdr:rowOff>
    </xdr:to>
    <xdr:sp macro="" textlink="">
      <xdr:nvSpPr>
        <xdr:cNvPr id="214" name="円/楕円 213"/>
        <xdr:cNvSpPr/>
      </xdr:nvSpPr>
      <xdr:spPr>
        <a:xfrm>
          <a:off x="3175000" y="1369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93758</xdr:rowOff>
    </xdr:from>
    <xdr:ext cx="762000" cy="259045"/>
    <xdr:sp macro="" textlink="">
      <xdr:nvSpPr>
        <xdr:cNvPr id="215" name="テキスト ボックス 214"/>
        <xdr:cNvSpPr txBox="1"/>
      </xdr:nvSpPr>
      <xdr:spPr>
        <a:xfrm>
          <a:off x="2844800" y="134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72,582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70258</xdr:rowOff>
    </xdr:from>
    <xdr:to>
      <xdr:col>3</xdr:col>
      <xdr:colOff>330200</xdr:colOff>
      <xdr:row>81</xdr:row>
      <xdr:rowOff>408</xdr:rowOff>
    </xdr:to>
    <xdr:sp macro="" textlink="">
      <xdr:nvSpPr>
        <xdr:cNvPr id="216" name="円/楕円 215"/>
        <xdr:cNvSpPr/>
      </xdr:nvSpPr>
      <xdr:spPr>
        <a:xfrm>
          <a:off x="2286000" y="1378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10585</xdr:rowOff>
    </xdr:from>
    <xdr:ext cx="762000" cy="259045"/>
    <xdr:sp macro="" textlink="">
      <xdr:nvSpPr>
        <xdr:cNvPr id="217" name="テキスト ボックス 216"/>
        <xdr:cNvSpPr txBox="1"/>
      </xdr:nvSpPr>
      <xdr:spPr>
        <a:xfrm>
          <a:off x="1955800" y="1355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90,874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69824</xdr:rowOff>
    </xdr:from>
    <xdr:to>
      <xdr:col>2</xdr:col>
      <xdr:colOff>127000</xdr:colOff>
      <xdr:row>80</xdr:row>
      <xdr:rowOff>171424</xdr:rowOff>
    </xdr:to>
    <xdr:sp macro="" textlink="">
      <xdr:nvSpPr>
        <xdr:cNvPr id="218" name="円/楕円 217"/>
        <xdr:cNvSpPr/>
      </xdr:nvSpPr>
      <xdr:spPr>
        <a:xfrm>
          <a:off x="1397000" y="137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10151</xdr:rowOff>
    </xdr:from>
    <xdr:ext cx="762000" cy="259045"/>
    <xdr:sp macro="" textlink="">
      <xdr:nvSpPr>
        <xdr:cNvPr id="219" name="テキスト ボックス 218"/>
        <xdr:cNvSpPr txBox="1"/>
      </xdr:nvSpPr>
      <xdr:spPr>
        <a:xfrm>
          <a:off x="1066800" y="1355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については，国の給与カットが実施されたため，指数が高くなっている。特別職期末手当・管理職手当の削減や，地域手当の抑制等の努力により，類似団体内平均値を下回り，低水準にある。今後も給与体系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119138</xdr:rowOff>
    </xdr:from>
    <xdr:to>
      <xdr:col>24</xdr:col>
      <xdr:colOff>558800</xdr:colOff>
      <xdr:row>87</xdr:row>
      <xdr:rowOff>159959</xdr:rowOff>
    </xdr:to>
    <xdr:cxnSp macro="">
      <xdr:nvCxnSpPr>
        <xdr:cNvPr id="250" name="直線コネクタ 249"/>
        <xdr:cNvCxnSpPr/>
      </xdr:nvCxnSpPr>
      <xdr:spPr>
        <a:xfrm flipV="1">
          <a:off x="17018000" y="13835138"/>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132036</xdr:rowOff>
    </xdr:from>
    <xdr:ext cx="762000" cy="259045"/>
    <xdr:sp macro="" textlink="">
      <xdr:nvSpPr>
        <xdr:cNvPr id="251" name="給与水準   （国との比較）最小値テキスト"/>
        <xdr:cNvSpPr txBox="1"/>
      </xdr:nvSpPr>
      <xdr:spPr>
        <a:xfrm>
          <a:off x="17106900" y="1504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87</xdr:row>
      <xdr:rowOff>159959</xdr:rowOff>
    </xdr:from>
    <xdr:to>
      <xdr:col>24</xdr:col>
      <xdr:colOff>647700</xdr:colOff>
      <xdr:row>87</xdr:row>
      <xdr:rowOff>159959</xdr:rowOff>
    </xdr:to>
    <xdr:cxnSp macro="">
      <xdr:nvCxnSpPr>
        <xdr:cNvPr id="252" name="直線コネクタ 251"/>
        <xdr:cNvCxnSpPr/>
      </xdr:nvCxnSpPr>
      <xdr:spPr>
        <a:xfrm>
          <a:off x="16929100" y="1507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34065</xdr:rowOff>
    </xdr:from>
    <xdr:ext cx="762000" cy="259045"/>
    <xdr:sp macro="" textlink="">
      <xdr:nvSpPr>
        <xdr:cNvPr id="253" name="給与水準   （国との比較）最大値テキスト"/>
        <xdr:cNvSpPr txBox="1"/>
      </xdr:nvSpPr>
      <xdr:spPr>
        <a:xfrm>
          <a:off x="17106900" y="1357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119138</xdr:rowOff>
    </xdr:from>
    <xdr:to>
      <xdr:col>24</xdr:col>
      <xdr:colOff>647700</xdr:colOff>
      <xdr:row>80</xdr:row>
      <xdr:rowOff>119138</xdr:rowOff>
    </xdr:to>
    <xdr:cxnSp macro="">
      <xdr:nvCxnSpPr>
        <xdr:cNvPr id="254" name="直線コネクタ 253"/>
        <xdr:cNvCxnSpPr/>
      </xdr:nvCxnSpPr>
      <xdr:spPr>
        <a:xfrm>
          <a:off x="16929100" y="138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83</xdr:row>
      <xdr:rowOff>121859</xdr:rowOff>
    </xdr:to>
    <xdr:cxnSp macro="">
      <xdr:nvCxnSpPr>
        <xdr:cNvPr id="255" name="直線コネクタ 254"/>
        <xdr:cNvCxnSpPr/>
      </xdr:nvCxnSpPr>
      <xdr:spPr>
        <a:xfrm>
          <a:off x="16179800" y="143522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7" name="フローチャート :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89</xdr:row>
      <xdr:rowOff>35379</xdr:rowOff>
    </xdr:to>
    <xdr:cxnSp macro="">
      <xdr:nvCxnSpPr>
        <xdr:cNvPr id="258" name="直線コネクタ 257"/>
        <xdr:cNvCxnSpPr/>
      </xdr:nvCxnSpPr>
      <xdr:spPr>
        <a:xfrm flipV="1">
          <a:off x="15290800" y="14352209"/>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59" name="フローチャート : 判断 258"/>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0" name="テキスト ボックス 259"/>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23888</xdr:rowOff>
    </xdr:from>
    <xdr:to>
      <xdr:col>22</xdr:col>
      <xdr:colOff>203200</xdr:colOff>
      <xdr:row>89</xdr:row>
      <xdr:rowOff>35379</xdr:rowOff>
    </xdr:to>
    <xdr:cxnSp macro="">
      <xdr:nvCxnSpPr>
        <xdr:cNvPr id="261" name="直線コネクタ 260"/>
        <xdr:cNvCxnSpPr/>
      </xdr:nvCxnSpPr>
      <xdr:spPr>
        <a:xfrm>
          <a:off x="14401800" y="152829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2" name="フローチャート : 判断 261"/>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63" name="テキスト ボックス 262"/>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89</xdr:row>
      <xdr:rowOff>23888</xdr:rowOff>
    </xdr:to>
    <xdr:cxnSp macro="">
      <xdr:nvCxnSpPr>
        <xdr:cNvPr id="264" name="直線コネクタ 263"/>
        <xdr:cNvCxnSpPr/>
      </xdr:nvCxnSpPr>
      <xdr:spPr>
        <a:xfrm>
          <a:off x="13512800" y="14283266"/>
          <a:ext cx="889000" cy="99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19957</xdr:rowOff>
    </xdr:from>
    <xdr:to>
      <xdr:col>21</xdr:col>
      <xdr:colOff>50800</xdr:colOff>
      <xdr:row>90</xdr:row>
      <xdr:rowOff>121557</xdr:rowOff>
    </xdr:to>
    <xdr:sp macro="" textlink="">
      <xdr:nvSpPr>
        <xdr:cNvPr id="265" name="フローチャート : 判断 264"/>
        <xdr:cNvSpPr/>
      </xdr:nvSpPr>
      <xdr:spPr>
        <a:xfrm>
          <a:off x="14351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106334</xdr:rowOff>
    </xdr:from>
    <xdr:ext cx="762000" cy="259045"/>
    <xdr:sp macro="" textlink="">
      <xdr:nvSpPr>
        <xdr:cNvPr id="266" name="テキスト ボックス 265"/>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117021</xdr:rowOff>
    </xdr:from>
    <xdr:to>
      <xdr:col>19</xdr:col>
      <xdr:colOff>533400</xdr:colOff>
      <xdr:row>84</xdr:row>
      <xdr:rowOff>47171</xdr:rowOff>
    </xdr:to>
    <xdr:sp macro="" textlink="">
      <xdr:nvSpPr>
        <xdr:cNvPr id="267" name="フローチャート : 判断 266"/>
        <xdr:cNvSpPr/>
      </xdr:nvSpPr>
      <xdr:spPr>
        <a:xfrm>
          <a:off x="13462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31948</xdr:rowOff>
    </xdr:from>
    <xdr:ext cx="762000" cy="259045"/>
    <xdr:sp macro="" textlink="">
      <xdr:nvSpPr>
        <xdr:cNvPr id="268" name="テキスト ボックス 267"/>
        <xdr:cNvSpPr txBox="1"/>
      </xdr:nvSpPr>
      <xdr:spPr>
        <a:xfrm>
          <a:off x="13131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74" name="円/楕円 273"/>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87586</xdr:rowOff>
    </xdr:from>
    <xdr:ext cx="762000" cy="259045"/>
    <xdr:sp macro="" textlink="">
      <xdr:nvSpPr>
        <xdr:cNvPr id="275" name="給与水準   （国との比較）該当値テキスト"/>
        <xdr:cNvSpPr txBox="1"/>
      </xdr:nvSpPr>
      <xdr:spPr>
        <a:xfrm>
          <a:off x="17106900" y="141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71059</xdr:rowOff>
    </xdr:from>
    <xdr:to>
      <xdr:col>23</xdr:col>
      <xdr:colOff>457200</xdr:colOff>
      <xdr:row>84</xdr:row>
      <xdr:rowOff>1209</xdr:rowOff>
    </xdr:to>
    <xdr:sp macro="" textlink="">
      <xdr:nvSpPr>
        <xdr:cNvPr id="276" name="円/楕円 275"/>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77" name="テキスト ボックス 276"/>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156029</xdr:rowOff>
    </xdr:from>
    <xdr:to>
      <xdr:col>22</xdr:col>
      <xdr:colOff>254000</xdr:colOff>
      <xdr:row>89</xdr:row>
      <xdr:rowOff>86179</xdr:rowOff>
    </xdr:to>
    <xdr:sp macro="" textlink="">
      <xdr:nvSpPr>
        <xdr:cNvPr id="278" name="円/楕円 277"/>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96356</xdr:rowOff>
    </xdr:from>
    <xdr:ext cx="762000" cy="259045"/>
    <xdr:sp macro="" textlink="">
      <xdr:nvSpPr>
        <xdr:cNvPr id="279" name="テキスト ボックス 278"/>
        <xdr:cNvSpPr txBox="1"/>
      </xdr:nvSpPr>
      <xdr:spPr>
        <a:xfrm>
          <a:off x="14909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144538</xdr:rowOff>
    </xdr:from>
    <xdr:to>
      <xdr:col>21</xdr:col>
      <xdr:colOff>50800</xdr:colOff>
      <xdr:row>89</xdr:row>
      <xdr:rowOff>74688</xdr:rowOff>
    </xdr:to>
    <xdr:sp macro="" textlink="">
      <xdr:nvSpPr>
        <xdr:cNvPr id="280" name="円/楕円 279"/>
        <xdr:cNvSpPr/>
      </xdr:nvSpPr>
      <xdr:spPr>
        <a:xfrm>
          <a:off x="14351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84865</xdr:rowOff>
    </xdr:from>
    <xdr:ext cx="762000" cy="259045"/>
    <xdr:sp macro="" textlink="">
      <xdr:nvSpPr>
        <xdr:cNvPr id="281" name="テキスト ボックス 280"/>
        <xdr:cNvSpPr txBox="1"/>
      </xdr:nvSpPr>
      <xdr:spPr>
        <a:xfrm>
          <a:off x="14020800" y="1500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82" name="円/楕円 281"/>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113893</xdr:rowOff>
    </xdr:from>
    <xdr:ext cx="762000" cy="259045"/>
    <xdr:sp macro="" textlink="">
      <xdr:nvSpPr>
        <xdr:cNvPr id="283" name="テキスト ボックス 282"/>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類似団体内で最低水準にある。質の高い行政サービスを維持するため，今後も更なる定員の適正化に努め，効率的かつ効果的な行政運営を行っていく。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11" name="直線コネクタ 310"/>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12"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13" name="直線コネクタ 312"/>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4"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5" name="直線コネクタ 314"/>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54483</xdr:rowOff>
    </xdr:from>
    <xdr:to>
      <xdr:col>24</xdr:col>
      <xdr:colOff>558800</xdr:colOff>
      <xdr:row>59</xdr:row>
      <xdr:rowOff>59309</xdr:rowOff>
    </xdr:to>
    <xdr:cxnSp macro="">
      <xdr:nvCxnSpPr>
        <xdr:cNvPr id="316" name="直線コネクタ 315"/>
        <xdr:cNvCxnSpPr/>
      </xdr:nvCxnSpPr>
      <xdr:spPr>
        <a:xfrm flipV="1">
          <a:off x="16179800" y="10170033"/>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33418</xdr:rowOff>
    </xdr:from>
    <xdr:ext cx="762000" cy="259045"/>
    <xdr:sp macro="" textlink="">
      <xdr:nvSpPr>
        <xdr:cNvPr id="317" name="定員管理の状況平均値テキスト"/>
        <xdr:cNvSpPr txBox="1"/>
      </xdr:nvSpPr>
      <xdr:spPr>
        <a:xfrm>
          <a:off x="17106900" y="10491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18" name="フローチャート : 判断 317"/>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59309</xdr:rowOff>
    </xdr:from>
    <xdr:to>
      <xdr:col>23</xdr:col>
      <xdr:colOff>406400</xdr:colOff>
      <xdr:row>59</xdr:row>
      <xdr:rowOff>59309</xdr:rowOff>
    </xdr:to>
    <xdr:cxnSp macro="">
      <xdr:nvCxnSpPr>
        <xdr:cNvPr id="319" name="直線コネクタ 318"/>
        <xdr:cNvCxnSpPr/>
      </xdr:nvCxnSpPr>
      <xdr:spPr>
        <a:xfrm>
          <a:off x="15290800" y="101748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1" name="テキスト ボックス 320"/>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59309</xdr:rowOff>
    </xdr:from>
    <xdr:to>
      <xdr:col>22</xdr:col>
      <xdr:colOff>203200</xdr:colOff>
      <xdr:row>59</xdr:row>
      <xdr:rowOff>83439</xdr:rowOff>
    </xdr:to>
    <xdr:cxnSp macro="">
      <xdr:nvCxnSpPr>
        <xdr:cNvPr id="322" name="直線コネクタ 321"/>
        <xdr:cNvCxnSpPr/>
      </xdr:nvCxnSpPr>
      <xdr:spPr>
        <a:xfrm flipV="1">
          <a:off x="14401800" y="1017485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23" name="フローチャート : 判断 322"/>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167022</xdr:rowOff>
    </xdr:from>
    <xdr:ext cx="762000" cy="259045"/>
    <xdr:sp macro="" textlink="">
      <xdr:nvSpPr>
        <xdr:cNvPr id="324" name="テキスト ボックス 323"/>
        <xdr:cNvSpPr txBox="1"/>
      </xdr:nvSpPr>
      <xdr:spPr>
        <a:xfrm>
          <a:off x="14909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83439</xdr:rowOff>
    </xdr:from>
    <xdr:to>
      <xdr:col>21</xdr:col>
      <xdr:colOff>0</xdr:colOff>
      <xdr:row>60</xdr:row>
      <xdr:rowOff>143637</xdr:rowOff>
    </xdr:to>
    <xdr:cxnSp macro="">
      <xdr:nvCxnSpPr>
        <xdr:cNvPr id="325" name="直線コネクタ 324"/>
        <xdr:cNvCxnSpPr/>
      </xdr:nvCxnSpPr>
      <xdr:spPr>
        <a:xfrm flipV="1">
          <a:off x="13512800" y="10198989"/>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26" name="フローチャート : 判断 325"/>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34180</xdr:rowOff>
    </xdr:from>
    <xdr:ext cx="762000" cy="259045"/>
    <xdr:sp macro="" textlink="">
      <xdr:nvSpPr>
        <xdr:cNvPr id="327" name="テキスト ボックス 326"/>
        <xdr:cNvSpPr txBox="1"/>
      </xdr:nvSpPr>
      <xdr:spPr>
        <a:xfrm>
          <a:off x="14020800" y="1066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28" name="フローチャート : 判断 327"/>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29" name="テキスト ボックス 328"/>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3683</xdr:rowOff>
    </xdr:from>
    <xdr:to>
      <xdr:col>24</xdr:col>
      <xdr:colOff>609600</xdr:colOff>
      <xdr:row>59</xdr:row>
      <xdr:rowOff>105283</xdr:rowOff>
    </xdr:to>
    <xdr:sp macro="" textlink="">
      <xdr:nvSpPr>
        <xdr:cNvPr id="335" name="円/楕円 334"/>
        <xdr:cNvSpPr/>
      </xdr:nvSpPr>
      <xdr:spPr>
        <a:xfrm>
          <a:off x="16967200" y="1011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96410</xdr:rowOff>
    </xdr:from>
    <xdr:ext cx="762000" cy="259045"/>
    <xdr:sp macro="" textlink="">
      <xdr:nvSpPr>
        <xdr:cNvPr id="336" name="定員管理の状況該当値テキスト"/>
        <xdr:cNvSpPr txBox="1"/>
      </xdr:nvSpPr>
      <xdr:spPr>
        <a:xfrm>
          <a:off x="17106900" y="1004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8509</xdr:rowOff>
    </xdr:from>
    <xdr:to>
      <xdr:col>23</xdr:col>
      <xdr:colOff>457200</xdr:colOff>
      <xdr:row>59</xdr:row>
      <xdr:rowOff>110109</xdr:rowOff>
    </xdr:to>
    <xdr:sp macro="" textlink="">
      <xdr:nvSpPr>
        <xdr:cNvPr id="337" name="円/楕円 336"/>
        <xdr:cNvSpPr/>
      </xdr:nvSpPr>
      <xdr:spPr>
        <a:xfrm>
          <a:off x="16129000" y="101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120286</xdr:rowOff>
    </xdr:from>
    <xdr:ext cx="736600" cy="259045"/>
    <xdr:sp macro="" textlink="">
      <xdr:nvSpPr>
        <xdr:cNvPr id="338" name="テキスト ボックス 337"/>
        <xdr:cNvSpPr txBox="1"/>
      </xdr:nvSpPr>
      <xdr:spPr>
        <a:xfrm>
          <a:off x="15798800" y="9892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8509</xdr:rowOff>
    </xdr:from>
    <xdr:to>
      <xdr:col>22</xdr:col>
      <xdr:colOff>254000</xdr:colOff>
      <xdr:row>59</xdr:row>
      <xdr:rowOff>110109</xdr:rowOff>
    </xdr:to>
    <xdr:sp macro="" textlink="">
      <xdr:nvSpPr>
        <xdr:cNvPr id="339" name="円/楕円 338"/>
        <xdr:cNvSpPr/>
      </xdr:nvSpPr>
      <xdr:spPr>
        <a:xfrm>
          <a:off x="15240000" y="101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120286</xdr:rowOff>
    </xdr:from>
    <xdr:ext cx="762000" cy="259045"/>
    <xdr:sp macro="" textlink="">
      <xdr:nvSpPr>
        <xdr:cNvPr id="340" name="テキスト ボックス 339"/>
        <xdr:cNvSpPr txBox="1"/>
      </xdr:nvSpPr>
      <xdr:spPr>
        <a:xfrm>
          <a:off x="14909800" y="989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32639</xdr:rowOff>
    </xdr:from>
    <xdr:to>
      <xdr:col>21</xdr:col>
      <xdr:colOff>50800</xdr:colOff>
      <xdr:row>59</xdr:row>
      <xdr:rowOff>134239</xdr:rowOff>
    </xdr:to>
    <xdr:sp macro="" textlink="">
      <xdr:nvSpPr>
        <xdr:cNvPr id="341" name="円/楕円 340"/>
        <xdr:cNvSpPr/>
      </xdr:nvSpPr>
      <xdr:spPr>
        <a:xfrm>
          <a:off x="14351000" y="1014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144416</xdr:rowOff>
    </xdr:from>
    <xdr:ext cx="762000" cy="259045"/>
    <xdr:sp macro="" textlink="">
      <xdr:nvSpPr>
        <xdr:cNvPr id="342" name="テキスト ボックス 341"/>
        <xdr:cNvSpPr txBox="1"/>
      </xdr:nvSpPr>
      <xdr:spPr>
        <a:xfrm>
          <a:off x="14020800" y="991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92837</xdr:rowOff>
    </xdr:from>
    <xdr:to>
      <xdr:col>19</xdr:col>
      <xdr:colOff>533400</xdr:colOff>
      <xdr:row>61</xdr:row>
      <xdr:rowOff>22987</xdr:rowOff>
    </xdr:to>
    <xdr:sp macro="" textlink="">
      <xdr:nvSpPr>
        <xdr:cNvPr id="343" name="円/楕円 342"/>
        <xdr:cNvSpPr/>
      </xdr:nvSpPr>
      <xdr:spPr>
        <a:xfrm>
          <a:off x="13462000" y="103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33164</xdr:rowOff>
    </xdr:from>
    <xdr:ext cx="762000" cy="259045"/>
    <xdr:sp macro="" textlink="">
      <xdr:nvSpPr>
        <xdr:cNvPr id="344" name="テキスト ボックス 343"/>
        <xdr:cNvSpPr txBox="1"/>
      </xdr:nvSpPr>
      <xdr:spPr>
        <a:xfrm>
          <a:off x="13131800" y="1014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指数としては改善傾向にあるが，類似団体内平均値を上回っている。前年度と比較して</a:t>
          </a:r>
          <a:r>
            <a:rPr kumimoji="1" lang="en-US" altLang="ja-JP" sz="1300">
              <a:latin typeface="ＭＳ Ｐゴシック"/>
            </a:rPr>
            <a:t>1.1</a:t>
          </a:r>
          <a:r>
            <a:rPr kumimoji="1" lang="ja-JP" altLang="en-US" sz="1300">
              <a:latin typeface="ＭＳ Ｐゴシック"/>
            </a:rPr>
            <a:t>ポイントの減少となったのは，基準財政需要額に算入される公債費の割合の増加が主な要因である。</a:t>
          </a:r>
        </a:p>
        <a:p>
          <a:r>
            <a:rPr kumimoji="1" lang="ja-JP" altLang="en-US" sz="1300">
              <a:latin typeface="ＭＳ Ｐゴシック"/>
            </a:rPr>
            <a:t>市債発行について当該年度の元金償還金を上回らない方針を堅持し，借入額を抑制してきたが，重点的に実施している学校耐震化事業により，市債残高は一時的に増加するものと見込まれる。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69" name="直線コネクタ 368"/>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70"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71" name="直線コネクタ 370"/>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3" name="直線コネクタ 37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145097</xdr:rowOff>
    </xdr:to>
    <xdr:cxnSp macro="">
      <xdr:nvCxnSpPr>
        <xdr:cNvPr id="374" name="直線コネクタ 373"/>
        <xdr:cNvCxnSpPr/>
      </xdr:nvCxnSpPr>
      <xdr:spPr>
        <a:xfrm flipV="1">
          <a:off x="16179800" y="6936740"/>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146067</xdr:rowOff>
    </xdr:from>
    <xdr:ext cx="762000" cy="259045"/>
    <xdr:sp macro="" textlink="">
      <xdr:nvSpPr>
        <xdr:cNvPr id="375" name="公債費負担の状況平均値テキスト"/>
        <xdr:cNvSpPr txBox="1"/>
      </xdr:nvSpPr>
      <xdr:spPr>
        <a:xfrm>
          <a:off x="17106900" y="648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76" name="フローチャート : 判断 375"/>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145097</xdr:rowOff>
    </xdr:from>
    <xdr:to>
      <xdr:col>23</xdr:col>
      <xdr:colOff>406400</xdr:colOff>
      <xdr:row>41</xdr:row>
      <xdr:rowOff>15875</xdr:rowOff>
    </xdr:to>
    <xdr:cxnSp macro="">
      <xdr:nvCxnSpPr>
        <xdr:cNvPr id="377" name="直線コネクタ 376"/>
        <xdr:cNvCxnSpPr/>
      </xdr:nvCxnSpPr>
      <xdr:spPr>
        <a:xfrm flipV="1">
          <a:off x="15290800" y="700309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78" name="フローチャート : 判断 377"/>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379" name="テキスト ボックス 378"/>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15875</xdr:rowOff>
    </xdr:from>
    <xdr:to>
      <xdr:col>22</xdr:col>
      <xdr:colOff>203200</xdr:colOff>
      <xdr:row>41</xdr:row>
      <xdr:rowOff>33972</xdr:rowOff>
    </xdr:to>
    <xdr:cxnSp macro="">
      <xdr:nvCxnSpPr>
        <xdr:cNvPr id="380" name="直線コネクタ 379"/>
        <xdr:cNvCxnSpPr/>
      </xdr:nvCxnSpPr>
      <xdr:spPr>
        <a:xfrm flipV="1">
          <a:off x="14401800" y="704532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81" name="フローチャート : 判断 380"/>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382" name="テキスト ボックス 381"/>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33972</xdr:rowOff>
    </xdr:from>
    <xdr:to>
      <xdr:col>21</xdr:col>
      <xdr:colOff>0</xdr:colOff>
      <xdr:row>41</xdr:row>
      <xdr:rowOff>52070</xdr:rowOff>
    </xdr:to>
    <xdr:cxnSp macro="">
      <xdr:nvCxnSpPr>
        <xdr:cNvPr id="383" name="直線コネクタ 382"/>
        <xdr:cNvCxnSpPr/>
      </xdr:nvCxnSpPr>
      <xdr:spPr>
        <a:xfrm flipV="1">
          <a:off x="13512800" y="706342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4" name="フローチャート : 判断 383"/>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385" name="テキスト ボックス 384"/>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133032</xdr:rowOff>
    </xdr:from>
    <xdr:to>
      <xdr:col>19</xdr:col>
      <xdr:colOff>533400</xdr:colOff>
      <xdr:row>40</xdr:row>
      <xdr:rowOff>63182</xdr:rowOff>
    </xdr:to>
    <xdr:sp macro="" textlink="">
      <xdr:nvSpPr>
        <xdr:cNvPr id="386" name="フローチャート : 判断 385"/>
        <xdr:cNvSpPr/>
      </xdr:nvSpPr>
      <xdr:spPr>
        <a:xfrm>
          <a:off x="13462000" y="681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73359</xdr:rowOff>
    </xdr:from>
    <xdr:ext cx="762000" cy="259045"/>
    <xdr:sp macro="" textlink="">
      <xdr:nvSpPr>
        <xdr:cNvPr id="387" name="テキスト ボックス 386"/>
        <xdr:cNvSpPr txBox="1"/>
      </xdr:nvSpPr>
      <xdr:spPr>
        <a:xfrm>
          <a:off x="13131800" y="658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93" name="円/楕円 392"/>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xdr:rowOff>
    </xdr:from>
    <xdr:ext cx="762000" cy="259045"/>
    <xdr:sp macro="" textlink="">
      <xdr:nvSpPr>
        <xdr:cNvPr id="394" name="公債費負担の状況該当値テキスト"/>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94297</xdr:rowOff>
    </xdr:from>
    <xdr:to>
      <xdr:col>23</xdr:col>
      <xdr:colOff>457200</xdr:colOff>
      <xdr:row>41</xdr:row>
      <xdr:rowOff>24447</xdr:rowOff>
    </xdr:to>
    <xdr:sp macro="" textlink="">
      <xdr:nvSpPr>
        <xdr:cNvPr id="395" name="円/楕円 394"/>
        <xdr:cNvSpPr/>
      </xdr:nvSpPr>
      <xdr:spPr>
        <a:xfrm>
          <a:off x="16129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96" name="テキスト ボックス 395"/>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136525</xdr:rowOff>
    </xdr:from>
    <xdr:to>
      <xdr:col>22</xdr:col>
      <xdr:colOff>254000</xdr:colOff>
      <xdr:row>41</xdr:row>
      <xdr:rowOff>66675</xdr:rowOff>
    </xdr:to>
    <xdr:sp macro="" textlink="">
      <xdr:nvSpPr>
        <xdr:cNvPr id="397" name="円/楕円 396"/>
        <xdr:cNvSpPr/>
      </xdr:nvSpPr>
      <xdr:spPr>
        <a:xfrm>
          <a:off x="15240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51452</xdr:rowOff>
    </xdr:from>
    <xdr:ext cx="762000" cy="259045"/>
    <xdr:sp macro="" textlink="">
      <xdr:nvSpPr>
        <xdr:cNvPr id="398" name="テキスト ボックス 397"/>
        <xdr:cNvSpPr txBox="1"/>
      </xdr:nvSpPr>
      <xdr:spPr>
        <a:xfrm>
          <a:off x="14909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154622</xdr:rowOff>
    </xdr:from>
    <xdr:to>
      <xdr:col>21</xdr:col>
      <xdr:colOff>50800</xdr:colOff>
      <xdr:row>41</xdr:row>
      <xdr:rowOff>84772</xdr:rowOff>
    </xdr:to>
    <xdr:sp macro="" textlink="">
      <xdr:nvSpPr>
        <xdr:cNvPr id="399" name="円/楕円 398"/>
        <xdr:cNvSpPr/>
      </xdr:nvSpPr>
      <xdr:spPr>
        <a:xfrm>
          <a:off x="14351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69549</xdr:rowOff>
    </xdr:from>
    <xdr:ext cx="762000" cy="259045"/>
    <xdr:sp macro="" textlink="">
      <xdr:nvSpPr>
        <xdr:cNvPr id="400" name="テキスト ボックス 399"/>
        <xdr:cNvSpPr txBox="1"/>
      </xdr:nvSpPr>
      <xdr:spPr>
        <a:xfrm>
          <a:off x="14020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401" name="円/楕円 400"/>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87647</xdr:rowOff>
    </xdr:from>
    <xdr:ext cx="762000" cy="259045"/>
    <xdr:sp macro="" textlink="">
      <xdr:nvSpPr>
        <xdr:cNvPr id="402" name="テキスト ボックス 40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例年減少傾向にあり，平成</a:t>
          </a:r>
          <a:r>
            <a:rPr kumimoji="1" lang="en-US" altLang="ja-JP" sz="1300">
              <a:latin typeface="ＭＳ Ｐゴシック"/>
            </a:rPr>
            <a:t>26</a:t>
          </a:r>
          <a:r>
            <a:rPr kumimoji="1" lang="ja-JP" altLang="en-US" sz="1300">
              <a:latin typeface="ＭＳ Ｐゴシック"/>
            </a:rPr>
            <a:t>年度は前年度に比べ</a:t>
          </a:r>
          <a:r>
            <a:rPr kumimoji="1" lang="en-US" altLang="ja-JP" sz="1300">
              <a:latin typeface="ＭＳ Ｐゴシック"/>
            </a:rPr>
            <a:t>8.4</a:t>
          </a:r>
          <a:r>
            <a:rPr kumimoji="1" lang="ja-JP" altLang="en-US" sz="1300">
              <a:latin typeface="ＭＳ Ｐゴシック"/>
            </a:rPr>
            <a:t>ポイント減少し，類似団体内平均値を下回る水準となった。要因として，公共下水道事業における地方債現在高の減，</a:t>
          </a:r>
          <a:r>
            <a:rPr kumimoji="1" lang="en-US" altLang="ja-JP" sz="1300">
              <a:latin typeface="ＭＳ Ｐゴシック"/>
            </a:rPr>
            <a:t>50</a:t>
          </a:r>
          <a:r>
            <a:rPr kumimoji="1" lang="ja-JP" altLang="en-US" sz="1300">
              <a:latin typeface="ＭＳ Ｐゴシック"/>
            </a:rPr>
            <a:t>歳代の職員構成比縮小による退職手当負担の減等により将来負担額が減少し，財政調整基金，減債基金，公共用地取得基金に積立てたことにより，充当可能基金が増加したことによる。</a:t>
          </a: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31" name="直線コネクタ 430"/>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32"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33" name="直線コネクタ 432"/>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154559</xdr:rowOff>
    </xdr:from>
    <xdr:to>
      <xdr:col>24</xdr:col>
      <xdr:colOff>558800</xdr:colOff>
      <xdr:row>15</xdr:row>
      <xdr:rowOff>50673</xdr:rowOff>
    </xdr:to>
    <xdr:cxnSp macro="">
      <xdr:nvCxnSpPr>
        <xdr:cNvPr id="436" name="直線コネクタ 435"/>
        <xdr:cNvCxnSpPr/>
      </xdr:nvCxnSpPr>
      <xdr:spPr>
        <a:xfrm flipV="1">
          <a:off x="16179800" y="2554859"/>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136965</xdr:rowOff>
    </xdr:from>
    <xdr:ext cx="762000" cy="259045"/>
    <xdr:sp macro="" textlink="">
      <xdr:nvSpPr>
        <xdr:cNvPr id="437" name="将来負担の状況平均値テキスト"/>
        <xdr:cNvSpPr txBox="1"/>
      </xdr:nvSpPr>
      <xdr:spPr>
        <a:xfrm>
          <a:off x="17106900" y="2537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38" name="フローチャート : 判断 437"/>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50673</xdr:rowOff>
    </xdr:from>
    <xdr:to>
      <xdr:col>23</xdr:col>
      <xdr:colOff>406400</xdr:colOff>
      <xdr:row>16</xdr:row>
      <xdr:rowOff>677</xdr:rowOff>
    </xdr:to>
    <xdr:cxnSp macro="">
      <xdr:nvCxnSpPr>
        <xdr:cNvPr id="439" name="直線コネクタ 438"/>
        <xdr:cNvCxnSpPr/>
      </xdr:nvCxnSpPr>
      <xdr:spPr>
        <a:xfrm flipV="1">
          <a:off x="15290800" y="2622423"/>
          <a:ext cx="8890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40" name="フローチャート : 判断 439"/>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96706</xdr:rowOff>
    </xdr:from>
    <xdr:ext cx="736600" cy="259045"/>
    <xdr:sp macro="" textlink="">
      <xdr:nvSpPr>
        <xdr:cNvPr id="441" name="テキスト ボックス 440"/>
        <xdr:cNvSpPr txBox="1"/>
      </xdr:nvSpPr>
      <xdr:spPr>
        <a:xfrm>
          <a:off x="15798800" y="2668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677</xdr:rowOff>
    </xdr:from>
    <xdr:to>
      <xdr:col>22</xdr:col>
      <xdr:colOff>203200</xdr:colOff>
      <xdr:row>17</xdr:row>
      <xdr:rowOff>11007</xdr:rowOff>
    </xdr:to>
    <xdr:cxnSp macro="">
      <xdr:nvCxnSpPr>
        <xdr:cNvPr id="442" name="直線コネクタ 441"/>
        <xdr:cNvCxnSpPr/>
      </xdr:nvCxnSpPr>
      <xdr:spPr>
        <a:xfrm flipV="1">
          <a:off x="14401800" y="2743877"/>
          <a:ext cx="889000" cy="18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85937</xdr:rowOff>
    </xdr:from>
    <xdr:to>
      <xdr:col>22</xdr:col>
      <xdr:colOff>254000</xdr:colOff>
      <xdr:row>16</xdr:row>
      <xdr:rowOff>16087</xdr:rowOff>
    </xdr:to>
    <xdr:sp macro="" textlink="">
      <xdr:nvSpPr>
        <xdr:cNvPr id="443" name="フローチャート : 判断 442"/>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26264</xdr:rowOff>
    </xdr:from>
    <xdr:ext cx="762000" cy="259045"/>
    <xdr:sp macro="" textlink="">
      <xdr:nvSpPr>
        <xdr:cNvPr id="444" name="テキスト ボックス 443"/>
        <xdr:cNvSpPr txBox="1"/>
      </xdr:nvSpPr>
      <xdr:spPr>
        <a:xfrm>
          <a:off x="14909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11007</xdr:rowOff>
    </xdr:from>
    <xdr:to>
      <xdr:col>21</xdr:col>
      <xdr:colOff>0</xdr:colOff>
      <xdr:row>17</xdr:row>
      <xdr:rowOff>56854</xdr:rowOff>
    </xdr:to>
    <xdr:cxnSp macro="">
      <xdr:nvCxnSpPr>
        <xdr:cNvPr id="445" name="直線コネクタ 444"/>
        <xdr:cNvCxnSpPr/>
      </xdr:nvCxnSpPr>
      <xdr:spPr>
        <a:xfrm flipV="1">
          <a:off x="13512800" y="2925657"/>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3768</xdr:rowOff>
    </xdr:from>
    <xdr:to>
      <xdr:col>21</xdr:col>
      <xdr:colOff>50800</xdr:colOff>
      <xdr:row>16</xdr:row>
      <xdr:rowOff>105368</xdr:rowOff>
    </xdr:to>
    <xdr:sp macro="" textlink="">
      <xdr:nvSpPr>
        <xdr:cNvPr id="446" name="フローチャート : 判断 445"/>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115545</xdr:rowOff>
    </xdr:from>
    <xdr:ext cx="762000" cy="259045"/>
    <xdr:sp macro="" textlink="">
      <xdr:nvSpPr>
        <xdr:cNvPr id="447" name="テキスト ボックス 446"/>
        <xdr:cNvSpPr txBox="1"/>
      </xdr:nvSpPr>
      <xdr:spPr>
        <a:xfrm>
          <a:off x="14020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102023</xdr:rowOff>
    </xdr:from>
    <xdr:to>
      <xdr:col>19</xdr:col>
      <xdr:colOff>533400</xdr:colOff>
      <xdr:row>16</xdr:row>
      <xdr:rowOff>32173</xdr:rowOff>
    </xdr:to>
    <xdr:sp macro="" textlink="">
      <xdr:nvSpPr>
        <xdr:cNvPr id="448" name="フローチャート : 判断 447"/>
        <xdr:cNvSpPr/>
      </xdr:nvSpPr>
      <xdr:spPr>
        <a:xfrm>
          <a:off x="13462000" y="2673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42350</xdr:rowOff>
    </xdr:from>
    <xdr:ext cx="762000" cy="259045"/>
    <xdr:sp macro="" textlink="">
      <xdr:nvSpPr>
        <xdr:cNvPr id="449" name="テキスト ボックス 448"/>
        <xdr:cNvSpPr txBox="1"/>
      </xdr:nvSpPr>
      <xdr:spPr>
        <a:xfrm>
          <a:off x="13131800" y="244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103759</xdr:rowOff>
    </xdr:from>
    <xdr:to>
      <xdr:col>24</xdr:col>
      <xdr:colOff>609600</xdr:colOff>
      <xdr:row>15</xdr:row>
      <xdr:rowOff>33909</xdr:rowOff>
    </xdr:to>
    <xdr:sp macro="" textlink="">
      <xdr:nvSpPr>
        <xdr:cNvPr id="455" name="円/楕円 454"/>
        <xdr:cNvSpPr/>
      </xdr:nvSpPr>
      <xdr:spPr>
        <a:xfrm>
          <a:off x="16967200" y="2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120286</xdr:rowOff>
    </xdr:from>
    <xdr:ext cx="762000" cy="259045"/>
    <xdr:sp macro="" textlink="">
      <xdr:nvSpPr>
        <xdr:cNvPr id="456" name="将来負担の状況該当値テキスト"/>
        <xdr:cNvSpPr txBox="1"/>
      </xdr:nvSpPr>
      <xdr:spPr>
        <a:xfrm>
          <a:off x="17106900" y="234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171323</xdr:rowOff>
    </xdr:from>
    <xdr:to>
      <xdr:col>23</xdr:col>
      <xdr:colOff>457200</xdr:colOff>
      <xdr:row>15</xdr:row>
      <xdr:rowOff>101473</xdr:rowOff>
    </xdr:to>
    <xdr:sp macro="" textlink="">
      <xdr:nvSpPr>
        <xdr:cNvPr id="457" name="円/楕円 456"/>
        <xdr:cNvSpPr/>
      </xdr:nvSpPr>
      <xdr:spPr>
        <a:xfrm>
          <a:off x="161290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111650</xdr:rowOff>
    </xdr:from>
    <xdr:ext cx="736600" cy="259045"/>
    <xdr:sp macro="" textlink="">
      <xdr:nvSpPr>
        <xdr:cNvPr id="458" name="テキスト ボックス 45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121327</xdr:rowOff>
    </xdr:from>
    <xdr:to>
      <xdr:col>22</xdr:col>
      <xdr:colOff>254000</xdr:colOff>
      <xdr:row>16</xdr:row>
      <xdr:rowOff>51477</xdr:rowOff>
    </xdr:to>
    <xdr:sp macro="" textlink="">
      <xdr:nvSpPr>
        <xdr:cNvPr id="459" name="円/楕円 458"/>
        <xdr:cNvSpPr/>
      </xdr:nvSpPr>
      <xdr:spPr>
        <a:xfrm>
          <a:off x="15240000" y="26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36254</xdr:rowOff>
    </xdr:from>
    <xdr:ext cx="762000" cy="259045"/>
    <xdr:sp macro="" textlink="">
      <xdr:nvSpPr>
        <xdr:cNvPr id="460" name="テキスト ボックス 459"/>
        <xdr:cNvSpPr txBox="1"/>
      </xdr:nvSpPr>
      <xdr:spPr>
        <a:xfrm>
          <a:off x="14909800" y="277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131657</xdr:rowOff>
    </xdr:from>
    <xdr:to>
      <xdr:col>21</xdr:col>
      <xdr:colOff>50800</xdr:colOff>
      <xdr:row>17</xdr:row>
      <xdr:rowOff>61807</xdr:rowOff>
    </xdr:to>
    <xdr:sp macro="" textlink="">
      <xdr:nvSpPr>
        <xdr:cNvPr id="461" name="円/楕円 460"/>
        <xdr:cNvSpPr/>
      </xdr:nvSpPr>
      <xdr:spPr>
        <a:xfrm>
          <a:off x="14351000" y="2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46584</xdr:rowOff>
    </xdr:from>
    <xdr:ext cx="762000" cy="259045"/>
    <xdr:sp macro="" textlink="">
      <xdr:nvSpPr>
        <xdr:cNvPr id="462" name="テキスト ボックス 461"/>
        <xdr:cNvSpPr txBox="1"/>
      </xdr:nvSpPr>
      <xdr:spPr>
        <a:xfrm>
          <a:off x="14020800" y="29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6054</xdr:rowOff>
    </xdr:from>
    <xdr:to>
      <xdr:col>19</xdr:col>
      <xdr:colOff>533400</xdr:colOff>
      <xdr:row>17</xdr:row>
      <xdr:rowOff>107654</xdr:rowOff>
    </xdr:to>
    <xdr:sp macro="" textlink="">
      <xdr:nvSpPr>
        <xdr:cNvPr id="463" name="円/楕円 462"/>
        <xdr:cNvSpPr/>
      </xdr:nvSpPr>
      <xdr:spPr>
        <a:xfrm>
          <a:off x="13462000" y="292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92431</xdr:rowOff>
    </xdr:from>
    <xdr:ext cx="762000" cy="259045"/>
    <xdr:sp macro="" textlink="">
      <xdr:nvSpPr>
        <xdr:cNvPr id="464" name="テキスト ボックス 463"/>
        <xdr:cNvSpPr txBox="1"/>
      </xdr:nvSpPr>
      <xdr:spPr>
        <a:xfrm>
          <a:off x="13131800" y="300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茨城県ひたちなか市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159,480
158,233
99.83
54,077,736
50,893,021
2,360,821
28,681,033
56,654,487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類似団体に比べて低い水準となっており，平成</a:t>
          </a:r>
          <a:r>
            <a:rPr kumimoji="1" lang="en-US" altLang="ja-JP" sz="1300">
              <a:latin typeface="ＭＳ Ｐゴシック"/>
            </a:rPr>
            <a:t>24</a:t>
          </a:r>
          <a:r>
            <a:rPr kumimoji="1" lang="ja-JP" altLang="en-US" sz="1300">
              <a:latin typeface="ＭＳ Ｐゴシック"/>
            </a:rPr>
            <a:t>年度に開始した消防・救急業務の広域化による，人件費から補助費等への性質の振替えが要因である。さらに，退職手当組合負担金の減により，前年度より</a:t>
          </a:r>
          <a:r>
            <a:rPr kumimoji="1" lang="en-US" altLang="ja-JP" sz="1300">
              <a:latin typeface="ＭＳ Ｐゴシック"/>
            </a:rPr>
            <a:t>0.9</a:t>
          </a:r>
          <a:r>
            <a:rPr kumimoji="1" lang="ja-JP" altLang="en-US" sz="1300">
              <a:latin typeface="ＭＳ Ｐゴシック"/>
            </a:rPr>
            <a:t>ポイント減少している。定員適正化計画等に基づく簡素で効率的な組織構築と定員管理を実施することで，コストの縮減に努めてきた。今後も，行政サービスの質を維持しながら，内部事務の見直しや組織の簡素化を推進し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29028</xdr:rowOff>
    </xdr:from>
    <xdr:to>
      <xdr:col>7</xdr:col>
      <xdr:colOff>15875</xdr:colOff>
      <xdr:row>34</xdr:row>
      <xdr:rowOff>127000</xdr:rowOff>
    </xdr:to>
    <xdr:cxnSp macro="">
      <xdr:nvCxnSpPr>
        <xdr:cNvPr id="66" name="直線コネクタ 65"/>
        <xdr:cNvCxnSpPr/>
      </xdr:nvCxnSpPr>
      <xdr:spPr>
        <a:xfrm flipV="1">
          <a:off x="3987800" y="58583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151691</xdr:rowOff>
    </xdr:from>
    <xdr:ext cx="762000" cy="259045"/>
    <xdr:sp macro="" textlink="">
      <xdr:nvSpPr>
        <xdr:cNvPr id="67" name="人件費平均値テキスト"/>
        <xdr:cNvSpPr txBox="1"/>
      </xdr:nvSpPr>
      <xdr:spPr>
        <a:xfrm>
          <a:off x="4914900" y="632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127000</xdr:rowOff>
    </xdr:from>
    <xdr:to>
      <xdr:col>5</xdr:col>
      <xdr:colOff>549275</xdr:colOff>
      <xdr:row>34</xdr:row>
      <xdr:rowOff>137886</xdr:rowOff>
    </xdr:to>
    <xdr:cxnSp macro="">
      <xdr:nvCxnSpPr>
        <xdr:cNvPr id="69" name="直線コネクタ 68"/>
        <xdr:cNvCxnSpPr/>
      </xdr:nvCxnSpPr>
      <xdr:spPr>
        <a:xfrm flipV="1">
          <a:off x="3098800" y="5956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83655</xdr:rowOff>
    </xdr:from>
    <xdr:ext cx="736600" cy="259045"/>
    <xdr:sp macro="" textlink="">
      <xdr:nvSpPr>
        <xdr:cNvPr id="71" name="テキスト ボックス 70"/>
        <xdr:cNvSpPr txBox="1"/>
      </xdr:nvSpPr>
      <xdr:spPr>
        <a:xfrm>
          <a:off x="3606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137886</xdr:rowOff>
    </xdr:from>
    <xdr:to>
      <xdr:col>4</xdr:col>
      <xdr:colOff>346075</xdr:colOff>
      <xdr:row>38</xdr:row>
      <xdr:rowOff>61685</xdr:rowOff>
    </xdr:to>
    <xdr:cxnSp macro="">
      <xdr:nvCxnSpPr>
        <xdr:cNvPr id="72" name="直線コネクタ 71"/>
        <xdr:cNvCxnSpPr/>
      </xdr:nvCxnSpPr>
      <xdr:spPr>
        <a:xfrm flipV="1">
          <a:off x="2209800" y="5967186"/>
          <a:ext cx="889000" cy="60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21062</xdr:rowOff>
    </xdr:from>
    <xdr:ext cx="762000" cy="259045"/>
    <xdr:sp macro="" textlink="">
      <xdr:nvSpPr>
        <xdr:cNvPr id="74" name="テキスト ボックス 73"/>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39915</xdr:rowOff>
    </xdr:from>
    <xdr:to>
      <xdr:col>3</xdr:col>
      <xdr:colOff>142875</xdr:colOff>
      <xdr:row>38</xdr:row>
      <xdr:rowOff>61685</xdr:rowOff>
    </xdr:to>
    <xdr:cxnSp macro="">
      <xdr:nvCxnSpPr>
        <xdr:cNvPr id="75" name="直線コネクタ 74"/>
        <xdr:cNvCxnSpPr/>
      </xdr:nvCxnSpPr>
      <xdr:spPr>
        <a:xfrm>
          <a:off x="1320800" y="6555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6" name="フローチャート : 判断 75"/>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122663</xdr:rowOff>
    </xdr:from>
    <xdr:ext cx="762000" cy="259045"/>
    <xdr:sp macro="" textlink="">
      <xdr:nvSpPr>
        <xdr:cNvPr id="77" name="テキスト ボックス 76"/>
        <xdr:cNvSpPr txBox="1"/>
      </xdr:nvSpPr>
      <xdr:spPr>
        <a:xfrm>
          <a:off x="1828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78" name="フローチャート : 判断 77"/>
        <xdr:cNvSpPr/>
      </xdr:nvSpPr>
      <xdr:spPr>
        <a:xfrm>
          <a:off x="1270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141713</xdr:rowOff>
    </xdr:from>
    <xdr:ext cx="762000" cy="259045"/>
    <xdr:sp macro="" textlink="">
      <xdr:nvSpPr>
        <xdr:cNvPr id="79" name="テキスト ボックス 78"/>
        <xdr:cNvSpPr txBox="1"/>
      </xdr:nvSpPr>
      <xdr:spPr>
        <a:xfrm>
          <a:off x="939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149678</xdr:rowOff>
    </xdr:from>
    <xdr:to>
      <xdr:col>7</xdr:col>
      <xdr:colOff>66675</xdr:colOff>
      <xdr:row>34</xdr:row>
      <xdr:rowOff>79828</xdr:rowOff>
    </xdr:to>
    <xdr:sp macro="" textlink="">
      <xdr:nvSpPr>
        <xdr:cNvPr id="85" name="円/楕円 84"/>
        <xdr:cNvSpPr/>
      </xdr:nvSpPr>
      <xdr:spPr>
        <a:xfrm>
          <a:off x="47752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166205</xdr:rowOff>
    </xdr:from>
    <xdr:ext cx="762000" cy="259045"/>
    <xdr:sp macro="" textlink="">
      <xdr:nvSpPr>
        <xdr:cNvPr id="86" name="人件費該当値テキスト"/>
        <xdr:cNvSpPr txBox="1"/>
      </xdr:nvSpPr>
      <xdr:spPr>
        <a:xfrm>
          <a:off x="49149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76200</xdr:rowOff>
    </xdr:from>
    <xdr:to>
      <xdr:col>5</xdr:col>
      <xdr:colOff>600075</xdr:colOff>
      <xdr:row>35</xdr:row>
      <xdr:rowOff>6350</xdr:rowOff>
    </xdr:to>
    <xdr:sp macro="" textlink="">
      <xdr:nvSpPr>
        <xdr:cNvPr id="87" name="円/楕円 86"/>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16527</xdr:rowOff>
    </xdr:from>
    <xdr:ext cx="736600" cy="259045"/>
    <xdr:sp macro="" textlink="">
      <xdr:nvSpPr>
        <xdr:cNvPr id="88" name="テキスト ボックス 87"/>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87086</xdr:rowOff>
    </xdr:from>
    <xdr:to>
      <xdr:col>4</xdr:col>
      <xdr:colOff>396875</xdr:colOff>
      <xdr:row>35</xdr:row>
      <xdr:rowOff>17236</xdr:rowOff>
    </xdr:to>
    <xdr:sp macro="" textlink="">
      <xdr:nvSpPr>
        <xdr:cNvPr id="89" name="円/楕円 88"/>
        <xdr:cNvSpPr/>
      </xdr:nvSpPr>
      <xdr:spPr>
        <a:xfrm>
          <a:off x="3048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27413</xdr:rowOff>
    </xdr:from>
    <xdr:ext cx="762000" cy="259045"/>
    <xdr:sp macro="" textlink="">
      <xdr:nvSpPr>
        <xdr:cNvPr id="90" name="テキスト ボックス 89"/>
        <xdr:cNvSpPr txBox="1"/>
      </xdr:nvSpPr>
      <xdr:spPr>
        <a:xfrm>
          <a:off x="2717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10885</xdr:rowOff>
    </xdr:from>
    <xdr:to>
      <xdr:col>3</xdr:col>
      <xdr:colOff>193675</xdr:colOff>
      <xdr:row>38</xdr:row>
      <xdr:rowOff>112485</xdr:rowOff>
    </xdr:to>
    <xdr:sp macro="" textlink="">
      <xdr:nvSpPr>
        <xdr:cNvPr id="91" name="円/楕円 90"/>
        <xdr:cNvSpPr/>
      </xdr:nvSpPr>
      <xdr:spPr>
        <a:xfrm>
          <a:off x="2159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97262</xdr:rowOff>
    </xdr:from>
    <xdr:ext cx="762000" cy="259045"/>
    <xdr:sp macro="" textlink="">
      <xdr:nvSpPr>
        <xdr:cNvPr id="92" name="テキスト ボックス 91"/>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160565</xdr:rowOff>
    </xdr:from>
    <xdr:to>
      <xdr:col>1</xdr:col>
      <xdr:colOff>676275</xdr:colOff>
      <xdr:row>38</xdr:row>
      <xdr:rowOff>90715</xdr:rowOff>
    </xdr:to>
    <xdr:sp macro="" textlink="">
      <xdr:nvSpPr>
        <xdr:cNvPr id="93" name="円/楕円 92"/>
        <xdr:cNvSpPr/>
      </xdr:nvSpPr>
      <xdr:spPr>
        <a:xfrm>
          <a:off x="1270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75492</xdr:rowOff>
    </xdr:from>
    <xdr:ext cx="762000" cy="259045"/>
    <xdr:sp macro="" textlink="">
      <xdr:nvSpPr>
        <xdr:cNvPr id="94" name="テキスト ボックス 93"/>
        <xdr:cNvSpPr txBox="1"/>
      </xdr:nvSpPr>
      <xdr:spPr>
        <a:xfrm>
          <a:off x="939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に低コストで稼動する廃棄物処理施設の新設に伴い，一部事務組合に管理運営させることで，物件費に係る経常収支比率が類似団体を下回った。その後，物価上昇，電気料金値上げ等により増加傾向にあったが，平成</a:t>
          </a:r>
          <a:r>
            <a:rPr kumimoji="1" lang="en-US" altLang="ja-JP" sz="1300">
              <a:latin typeface="ＭＳ Ｐゴシック"/>
            </a:rPr>
            <a:t>26</a:t>
          </a:r>
          <a:r>
            <a:rPr kumimoji="1" lang="ja-JP" altLang="en-US" sz="1300">
              <a:latin typeface="ＭＳ Ｐゴシック"/>
            </a:rPr>
            <a:t>年度には消費増税の影響により，さらに</a:t>
          </a:r>
          <a:r>
            <a:rPr kumimoji="1" lang="en-US" altLang="ja-JP" sz="1300">
              <a:latin typeface="ＭＳ Ｐゴシック"/>
            </a:rPr>
            <a:t>0.5</a:t>
          </a:r>
          <a:r>
            <a:rPr kumimoji="1" lang="ja-JP" altLang="en-US" sz="1300">
              <a:latin typeface="ＭＳ Ｐゴシック"/>
            </a:rPr>
            <a:t>ポイント増となった。引き続き，</a:t>
          </a:r>
          <a:r>
            <a:rPr kumimoji="1" lang="ja-JP" altLang="ja-JP" sz="1300">
              <a:solidFill>
                <a:schemeClr val="dk1"/>
              </a:solidFill>
              <a:effectLst/>
              <a:latin typeface="+mn-lt"/>
              <a:ea typeface="+mn-ea"/>
              <a:cs typeface="+mn-cs"/>
            </a:rPr>
            <a:t>事務経費の削減や事業効率の見直しにより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物件費の抑制に努</a:t>
          </a:r>
          <a:r>
            <a:rPr kumimoji="1" lang="ja-JP" altLang="en-US" sz="1300">
              <a:solidFill>
                <a:schemeClr val="dk1"/>
              </a:solidFill>
              <a:effectLst/>
              <a:latin typeface="+mn-lt"/>
              <a:ea typeface="+mn-ea"/>
              <a:cs typeface="+mn-cs"/>
            </a:rPr>
            <a:t>めていく。</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8" name="直線コネクタ 11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20" name="直線コネクタ 11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2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2" name="直線コネクタ 12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58420</xdr:rowOff>
    </xdr:from>
    <xdr:to>
      <xdr:col>24</xdr:col>
      <xdr:colOff>31750</xdr:colOff>
      <xdr:row>15</xdr:row>
      <xdr:rowOff>86995</xdr:rowOff>
    </xdr:to>
    <xdr:cxnSp macro="">
      <xdr:nvCxnSpPr>
        <xdr:cNvPr id="123" name="直線コネクタ 122"/>
        <xdr:cNvCxnSpPr/>
      </xdr:nvCxnSpPr>
      <xdr:spPr>
        <a:xfrm>
          <a:off x="15671800" y="26301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116857</xdr:rowOff>
    </xdr:from>
    <xdr:ext cx="762000" cy="259045"/>
    <xdr:sp macro="" textlink="">
      <xdr:nvSpPr>
        <xdr:cNvPr id="124"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5" name="フローチャート :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12700</xdr:rowOff>
    </xdr:from>
    <xdr:to>
      <xdr:col>22</xdr:col>
      <xdr:colOff>565150</xdr:colOff>
      <xdr:row>15</xdr:row>
      <xdr:rowOff>58420</xdr:rowOff>
    </xdr:to>
    <xdr:cxnSp macro="">
      <xdr:nvCxnSpPr>
        <xdr:cNvPr id="126" name="直線コネクタ 125"/>
        <xdr:cNvCxnSpPr/>
      </xdr:nvCxnSpPr>
      <xdr:spPr>
        <a:xfrm>
          <a:off x="14782800" y="25844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7" name="フローチャート : 判断 126"/>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36847</xdr:rowOff>
    </xdr:from>
    <xdr:ext cx="736600" cy="259045"/>
    <xdr:sp macro="" textlink="">
      <xdr:nvSpPr>
        <xdr:cNvPr id="128" name="テキスト ボックス 127"/>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12700</xdr:rowOff>
    </xdr:from>
    <xdr:to>
      <xdr:col>21</xdr:col>
      <xdr:colOff>361950</xdr:colOff>
      <xdr:row>15</xdr:row>
      <xdr:rowOff>167005</xdr:rowOff>
    </xdr:to>
    <xdr:cxnSp macro="">
      <xdr:nvCxnSpPr>
        <xdr:cNvPr id="129" name="直線コネクタ 128"/>
        <xdr:cNvCxnSpPr/>
      </xdr:nvCxnSpPr>
      <xdr:spPr>
        <a:xfrm flipV="1">
          <a:off x="13893800" y="258445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30" name="フローチャート : 判断 129"/>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8272</xdr:rowOff>
    </xdr:from>
    <xdr:ext cx="762000" cy="259045"/>
    <xdr:sp macro="" textlink="">
      <xdr:nvSpPr>
        <xdr:cNvPr id="131" name="テキスト ボックス 130"/>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167005</xdr:rowOff>
    </xdr:from>
    <xdr:to>
      <xdr:col>20</xdr:col>
      <xdr:colOff>158750</xdr:colOff>
      <xdr:row>16</xdr:row>
      <xdr:rowOff>41275</xdr:rowOff>
    </xdr:to>
    <xdr:cxnSp macro="">
      <xdr:nvCxnSpPr>
        <xdr:cNvPr id="132" name="直線コネクタ 131"/>
        <xdr:cNvCxnSpPr/>
      </xdr:nvCxnSpPr>
      <xdr:spPr>
        <a:xfrm flipV="1">
          <a:off x="13004800" y="27387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3" name="フローチャート : 判断 132"/>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10812</xdr:rowOff>
    </xdr:from>
    <xdr:ext cx="762000" cy="259045"/>
    <xdr:sp macro="" textlink="">
      <xdr:nvSpPr>
        <xdr:cNvPr id="134" name="テキスト ボックス 133"/>
        <xdr:cNvSpPr txBox="1"/>
      </xdr:nvSpPr>
      <xdr:spPr>
        <a:xfrm>
          <a:off x="13512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104775</xdr:rowOff>
    </xdr:from>
    <xdr:to>
      <xdr:col>19</xdr:col>
      <xdr:colOff>6350</xdr:colOff>
      <xdr:row>16</xdr:row>
      <xdr:rowOff>34925</xdr:rowOff>
    </xdr:to>
    <xdr:sp macro="" textlink="">
      <xdr:nvSpPr>
        <xdr:cNvPr id="135" name="フローチャート : 判断 134"/>
        <xdr:cNvSpPr/>
      </xdr:nvSpPr>
      <xdr:spPr>
        <a:xfrm>
          <a:off x="12954000" y="267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45102</xdr:rowOff>
    </xdr:from>
    <xdr:ext cx="762000" cy="259045"/>
    <xdr:sp macro="" textlink="">
      <xdr:nvSpPr>
        <xdr:cNvPr id="136" name="テキスト ボックス 135"/>
        <xdr:cNvSpPr txBox="1"/>
      </xdr:nvSpPr>
      <xdr:spPr>
        <a:xfrm>
          <a:off x="12623800" y="244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36195</xdr:rowOff>
    </xdr:from>
    <xdr:to>
      <xdr:col>24</xdr:col>
      <xdr:colOff>82550</xdr:colOff>
      <xdr:row>15</xdr:row>
      <xdr:rowOff>137795</xdr:rowOff>
    </xdr:to>
    <xdr:sp macro="" textlink="">
      <xdr:nvSpPr>
        <xdr:cNvPr id="142" name="円/楕円 141"/>
        <xdr:cNvSpPr/>
      </xdr:nvSpPr>
      <xdr:spPr>
        <a:xfrm>
          <a:off x="164592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52722</xdr:rowOff>
    </xdr:from>
    <xdr:ext cx="762000" cy="259045"/>
    <xdr:sp macro="" textlink="">
      <xdr:nvSpPr>
        <xdr:cNvPr id="143" name="物件費該当値テキスト"/>
        <xdr:cNvSpPr txBox="1"/>
      </xdr:nvSpPr>
      <xdr:spPr>
        <a:xfrm>
          <a:off x="16598900" y="245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7620</xdr:rowOff>
    </xdr:from>
    <xdr:to>
      <xdr:col>22</xdr:col>
      <xdr:colOff>615950</xdr:colOff>
      <xdr:row>15</xdr:row>
      <xdr:rowOff>109220</xdr:rowOff>
    </xdr:to>
    <xdr:sp macro="" textlink="">
      <xdr:nvSpPr>
        <xdr:cNvPr id="144" name="円/楕円 143"/>
        <xdr:cNvSpPr/>
      </xdr:nvSpPr>
      <xdr:spPr>
        <a:xfrm>
          <a:off x="156210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119397</xdr:rowOff>
    </xdr:from>
    <xdr:ext cx="736600" cy="259045"/>
    <xdr:sp macro="" textlink="">
      <xdr:nvSpPr>
        <xdr:cNvPr id="145" name="テキスト ボックス 144"/>
        <xdr:cNvSpPr txBox="1"/>
      </xdr:nvSpPr>
      <xdr:spPr>
        <a:xfrm>
          <a:off x="15290800" y="2348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133350</xdr:rowOff>
    </xdr:from>
    <xdr:to>
      <xdr:col>21</xdr:col>
      <xdr:colOff>412750</xdr:colOff>
      <xdr:row>15</xdr:row>
      <xdr:rowOff>63500</xdr:rowOff>
    </xdr:to>
    <xdr:sp macro="" textlink="">
      <xdr:nvSpPr>
        <xdr:cNvPr id="146" name="円/楕円 145"/>
        <xdr:cNvSpPr/>
      </xdr:nvSpPr>
      <xdr:spPr>
        <a:xfrm>
          <a:off x="14732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73677</xdr:rowOff>
    </xdr:from>
    <xdr:ext cx="762000" cy="259045"/>
    <xdr:sp macro="" textlink="">
      <xdr:nvSpPr>
        <xdr:cNvPr id="147" name="テキスト ボックス 146"/>
        <xdr:cNvSpPr txBox="1"/>
      </xdr:nvSpPr>
      <xdr:spPr>
        <a:xfrm>
          <a:off x="14401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116205</xdr:rowOff>
    </xdr:from>
    <xdr:to>
      <xdr:col>20</xdr:col>
      <xdr:colOff>209550</xdr:colOff>
      <xdr:row>16</xdr:row>
      <xdr:rowOff>46355</xdr:rowOff>
    </xdr:to>
    <xdr:sp macro="" textlink="">
      <xdr:nvSpPr>
        <xdr:cNvPr id="148" name="円/楕円 147"/>
        <xdr:cNvSpPr/>
      </xdr:nvSpPr>
      <xdr:spPr>
        <a:xfrm>
          <a:off x="13843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31132</xdr:rowOff>
    </xdr:from>
    <xdr:ext cx="762000" cy="259045"/>
    <xdr:sp macro="" textlink="">
      <xdr:nvSpPr>
        <xdr:cNvPr id="149" name="テキスト ボックス 148"/>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161925</xdr:rowOff>
    </xdr:from>
    <xdr:to>
      <xdr:col>19</xdr:col>
      <xdr:colOff>6350</xdr:colOff>
      <xdr:row>16</xdr:row>
      <xdr:rowOff>92075</xdr:rowOff>
    </xdr:to>
    <xdr:sp macro="" textlink="">
      <xdr:nvSpPr>
        <xdr:cNvPr id="150" name="円/楕円 149"/>
        <xdr:cNvSpPr/>
      </xdr:nvSpPr>
      <xdr:spPr>
        <a:xfrm>
          <a:off x="129540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76852</xdr:rowOff>
    </xdr:from>
    <xdr:ext cx="762000" cy="259045"/>
    <xdr:sp macro="" textlink="">
      <xdr:nvSpPr>
        <xdr:cNvPr id="151" name="テキスト ボックス 150"/>
        <xdr:cNvSpPr txBox="1"/>
      </xdr:nvSpPr>
      <xdr:spPr>
        <a:xfrm>
          <a:off x="1262380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少子高齢化の影響により社会保障費の増加が構造化しているものの，扶助費に係る経常収支比率は</a:t>
          </a:r>
          <a:r>
            <a:rPr kumimoji="1" lang="en-US" altLang="ja-JP" sz="1300">
              <a:latin typeface="ＭＳ Ｐゴシック"/>
            </a:rPr>
            <a:t>10.1</a:t>
          </a:r>
          <a:r>
            <a:rPr kumimoji="1" lang="ja-JP" altLang="en-US" sz="1300">
              <a:latin typeface="ＭＳ Ｐゴシック"/>
            </a:rPr>
            <a:t>％と，類似団体と比較すると低水準にある。前年度よりも</a:t>
          </a:r>
          <a:r>
            <a:rPr kumimoji="1" lang="en-US" altLang="ja-JP" sz="1300">
              <a:latin typeface="ＭＳ Ｐゴシック"/>
            </a:rPr>
            <a:t>0.3</a:t>
          </a:r>
          <a:r>
            <a:rPr kumimoji="1" lang="ja-JP" altLang="en-US" sz="1300">
              <a:latin typeface="ＭＳ Ｐゴシック"/>
            </a:rPr>
            <a:t>ポイント上昇したのは，障害福祉サービス費の伸びが要因として挙げられる。今後も扶助費の増加が予想されることから，引き続き資格審査等の適正化，生活保護受給者の就労支援等により，経費の抑制に努め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81" name="直線コネクタ 18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110672</xdr:rowOff>
    </xdr:to>
    <xdr:cxnSp macro="">
      <xdr:nvCxnSpPr>
        <xdr:cNvPr id="186" name="直線コネクタ 185"/>
        <xdr:cNvCxnSpPr/>
      </xdr:nvCxnSpPr>
      <xdr:spPr>
        <a:xfrm>
          <a:off x="3987800" y="93199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87"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8" name="フローチャート : 判断 18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86178</xdr:rowOff>
    </xdr:from>
    <xdr:to>
      <xdr:col>5</xdr:col>
      <xdr:colOff>549275</xdr:colOff>
      <xdr:row>54</xdr:row>
      <xdr:rowOff>61685</xdr:rowOff>
    </xdr:to>
    <xdr:cxnSp macro="">
      <xdr:nvCxnSpPr>
        <xdr:cNvPr id="189" name="直線コネクタ 188"/>
        <xdr:cNvCxnSpPr/>
      </xdr:nvCxnSpPr>
      <xdr:spPr>
        <a:xfrm>
          <a:off x="3098800" y="91730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0" name="フローチャート : 判断 18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1" name="テキスト ボックス 190"/>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86178</xdr:rowOff>
    </xdr:from>
    <xdr:to>
      <xdr:col>4</xdr:col>
      <xdr:colOff>346075</xdr:colOff>
      <xdr:row>54</xdr:row>
      <xdr:rowOff>12700</xdr:rowOff>
    </xdr:to>
    <xdr:cxnSp macro="">
      <xdr:nvCxnSpPr>
        <xdr:cNvPr id="192" name="直線コネクタ 191"/>
        <xdr:cNvCxnSpPr/>
      </xdr:nvCxnSpPr>
      <xdr:spPr>
        <a:xfrm flipV="1">
          <a:off x="2209800" y="91730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4" name="テキスト ボックス 19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54</xdr:row>
      <xdr:rowOff>12700</xdr:rowOff>
    </xdr:to>
    <xdr:cxnSp macro="">
      <xdr:nvCxnSpPr>
        <xdr:cNvPr id="195" name="直線コネクタ 194"/>
        <xdr:cNvCxnSpPr/>
      </xdr:nvCxnSpPr>
      <xdr:spPr>
        <a:xfrm>
          <a:off x="1320800" y="91893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198" name="フローチャート : 判断 197"/>
        <xdr:cNvSpPr/>
      </xdr:nvSpPr>
      <xdr:spPr>
        <a:xfrm>
          <a:off x="1270000" y="928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113592</xdr:rowOff>
    </xdr:from>
    <xdr:ext cx="762000" cy="259045"/>
    <xdr:sp macro="" textlink="">
      <xdr:nvSpPr>
        <xdr:cNvPr id="199" name="テキスト ボックス 198"/>
        <xdr:cNvSpPr txBox="1"/>
      </xdr:nvSpPr>
      <xdr:spPr>
        <a:xfrm>
          <a:off x="939800" y="937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5" name="円/楕円 204"/>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06"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07" name="円/楕円 206"/>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08" name="テキスト ボックス 207"/>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35378</xdr:rowOff>
    </xdr:from>
    <xdr:to>
      <xdr:col>4</xdr:col>
      <xdr:colOff>396875</xdr:colOff>
      <xdr:row>53</xdr:row>
      <xdr:rowOff>136978</xdr:rowOff>
    </xdr:to>
    <xdr:sp macro="" textlink="">
      <xdr:nvSpPr>
        <xdr:cNvPr id="209" name="円/楕円 208"/>
        <xdr:cNvSpPr/>
      </xdr:nvSpPr>
      <xdr:spPr>
        <a:xfrm>
          <a:off x="3048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147155</xdr:rowOff>
    </xdr:from>
    <xdr:ext cx="762000" cy="259045"/>
    <xdr:sp macro="" textlink="">
      <xdr:nvSpPr>
        <xdr:cNvPr id="210" name="テキスト ボックス 209"/>
        <xdr:cNvSpPr txBox="1"/>
      </xdr:nvSpPr>
      <xdr:spPr>
        <a:xfrm>
          <a:off x="2717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1" name="円/楕円 210"/>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2" name="テキスト ボックス 211"/>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13" name="円/楕円 212"/>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163484</xdr:rowOff>
    </xdr:from>
    <xdr:ext cx="762000" cy="259045"/>
    <xdr:sp macro="" textlink="">
      <xdr:nvSpPr>
        <xdr:cNvPr id="214" name="テキスト ボックス 213"/>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その他に係る経常収支比率は</a:t>
          </a:r>
          <a:r>
            <a:rPr kumimoji="1" lang="en-US" altLang="ja-JP" sz="1200">
              <a:latin typeface="ＭＳ Ｐゴシック"/>
            </a:rPr>
            <a:t>15.7</a:t>
          </a:r>
          <a:r>
            <a:rPr kumimoji="1" lang="ja-JP" altLang="en-US" sz="1200">
              <a:latin typeface="ＭＳ Ｐゴシック"/>
            </a:rPr>
            <a:t>％で，類似団体内平均値を上回っており，前年度と比較して</a:t>
          </a:r>
          <a:r>
            <a:rPr kumimoji="1" lang="en-US" altLang="ja-JP" sz="1200">
              <a:latin typeface="ＭＳ Ｐゴシック"/>
            </a:rPr>
            <a:t>1.1</a:t>
          </a:r>
          <a:r>
            <a:rPr kumimoji="1" lang="ja-JP" altLang="en-US" sz="1200">
              <a:latin typeface="ＭＳ Ｐゴシック"/>
            </a:rPr>
            <a:t>ポイントの増となっている。主な要因としては，社会保障経費の増加及び水産業施設の復興整備事業により，公営事業会計への繰出金が増加したことである。今後も，社会保障関連事業や一斉見直しを行っている区画整理事業への繰出金の増加が予想される。扶助費の支給に係る適正審査，事業の効率化等により，引き続き繰出金の抑制に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2" name="直線コネクタ 241"/>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5"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6" name="直線コネクタ 245"/>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19050</xdr:rowOff>
    </xdr:from>
    <xdr:to>
      <xdr:col>24</xdr:col>
      <xdr:colOff>31750</xdr:colOff>
      <xdr:row>57</xdr:row>
      <xdr:rowOff>158750</xdr:rowOff>
    </xdr:to>
    <xdr:cxnSp macro="">
      <xdr:nvCxnSpPr>
        <xdr:cNvPr id="247" name="直線コネクタ 246"/>
        <xdr:cNvCxnSpPr/>
      </xdr:nvCxnSpPr>
      <xdr:spPr>
        <a:xfrm>
          <a:off x="15671800" y="97917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48"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9" name="フローチャート : 判断 248"/>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38100</xdr:rowOff>
    </xdr:from>
    <xdr:to>
      <xdr:col>22</xdr:col>
      <xdr:colOff>565150</xdr:colOff>
      <xdr:row>57</xdr:row>
      <xdr:rowOff>19050</xdr:rowOff>
    </xdr:to>
    <xdr:cxnSp macro="">
      <xdr:nvCxnSpPr>
        <xdr:cNvPr id="250" name="直線コネクタ 249"/>
        <xdr:cNvCxnSpPr/>
      </xdr:nvCxnSpPr>
      <xdr:spPr>
        <a:xfrm>
          <a:off x="14782800" y="9639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1" name="フローチャート :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52" name="テキスト ボックス 251"/>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38100</xdr:rowOff>
    </xdr:from>
    <xdr:to>
      <xdr:col>21</xdr:col>
      <xdr:colOff>361950</xdr:colOff>
      <xdr:row>56</xdr:row>
      <xdr:rowOff>127000</xdr:rowOff>
    </xdr:to>
    <xdr:cxnSp macro="">
      <xdr:nvCxnSpPr>
        <xdr:cNvPr id="253" name="直線コネクタ 252"/>
        <xdr:cNvCxnSpPr/>
      </xdr:nvCxnSpPr>
      <xdr:spPr>
        <a:xfrm flipV="1">
          <a:off x="13893800" y="9639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4" name="フローチャート : 判断 253"/>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10177</xdr:rowOff>
    </xdr:from>
    <xdr:ext cx="762000" cy="259045"/>
    <xdr:sp macro="" textlink="">
      <xdr:nvSpPr>
        <xdr:cNvPr id="255" name="テキスト ボックス 254"/>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63500</xdr:rowOff>
    </xdr:from>
    <xdr:to>
      <xdr:col>20</xdr:col>
      <xdr:colOff>158750</xdr:colOff>
      <xdr:row>56</xdr:row>
      <xdr:rowOff>127000</xdr:rowOff>
    </xdr:to>
    <xdr:cxnSp macro="">
      <xdr:nvCxnSpPr>
        <xdr:cNvPr id="256" name="直線コネクタ 255"/>
        <xdr:cNvCxnSpPr/>
      </xdr:nvCxnSpPr>
      <xdr:spPr>
        <a:xfrm>
          <a:off x="13004800" y="9664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7" name="フローチャート : 判断 256"/>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58" name="テキスト ボックス 257"/>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59" name="フローチャート : 判断 258"/>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10177</xdr:rowOff>
    </xdr:from>
    <xdr:ext cx="762000" cy="259045"/>
    <xdr:sp macro="" textlink="">
      <xdr:nvSpPr>
        <xdr:cNvPr id="260" name="テキスト ボックス 259"/>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107950</xdr:rowOff>
    </xdr:from>
    <xdr:to>
      <xdr:col>24</xdr:col>
      <xdr:colOff>82550</xdr:colOff>
      <xdr:row>58</xdr:row>
      <xdr:rowOff>38100</xdr:rowOff>
    </xdr:to>
    <xdr:sp macro="" textlink="">
      <xdr:nvSpPr>
        <xdr:cNvPr id="266" name="円/楕円 265"/>
        <xdr:cNvSpPr/>
      </xdr:nvSpPr>
      <xdr:spPr>
        <a:xfrm>
          <a:off x="16459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80027</xdr:rowOff>
    </xdr:from>
    <xdr:ext cx="762000" cy="259045"/>
    <xdr:sp macro="" textlink="">
      <xdr:nvSpPr>
        <xdr:cNvPr id="267" name="その他該当値テキスト"/>
        <xdr:cNvSpPr txBox="1"/>
      </xdr:nvSpPr>
      <xdr:spPr>
        <a:xfrm>
          <a:off x="16598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139700</xdr:rowOff>
    </xdr:from>
    <xdr:to>
      <xdr:col>22</xdr:col>
      <xdr:colOff>615950</xdr:colOff>
      <xdr:row>57</xdr:row>
      <xdr:rowOff>69850</xdr:rowOff>
    </xdr:to>
    <xdr:sp macro="" textlink="">
      <xdr:nvSpPr>
        <xdr:cNvPr id="268" name="円/楕円 267"/>
        <xdr:cNvSpPr/>
      </xdr:nvSpPr>
      <xdr:spPr>
        <a:xfrm>
          <a:off x="15621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54627</xdr:rowOff>
    </xdr:from>
    <xdr:ext cx="736600" cy="259045"/>
    <xdr:sp macro="" textlink="">
      <xdr:nvSpPr>
        <xdr:cNvPr id="269" name="テキスト ボックス 268"/>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158750</xdr:rowOff>
    </xdr:from>
    <xdr:to>
      <xdr:col>21</xdr:col>
      <xdr:colOff>412750</xdr:colOff>
      <xdr:row>56</xdr:row>
      <xdr:rowOff>88900</xdr:rowOff>
    </xdr:to>
    <xdr:sp macro="" textlink="">
      <xdr:nvSpPr>
        <xdr:cNvPr id="270" name="円/楕円 269"/>
        <xdr:cNvSpPr/>
      </xdr:nvSpPr>
      <xdr:spPr>
        <a:xfrm>
          <a:off x="14732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71" name="テキスト ボックス 270"/>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2" name="円/楕円 271"/>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73" name="テキスト ボックス 272"/>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74" name="円/楕円 273"/>
        <xdr:cNvSpPr/>
      </xdr:nvSpPr>
      <xdr:spPr>
        <a:xfrm>
          <a:off x="12954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75" name="テキスト ボックス 274"/>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年度に消防・救急業務及び廃棄物処理業務の広域化により一部事務組合への負担金が，平成</a:t>
          </a:r>
          <a:r>
            <a:rPr kumimoji="1" lang="en-US" altLang="ja-JP" sz="1300">
              <a:latin typeface="ＭＳ Ｐゴシック"/>
            </a:rPr>
            <a:t>26</a:t>
          </a:r>
          <a:r>
            <a:rPr kumimoji="1" lang="ja-JP" altLang="en-US" sz="1300">
              <a:latin typeface="ＭＳ Ｐゴシック"/>
            </a:rPr>
            <a:t>年度にコミュニティーセンターの地域移管拡大によりコミュニティ施設地域運営補助金が増加し，人件費・物件費から補助費等に費用が振替わっている。運営効率化を更に推進し，補助費等の縮減に努める。また，引き続き補助金等審査委員会において，既存の補助金等の公平性，費用対効果等について検証し，適正化を図っ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305" name="直線コネクタ 304"/>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306"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307" name="直線コネクタ 306"/>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83457</xdr:rowOff>
    </xdr:from>
    <xdr:to>
      <xdr:col>24</xdr:col>
      <xdr:colOff>31750</xdr:colOff>
      <xdr:row>38</xdr:row>
      <xdr:rowOff>116115</xdr:rowOff>
    </xdr:to>
    <xdr:cxnSp macro="">
      <xdr:nvCxnSpPr>
        <xdr:cNvPr id="310" name="直線コネクタ 309"/>
        <xdr:cNvCxnSpPr/>
      </xdr:nvCxnSpPr>
      <xdr:spPr>
        <a:xfrm>
          <a:off x="15671800" y="65985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149877</xdr:rowOff>
    </xdr:from>
    <xdr:ext cx="762000" cy="259045"/>
    <xdr:sp macro="" textlink="">
      <xdr:nvSpPr>
        <xdr:cNvPr id="311" name="補助費等平均値テキスト"/>
        <xdr:cNvSpPr txBox="1"/>
      </xdr:nvSpPr>
      <xdr:spPr>
        <a:xfrm>
          <a:off x="16598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2" name="フローチャート : 判断 311"/>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39915</xdr:rowOff>
    </xdr:from>
    <xdr:to>
      <xdr:col>22</xdr:col>
      <xdr:colOff>565150</xdr:colOff>
      <xdr:row>38</xdr:row>
      <xdr:rowOff>83457</xdr:rowOff>
    </xdr:to>
    <xdr:cxnSp macro="">
      <xdr:nvCxnSpPr>
        <xdr:cNvPr id="313" name="直線コネクタ 312"/>
        <xdr:cNvCxnSpPr/>
      </xdr:nvCxnSpPr>
      <xdr:spPr>
        <a:xfrm>
          <a:off x="14782800" y="6555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4" name="フローチャート : 判断 313"/>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95449</xdr:rowOff>
    </xdr:from>
    <xdr:ext cx="736600" cy="259045"/>
    <xdr:sp macro="" textlink="">
      <xdr:nvSpPr>
        <xdr:cNvPr id="315" name="テキスト ボックス 314"/>
        <xdr:cNvSpPr txBox="1"/>
      </xdr:nvSpPr>
      <xdr:spPr>
        <a:xfrm>
          <a:off x="15290800" y="592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137886</xdr:rowOff>
    </xdr:from>
    <xdr:to>
      <xdr:col>21</xdr:col>
      <xdr:colOff>361950</xdr:colOff>
      <xdr:row>38</xdr:row>
      <xdr:rowOff>39915</xdr:rowOff>
    </xdr:to>
    <xdr:cxnSp macro="">
      <xdr:nvCxnSpPr>
        <xdr:cNvPr id="316" name="直線コネクタ 315"/>
        <xdr:cNvCxnSpPr/>
      </xdr:nvCxnSpPr>
      <xdr:spPr>
        <a:xfrm>
          <a:off x="13893800" y="5967186"/>
          <a:ext cx="889000" cy="5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29028</xdr:rowOff>
    </xdr:from>
    <xdr:to>
      <xdr:col>20</xdr:col>
      <xdr:colOff>158750</xdr:colOff>
      <xdr:row>34</xdr:row>
      <xdr:rowOff>137886</xdr:rowOff>
    </xdr:to>
    <xdr:cxnSp macro="">
      <xdr:nvCxnSpPr>
        <xdr:cNvPr id="319" name="直線コネクタ 318"/>
        <xdr:cNvCxnSpPr/>
      </xdr:nvCxnSpPr>
      <xdr:spPr>
        <a:xfrm>
          <a:off x="13004800" y="5858328"/>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87086</xdr:rowOff>
    </xdr:from>
    <xdr:to>
      <xdr:col>19</xdr:col>
      <xdr:colOff>6350</xdr:colOff>
      <xdr:row>35</xdr:row>
      <xdr:rowOff>17236</xdr:rowOff>
    </xdr:to>
    <xdr:sp macro="" textlink="">
      <xdr:nvSpPr>
        <xdr:cNvPr id="322" name="フローチャート : 判断 321"/>
        <xdr:cNvSpPr/>
      </xdr:nvSpPr>
      <xdr:spPr>
        <a:xfrm>
          <a:off x="12954000" y="591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2013</xdr:rowOff>
    </xdr:from>
    <xdr:ext cx="762000" cy="259045"/>
    <xdr:sp macro="" textlink="">
      <xdr:nvSpPr>
        <xdr:cNvPr id="323" name="テキスト ボックス 322"/>
        <xdr:cNvSpPr txBox="1"/>
      </xdr:nvSpPr>
      <xdr:spPr>
        <a:xfrm>
          <a:off x="12623800" y="600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65315</xdr:rowOff>
    </xdr:from>
    <xdr:to>
      <xdr:col>24</xdr:col>
      <xdr:colOff>82550</xdr:colOff>
      <xdr:row>38</xdr:row>
      <xdr:rowOff>166915</xdr:rowOff>
    </xdr:to>
    <xdr:sp macro="" textlink="">
      <xdr:nvSpPr>
        <xdr:cNvPr id="329" name="円/楕円 328"/>
        <xdr:cNvSpPr/>
      </xdr:nvSpPr>
      <xdr:spPr>
        <a:xfrm>
          <a:off x="164592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37392</xdr:rowOff>
    </xdr:from>
    <xdr:ext cx="762000" cy="259045"/>
    <xdr:sp macro="" textlink="">
      <xdr:nvSpPr>
        <xdr:cNvPr id="330" name="補助費等該当値テキスト"/>
        <xdr:cNvSpPr txBox="1"/>
      </xdr:nvSpPr>
      <xdr:spPr>
        <a:xfrm>
          <a:off x="16598900" y="655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32657</xdr:rowOff>
    </xdr:from>
    <xdr:to>
      <xdr:col>22</xdr:col>
      <xdr:colOff>615950</xdr:colOff>
      <xdr:row>38</xdr:row>
      <xdr:rowOff>134257</xdr:rowOff>
    </xdr:to>
    <xdr:sp macro="" textlink="">
      <xdr:nvSpPr>
        <xdr:cNvPr id="331" name="円/楕円 330"/>
        <xdr:cNvSpPr/>
      </xdr:nvSpPr>
      <xdr:spPr>
        <a:xfrm>
          <a:off x="15621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119034</xdr:rowOff>
    </xdr:from>
    <xdr:ext cx="736600" cy="259045"/>
    <xdr:sp macro="" textlink="">
      <xdr:nvSpPr>
        <xdr:cNvPr id="332" name="テキスト ボックス 331"/>
        <xdr:cNvSpPr txBox="1"/>
      </xdr:nvSpPr>
      <xdr:spPr>
        <a:xfrm>
          <a:off x="15290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160565</xdr:rowOff>
    </xdr:from>
    <xdr:to>
      <xdr:col>21</xdr:col>
      <xdr:colOff>412750</xdr:colOff>
      <xdr:row>38</xdr:row>
      <xdr:rowOff>90715</xdr:rowOff>
    </xdr:to>
    <xdr:sp macro="" textlink="">
      <xdr:nvSpPr>
        <xdr:cNvPr id="333" name="円/楕円 332"/>
        <xdr:cNvSpPr/>
      </xdr:nvSpPr>
      <xdr:spPr>
        <a:xfrm>
          <a:off x="14732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75492</xdr:rowOff>
    </xdr:from>
    <xdr:ext cx="762000" cy="259045"/>
    <xdr:sp macro="" textlink="">
      <xdr:nvSpPr>
        <xdr:cNvPr id="334" name="テキスト ボックス 333"/>
        <xdr:cNvSpPr txBox="1"/>
      </xdr:nvSpPr>
      <xdr:spPr>
        <a:xfrm>
          <a:off x="14401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87086</xdr:rowOff>
    </xdr:from>
    <xdr:to>
      <xdr:col>20</xdr:col>
      <xdr:colOff>209550</xdr:colOff>
      <xdr:row>35</xdr:row>
      <xdr:rowOff>17236</xdr:rowOff>
    </xdr:to>
    <xdr:sp macro="" textlink="">
      <xdr:nvSpPr>
        <xdr:cNvPr id="335" name="円/楕円 334"/>
        <xdr:cNvSpPr/>
      </xdr:nvSpPr>
      <xdr:spPr>
        <a:xfrm>
          <a:off x="13843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27413</xdr:rowOff>
    </xdr:from>
    <xdr:ext cx="762000" cy="259045"/>
    <xdr:sp macro="" textlink="">
      <xdr:nvSpPr>
        <xdr:cNvPr id="336" name="テキスト ボックス 335"/>
        <xdr:cNvSpPr txBox="1"/>
      </xdr:nvSpPr>
      <xdr:spPr>
        <a:xfrm>
          <a:off x="13512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149678</xdr:rowOff>
    </xdr:from>
    <xdr:to>
      <xdr:col>19</xdr:col>
      <xdr:colOff>6350</xdr:colOff>
      <xdr:row>34</xdr:row>
      <xdr:rowOff>79828</xdr:rowOff>
    </xdr:to>
    <xdr:sp macro="" textlink="">
      <xdr:nvSpPr>
        <xdr:cNvPr id="337" name="円/楕円 336"/>
        <xdr:cNvSpPr/>
      </xdr:nvSpPr>
      <xdr:spPr>
        <a:xfrm>
          <a:off x="12954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90005</xdr:rowOff>
    </xdr:from>
    <xdr:ext cx="762000" cy="259045"/>
    <xdr:sp macro="" textlink="">
      <xdr:nvSpPr>
        <xdr:cNvPr id="338" name="テキスト ボックス 337"/>
        <xdr:cNvSpPr txBox="1"/>
      </xdr:nvSpPr>
      <xdr:spPr>
        <a:xfrm>
          <a:off x="12623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市債残高の減少に努めてきたが，国の政策により発行した臨時財政対策債の影響もあり，近年では公債費の大幅な減少は難しくなってきている。平成</a:t>
          </a:r>
          <a:r>
            <a:rPr kumimoji="1" lang="en-US" altLang="ja-JP" sz="1200">
              <a:latin typeface="ＭＳ Ｐゴシック"/>
            </a:rPr>
            <a:t>26</a:t>
          </a:r>
          <a:r>
            <a:rPr kumimoji="1" lang="ja-JP" altLang="en-US" sz="1200">
              <a:latin typeface="ＭＳ Ｐゴシック"/>
            </a:rPr>
            <a:t>年度では，新清掃センター整備事業債の償還開始等により，前年度と比較して</a:t>
          </a:r>
          <a:r>
            <a:rPr kumimoji="1" lang="en-US" altLang="ja-JP" sz="1200">
              <a:latin typeface="ＭＳ Ｐゴシック"/>
            </a:rPr>
            <a:t>0.1</a:t>
          </a:r>
          <a:r>
            <a:rPr kumimoji="1" lang="ja-JP" altLang="en-US" sz="1200">
              <a:latin typeface="ＭＳ Ｐゴシック"/>
            </a:rPr>
            <a:t>ポイントの増となった。今後は，平成</a:t>
          </a:r>
          <a:r>
            <a:rPr kumimoji="1" lang="en-US" altLang="ja-JP" sz="1200">
              <a:latin typeface="ＭＳ Ｐゴシック"/>
            </a:rPr>
            <a:t>29</a:t>
          </a:r>
          <a:r>
            <a:rPr kumimoji="1" lang="ja-JP" altLang="en-US" sz="1200">
              <a:latin typeface="ＭＳ Ｐゴシック"/>
            </a:rPr>
            <a:t>年度を完了目標年次として学校施設耐震化事業を重点的に実施しているため，公債費の増加が見込まれる。引き続き，プライマリー・バランスの黒字を堅持しながら，市債の適正な活用に努める。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7" name="直線コネクタ 3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8" name="テキスト ボックス 3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62" name="直線コネクタ 361"/>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3"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4" name="直線コネクタ 363"/>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5"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6" name="直線コネクタ 365"/>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58420</xdr:rowOff>
    </xdr:from>
    <xdr:to>
      <xdr:col>7</xdr:col>
      <xdr:colOff>15875</xdr:colOff>
      <xdr:row>76</xdr:row>
      <xdr:rowOff>64136</xdr:rowOff>
    </xdr:to>
    <xdr:cxnSp macro="">
      <xdr:nvCxnSpPr>
        <xdr:cNvPr id="367" name="直線コネクタ 366"/>
        <xdr:cNvCxnSpPr/>
      </xdr:nvCxnSpPr>
      <xdr:spPr>
        <a:xfrm>
          <a:off x="3987800" y="130886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98442</xdr:rowOff>
    </xdr:from>
    <xdr:ext cx="762000" cy="259045"/>
    <xdr:sp macro="" textlink="">
      <xdr:nvSpPr>
        <xdr:cNvPr id="368" name="公債費平均値テキスト"/>
        <xdr:cNvSpPr txBox="1"/>
      </xdr:nvSpPr>
      <xdr:spPr>
        <a:xfrm>
          <a:off x="4914900" y="1278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9" name="フローチャート : 判断 368"/>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24130</xdr:rowOff>
    </xdr:from>
    <xdr:to>
      <xdr:col>5</xdr:col>
      <xdr:colOff>549275</xdr:colOff>
      <xdr:row>76</xdr:row>
      <xdr:rowOff>58420</xdr:rowOff>
    </xdr:to>
    <xdr:cxnSp macro="">
      <xdr:nvCxnSpPr>
        <xdr:cNvPr id="370" name="直線コネクタ 369"/>
        <xdr:cNvCxnSpPr/>
      </xdr:nvCxnSpPr>
      <xdr:spPr>
        <a:xfrm>
          <a:off x="3098800" y="130543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71" name="フローチャート : 判断 370"/>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39387</xdr:rowOff>
    </xdr:from>
    <xdr:ext cx="736600" cy="259045"/>
    <xdr:sp macro="" textlink="">
      <xdr:nvSpPr>
        <xdr:cNvPr id="372" name="テキスト ボックス 371"/>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24130</xdr:rowOff>
    </xdr:from>
    <xdr:to>
      <xdr:col>4</xdr:col>
      <xdr:colOff>346075</xdr:colOff>
      <xdr:row>76</xdr:row>
      <xdr:rowOff>35561</xdr:rowOff>
    </xdr:to>
    <xdr:cxnSp macro="">
      <xdr:nvCxnSpPr>
        <xdr:cNvPr id="373" name="直線コネクタ 372"/>
        <xdr:cNvCxnSpPr/>
      </xdr:nvCxnSpPr>
      <xdr:spPr>
        <a:xfrm flipV="1">
          <a:off x="2209800" y="130543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4" name="フローチャート : 判断 373"/>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67962</xdr:rowOff>
    </xdr:from>
    <xdr:ext cx="762000" cy="259045"/>
    <xdr:sp macro="" textlink="">
      <xdr:nvSpPr>
        <xdr:cNvPr id="375" name="テキスト ボックス 374"/>
        <xdr:cNvSpPr txBox="1"/>
      </xdr:nvSpPr>
      <xdr:spPr>
        <a:xfrm>
          <a:off x="2717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35561</xdr:rowOff>
    </xdr:from>
    <xdr:to>
      <xdr:col>3</xdr:col>
      <xdr:colOff>142875</xdr:colOff>
      <xdr:row>76</xdr:row>
      <xdr:rowOff>52705</xdr:rowOff>
    </xdr:to>
    <xdr:cxnSp macro="">
      <xdr:nvCxnSpPr>
        <xdr:cNvPr id="376" name="直線コネクタ 375"/>
        <xdr:cNvCxnSpPr/>
      </xdr:nvCxnSpPr>
      <xdr:spPr>
        <a:xfrm flipV="1">
          <a:off x="1320800" y="1306576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7" name="フローチャート : 判断 376"/>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79392</xdr:rowOff>
    </xdr:from>
    <xdr:ext cx="762000" cy="259045"/>
    <xdr:sp macro="" textlink="">
      <xdr:nvSpPr>
        <xdr:cNvPr id="378" name="テキスト ボックス 377"/>
        <xdr:cNvSpPr txBox="1"/>
      </xdr:nvSpPr>
      <xdr:spPr>
        <a:xfrm>
          <a:off x="1828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79" name="フローチャート : 判断 378"/>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50817</xdr:rowOff>
    </xdr:from>
    <xdr:ext cx="762000" cy="259045"/>
    <xdr:sp macro="" textlink="">
      <xdr:nvSpPr>
        <xdr:cNvPr id="380" name="テキスト ボックス 379"/>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13336</xdr:rowOff>
    </xdr:from>
    <xdr:to>
      <xdr:col>7</xdr:col>
      <xdr:colOff>66675</xdr:colOff>
      <xdr:row>76</xdr:row>
      <xdr:rowOff>114936</xdr:rowOff>
    </xdr:to>
    <xdr:sp macro="" textlink="">
      <xdr:nvSpPr>
        <xdr:cNvPr id="386" name="円/楕円 385"/>
        <xdr:cNvSpPr/>
      </xdr:nvSpPr>
      <xdr:spPr>
        <a:xfrm>
          <a:off x="47752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156863</xdr:rowOff>
    </xdr:from>
    <xdr:ext cx="762000" cy="259045"/>
    <xdr:sp macro="" textlink="">
      <xdr:nvSpPr>
        <xdr:cNvPr id="387" name="公債費該当値テキスト"/>
        <xdr:cNvSpPr txBox="1"/>
      </xdr:nvSpPr>
      <xdr:spPr>
        <a:xfrm>
          <a:off x="4914900" y="1301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xdr:rowOff>
    </xdr:from>
    <xdr:to>
      <xdr:col>5</xdr:col>
      <xdr:colOff>600075</xdr:colOff>
      <xdr:row>76</xdr:row>
      <xdr:rowOff>109220</xdr:rowOff>
    </xdr:to>
    <xdr:sp macro="" textlink="">
      <xdr:nvSpPr>
        <xdr:cNvPr id="388" name="円/楕円 387"/>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93997</xdr:rowOff>
    </xdr:from>
    <xdr:ext cx="736600" cy="259045"/>
    <xdr:sp macro="" textlink="">
      <xdr:nvSpPr>
        <xdr:cNvPr id="389" name="テキスト ボックス 388"/>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144780</xdr:rowOff>
    </xdr:from>
    <xdr:to>
      <xdr:col>4</xdr:col>
      <xdr:colOff>396875</xdr:colOff>
      <xdr:row>76</xdr:row>
      <xdr:rowOff>74930</xdr:rowOff>
    </xdr:to>
    <xdr:sp macro="" textlink="">
      <xdr:nvSpPr>
        <xdr:cNvPr id="390" name="円/楕円 389"/>
        <xdr:cNvSpPr/>
      </xdr:nvSpPr>
      <xdr:spPr>
        <a:xfrm>
          <a:off x="3048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59707</xdr:rowOff>
    </xdr:from>
    <xdr:ext cx="762000" cy="259045"/>
    <xdr:sp macro="" textlink="">
      <xdr:nvSpPr>
        <xdr:cNvPr id="391" name="テキスト ボックス 390"/>
        <xdr:cNvSpPr txBox="1"/>
      </xdr:nvSpPr>
      <xdr:spPr>
        <a:xfrm>
          <a:off x="2717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156211</xdr:rowOff>
    </xdr:from>
    <xdr:to>
      <xdr:col>3</xdr:col>
      <xdr:colOff>193675</xdr:colOff>
      <xdr:row>76</xdr:row>
      <xdr:rowOff>86361</xdr:rowOff>
    </xdr:to>
    <xdr:sp macro="" textlink="">
      <xdr:nvSpPr>
        <xdr:cNvPr id="392" name="円/楕円 391"/>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71138</xdr:rowOff>
    </xdr:from>
    <xdr:ext cx="762000" cy="259045"/>
    <xdr:sp macro="" textlink="">
      <xdr:nvSpPr>
        <xdr:cNvPr id="393" name="テキスト ボックス 392"/>
        <xdr:cNvSpPr txBox="1"/>
      </xdr:nvSpPr>
      <xdr:spPr>
        <a:xfrm>
          <a:off x="1828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1905</xdr:rowOff>
    </xdr:from>
    <xdr:to>
      <xdr:col>1</xdr:col>
      <xdr:colOff>676275</xdr:colOff>
      <xdr:row>76</xdr:row>
      <xdr:rowOff>103505</xdr:rowOff>
    </xdr:to>
    <xdr:sp macro="" textlink="">
      <xdr:nvSpPr>
        <xdr:cNvPr id="394" name="円/楕円 393"/>
        <xdr:cNvSpPr/>
      </xdr:nvSpPr>
      <xdr:spPr>
        <a:xfrm>
          <a:off x="1270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88282</xdr:rowOff>
    </xdr:from>
    <xdr:ext cx="762000" cy="259045"/>
    <xdr:sp macro="" textlink="">
      <xdr:nvSpPr>
        <xdr:cNvPr id="395" name="テキスト ボックス 394"/>
        <xdr:cNvSpPr txBox="1"/>
      </xdr:nvSpPr>
      <xdr:spPr>
        <a:xfrm>
          <a:off x="939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類似団体内平均値を下回ってはいるものの，前年度に比べて</a:t>
          </a:r>
          <a:r>
            <a:rPr kumimoji="1" lang="en-US" altLang="ja-JP" sz="1300">
              <a:latin typeface="ＭＳ Ｐゴシック"/>
            </a:rPr>
            <a:t>1.3</a:t>
          </a:r>
          <a:r>
            <a:rPr kumimoji="1" lang="ja-JP" altLang="en-US" sz="1300">
              <a:latin typeface="ＭＳ Ｐゴシック"/>
            </a:rPr>
            <a:t>ポイントの増となっている。人件費を除くすべての経費が増加しており，特に繰出金が影響したその他が</a:t>
          </a:r>
          <a:r>
            <a:rPr kumimoji="1" lang="en-US" altLang="ja-JP" sz="1300">
              <a:latin typeface="ＭＳ Ｐゴシック"/>
            </a:rPr>
            <a:t>1.1</a:t>
          </a:r>
          <a:r>
            <a:rPr kumimoji="1" lang="ja-JP" altLang="en-US" sz="1300">
              <a:latin typeface="ＭＳ Ｐゴシック"/>
            </a:rPr>
            <a:t>ポイント，消費増税により物件費が</a:t>
          </a:r>
          <a:r>
            <a:rPr kumimoji="1" lang="en-US" altLang="ja-JP" sz="1300">
              <a:latin typeface="ＭＳ Ｐゴシック"/>
            </a:rPr>
            <a:t>0.5</a:t>
          </a:r>
          <a:r>
            <a:rPr kumimoji="1" lang="ja-JP" altLang="en-US" sz="1300">
              <a:latin typeface="ＭＳ Ｐゴシック"/>
            </a:rPr>
            <a:t>ポイント，障害福祉サービス費等により扶助費が</a:t>
          </a:r>
          <a:r>
            <a:rPr kumimoji="1" lang="en-US" altLang="ja-JP" sz="1300">
              <a:latin typeface="ＭＳ Ｐゴシック"/>
            </a:rPr>
            <a:t>0.3</a:t>
          </a:r>
          <a:r>
            <a:rPr kumimoji="1" lang="ja-JP" altLang="en-US" sz="1300">
              <a:latin typeface="ＭＳ Ｐゴシック"/>
            </a:rPr>
            <a:t>ポイント増加している。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21" name="直線コネクタ 420"/>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22"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3" name="直線コネクタ 422"/>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4"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5" name="直線コネクタ 424"/>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90424</xdr:rowOff>
    </xdr:from>
    <xdr:to>
      <xdr:col>24</xdr:col>
      <xdr:colOff>31750</xdr:colOff>
      <xdr:row>76</xdr:row>
      <xdr:rowOff>149861</xdr:rowOff>
    </xdr:to>
    <xdr:cxnSp macro="">
      <xdr:nvCxnSpPr>
        <xdr:cNvPr id="426" name="直線コネクタ 425"/>
        <xdr:cNvCxnSpPr/>
      </xdr:nvCxnSpPr>
      <xdr:spPr>
        <a:xfrm>
          <a:off x="15671800" y="13120624"/>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36847</xdr:rowOff>
    </xdr:from>
    <xdr:ext cx="762000" cy="259045"/>
    <xdr:sp macro="" textlink="">
      <xdr:nvSpPr>
        <xdr:cNvPr id="427"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8" name="フローチャート : 判断 427"/>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115570</xdr:rowOff>
    </xdr:from>
    <xdr:to>
      <xdr:col>22</xdr:col>
      <xdr:colOff>565150</xdr:colOff>
      <xdr:row>76</xdr:row>
      <xdr:rowOff>90424</xdr:rowOff>
    </xdr:to>
    <xdr:cxnSp macro="">
      <xdr:nvCxnSpPr>
        <xdr:cNvPr id="429" name="直線コネクタ 428"/>
        <xdr:cNvCxnSpPr/>
      </xdr:nvCxnSpPr>
      <xdr:spPr>
        <a:xfrm>
          <a:off x="14782800" y="129743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30" name="フローチャート :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87140</xdr:rowOff>
    </xdr:from>
    <xdr:ext cx="736600" cy="259045"/>
    <xdr:sp macro="" textlink="">
      <xdr:nvSpPr>
        <xdr:cNvPr id="431" name="テキスト ボックス 430"/>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115570</xdr:rowOff>
    </xdr:from>
    <xdr:to>
      <xdr:col>21</xdr:col>
      <xdr:colOff>361950</xdr:colOff>
      <xdr:row>76</xdr:row>
      <xdr:rowOff>136144</xdr:rowOff>
    </xdr:to>
    <xdr:cxnSp macro="">
      <xdr:nvCxnSpPr>
        <xdr:cNvPr id="432" name="直線コネクタ 431"/>
        <xdr:cNvCxnSpPr/>
      </xdr:nvCxnSpPr>
      <xdr:spPr>
        <a:xfrm flipV="1">
          <a:off x="13893800" y="1297432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3" name="フローチャート : 判断 432"/>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34" name="テキスト ボックス 433"/>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72137</xdr:rowOff>
    </xdr:from>
    <xdr:to>
      <xdr:col>20</xdr:col>
      <xdr:colOff>158750</xdr:colOff>
      <xdr:row>76</xdr:row>
      <xdr:rowOff>136144</xdr:rowOff>
    </xdr:to>
    <xdr:cxnSp macro="">
      <xdr:nvCxnSpPr>
        <xdr:cNvPr id="435" name="直線コネクタ 434"/>
        <xdr:cNvCxnSpPr/>
      </xdr:nvCxnSpPr>
      <xdr:spPr>
        <a:xfrm>
          <a:off x="13004800" y="1310233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6" name="フローチャート : 判断 435"/>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37" name="テキスト ボックス 436"/>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137922</xdr:rowOff>
    </xdr:from>
    <xdr:to>
      <xdr:col>19</xdr:col>
      <xdr:colOff>6350</xdr:colOff>
      <xdr:row>76</xdr:row>
      <xdr:rowOff>68072</xdr:rowOff>
    </xdr:to>
    <xdr:sp macro="" textlink="">
      <xdr:nvSpPr>
        <xdr:cNvPr id="438" name="フローチャート : 判断 437"/>
        <xdr:cNvSpPr/>
      </xdr:nvSpPr>
      <xdr:spPr>
        <a:xfrm>
          <a:off x="12954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78249</xdr:rowOff>
    </xdr:from>
    <xdr:ext cx="762000" cy="259045"/>
    <xdr:sp macro="" textlink="">
      <xdr:nvSpPr>
        <xdr:cNvPr id="439" name="テキスト ボックス 438"/>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45" name="円/楕円 444"/>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115588</xdr:rowOff>
    </xdr:from>
    <xdr:ext cx="762000" cy="259045"/>
    <xdr:sp macro="" textlink="">
      <xdr:nvSpPr>
        <xdr:cNvPr id="446"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39624</xdr:rowOff>
    </xdr:from>
    <xdr:to>
      <xdr:col>22</xdr:col>
      <xdr:colOff>615950</xdr:colOff>
      <xdr:row>76</xdr:row>
      <xdr:rowOff>141224</xdr:rowOff>
    </xdr:to>
    <xdr:sp macro="" textlink="">
      <xdr:nvSpPr>
        <xdr:cNvPr id="447" name="円/楕円 446"/>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151401</xdr:rowOff>
    </xdr:from>
    <xdr:ext cx="736600" cy="259045"/>
    <xdr:sp macro="" textlink="">
      <xdr:nvSpPr>
        <xdr:cNvPr id="448" name="テキスト ボックス 447"/>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64770</xdr:rowOff>
    </xdr:from>
    <xdr:to>
      <xdr:col>21</xdr:col>
      <xdr:colOff>412750</xdr:colOff>
      <xdr:row>75</xdr:row>
      <xdr:rowOff>166370</xdr:rowOff>
    </xdr:to>
    <xdr:sp macro="" textlink="">
      <xdr:nvSpPr>
        <xdr:cNvPr id="449" name="円/楕円 448"/>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50" name="テキスト ボックス 449"/>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85344</xdr:rowOff>
    </xdr:from>
    <xdr:to>
      <xdr:col>20</xdr:col>
      <xdr:colOff>209550</xdr:colOff>
      <xdr:row>77</xdr:row>
      <xdr:rowOff>15494</xdr:rowOff>
    </xdr:to>
    <xdr:sp macro="" textlink="">
      <xdr:nvSpPr>
        <xdr:cNvPr id="451" name="円/楕円 450"/>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52" name="テキスト ボックス 451"/>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53" name="円/楕円 452"/>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107714</xdr:rowOff>
    </xdr:from>
    <xdr:ext cx="762000" cy="259045"/>
    <xdr:sp macro="" textlink="">
      <xdr:nvSpPr>
        <xdr:cNvPr id="454" name="テキスト ボックス 453"/>
        <xdr:cNvSpPr txBox="1"/>
      </xdr:nvSpPr>
      <xdr:spPr>
        <a:xfrm>
          <a:off x="12623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茨城県ひたちなか市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167931</xdr:rowOff>
    </xdr:from>
    <xdr:ext cx="762000" cy="259045"/>
    <xdr:sp macro="" textlink="">
      <xdr:nvSpPr>
        <xdr:cNvPr id="44" name="人口1人当たり決算額の推移最小値テキスト130"/>
        <xdr:cNvSpPr txBox="1"/>
      </xdr:nvSpPr>
      <xdr:spPr>
        <a:xfrm>
          <a:off x="5740400" y="330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157754</xdr:rowOff>
    </xdr:from>
    <xdr:to>
      <xdr:col>4</xdr:col>
      <xdr:colOff>1117600</xdr:colOff>
      <xdr:row>19</xdr:row>
      <xdr:rowOff>3495</xdr:rowOff>
    </xdr:to>
    <xdr:cxnSp macro="">
      <xdr:nvCxnSpPr>
        <xdr:cNvPr id="48" name="直線コネクタ 47"/>
        <xdr:cNvCxnSpPr/>
      </xdr:nvCxnSpPr>
      <xdr:spPr bwMode="auto">
        <a:xfrm flipV="1">
          <a:off x="5003800" y="3291479"/>
          <a:ext cx="647700" cy="17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3809</xdr:rowOff>
    </xdr:from>
    <xdr:ext cx="762000" cy="259045"/>
    <xdr:sp macro="" textlink="">
      <xdr:nvSpPr>
        <xdr:cNvPr id="49" name="人口1人当たり決算額の推移平均値テキスト130"/>
        <xdr:cNvSpPr txBox="1"/>
      </xdr:nvSpPr>
      <xdr:spPr>
        <a:xfrm>
          <a:off x="5740400" y="279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133157</xdr:rowOff>
    </xdr:from>
    <xdr:to>
      <xdr:col>4</xdr:col>
      <xdr:colOff>469900</xdr:colOff>
      <xdr:row>19</xdr:row>
      <xdr:rowOff>3495</xdr:rowOff>
    </xdr:to>
    <xdr:cxnSp macro="">
      <xdr:nvCxnSpPr>
        <xdr:cNvPr id="51" name="直線コネクタ 50"/>
        <xdr:cNvCxnSpPr/>
      </xdr:nvCxnSpPr>
      <xdr:spPr bwMode="auto">
        <a:xfrm>
          <a:off x="4305300" y="3266882"/>
          <a:ext cx="698500" cy="41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100659</xdr:rowOff>
    </xdr:from>
    <xdr:ext cx="736600" cy="259045"/>
    <xdr:sp macro="" textlink="">
      <xdr:nvSpPr>
        <xdr:cNvPr id="53" name="テキスト ボックス 52"/>
        <xdr:cNvSpPr txBox="1"/>
      </xdr:nvSpPr>
      <xdr:spPr>
        <a:xfrm>
          <a:off x="4622800" y="2720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87528</xdr:rowOff>
    </xdr:from>
    <xdr:to>
      <xdr:col>3</xdr:col>
      <xdr:colOff>904875</xdr:colOff>
      <xdr:row>18</xdr:row>
      <xdr:rowOff>133157</xdr:rowOff>
    </xdr:to>
    <xdr:cxnSp macro="">
      <xdr:nvCxnSpPr>
        <xdr:cNvPr id="54" name="直線コネクタ 53"/>
        <xdr:cNvCxnSpPr/>
      </xdr:nvCxnSpPr>
      <xdr:spPr bwMode="auto">
        <a:xfrm>
          <a:off x="3606800" y="3221253"/>
          <a:ext cx="698500" cy="45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78188</xdr:rowOff>
    </xdr:from>
    <xdr:ext cx="762000" cy="259045"/>
    <xdr:sp macro="" textlink="">
      <xdr:nvSpPr>
        <xdr:cNvPr id="56" name="テキスト ボックス 55"/>
        <xdr:cNvSpPr txBox="1"/>
      </xdr:nvSpPr>
      <xdr:spPr>
        <a:xfrm>
          <a:off x="3924300" y="26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87528</xdr:rowOff>
    </xdr:from>
    <xdr:to>
      <xdr:col>3</xdr:col>
      <xdr:colOff>206375</xdr:colOff>
      <xdr:row>18</xdr:row>
      <xdr:rowOff>91323</xdr:rowOff>
    </xdr:to>
    <xdr:cxnSp macro="">
      <xdr:nvCxnSpPr>
        <xdr:cNvPr id="57" name="直線コネクタ 56"/>
        <xdr:cNvCxnSpPr/>
      </xdr:nvCxnSpPr>
      <xdr:spPr bwMode="auto">
        <a:xfrm flipV="1">
          <a:off x="2908300" y="3221253"/>
          <a:ext cx="698500" cy="3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26273</xdr:rowOff>
    </xdr:from>
    <xdr:ext cx="762000" cy="259045"/>
    <xdr:sp macro="" textlink="">
      <xdr:nvSpPr>
        <xdr:cNvPr id="59" name="テキスト ボックス 58"/>
        <xdr:cNvSpPr txBox="1"/>
      </xdr:nvSpPr>
      <xdr:spPr>
        <a:xfrm>
          <a:off x="3225800" y="264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145862</xdr:rowOff>
    </xdr:from>
    <xdr:to>
      <xdr:col>2</xdr:col>
      <xdr:colOff>692150</xdr:colOff>
      <xdr:row>17</xdr:row>
      <xdr:rowOff>76012</xdr:rowOff>
    </xdr:to>
    <xdr:sp macro="" textlink="">
      <xdr:nvSpPr>
        <xdr:cNvPr id="60" name="フローチャート : 判断 59"/>
        <xdr:cNvSpPr/>
      </xdr:nvSpPr>
      <xdr:spPr bwMode="auto">
        <a:xfrm>
          <a:off x="2857500" y="29366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86189</xdr:rowOff>
    </xdr:from>
    <xdr:ext cx="762000" cy="259045"/>
    <xdr:sp macro="" textlink="">
      <xdr:nvSpPr>
        <xdr:cNvPr id="61" name="テキスト ボックス 60"/>
        <xdr:cNvSpPr txBox="1"/>
      </xdr:nvSpPr>
      <xdr:spPr>
        <a:xfrm>
          <a:off x="2527300" y="270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61,536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106954</xdr:rowOff>
    </xdr:from>
    <xdr:to>
      <xdr:col>5</xdr:col>
      <xdr:colOff>34925</xdr:colOff>
      <xdr:row>19</xdr:row>
      <xdr:rowOff>37104</xdr:rowOff>
    </xdr:to>
    <xdr:sp macro="" textlink="">
      <xdr:nvSpPr>
        <xdr:cNvPr id="67" name="円/楕円 66"/>
        <xdr:cNvSpPr/>
      </xdr:nvSpPr>
      <xdr:spPr bwMode="auto">
        <a:xfrm>
          <a:off x="5600700" y="3240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15531</xdr:rowOff>
    </xdr:from>
    <xdr:ext cx="762000" cy="259045"/>
    <xdr:sp macro="" textlink="">
      <xdr:nvSpPr>
        <xdr:cNvPr id="68" name="人口1人当たり決算額の推移該当値テキスト130"/>
        <xdr:cNvSpPr txBox="1"/>
      </xdr:nvSpPr>
      <xdr:spPr>
        <a:xfrm>
          <a:off x="5740400" y="314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48,238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124145</xdr:rowOff>
    </xdr:from>
    <xdr:to>
      <xdr:col>4</xdr:col>
      <xdr:colOff>520700</xdr:colOff>
      <xdr:row>19</xdr:row>
      <xdr:rowOff>54295</xdr:rowOff>
    </xdr:to>
    <xdr:sp macro="" textlink="">
      <xdr:nvSpPr>
        <xdr:cNvPr id="69" name="円/楕円 68"/>
        <xdr:cNvSpPr/>
      </xdr:nvSpPr>
      <xdr:spPr bwMode="auto">
        <a:xfrm>
          <a:off x="4953000" y="3257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39072</xdr:rowOff>
    </xdr:from>
    <xdr:ext cx="736600" cy="259045"/>
    <xdr:sp macro="" textlink="">
      <xdr:nvSpPr>
        <xdr:cNvPr id="70" name="テキスト ボックス 69"/>
        <xdr:cNvSpPr txBox="1"/>
      </xdr:nvSpPr>
      <xdr:spPr>
        <a:xfrm>
          <a:off x="4622800" y="334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47,486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82357</xdr:rowOff>
    </xdr:from>
    <xdr:to>
      <xdr:col>3</xdr:col>
      <xdr:colOff>955675</xdr:colOff>
      <xdr:row>19</xdr:row>
      <xdr:rowOff>12507</xdr:rowOff>
    </xdr:to>
    <xdr:sp macro="" textlink="">
      <xdr:nvSpPr>
        <xdr:cNvPr id="71" name="円/楕円 70"/>
        <xdr:cNvSpPr/>
      </xdr:nvSpPr>
      <xdr:spPr bwMode="auto">
        <a:xfrm>
          <a:off x="4254500" y="3216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168734</xdr:rowOff>
    </xdr:from>
    <xdr:ext cx="762000" cy="259045"/>
    <xdr:sp macro="" textlink="">
      <xdr:nvSpPr>
        <xdr:cNvPr id="72" name="テキスト ボックス 71"/>
        <xdr:cNvSpPr txBox="1"/>
      </xdr:nvSpPr>
      <xdr:spPr>
        <a:xfrm>
          <a:off x="3924300" y="33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49,314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36728</xdr:rowOff>
    </xdr:from>
    <xdr:to>
      <xdr:col>3</xdr:col>
      <xdr:colOff>257175</xdr:colOff>
      <xdr:row>18</xdr:row>
      <xdr:rowOff>138328</xdr:rowOff>
    </xdr:to>
    <xdr:sp macro="" textlink="">
      <xdr:nvSpPr>
        <xdr:cNvPr id="73" name="円/楕円 72"/>
        <xdr:cNvSpPr/>
      </xdr:nvSpPr>
      <xdr:spPr bwMode="auto">
        <a:xfrm>
          <a:off x="3556000" y="3170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123105</xdr:rowOff>
    </xdr:from>
    <xdr:ext cx="762000" cy="259045"/>
    <xdr:sp macro="" textlink="">
      <xdr:nvSpPr>
        <xdr:cNvPr id="74" name="テキスト ボックス 73"/>
        <xdr:cNvSpPr txBox="1"/>
      </xdr:nvSpPr>
      <xdr:spPr>
        <a:xfrm>
          <a:off x="3225800" y="3256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51,310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40523</xdr:rowOff>
    </xdr:from>
    <xdr:to>
      <xdr:col>2</xdr:col>
      <xdr:colOff>692150</xdr:colOff>
      <xdr:row>18</xdr:row>
      <xdr:rowOff>142123</xdr:rowOff>
    </xdr:to>
    <xdr:sp macro="" textlink="">
      <xdr:nvSpPr>
        <xdr:cNvPr id="75" name="円/楕円 74"/>
        <xdr:cNvSpPr/>
      </xdr:nvSpPr>
      <xdr:spPr bwMode="auto">
        <a:xfrm>
          <a:off x="2857500" y="3174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126900</xdr:rowOff>
    </xdr:from>
    <xdr:ext cx="762000" cy="259045"/>
    <xdr:sp macro="" textlink="">
      <xdr:nvSpPr>
        <xdr:cNvPr id="76" name="テキスト ボックス 75"/>
        <xdr:cNvSpPr txBox="1"/>
      </xdr:nvSpPr>
      <xdr:spPr>
        <a:xfrm>
          <a:off x="2527300" y="326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200021</xdr:rowOff>
    </xdr:from>
    <xdr:to>
      <xdr:col>4</xdr:col>
      <xdr:colOff>1117600</xdr:colOff>
      <xdr:row>35</xdr:row>
      <xdr:rowOff>253612</xdr:rowOff>
    </xdr:to>
    <xdr:cxnSp macro="">
      <xdr:nvCxnSpPr>
        <xdr:cNvPr id="111" name="直線コネクタ 110"/>
        <xdr:cNvCxnSpPr/>
      </xdr:nvCxnSpPr>
      <xdr:spPr bwMode="auto">
        <a:xfrm>
          <a:off x="5003800" y="6810371"/>
          <a:ext cx="647700" cy="53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338665</xdr:rowOff>
    </xdr:from>
    <xdr:ext cx="762000" cy="259045"/>
    <xdr:sp macro="" textlink="">
      <xdr:nvSpPr>
        <xdr:cNvPr id="112" name="人口1人当たり決算額の推移平均値テキスト445"/>
        <xdr:cNvSpPr txBox="1"/>
      </xdr:nvSpPr>
      <xdr:spPr>
        <a:xfrm>
          <a:off x="5740400" y="694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152277</xdr:rowOff>
    </xdr:from>
    <xdr:to>
      <xdr:col>4</xdr:col>
      <xdr:colOff>469900</xdr:colOff>
      <xdr:row>35</xdr:row>
      <xdr:rowOff>200021</xdr:rowOff>
    </xdr:to>
    <xdr:cxnSp macro="">
      <xdr:nvCxnSpPr>
        <xdr:cNvPr id="114" name="直線コネクタ 113"/>
        <xdr:cNvCxnSpPr/>
      </xdr:nvCxnSpPr>
      <xdr:spPr bwMode="auto">
        <a:xfrm>
          <a:off x="4305300" y="6762627"/>
          <a:ext cx="698500" cy="47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63136</xdr:rowOff>
    </xdr:from>
    <xdr:ext cx="736600" cy="259045"/>
    <xdr:sp macro="" textlink="">
      <xdr:nvSpPr>
        <xdr:cNvPr id="116" name="テキスト ボックス 115"/>
        <xdr:cNvSpPr txBox="1"/>
      </xdr:nvSpPr>
      <xdr:spPr>
        <a:xfrm>
          <a:off x="4622800" y="701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89379</xdr:rowOff>
    </xdr:from>
    <xdr:to>
      <xdr:col>3</xdr:col>
      <xdr:colOff>904875</xdr:colOff>
      <xdr:row>35</xdr:row>
      <xdr:rowOff>152277</xdr:rowOff>
    </xdr:to>
    <xdr:cxnSp macro="">
      <xdr:nvCxnSpPr>
        <xdr:cNvPr id="117" name="直線コネクタ 116"/>
        <xdr:cNvCxnSpPr/>
      </xdr:nvCxnSpPr>
      <xdr:spPr bwMode="auto">
        <a:xfrm>
          <a:off x="3606800" y="6699729"/>
          <a:ext cx="698500" cy="62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5398</xdr:rowOff>
    </xdr:from>
    <xdr:ext cx="762000" cy="259045"/>
    <xdr:sp macro="" textlink="">
      <xdr:nvSpPr>
        <xdr:cNvPr id="119" name="テキスト ボックス 118"/>
        <xdr:cNvSpPr txBox="1"/>
      </xdr:nvSpPr>
      <xdr:spPr>
        <a:xfrm>
          <a:off x="3924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89379</xdr:rowOff>
    </xdr:from>
    <xdr:to>
      <xdr:col>3</xdr:col>
      <xdr:colOff>206375</xdr:colOff>
      <xdr:row>35</xdr:row>
      <xdr:rowOff>113023</xdr:rowOff>
    </xdr:to>
    <xdr:cxnSp macro="">
      <xdr:nvCxnSpPr>
        <xdr:cNvPr id="120" name="直線コネクタ 119"/>
        <xdr:cNvCxnSpPr/>
      </xdr:nvCxnSpPr>
      <xdr:spPr bwMode="auto">
        <a:xfrm flipV="1">
          <a:off x="2908300" y="6699729"/>
          <a:ext cx="698500" cy="23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311722</xdr:rowOff>
    </xdr:from>
    <xdr:ext cx="762000" cy="259045"/>
    <xdr:sp macro="" textlink="">
      <xdr:nvSpPr>
        <xdr:cNvPr id="122" name="テキスト ボックス 121"/>
        <xdr:cNvSpPr txBox="1"/>
      </xdr:nvSpPr>
      <xdr:spPr>
        <a:xfrm>
          <a:off x="32258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187627</xdr:rowOff>
    </xdr:from>
    <xdr:to>
      <xdr:col>2</xdr:col>
      <xdr:colOff>692150</xdr:colOff>
      <xdr:row>35</xdr:row>
      <xdr:rowOff>289227</xdr:rowOff>
    </xdr:to>
    <xdr:sp macro="" textlink="">
      <xdr:nvSpPr>
        <xdr:cNvPr id="123" name="フローチャート : 判断 122"/>
        <xdr:cNvSpPr/>
      </xdr:nvSpPr>
      <xdr:spPr bwMode="auto">
        <a:xfrm>
          <a:off x="2857500" y="6797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274004</xdr:rowOff>
    </xdr:from>
    <xdr:ext cx="762000" cy="259045"/>
    <xdr:sp macro="" textlink="">
      <xdr:nvSpPr>
        <xdr:cNvPr id="124" name="テキスト ボックス 123"/>
        <xdr:cNvSpPr txBox="1"/>
      </xdr:nvSpPr>
      <xdr:spPr>
        <a:xfrm>
          <a:off x="2527300" y="688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202812</xdr:rowOff>
    </xdr:from>
    <xdr:to>
      <xdr:col>5</xdr:col>
      <xdr:colOff>34925</xdr:colOff>
      <xdr:row>35</xdr:row>
      <xdr:rowOff>304412</xdr:rowOff>
    </xdr:to>
    <xdr:sp macro="" textlink="">
      <xdr:nvSpPr>
        <xdr:cNvPr id="130" name="円/楕円 129"/>
        <xdr:cNvSpPr/>
      </xdr:nvSpPr>
      <xdr:spPr bwMode="auto">
        <a:xfrm>
          <a:off x="5600700" y="6813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47889</xdr:rowOff>
    </xdr:from>
    <xdr:ext cx="762000" cy="259045"/>
    <xdr:sp macro="" textlink="">
      <xdr:nvSpPr>
        <xdr:cNvPr id="131" name="人口1人当たり決算額の推移該当値テキスト445"/>
        <xdr:cNvSpPr txBox="1"/>
      </xdr:nvSpPr>
      <xdr:spPr>
        <a:xfrm>
          <a:off x="5740400" y="665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149221</xdr:rowOff>
    </xdr:from>
    <xdr:to>
      <xdr:col>4</xdr:col>
      <xdr:colOff>520700</xdr:colOff>
      <xdr:row>35</xdr:row>
      <xdr:rowOff>250821</xdr:rowOff>
    </xdr:to>
    <xdr:sp macro="" textlink="">
      <xdr:nvSpPr>
        <xdr:cNvPr id="132" name="円/楕円 131"/>
        <xdr:cNvSpPr/>
      </xdr:nvSpPr>
      <xdr:spPr bwMode="auto">
        <a:xfrm>
          <a:off x="4953000" y="6759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260998</xdr:rowOff>
    </xdr:from>
    <xdr:ext cx="736600" cy="259045"/>
    <xdr:sp macro="" textlink="">
      <xdr:nvSpPr>
        <xdr:cNvPr id="133" name="テキスト ボックス 132"/>
        <xdr:cNvSpPr txBox="1"/>
      </xdr:nvSpPr>
      <xdr:spPr>
        <a:xfrm>
          <a:off x="4622800" y="6528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101477</xdr:rowOff>
    </xdr:from>
    <xdr:to>
      <xdr:col>3</xdr:col>
      <xdr:colOff>955675</xdr:colOff>
      <xdr:row>35</xdr:row>
      <xdr:rowOff>203077</xdr:rowOff>
    </xdr:to>
    <xdr:sp macro="" textlink="">
      <xdr:nvSpPr>
        <xdr:cNvPr id="134" name="円/楕円 133"/>
        <xdr:cNvSpPr/>
      </xdr:nvSpPr>
      <xdr:spPr bwMode="auto">
        <a:xfrm>
          <a:off x="4254500" y="6711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213254</xdr:rowOff>
    </xdr:from>
    <xdr:ext cx="762000" cy="259045"/>
    <xdr:sp macro="" textlink="">
      <xdr:nvSpPr>
        <xdr:cNvPr id="135" name="テキスト ボックス 134"/>
        <xdr:cNvSpPr txBox="1"/>
      </xdr:nvSpPr>
      <xdr:spPr>
        <a:xfrm>
          <a:off x="3924300" y="648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38579</xdr:rowOff>
    </xdr:from>
    <xdr:to>
      <xdr:col>3</xdr:col>
      <xdr:colOff>257175</xdr:colOff>
      <xdr:row>35</xdr:row>
      <xdr:rowOff>140179</xdr:rowOff>
    </xdr:to>
    <xdr:sp macro="" textlink="">
      <xdr:nvSpPr>
        <xdr:cNvPr id="136" name="円/楕円 135"/>
        <xdr:cNvSpPr/>
      </xdr:nvSpPr>
      <xdr:spPr bwMode="auto">
        <a:xfrm>
          <a:off x="3556000" y="6648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150356</xdr:rowOff>
    </xdr:from>
    <xdr:ext cx="762000" cy="259045"/>
    <xdr:sp macro="" textlink="">
      <xdr:nvSpPr>
        <xdr:cNvPr id="137" name="テキスト ボックス 136"/>
        <xdr:cNvSpPr txBox="1"/>
      </xdr:nvSpPr>
      <xdr:spPr>
        <a:xfrm>
          <a:off x="3225800" y="641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17,902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62223</xdr:rowOff>
    </xdr:from>
    <xdr:to>
      <xdr:col>2</xdr:col>
      <xdr:colOff>692150</xdr:colOff>
      <xdr:row>35</xdr:row>
      <xdr:rowOff>163823</xdr:rowOff>
    </xdr:to>
    <xdr:sp macro="" textlink="">
      <xdr:nvSpPr>
        <xdr:cNvPr id="138" name="円/楕円 137"/>
        <xdr:cNvSpPr/>
      </xdr:nvSpPr>
      <xdr:spPr bwMode="auto">
        <a:xfrm>
          <a:off x="2857500" y="6672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174000</xdr:rowOff>
    </xdr:from>
    <xdr:ext cx="762000" cy="259045"/>
    <xdr:sp macro="" textlink="">
      <xdr:nvSpPr>
        <xdr:cNvPr id="139" name="テキスト ボックス 138"/>
        <xdr:cNvSpPr txBox="1"/>
      </xdr:nvSpPr>
      <xdr:spPr>
        <a:xfrm>
          <a:off x="2527300" y="644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年度の財政調整基金は，市町村復興まちづくり支援事業費交付金分として約</a:t>
          </a:r>
          <a:r>
            <a:rPr kumimoji="1" lang="en-US" altLang="ja-JP" sz="1300">
              <a:latin typeface="ＭＳ ゴシック" pitchFamily="49" charset="-128"/>
              <a:ea typeface="ＭＳ ゴシック" pitchFamily="49" charset="-128"/>
            </a:rPr>
            <a:t>0.3</a:t>
          </a:r>
          <a:r>
            <a:rPr kumimoji="1" lang="ja-JP" altLang="en-US" sz="1300">
              <a:latin typeface="ＭＳ ゴシック" pitchFamily="49" charset="-128"/>
              <a:ea typeface="ＭＳ ゴシック" pitchFamily="49" charset="-128"/>
            </a:rPr>
            <a:t>億円の取崩しを行ったが，競争入札によるコスト縮減等により</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約</a:t>
          </a:r>
          <a:r>
            <a:rPr kumimoji="1" lang="en-US" altLang="ja-JP" sz="1300">
              <a:latin typeface="ＭＳ ゴシック" pitchFamily="49" charset="-128"/>
              <a:ea typeface="ＭＳ ゴシック" pitchFamily="49" charset="-128"/>
            </a:rPr>
            <a:t>5.6</a:t>
          </a:r>
          <a:r>
            <a:rPr kumimoji="1" lang="ja-JP" altLang="en-US" sz="1300">
              <a:latin typeface="ＭＳ ゴシック" pitchFamily="49" charset="-128"/>
              <a:ea typeface="ＭＳ ゴシック" pitchFamily="49" charset="-128"/>
            </a:rPr>
            <a:t>億円の積立てを行い，基金残高は前年度と比較し</a:t>
          </a:r>
          <a:r>
            <a:rPr kumimoji="1" lang="en-US" altLang="ja-JP" sz="1300">
              <a:latin typeface="ＭＳ ゴシック" pitchFamily="49" charset="-128"/>
              <a:ea typeface="ＭＳ ゴシック" pitchFamily="49" charset="-128"/>
            </a:rPr>
            <a:t>2.08</a:t>
          </a:r>
          <a:r>
            <a:rPr kumimoji="1" lang="ja-JP" altLang="en-US" sz="1300">
              <a:latin typeface="ＭＳ ゴシック" pitchFamily="49" charset="-128"/>
              <a:ea typeface="ＭＳ ゴシック" pitchFamily="49" charset="-128"/>
            </a:rPr>
            <a:t>ポイントの増となった。実質収支額は，法人市民税の大幅な増額により歳入が増大し，前年度より</a:t>
          </a:r>
          <a:r>
            <a:rPr kumimoji="1" lang="en-US" altLang="ja-JP" sz="1300">
              <a:latin typeface="ＭＳ ゴシック" pitchFamily="49" charset="-128"/>
              <a:ea typeface="ＭＳ ゴシック" pitchFamily="49" charset="-128"/>
            </a:rPr>
            <a:t>1.96</a:t>
          </a:r>
          <a:r>
            <a:rPr kumimoji="1" lang="ja-JP" altLang="en-US" sz="1300">
              <a:latin typeface="ＭＳ ゴシック" pitchFamily="49" charset="-128"/>
              <a:ea typeface="ＭＳ ゴシック" pitchFamily="49" charset="-128"/>
            </a:rPr>
            <a:t>ポイント増加している。実質単年度収支は，歳入増による単年度収支の黒字化，財政調整基金への積増しにより，</a:t>
          </a:r>
          <a:r>
            <a:rPr kumimoji="1" lang="en-US" altLang="ja-JP" sz="1300">
              <a:latin typeface="ＭＳ ゴシック" pitchFamily="49" charset="-128"/>
              <a:ea typeface="ＭＳ ゴシック" pitchFamily="49" charset="-128"/>
            </a:rPr>
            <a:t>6.79</a:t>
          </a:r>
          <a:r>
            <a:rPr kumimoji="1" lang="ja-JP" altLang="en-US" sz="1300">
              <a:latin typeface="ＭＳ ゴシック" pitchFamily="49" charset="-128"/>
              <a:ea typeface="ＭＳ ゴシック" pitchFamily="49" charset="-128"/>
            </a:rPr>
            <a:t>ポイント増加して黒字となった。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年度も各会計ともに黒字となっている。水道事業会計については，会計基準見直しに伴う長期前受金戻入の計上等により</a:t>
          </a:r>
          <a:r>
            <a:rPr kumimoji="1" lang="en-US" altLang="ja-JP" sz="1400">
              <a:latin typeface="ＭＳ ゴシック" pitchFamily="49" charset="-128"/>
              <a:ea typeface="ＭＳ ゴシック" pitchFamily="49" charset="-128"/>
            </a:rPr>
            <a:t>0.87</a:t>
          </a:r>
          <a:r>
            <a:rPr kumimoji="1" lang="ja-JP" altLang="en-US" sz="1400">
              <a:latin typeface="ＭＳ ゴシック" pitchFamily="49" charset="-128"/>
              <a:ea typeface="ＭＳ ゴシック" pitchFamily="49" charset="-128"/>
            </a:rPr>
            <a:t>ポイント増の黒字となり，墓地公園事業特別会計については，市営墓地の区画拡大により墓地使用料が増加し，</a:t>
          </a:r>
          <a:r>
            <a:rPr kumimoji="1" lang="en-US" altLang="ja-JP" sz="1400">
              <a:latin typeface="ＭＳ ゴシック" pitchFamily="49" charset="-128"/>
              <a:ea typeface="ＭＳ ゴシック" pitchFamily="49" charset="-128"/>
            </a:rPr>
            <a:t>0.21</a:t>
          </a:r>
          <a:r>
            <a:rPr kumimoji="1" lang="ja-JP" altLang="en-US" sz="1400">
              <a:latin typeface="ＭＳ ゴシック" pitchFamily="49" charset="-128"/>
              <a:ea typeface="ＭＳ ゴシック" pitchFamily="49" charset="-128"/>
            </a:rPr>
            <a:t>ポイント増の黒字となった。また，国民健康保険事業特別会計については，高額医療費の増加，高齢者や低所得者の加入割合が高いことによる保険税収入の減少という構造的な問題により，黒字を維持しているものの</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今後とも各会計が健全な財政運営を図ることにより，赤字を生じさせないよう努めていく。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新清掃センター整備事業債の償還開始等により，元利償還金が</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百万円増加し，ひたちなか・東海広域事務組合への消防公債費負担金の増により，組合等が起こした地方債の元利償還金に対する負担金等が</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百万円増加している。また，臨時財政対策債償還費の増等により，算入公債費等が</a:t>
          </a:r>
          <a:r>
            <a:rPr kumimoji="1" lang="en-US" altLang="ja-JP" sz="1400">
              <a:latin typeface="ＭＳ ゴシック" pitchFamily="49" charset="-128"/>
              <a:ea typeface="ＭＳ ゴシック" pitchFamily="49" charset="-128"/>
            </a:rPr>
            <a:t>371</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市債の借入れについては，借入金額を当該年度の元金償還額を上限とする方針としているが，重点的に実施している学校耐震化事業により，市債残高は一時的に増加するものと見込まれる。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将来負担額の減，充当可能財源等の増により，将来負担比率の分子が減少している。</a:t>
          </a:r>
        </a:p>
        <a:p>
          <a:r>
            <a:rPr kumimoji="1" lang="ja-JP" altLang="en-US" sz="1400">
              <a:latin typeface="ＭＳ ゴシック" pitchFamily="49" charset="-128"/>
              <a:ea typeface="ＭＳ ゴシック" pitchFamily="49" charset="-128"/>
            </a:rPr>
            <a:t>将来負担額については，公営企業債等繰入見込額が公共下水道事業分等により</a:t>
          </a:r>
          <a:r>
            <a:rPr kumimoji="1" lang="en-US" altLang="ja-JP" sz="1400">
              <a:latin typeface="ＭＳ ゴシック" pitchFamily="49" charset="-128"/>
              <a:ea typeface="ＭＳ ゴシック" pitchFamily="49" charset="-128"/>
            </a:rPr>
            <a:t>1,226</a:t>
          </a:r>
          <a:r>
            <a:rPr kumimoji="1" lang="ja-JP" altLang="en-US" sz="1400">
              <a:latin typeface="ＭＳ ゴシック" pitchFamily="49" charset="-128"/>
              <a:ea typeface="ＭＳ ゴシック" pitchFamily="49" charset="-128"/>
            </a:rPr>
            <a:t>百万円減少し，退職手当負担見込額が</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歳代の職員構成比縮小により</a:t>
          </a:r>
          <a:r>
            <a:rPr kumimoji="1" lang="en-US" altLang="ja-JP" sz="1400">
              <a:latin typeface="ＭＳ ゴシック" pitchFamily="49" charset="-128"/>
              <a:ea typeface="ＭＳ ゴシック" pitchFamily="49" charset="-128"/>
            </a:rPr>
            <a:t>457</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充当可能財源等については，財政調整基金，減債基金，公共用地取得基金に積立てたことにより，充当可能基金が</a:t>
          </a:r>
          <a:r>
            <a:rPr kumimoji="1" lang="en-US" altLang="ja-JP" sz="1400">
              <a:latin typeface="ＭＳ ゴシック" pitchFamily="49" charset="-128"/>
              <a:ea typeface="ＭＳ ゴシック" pitchFamily="49" charset="-128"/>
            </a:rPr>
            <a:t>1,415</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今後も市債を適正に活用するとともに，充当可能財源等の更なる確保に努め，実質的な将来負担額の抑制を図っていく。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54077736</v>
      </c>
      <c r="BO4" s="379"/>
      <c r="BP4" s="379"/>
      <c r="BQ4" s="379"/>
      <c r="BR4" s="379"/>
      <c r="BS4" s="379"/>
      <c r="BT4" s="379"/>
      <c r="BU4" s="380"/>
      <c r="BV4" s="378">
        <v>50424169</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8.1999999999999993</v>
      </c>
      <c r="CU4" s="556"/>
      <c r="CV4" s="556"/>
      <c r="CW4" s="556"/>
      <c r="CX4" s="556"/>
      <c r="CY4" s="556"/>
      <c r="CZ4" s="556"/>
      <c r="DA4" s="557"/>
      <c r="DB4" s="555">
        <v>6.3</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50893021</v>
      </c>
      <c r="BO5" s="384"/>
      <c r="BP5" s="384"/>
      <c r="BQ5" s="384"/>
      <c r="BR5" s="384"/>
      <c r="BS5" s="384"/>
      <c r="BT5" s="384"/>
      <c r="BU5" s="385"/>
      <c r="BV5" s="383">
        <v>47677562</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89.9</v>
      </c>
      <c r="CU5" s="354"/>
      <c r="CV5" s="354"/>
      <c r="CW5" s="354"/>
      <c r="CX5" s="354"/>
      <c r="CY5" s="354"/>
      <c r="CZ5" s="354"/>
      <c r="DA5" s="355"/>
      <c r="DB5" s="353">
        <v>88.5</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3184715</v>
      </c>
      <c r="BO6" s="384"/>
      <c r="BP6" s="384"/>
      <c r="BQ6" s="384"/>
      <c r="BR6" s="384"/>
      <c r="BS6" s="384"/>
      <c r="BT6" s="384"/>
      <c r="BU6" s="385"/>
      <c r="BV6" s="383">
        <v>2746607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97.2</v>
      </c>
      <c r="CU6" s="530"/>
      <c r="CV6" s="530"/>
      <c r="CW6" s="530"/>
      <c r="CX6" s="530"/>
      <c r="CY6" s="530"/>
      <c r="CZ6" s="530"/>
      <c r="DA6" s="531"/>
      <c r="DB6" s="529">
        <v>98.3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823894</v>
      </c>
      <c r="BO7" s="384"/>
      <c r="BP7" s="384"/>
      <c r="BQ7" s="384"/>
      <c r="BR7" s="384"/>
      <c r="BS7" s="384"/>
      <c r="BT7" s="384"/>
      <c r="BU7" s="385"/>
      <c r="BV7" s="383">
        <v>936637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28681033</v>
      </c>
      <c r="CU7" s="384"/>
      <c r="CV7" s="384"/>
      <c r="CW7" s="384"/>
      <c r="CX7" s="384"/>
      <c r="CY7" s="384"/>
      <c r="CZ7" s="384"/>
      <c r="DA7" s="385"/>
      <c r="DB7" s="383">
        <v>28879366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2360821</v>
      </c>
      <c r="BO8" s="384"/>
      <c r="BP8" s="384"/>
      <c r="BQ8" s="384"/>
      <c r="BR8" s="384"/>
      <c r="BS8" s="384"/>
      <c r="BT8" s="384"/>
      <c r="BU8" s="385"/>
      <c r="BV8" s="383">
        <v>1809970</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0.92</v>
      </c>
      <c r="CU8" s="493"/>
      <c r="CV8" s="493"/>
      <c r="CW8" s="493"/>
      <c r="CX8" s="493"/>
      <c r="CY8" s="493"/>
      <c r="CZ8" s="493"/>
      <c r="DA8" s="494"/>
      <c r="DB8" s="492">
        <v>0.92</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157060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550851</v>
      </c>
      <c r="BO9" s="384"/>
      <c r="BP9" s="384"/>
      <c r="BQ9" s="384"/>
      <c r="BR9" s="384"/>
      <c r="BS9" s="384"/>
      <c r="BT9" s="384"/>
      <c r="BU9" s="385"/>
      <c r="BV9" s="383">
        <v>-860259</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13.8</v>
      </c>
      <c r="CU9" s="354"/>
      <c r="CV9" s="354"/>
      <c r="CW9" s="354"/>
      <c r="CX9" s="354"/>
      <c r="CY9" s="354"/>
      <c r="CZ9" s="354"/>
      <c r="DA9" s="355"/>
      <c r="DB9" s="353">
        <v>13.7</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153639</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564917</v>
      </c>
      <c r="BO10" s="384"/>
      <c r="BP10" s="384"/>
      <c r="BQ10" s="384"/>
      <c r="BR10" s="384"/>
      <c r="BS10" s="384"/>
      <c r="BT10" s="384"/>
      <c r="BU10" s="385"/>
      <c r="BV10" s="383">
        <v>3940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v>19964</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x14ac:dyDescent="0.15">
      <c r="A12" s="138"/>
      <c r="B12" s="495" t="s">
        <v>112</v>
      </c>
      <c r="C12" s="496"/>
      <c r="D12" s="496"/>
      <c r="E12" s="496"/>
      <c r="F12" s="496"/>
      <c r="G12" s="496"/>
      <c r="H12" s="496"/>
      <c r="I12" s="496"/>
      <c r="J12" s="496"/>
      <c r="K12" s="497"/>
      <c r="L12" s="504" t="s">
        <v>113</v>
      </c>
      <c r="M12" s="505"/>
      <c r="N12" s="505"/>
      <c r="O12" s="505"/>
      <c r="P12" s="505"/>
      <c r="Q12" s="506"/>
      <c r="R12" s="507">
        <v>159480</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121</v>
      </c>
      <c r="N13" s="482"/>
      <c r="O13" s="482"/>
      <c r="P13" s="482"/>
      <c r="Q13" s="483"/>
      <c r="R13" s="484">
        <v>158233</v>
      </c>
      <c r="S13" s="485"/>
      <c r="T13" s="485"/>
      <c r="U13" s="485"/>
      <c r="V13" s="486"/>
      <c r="W13" s="472" t="s">
        <v>122</v>
      </c>
      <c r="X13" s="396"/>
      <c r="Y13" s="396"/>
      <c r="Z13" s="396"/>
      <c r="AA13" s="396"/>
      <c r="AB13" s="397"/>
      <c r="AC13" s="359">
        <v>1838</v>
      </c>
      <c r="AD13" s="360"/>
      <c r="AE13" s="360"/>
      <c r="AF13" s="360"/>
      <c r="AG13" s="361"/>
      <c r="AH13" s="359">
        <v>2419</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1115768</v>
      </c>
      <c r="BO13" s="384"/>
      <c r="BP13" s="384"/>
      <c r="BQ13" s="384"/>
      <c r="BR13" s="384"/>
      <c r="BS13" s="384"/>
      <c r="BT13" s="384"/>
      <c r="BU13" s="385"/>
      <c r="BV13" s="383">
        <v>-836355</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9.1999999999999993</v>
      </c>
      <c r="CU13" s="354"/>
      <c r="CV13" s="354"/>
      <c r="CW13" s="354"/>
      <c r="CX13" s="354"/>
      <c r="CY13" s="354"/>
      <c r="CZ13" s="354"/>
      <c r="DA13" s="355"/>
      <c r="DB13" s="353">
        <v>10.3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159415</v>
      </c>
      <c r="S14" s="485"/>
      <c r="T14" s="485"/>
      <c r="U14" s="485"/>
      <c r="V14" s="486"/>
      <c r="W14" s="487"/>
      <c r="X14" s="399"/>
      <c r="Y14" s="399"/>
      <c r="Z14" s="399"/>
      <c r="AA14" s="399"/>
      <c r="AB14" s="400"/>
      <c r="AC14" s="477">
        <v>2.6</v>
      </c>
      <c r="AD14" s="478"/>
      <c r="AE14" s="478"/>
      <c r="AF14" s="478"/>
      <c r="AG14" s="479"/>
      <c r="AH14" s="477">
        <v>3.3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22.9</v>
      </c>
      <c r="CU14" s="456"/>
      <c r="CV14" s="456"/>
      <c r="CW14" s="456"/>
      <c r="CX14" s="456"/>
      <c r="CY14" s="456"/>
      <c r="CZ14" s="456"/>
      <c r="DA14" s="457"/>
      <c r="DB14" s="488">
        <v>31.3</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121</v>
      </c>
      <c r="N15" s="482"/>
      <c r="O15" s="482"/>
      <c r="P15" s="482"/>
      <c r="Q15" s="483"/>
      <c r="R15" s="484">
        <v>158127</v>
      </c>
      <c r="S15" s="485"/>
      <c r="T15" s="485"/>
      <c r="U15" s="485"/>
      <c r="V15" s="486"/>
      <c r="W15" s="472" t="s">
        <v>129</v>
      </c>
      <c r="X15" s="396"/>
      <c r="Y15" s="396"/>
      <c r="Z15" s="396"/>
      <c r="AA15" s="396"/>
      <c r="AB15" s="397"/>
      <c r="AC15" s="359">
        <v>21934</v>
      </c>
      <c r="AD15" s="360"/>
      <c r="AE15" s="360"/>
      <c r="AF15" s="360"/>
      <c r="AG15" s="361"/>
      <c r="AH15" s="359">
        <v>23505</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19386832</v>
      </c>
      <c r="BO15" s="379"/>
      <c r="BP15" s="379"/>
      <c r="BQ15" s="379"/>
      <c r="BR15" s="379"/>
      <c r="BS15" s="379"/>
      <c r="BT15" s="379"/>
      <c r="BU15" s="380"/>
      <c r="BV15" s="378">
        <v>19558537</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31.1</v>
      </c>
      <c r="AD16" s="478"/>
      <c r="AE16" s="478"/>
      <c r="AF16" s="478"/>
      <c r="AG16" s="479"/>
      <c r="AH16" s="477">
        <v>32.200000000000003</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20785769</v>
      </c>
      <c r="BO16" s="384"/>
      <c r="BP16" s="384"/>
      <c r="BQ16" s="384"/>
      <c r="BR16" s="384"/>
      <c r="BS16" s="384"/>
      <c r="BT16" s="384"/>
      <c r="BU16" s="385"/>
      <c r="BV16" s="383">
        <v>20956189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46665</v>
      </c>
      <c r="AD17" s="360"/>
      <c r="AE17" s="360"/>
      <c r="AF17" s="360"/>
      <c r="AG17" s="361"/>
      <c r="AH17" s="359">
        <v>46471</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25108088</v>
      </c>
      <c r="BO17" s="384"/>
      <c r="BP17" s="384"/>
      <c r="BQ17" s="384"/>
      <c r="BR17" s="384"/>
      <c r="BS17" s="384"/>
      <c r="BT17" s="384"/>
      <c r="BU17" s="385"/>
      <c r="BV17" s="383">
        <v>25395472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99.83</v>
      </c>
      <c r="M18" s="448"/>
      <c r="N18" s="448"/>
      <c r="O18" s="448"/>
      <c r="P18" s="448"/>
      <c r="Q18" s="448"/>
      <c r="R18" s="449"/>
      <c r="S18" s="449"/>
      <c r="T18" s="449"/>
      <c r="U18" s="449"/>
      <c r="V18" s="450"/>
      <c r="W18" s="464"/>
      <c r="X18" s="465"/>
      <c r="Y18" s="465"/>
      <c r="Z18" s="465"/>
      <c r="AA18" s="465"/>
      <c r="AB18" s="473"/>
      <c r="AC18" s="347">
        <v>66.3</v>
      </c>
      <c r="AD18" s="348"/>
      <c r="AE18" s="348"/>
      <c r="AF18" s="348"/>
      <c r="AG18" s="451"/>
      <c r="AH18" s="347">
        <v>63.6</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26224415</v>
      </c>
      <c r="BO18" s="384"/>
      <c r="BP18" s="384"/>
      <c r="BQ18" s="384"/>
      <c r="BR18" s="384"/>
      <c r="BS18" s="384"/>
      <c r="BT18" s="384"/>
      <c r="BU18" s="385"/>
      <c r="BV18" s="383">
        <v>25508003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1573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35738407</v>
      </c>
      <c r="BO19" s="384"/>
      <c r="BP19" s="384"/>
      <c r="BQ19" s="384"/>
      <c r="BR19" s="384"/>
      <c r="BS19" s="384"/>
      <c r="BT19" s="384"/>
      <c r="BU19" s="385"/>
      <c r="BV19" s="383">
        <v>35505760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60268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56654487</v>
      </c>
      <c r="BO23" s="384"/>
      <c r="BP23" s="384"/>
      <c r="BQ23" s="384"/>
      <c r="BR23" s="384"/>
      <c r="BS23" s="384"/>
      <c r="BT23" s="384"/>
      <c r="BU23" s="385"/>
      <c r="BV23" s="383">
        <v>55558258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9630</v>
      </c>
      <c r="R24" s="360"/>
      <c r="S24" s="360"/>
      <c r="T24" s="360"/>
      <c r="U24" s="360"/>
      <c r="V24" s="361"/>
      <c r="W24" s="425"/>
      <c r="X24" s="416"/>
      <c r="Y24" s="417"/>
      <c r="Z24" s="356" t="s">
        <v>153</v>
      </c>
      <c r="AA24" s="357"/>
      <c r="AB24" s="357"/>
      <c r="AC24" s="357"/>
      <c r="AD24" s="357"/>
      <c r="AE24" s="357"/>
      <c r="AF24" s="357"/>
      <c r="AG24" s="358"/>
      <c r="AH24" s="359">
        <v>685</v>
      </c>
      <c r="AI24" s="360"/>
      <c r="AJ24" s="360"/>
      <c r="AK24" s="360"/>
      <c r="AL24" s="361"/>
      <c r="AM24" s="359">
        <v>1994720</v>
      </c>
      <c r="AN24" s="360"/>
      <c r="AO24" s="360"/>
      <c r="AP24" s="360"/>
      <c r="AQ24" s="360"/>
      <c r="AR24" s="361"/>
      <c r="AS24" s="359">
        <v>2912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40238265</v>
      </c>
      <c r="BO24" s="384"/>
      <c r="BP24" s="384"/>
      <c r="BQ24" s="384"/>
      <c r="BR24" s="384"/>
      <c r="BS24" s="384"/>
      <c r="BT24" s="384"/>
      <c r="BU24" s="385"/>
      <c r="BV24" s="383">
        <v>39555489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7780</v>
      </c>
      <c r="R25" s="360"/>
      <c r="S25" s="360"/>
      <c r="T25" s="360"/>
      <c r="U25" s="360"/>
      <c r="V25" s="361"/>
      <c r="W25" s="425"/>
      <c r="X25" s="416"/>
      <c r="Y25" s="417"/>
      <c r="Z25" s="356" t="s">
        <v>156</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7294667</v>
      </c>
      <c r="BO25" s="379"/>
      <c r="BP25" s="379"/>
      <c r="BQ25" s="379"/>
      <c r="BR25" s="379"/>
      <c r="BS25" s="379"/>
      <c r="BT25" s="379"/>
      <c r="BU25" s="380"/>
      <c r="BV25" s="378">
        <v>9727978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7100</v>
      </c>
      <c r="R26" s="360"/>
      <c r="S26" s="360"/>
      <c r="T26" s="360"/>
      <c r="U26" s="360"/>
      <c r="V26" s="361"/>
      <c r="W26" s="425"/>
      <c r="X26" s="416"/>
      <c r="Y26" s="417"/>
      <c r="Z26" s="356" t="s">
        <v>159</v>
      </c>
      <c r="AA26" s="438"/>
      <c r="AB26" s="438"/>
      <c r="AC26" s="438"/>
      <c r="AD26" s="438"/>
      <c r="AE26" s="438"/>
      <c r="AF26" s="438"/>
      <c r="AG26" s="439"/>
      <c r="AH26" s="359">
        <v>27</v>
      </c>
      <c r="AI26" s="360"/>
      <c r="AJ26" s="360"/>
      <c r="AK26" s="360"/>
      <c r="AL26" s="361"/>
      <c r="AM26" s="359">
        <v>72657</v>
      </c>
      <c r="AN26" s="360"/>
      <c r="AO26" s="360"/>
      <c r="AP26" s="360"/>
      <c r="AQ26" s="360"/>
      <c r="AR26" s="361"/>
      <c r="AS26" s="359">
        <v>2691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5410</v>
      </c>
      <c r="R27" s="360"/>
      <c r="S27" s="360"/>
      <c r="T27" s="360"/>
      <c r="U27" s="360"/>
      <c r="V27" s="361"/>
      <c r="W27" s="425"/>
      <c r="X27" s="416"/>
      <c r="Y27" s="417"/>
      <c r="Z27" s="356" t="s">
        <v>162</v>
      </c>
      <c r="AA27" s="357"/>
      <c r="AB27" s="357"/>
      <c r="AC27" s="357"/>
      <c r="AD27" s="357"/>
      <c r="AE27" s="357"/>
      <c r="AF27" s="357"/>
      <c r="AG27" s="358"/>
      <c r="AH27" s="359">
        <v>18</v>
      </c>
      <c r="AI27" s="360"/>
      <c r="AJ27" s="360"/>
      <c r="AK27" s="360"/>
      <c r="AL27" s="361"/>
      <c r="AM27" s="359">
        <v>59598</v>
      </c>
      <c r="AN27" s="360"/>
      <c r="AO27" s="360"/>
      <c r="AP27" s="360"/>
      <c r="AQ27" s="360"/>
      <c r="AR27" s="361"/>
      <c r="AS27" s="359">
        <v>3311</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119</v>
      </c>
      <c r="BO27" s="387"/>
      <c r="BP27" s="387"/>
      <c r="BQ27" s="387"/>
      <c r="BR27" s="387"/>
      <c r="BS27" s="387"/>
      <c r="BT27" s="387"/>
      <c r="BU27" s="388"/>
      <c r="BV27" s="386" t="s">
        <v>119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5040</v>
      </c>
      <c r="R28" s="360"/>
      <c r="S28" s="360"/>
      <c r="T28" s="360"/>
      <c r="U28" s="360"/>
      <c r="V28" s="361"/>
      <c r="W28" s="425"/>
      <c r="X28" s="416"/>
      <c r="Y28" s="417"/>
      <c r="Z28" s="356" t="s">
        <v>165</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5223913</v>
      </c>
      <c r="BO28" s="379"/>
      <c r="BP28" s="379"/>
      <c r="BQ28" s="379"/>
      <c r="BR28" s="379"/>
      <c r="BS28" s="379"/>
      <c r="BT28" s="379"/>
      <c r="BU28" s="380"/>
      <c r="BV28" s="378">
        <v>4658996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23</v>
      </c>
      <c r="M29" s="360"/>
      <c r="N29" s="360"/>
      <c r="O29" s="360"/>
      <c r="P29" s="361"/>
      <c r="Q29" s="359">
        <v>4700</v>
      </c>
      <c r="R29" s="360"/>
      <c r="S29" s="360"/>
      <c r="T29" s="360"/>
      <c r="U29" s="360"/>
      <c r="V29" s="361"/>
      <c r="W29" s="426"/>
      <c r="X29" s="427"/>
      <c r="Y29" s="428"/>
      <c r="Z29" s="356" t="s">
        <v>169</v>
      </c>
      <c r="AA29" s="357"/>
      <c r="AB29" s="357"/>
      <c r="AC29" s="357"/>
      <c r="AD29" s="357"/>
      <c r="AE29" s="357"/>
      <c r="AF29" s="357"/>
      <c r="AG29" s="358"/>
      <c r="AH29" s="359">
        <v>703</v>
      </c>
      <c r="AI29" s="360"/>
      <c r="AJ29" s="360"/>
      <c r="AK29" s="360"/>
      <c r="AL29" s="361"/>
      <c r="AM29" s="359">
        <v>2054318</v>
      </c>
      <c r="AN29" s="360"/>
      <c r="AO29" s="360"/>
      <c r="AP29" s="360"/>
      <c r="AQ29" s="360"/>
      <c r="AR29" s="361"/>
      <c r="AS29" s="359">
        <v>2922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9369090</v>
      </c>
      <c r="BO29" s="384"/>
      <c r="BP29" s="384"/>
      <c r="BQ29" s="384"/>
      <c r="BR29" s="384"/>
      <c r="BS29" s="384"/>
      <c r="BT29" s="384"/>
      <c r="BU29" s="385"/>
      <c r="BV29" s="383">
        <v>8864431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98.3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3276608</v>
      </c>
      <c r="BO30" s="387"/>
      <c r="BP30" s="387"/>
      <c r="BQ30" s="387"/>
      <c r="BR30" s="387"/>
      <c r="BS30" s="387"/>
      <c r="BT30" s="387"/>
      <c r="BU30" s="388"/>
      <c r="BV30" s="386">
        <v>3215527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16</v>
      </c>
      <c r="BX34" s="343"/>
      <c r="BY34" s="342" t="str">
        <f>IF('各会計、関係団体の財政状況及び健全化判断比率'!B68="","",'各会計、関係団体の財政状況及び健全化判断比率'!B68)</f>
        <v>茨城県市町村総合事務組合（一般会計）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26</v>
      </c>
      <c r="CP34" s="343"/>
      <c r="CQ34" s="342" t="str">
        <f>IF('各会計、関係団体の財政状況及び健全化判断比率'!BS7="","",'各会計、関係団体の財政状況及び健全化判断比率'!BS7)</f>
        <v>ひたちなか市生活・文化・スポーツ公社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奨学資金特別会計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17</v>
      </c>
      <c r="BX35" s="343"/>
      <c r="BY35" s="342" t="str">
        <f>IF('各会計、関係団体の財政状況及び健全化判断比率'!B69="","",'各会計、関係団体の財政状況及び健全化判断比率'!B69)</f>
        <v>茨城県市町村総合事務組合（県民交通災害共済事業特別会計）</v>
      </c>
      <c r="BZ35" s="342"/>
      <c r="CA35" s="342"/>
      <c r="CB35" s="342"/>
      <c r="CC35" s="342"/>
      <c r="CD35" s="342"/>
      <c r="CE35" s="342"/>
      <c r="CF35" s="342"/>
      <c r="CG35" s="342"/>
      <c r="CH35" s="342"/>
      <c r="CI35" s="342"/>
      <c r="CJ35" s="342"/>
      <c r="CK35" s="342"/>
      <c r="CL35" s="342"/>
      <c r="CM35" s="342"/>
      <c r="CN35" s="165"/>
      <c r="CO35" s="343">
        <f t="shared" ref="CO35:CO43" si="3">IF(CQ35="","",CO34+1)</f>
        <v>27</v>
      </c>
      <c r="CP35" s="343"/>
      <c r="CQ35" s="342" t="str">
        <f>IF('各会計、関係団体の財政状況及び健全化判断比率'!BS8="","",'各会計、関係団体の財政状況及び健全化判断比率'!BS8)</f>
        <v>ひたちなか市住宅・都市サービス公社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墓地公園事業特別会計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IF('各会計、関係団体の財政状況及び健全化判断比率'!B34="","",'各会計、関係団体の財政状況及び健全化判断比率'!B34)</f>
        <v>地方卸売市場事業特別会計</v>
      </c>
      <c r="BH36" s="342"/>
      <c r="BI36" s="342"/>
      <c r="BJ36" s="342"/>
      <c r="BK36" s="342"/>
      <c r="BL36" s="342"/>
      <c r="BM36" s="342"/>
      <c r="BN36" s="342"/>
      <c r="BO36" s="342"/>
      <c r="BP36" s="342"/>
      <c r="BQ36" s="342"/>
      <c r="BR36" s="342"/>
      <c r="BS36" s="342"/>
      <c r="BT36" s="342"/>
      <c r="BU36" s="342"/>
      <c r="BV36" s="165"/>
      <c r="BW36" s="343">
        <f t="shared" si="2"/>
        <v>18</v>
      </c>
      <c r="BX36" s="343"/>
      <c r="BY36" s="342" t="str">
        <f>IF('各会計、関係団体の財政状況及び健全化判断比率'!B70="","",'各会計、関係団体の財政状況及び健全化判断比率'!B70)</f>
        <v>茨城租税債権管理機構（一般会計）</v>
      </c>
      <c r="BZ36" s="342"/>
      <c r="CA36" s="342"/>
      <c r="CB36" s="342"/>
      <c r="CC36" s="342"/>
      <c r="CD36" s="342"/>
      <c r="CE36" s="342"/>
      <c r="CF36" s="342"/>
      <c r="CG36" s="342"/>
      <c r="CH36" s="342"/>
      <c r="CI36" s="342"/>
      <c r="CJ36" s="342"/>
      <c r="CK36" s="342"/>
      <c r="CL36" s="342"/>
      <c r="CM36" s="342"/>
      <c r="CN36" s="165"/>
      <c r="CO36" s="343">
        <f t="shared" si="3"/>
        <v>28</v>
      </c>
      <c r="CP36" s="343"/>
      <c r="CQ36" s="342" t="str">
        <f>IF('各会計、関係団体の財政状況及び健全化判断比率'!BS9="","",'各会計、関係団体の財政状況及び健全化判断比率'!BS9)</f>
        <v>ひたちなか海浜鉄道</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公共用地先行取得事業特別会計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IF('各会計、関係団体の財政状況及び健全化判断比率'!B35="","",'各会計、関係団体の財政状況及び健全化判断比率'!B35)</f>
        <v>東部第１土地区画整理事業特別会計</v>
      </c>
      <c r="BH37" s="342"/>
      <c r="BI37" s="342"/>
      <c r="BJ37" s="342"/>
      <c r="BK37" s="342"/>
      <c r="BL37" s="342"/>
      <c r="BM37" s="342"/>
      <c r="BN37" s="342"/>
      <c r="BO37" s="342"/>
      <c r="BP37" s="342"/>
      <c r="BQ37" s="342"/>
      <c r="BR37" s="342"/>
      <c r="BS37" s="342"/>
      <c r="BT37" s="342"/>
      <c r="BU37" s="342"/>
      <c r="BV37" s="165"/>
      <c r="BW37" s="343">
        <f t="shared" si="2"/>
        <v>19</v>
      </c>
      <c r="BX37" s="343"/>
      <c r="BY37" s="342" t="str">
        <f>IF('各会計、関係団体の財政状況及び健全化判断比率'!B71="","",'各会計、関係団体の財政状況及び健全化判断比率'!B71)</f>
        <v>茨城県後期高齢者医療広域連合（一般会計）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13</v>
      </c>
      <c r="BF38" s="343"/>
      <c r="BG38" s="342" t="str">
        <f>IF('各会計、関係団体の財政状況及び健全化判断比率'!B36="","",'各会計、関係団体の財政状況及び健全化判断比率'!B36)</f>
        <v>佐和駅中央土地区画整理事業特別会計</v>
      </c>
      <c r="BH38" s="342"/>
      <c r="BI38" s="342"/>
      <c r="BJ38" s="342"/>
      <c r="BK38" s="342"/>
      <c r="BL38" s="342"/>
      <c r="BM38" s="342"/>
      <c r="BN38" s="342"/>
      <c r="BO38" s="342"/>
      <c r="BP38" s="342"/>
      <c r="BQ38" s="342"/>
      <c r="BR38" s="342"/>
      <c r="BS38" s="342"/>
      <c r="BT38" s="342"/>
      <c r="BU38" s="342"/>
      <c r="BV38" s="165"/>
      <c r="BW38" s="343">
        <f t="shared" si="2"/>
        <v>20</v>
      </c>
      <c r="BX38" s="343"/>
      <c r="BY38" s="342" t="str">
        <f>IF('各会計、関係団体の財政状況及び健全化判断比率'!B72="","",'各会計、関係団体の財政状況及び健全化判断比率'!B72)</f>
        <v>茨城県後期高齢者医療広域連合（後期高齢医療特別会計）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14</v>
      </c>
      <c r="BF39" s="343"/>
      <c r="BG39" s="342" t="str">
        <f>IF('各会計、関係団体の財政状況及び健全化判断比率'!B37="","",'各会計、関係団体の財政状況及び健全化判断比率'!B37)</f>
        <v>船窪土地区画整理事業特別会計</v>
      </c>
      <c r="BH39" s="342"/>
      <c r="BI39" s="342"/>
      <c r="BJ39" s="342"/>
      <c r="BK39" s="342"/>
      <c r="BL39" s="342"/>
      <c r="BM39" s="342"/>
      <c r="BN39" s="342"/>
      <c r="BO39" s="342"/>
      <c r="BP39" s="342"/>
      <c r="BQ39" s="342"/>
      <c r="BR39" s="342"/>
      <c r="BS39" s="342"/>
      <c r="BT39" s="342"/>
      <c r="BU39" s="342"/>
      <c r="BV39" s="165"/>
      <c r="BW39" s="343">
        <f t="shared" si="2"/>
        <v>21</v>
      </c>
      <c r="BX39" s="343"/>
      <c r="BY39" s="342" t="str">
        <f>IF('各会計、関係団体の財政状況及び健全化判断比率'!B73="","",'各会計、関係団体の財政状況及び健全化判断比率'!B73)</f>
        <v>ひたちなか・東海広域事務組合（一般会計）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15</v>
      </c>
      <c r="BF40" s="343"/>
      <c r="BG40" s="342" t="str">
        <f>IF('各会計、関係団体の財政状況及び健全化判断比率'!B38="","",'各会計、関係団体の財政状況及び健全化判断比率'!B38)</f>
        <v>東部第２土地区画整理事業外4会計</v>
      </c>
      <c r="BH40" s="342"/>
      <c r="BI40" s="342"/>
      <c r="BJ40" s="342"/>
      <c r="BK40" s="342"/>
      <c r="BL40" s="342"/>
      <c r="BM40" s="342"/>
      <c r="BN40" s="342"/>
      <c r="BO40" s="342"/>
      <c r="BP40" s="342"/>
      <c r="BQ40" s="342"/>
      <c r="BR40" s="342"/>
      <c r="BS40" s="342"/>
      <c r="BT40" s="342"/>
      <c r="BU40" s="342"/>
      <c r="BV40" s="165"/>
      <c r="BW40" s="343">
        <f t="shared" si="2"/>
        <v>22</v>
      </c>
      <c r="BX40" s="343"/>
      <c r="BY40" s="342" t="str">
        <f>IF('各会計、関係団体の財政状況及び健全化判断比率'!B74="","",'各会計、関係団体の財政状況及び健全化判断比率'!B74)</f>
        <v>ひたちなか・東海広域事務組合（常陸那珂公共下水道事業特別会計）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23</v>
      </c>
      <c r="BX41" s="343"/>
      <c r="BY41" s="342" t="str">
        <f>IF('各会計、関係団体の財政状況及び健全化判断比率'!B75="","",'各会計、関係団体の財政状況及び健全化判断比率'!B75)</f>
        <v>ひたちなか・東海広域事務組合（一般廃棄物処理事業特別会計）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24</v>
      </c>
      <c r="BX42" s="343"/>
      <c r="BY42" s="342" t="str">
        <f>IF('各会計、関係団体の財政状況及び健全化判断比率'!B76="","",'各会計、関係団体の財政状況及び健全化判断比率'!B76)</f>
        <v>ひたちなか・東海広域事務組合（消防事業特別会計）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25</v>
      </c>
      <c r="BX43" s="343"/>
      <c r="BY43" s="342" t="str">
        <f>IF('各会計、関係団体の財政状況及び健全化判断比率'!B77="","",'各会計、関係団体の財政状況及び健全化判断比率'!B77)</f>
        <v>茨城北農業共済事務組合（農業共済事業会計）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81" t="s">
        <v>24</v>
      </c>
      <c r="C41" s="1182"/>
      <c r="D41" s="81"/>
      <c r="E41" s="1183" t="s">
        <v>25</v>
      </c>
      <c r="F41" s="1183"/>
      <c r="G41" s="1183"/>
      <c r="H41" s="1184"/>
      <c r="I41" s="82">
        <v>48269</v>
      </c>
      <c r="J41" s="83">
        <v>53805</v>
      </c>
      <c r="K41" s="83">
        <v>55747</v>
      </c>
      <c r="L41" s="83">
        <v>55668</v>
      </c>
      <c r="M41" s="84">
        <v>56754</v>
      </c>
    </row>
    <row r="42" spans="2:13" ht="27.75" customHeight="1" x14ac:dyDescent="0.15">
      <c r="B42" s="1171"/>
      <c r="C42" s="1172"/>
      <c r="D42" s="85"/>
      <c r="E42" s="1175" t="s">
        <v>26</v>
      </c>
      <c r="F42" s="1175"/>
      <c r="G42" s="1175"/>
      <c r="H42" s="1176"/>
      <c r="I42" s="86">
        <v>2892</v>
      </c>
      <c r="J42" s="87">
        <v>2595</v>
      </c>
      <c r="K42" s="87">
        <v>507</v>
      </c>
      <c r="L42" s="87">
        <v>429</v>
      </c>
      <c r="M42" s="88">
        <v>351</v>
      </c>
    </row>
    <row r="43" spans="2:13" ht="27.75" customHeight="1" x14ac:dyDescent="0.15">
      <c r="B43" s="1171"/>
      <c r="C43" s="1172"/>
      <c r="D43" s="85"/>
      <c r="E43" s="1175" t="s">
        <v>27</v>
      </c>
      <c r="F43" s="1175"/>
      <c r="G43" s="1175"/>
      <c r="H43" s="1176"/>
      <c r="I43" s="86">
        <v>25299</v>
      </c>
      <c r="J43" s="87">
        <v>25276</v>
      </c>
      <c r="K43" s="87">
        <v>24605</v>
      </c>
      <c r="L43" s="87">
        <v>22493</v>
      </c>
      <c r="M43" s="88">
        <v>21267</v>
      </c>
    </row>
    <row r="44" spans="2:13" ht="27.75" customHeight="1" x14ac:dyDescent="0.15">
      <c r="B44" s="1171"/>
      <c r="C44" s="1172"/>
      <c r="D44" s="85"/>
      <c r="E44" s="1175" t="s">
        <v>28</v>
      </c>
      <c r="F44" s="1175"/>
      <c r="G44" s="1175"/>
      <c r="H44" s="1176"/>
      <c r="I44" s="86">
        <v>25</v>
      </c>
      <c r="J44" s="87">
        <v>25</v>
      </c>
      <c r="K44" s="87">
        <v>108</v>
      </c>
      <c r="L44" s="87">
        <v>569</v>
      </c>
      <c r="M44" s="88">
        <v>536</v>
      </c>
    </row>
    <row r="45" spans="2:13" ht="27.75" customHeight="1" x14ac:dyDescent="0.15">
      <c r="B45" s="1171"/>
      <c r="C45" s="1172"/>
      <c r="D45" s="85"/>
      <c r="E45" s="1175" t="s">
        <v>29</v>
      </c>
      <c r="F45" s="1175"/>
      <c r="G45" s="1175"/>
      <c r="H45" s="1176"/>
      <c r="I45" s="86">
        <v>10928</v>
      </c>
      <c r="J45" s="87">
        <v>10439</v>
      </c>
      <c r="K45" s="87">
        <v>8709</v>
      </c>
      <c r="L45" s="87">
        <v>8447</v>
      </c>
      <c r="M45" s="88">
        <v>7990</v>
      </c>
    </row>
    <row r="46" spans="2:13" ht="27.75" customHeight="1" x14ac:dyDescent="0.15">
      <c r="B46" s="1171"/>
      <c r="C46" s="1172"/>
      <c r="D46" s="85"/>
      <c r="E46" s="1175" t="s">
        <v>30</v>
      </c>
      <c r="F46" s="1175"/>
      <c r="G46" s="1175"/>
      <c r="H46" s="1176"/>
      <c r="I46" s="86">
        <v>3301</v>
      </c>
      <c r="J46" s="87">
        <v>204</v>
      </c>
      <c r="K46" s="87">
        <v>172</v>
      </c>
      <c r="L46" s="87">
        <v>166</v>
      </c>
      <c r="M46" s="88">
        <v>166</v>
      </c>
    </row>
    <row r="47" spans="2:13" ht="27.75" customHeight="1" x14ac:dyDescent="0.15">
      <c r="B47" s="1171"/>
      <c r="C47" s="1172"/>
      <c r="D47" s="85"/>
      <c r="E47" s="1175" t="s">
        <v>31</v>
      </c>
      <c r="F47" s="1175"/>
      <c r="G47" s="1175"/>
      <c r="H47" s="1176"/>
      <c r="I47" s="86" t="s">
        <v>484</v>
      </c>
      <c r="J47" s="87" t="s">
        <v>484</v>
      </c>
      <c r="K47" s="87" t="s">
        <v>484</v>
      </c>
      <c r="L47" s="87" t="s">
        <v>484</v>
      </c>
      <c r="M47" s="88" t="s">
        <v>484</v>
      </c>
    </row>
    <row r="48" spans="2:13" ht="27.75" customHeight="1" x14ac:dyDescent="0.15">
      <c r="B48" s="1173"/>
      <c r="C48" s="1174"/>
      <c r="D48" s="85"/>
      <c r="E48" s="1175" t="s">
        <v>32</v>
      </c>
      <c r="F48" s="1175"/>
      <c r="G48" s="1175"/>
      <c r="H48" s="1176"/>
      <c r="I48" s="86" t="s">
        <v>484</v>
      </c>
      <c r="J48" s="87" t="s">
        <v>484</v>
      </c>
      <c r="K48" s="87" t="s">
        <v>484</v>
      </c>
      <c r="L48" s="87" t="s">
        <v>484</v>
      </c>
      <c r="M48" s="88" t="s">
        <v>484</v>
      </c>
    </row>
    <row r="49" spans="2:13" ht="27.75" customHeight="1" x14ac:dyDescent="0.15">
      <c r="B49" s="1169" t="s">
        <v>33</v>
      </c>
      <c r="C49" s="1170"/>
      <c r="D49" s="89"/>
      <c r="E49" s="1175" t="s">
        <v>34</v>
      </c>
      <c r="F49" s="1175"/>
      <c r="G49" s="1175"/>
      <c r="H49" s="1176"/>
      <c r="I49" s="86">
        <v>11294</v>
      </c>
      <c r="J49" s="87">
        <v>11283</v>
      </c>
      <c r="K49" s="87">
        <v>14413</v>
      </c>
      <c r="L49" s="87">
        <v>16512</v>
      </c>
      <c r="M49" s="88">
        <v>17927</v>
      </c>
    </row>
    <row r="50" spans="2:13" ht="27.75" customHeight="1" x14ac:dyDescent="0.15">
      <c r="B50" s="1171"/>
      <c r="C50" s="1172"/>
      <c r="D50" s="85"/>
      <c r="E50" s="1175" t="s">
        <v>35</v>
      </c>
      <c r="F50" s="1175"/>
      <c r="G50" s="1175"/>
      <c r="H50" s="1176"/>
      <c r="I50" s="86">
        <v>15620</v>
      </c>
      <c r="J50" s="87">
        <v>15713</v>
      </c>
      <c r="K50" s="87">
        <v>15152</v>
      </c>
      <c r="L50" s="87">
        <v>13653</v>
      </c>
      <c r="M50" s="88">
        <v>13496</v>
      </c>
    </row>
    <row r="51" spans="2:13" ht="27.75" customHeight="1" x14ac:dyDescent="0.15">
      <c r="B51" s="1173"/>
      <c r="C51" s="1174"/>
      <c r="D51" s="85"/>
      <c r="E51" s="1175" t="s">
        <v>36</v>
      </c>
      <c r="F51" s="1175"/>
      <c r="G51" s="1175"/>
      <c r="H51" s="1176"/>
      <c r="I51" s="86">
        <v>45654</v>
      </c>
      <c r="J51" s="87">
        <v>48351</v>
      </c>
      <c r="K51" s="87">
        <v>48869</v>
      </c>
      <c r="L51" s="87">
        <v>49674</v>
      </c>
      <c r="M51" s="88">
        <v>49951</v>
      </c>
    </row>
    <row r="52" spans="2:13" ht="27.75" customHeight="1" thickBot="1" x14ac:dyDescent="0.2">
      <c r="B52" s="1177" t="s">
        <v>21</v>
      </c>
      <c r="C52" s="1178"/>
      <c r="D52" s="90"/>
      <c r="E52" s="1179" t="s">
        <v>37</v>
      </c>
      <c r="F52" s="1179"/>
      <c r="G52" s="1179"/>
      <c r="H52" s="1180"/>
      <c r="I52" s="91">
        <v>18145</v>
      </c>
      <c r="J52" s="92">
        <v>16997</v>
      </c>
      <c r="K52" s="92">
        <v>11415</v>
      </c>
      <c r="L52" s="92">
        <v>7933</v>
      </c>
      <c r="M52" s="93">
        <v>5689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521</v>
      </c>
      <c r="G2" s="111"/>
      <c r="H2" s="112"/>
    </row>
    <row r="3" spans="1:8" x14ac:dyDescent="0.15">
      <c r="A3" s="108" t="s">
        <v>514</v>
      </c>
      <c r="B3" s="113"/>
      <c r="C3" s="114"/>
      <c r="D3" s="115">
        <v>58303</v>
      </c>
      <c r="E3" s="116"/>
      <c r="F3" s="117">
        <v>54805</v>
      </c>
      <c r="G3" s="118"/>
      <c r="H3" s="119"/>
    </row>
    <row r="4" spans="1:8" x14ac:dyDescent="0.15">
      <c r="A4" s="120"/>
      <c r="B4" s="121"/>
      <c r="C4" s="122"/>
      <c r="D4" s="123">
        <v>19350</v>
      </c>
      <c r="E4" s="124"/>
      <c r="F4" s="125">
        <v>29572</v>
      </c>
      <c r="G4" s="126"/>
      <c r="H4" s="127"/>
    </row>
    <row r="5" spans="1:8" x14ac:dyDescent="0.15">
      <c r="A5" s="108" t="s">
        <v>516</v>
      </c>
      <c r="B5" s="113"/>
      <c r="C5" s="114"/>
      <c r="D5" s="115">
        <v>60954</v>
      </c>
      <c r="E5" s="116"/>
      <c r="F5" s="117">
        <v>38606</v>
      </c>
      <c r="G5" s="118"/>
      <c r="H5" s="119"/>
    </row>
    <row r="6" spans="1:8" x14ac:dyDescent="0.15">
      <c r="A6" s="120"/>
      <c r="B6" s="121"/>
      <c r="C6" s="122"/>
      <c r="D6" s="123">
        <v>19630</v>
      </c>
      <c r="E6" s="124"/>
      <c r="F6" s="125">
        <v>22435</v>
      </c>
      <c r="G6" s="126"/>
      <c r="H6" s="127"/>
    </row>
    <row r="7" spans="1:8" x14ac:dyDescent="0.15">
      <c r="A7" s="108" t="s">
        <v>517</v>
      </c>
      <c r="B7" s="113"/>
      <c r="C7" s="114"/>
      <c r="D7" s="115">
        <v>34429</v>
      </c>
      <c r="E7" s="116"/>
      <c r="F7" s="117">
        <v>39425</v>
      </c>
      <c r="G7" s="118"/>
      <c r="H7" s="119"/>
    </row>
    <row r="8" spans="1:8" x14ac:dyDescent="0.15">
      <c r="A8" s="120"/>
      <c r="B8" s="121"/>
      <c r="C8" s="122"/>
      <c r="D8" s="123">
        <v>10752</v>
      </c>
      <c r="E8" s="124"/>
      <c r="F8" s="125">
        <v>22414</v>
      </c>
      <c r="G8" s="126"/>
      <c r="H8" s="127"/>
    </row>
    <row r="9" spans="1:8" x14ac:dyDescent="0.15">
      <c r="A9" s="108" t="s">
        <v>518</v>
      </c>
      <c r="B9" s="113"/>
      <c r="C9" s="114"/>
      <c r="D9" s="115">
        <v>30913</v>
      </c>
      <c r="E9" s="116"/>
      <c r="F9" s="117">
        <v>43141</v>
      </c>
      <c r="G9" s="118"/>
      <c r="H9" s="119"/>
    </row>
    <row r="10" spans="1:8" x14ac:dyDescent="0.15">
      <c r="A10" s="120"/>
      <c r="B10" s="121"/>
      <c r="C10" s="122"/>
      <c r="D10" s="123">
        <v>14511</v>
      </c>
      <c r="E10" s="124"/>
      <c r="F10" s="125">
        <v>21887</v>
      </c>
      <c r="G10" s="126"/>
      <c r="H10" s="127"/>
    </row>
    <row r="11" spans="1:8" x14ac:dyDescent="0.15">
      <c r="A11" s="108" t="s">
        <v>519</v>
      </c>
      <c r="B11" s="113"/>
      <c r="C11" s="114"/>
      <c r="D11" s="115">
        <v>53485</v>
      </c>
      <c r="E11" s="116"/>
      <c r="F11" s="117">
        <v>45117</v>
      </c>
      <c r="G11" s="118"/>
      <c r="H11" s="119"/>
    </row>
    <row r="12" spans="1:8" x14ac:dyDescent="0.15">
      <c r="A12" s="120"/>
      <c r="B12" s="121"/>
      <c r="C12" s="128"/>
      <c r="D12" s="123">
        <v>24277</v>
      </c>
      <c r="E12" s="124"/>
      <c r="F12" s="125">
        <v>25589</v>
      </c>
      <c r="G12" s="126"/>
      <c r="H12" s="127"/>
    </row>
    <row r="13" spans="1:8" x14ac:dyDescent="0.15">
      <c r="A13" s="108"/>
      <c r="B13" s="113"/>
      <c r="C13" s="129"/>
      <c r="D13" s="130">
        <v>47617</v>
      </c>
      <c r="E13" s="131"/>
      <c r="F13" s="132">
        <v>44219</v>
      </c>
      <c r="G13" s="133"/>
      <c r="H13" s="119"/>
    </row>
    <row r="14" spans="1:8" x14ac:dyDescent="0.15">
      <c r="A14" s="120"/>
      <c r="B14" s="121"/>
      <c r="C14" s="122"/>
      <c r="D14" s="123">
        <v>17704</v>
      </c>
      <c r="E14" s="124"/>
      <c r="F14" s="125">
        <v>24379</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4.07</v>
      </c>
      <c r="C19" s="134">
        <f>ROUND(VALUE(SUBSTITUTE(実質収支比率等に係る経年分析!G$48,"▲","-")),2)</f>
        <v>6.01</v>
      </c>
      <c r="D19" s="134">
        <f>ROUND(VALUE(SUBSTITUTE(実質収支比率等に係る経年分析!H$48,"▲","-")),2)</f>
        <v>9.5399999999999991</v>
      </c>
      <c r="E19" s="134">
        <f>ROUND(VALUE(SUBSTITUTE(実質収支比率等に係る経年分析!I$48,"▲","-")),2)</f>
        <v>6.27</v>
      </c>
      <c r="F19" s="134">
        <f>ROUND(VALUE(SUBSTITUTE(実質収支比率等に係る経年分析!J$48,"▲","-")),2)</f>
        <v>8.23</v>
      </c>
    </row>
    <row r="20" spans="1:11" x14ac:dyDescent="0.15">
      <c r="A20" s="134" t="s">
        <v>42</v>
      </c>
      <c r="B20" s="134">
        <f>ROUND(VALUE(SUBSTITUTE(実質収支比率等に係る経年分析!F$47,"▲","-")),2)</f>
        <v>7.6</v>
      </c>
      <c r="C20" s="134">
        <f>ROUND(VALUE(SUBSTITUTE(実質収支比率等に係る経年分析!G$47,"▲","-")),2)</f>
        <v>10.029999999999999</v>
      </c>
      <c r="D20" s="134">
        <f>ROUND(VALUE(SUBSTITUTE(実質収支比率等に係る経年分析!H$47,"▲","-")),2)</f>
        <v>16.62</v>
      </c>
      <c r="E20" s="134">
        <f>ROUND(VALUE(SUBSTITUTE(実質収支比率等に係る経年分析!I$47,"▲","-")),2)</f>
        <v>16.13</v>
      </c>
      <c r="F20" s="134">
        <f>ROUND(VALUE(SUBSTITUTE(実質収支比率等に係る経年分析!J$47,"▲","-")),2)</f>
        <v>18.21</v>
      </c>
    </row>
    <row r="21" spans="1:11" x14ac:dyDescent="0.15">
      <c r="A21" s="134" t="s">
        <v>43</v>
      </c>
      <c r="B21" s="134">
        <f>IF(ISNUMBER(VALUE(SUBSTITUTE(実質収支比率等に係る経年分析!F$49,"▲","-"))),ROUND(VALUE(SUBSTITUTE(実質収支比率等に係る経年分析!F$49,"▲","-")),2),NA())</f>
        <v>-1.78</v>
      </c>
      <c r="C21" s="134">
        <f>IF(ISNUMBER(VALUE(SUBSTITUTE(実質収支比率等に係る経年分析!G$49,"▲","-"))),ROUND(VALUE(SUBSTITUTE(実質収支比率等に係る経年分析!G$49,"▲","-")),2),NA())</f>
        <v>4.45</v>
      </c>
      <c r="D21" s="134">
        <f>IF(ISNUMBER(VALUE(SUBSTITUTE(実質収支比率等に係る経年分析!H$49,"▲","-"))),ROUND(VALUE(SUBSTITUTE(実質収支比率等に係る経年分析!H$49,"▲","-")),2),NA())</f>
        <v>10.06</v>
      </c>
      <c r="E21" s="134">
        <f>IF(ISNUMBER(VALUE(SUBSTITUTE(実質収支比率等に係る経年分析!I$49,"▲","-"))),ROUND(VALUE(SUBSTITUTE(実質収支比率等に係る経年分析!I$49,"▲","-")),2),NA())</f>
        <v>-2.9</v>
      </c>
      <c r="F21" s="134">
        <f>IF(ISNUMBER(VALUE(SUBSTITUTE(実質収支比率等に係る経年分析!J$49,"▲","-"))),ROUND(VALUE(SUBSTITUTE(実質収支比率等に係る経年分析!J$49,"▲","-")),2),NA())</f>
        <v>3.89</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東部第２土地区画整理事業外4会計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東部第１土地区画整理事業特別会計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0.28000000000000003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x14ac:dyDescent="0.15">
      <c r="A32" s="135" t="str">
        <f>IF(連結実質赤字比率に係る赤字・黒字の構成分析!C$38="",NA(),連結実質赤字比率に係る赤字・黒字の構成分析!C$38)</f>
        <v>墓地公園事業特別会計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1.1599999999999999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0.55000000000000004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0.48</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1.45</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5.66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6.11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7.91</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4638</v>
      </c>
      <c r="E42" s="136"/>
      <c r="F42" s="136"/>
      <c r="G42" s="136">
        <f>'実質公債費比率（分子）の構造'!L$52</f>
        <v>4747</v>
      </c>
      <c r="H42" s="136"/>
      <c r="I42" s="136"/>
      <c r="J42" s="136">
        <f>'実質公債費比率（分子）の構造'!M$52</f>
        <v>4772</v>
      </c>
      <c r="K42" s="136"/>
      <c r="L42" s="136"/>
      <c r="M42" s="136">
        <f>'実質公債費比率（分子）の構造'!N$52</f>
        <v>5071</v>
      </c>
      <c r="N42" s="136"/>
      <c r="O42" s="136"/>
      <c r="P42" s="136">
        <f>'実質公債費比率（分子）の構造'!O$52</f>
        <v>5442</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200</v>
      </c>
      <c r="C44" s="136"/>
      <c r="D44" s="136"/>
      <c r="E44" s="136">
        <f>'実質公債費比率（分子）の構造'!L$50</f>
        <v>208</v>
      </c>
      <c r="F44" s="136"/>
      <c r="G44" s="136"/>
      <c r="H44" s="136">
        <f>'実質公債費比率（分子）の構造'!M$50</f>
        <v>120</v>
      </c>
      <c r="I44" s="136"/>
      <c r="J44" s="136"/>
      <c r="K44" s="136">
        <f>'実質公債費比率（分子）の構造'!N$50</f>
        <v>118</v>
      </c>
      <c r="L44" s="136"/>
      <c r="M44" s="136"/>
      <c r="N44" s="136">
        <f>'実質公債費比率（分子）の構造'!O$50</f>
        <v>118</v>
      </c>
      <c r="O44" s="136"/>
      <c r="P44" s="136"/>
    </row>
    <row r="45" spans="1:16" x14ac:dyDescent="0.15">
      <c r="A45" s="136" t="s">
        <v>53</v>
      </c>
      <c r="B45" s="136" t="str">
        <f>'実質公債費比率（分子）の構造'!K$49</f>
        <v>-</v>
      </c>
      <c r="C45" s="136"/>
      <c r="D45" s="136"/>
      <c r="E45" s="136">
        <f>'実質公債費比率（分子）の構造'!L$49</f>
        <v>0</v>
      </c>
      <c r="F45" s="136"/>
      <c r="G45" s="136"/>
      <c r="H45" s="136">
        <f>'実質公債費比率（分子）の構造'!M$49</f>
        <v>0</v>
      </c>
      <c r="I45" s="136"/>
      <c r="J45" s="136"/>
      <c r="K45" s="136">
        <f>'実質公債費比率（分子）の構造'!N$49</f>
        <v>1</v>
      </c>
      <c r="L45" s="136"/>
      <c r="M45" s="136"/>
      <c r="N45" s="136">
        <f>'実質公債費比率（分子）の構造'!O$49</f>
        <v>17</v>
      </c>
      <c r="O45" s="136"/>
      <c r="P45" s="136"/>
    </row>
    <row r="46" spans="1:16" x14ac:dyDescent="0.15">
      <c r="A46" s="136" t="s">
        <v>54</v>
      </c>
      <c r="B46" s="136">
        <f>'実質公債費比率（分子）の構造'!K$48</f>
        <v>2188</v>
      </c>
      <c r="C46" s="136"/>
      <c r="D46" s="136"/>
      <c r="E46" s="136">
        <f>'実質公債費比率（分子）の構造'!L$48</f>
        <v>2569</v>
      </c>
      <c r="F46" s="136"/>
      <c r="G46" s="136"/>
      <c r="H46" s="136">
        <f>'実質公債費比率（分子）の構造'!M$48</f>
        <v>2195</v>
      </c>
      <c r="I46" s="136"/>
      <c r="J46" s="136"/>
      <c r="K46" s="136">
        <f>'実質公債費比率（分子）の構造'!N$48</f>
        <v>2086</v>
      </c>
      <c r="L46" s="136"/>
      <c r="M46" s="136"/>
      <c r="N46" s="136">
        <f>'実質公債費比率（分子）の構造'!O$48</f>
        <v>2120</v>
      </c>
      <c r="O46" s="136"/>
      <c r="P46" s="136"/>
    </row>
    <row r="47" spans="1:16" x14ac:dyDescent="0.15">
      <c r="A47" s="136" t="s">
        <v>55</v>
      </c>
      <c r="B47" s="136">
        <f>'実質公債費比率（分子）の構造'!K$47</f>
        <v>43</v>
      </c>
      <c r="C47" s="136"/>
      <c r="D47" s="136"/>
      <c r="E47" s="136">
        <f>'実質公債費比率（分子）の構造'!L$47</f>
        <v>43</v>
      </c>
      <c r="F47" s="136"/>
      <c r="G47" s="136"/>
      <c r="H47" s="136">
        <f>'実質公債費比率（分子）の構造'!M$47</f>
        <v>45</v>
      </c>
      <c r="I47" s="136"/>
      <c r="J47" s="136"/>
      <c r="K47" s="136">
        <f>'実質公債費比率（分子）の構造'!N$47</f>
        <v>48</v>
      </c>
      <c r="L47" s="136"/>
      <c r="M47" s="136"/>
      <c r="N47" s="136">
        <f>'実質公債費比率（分子）の構造'!O$47</f>
        <v>50</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4929</v>
      </c>
      <c r="C49" s="136"/>
      <c r="D49" s="136"/>
      <c r="E49" s="136">
        <f>'実質公債費比率（分子）の構造'!L$45</f>
        <v>4757</v>
      </c>
      <c r="F49" s="136"/>
      <c r="G49" s="136"/>
      <c r="H49" s="136">
        <f>'実質公債費比率（分子）の構造'!M$45</f>
        <v>4961</v>
      </c>
      <c r="I49" s="136"/>
      <c r="J49" s="136"/>
      <c r="K49" s="136">
        <f>'実質公債費比率（分子）の構造'!N$45</f>
        <v>5131</v>
      </c>
      <c r="L49" s="136"/>
      <c r="M49" s="136"/>
      <c r="N49" s="136">
        <f>'実質公債費比率（分子）の構造'!O$45</f>
        <v>5190</v>
      </c>
      <c r="O49" s="136"/>
      <c r="P49" s="136"/>
    </row>
    <row r="50" spans="1:16" x14ac:dyDescent="0.15">
      <c r="A50" s="136" t="s">
        <v>58</v>
      </c>
      <c r="B50" s="136" t="e">
        <f>NA()</f>
        <v>#N/A</v>
      </c>
      <c r="C50" s="136">
        <f>IF(ISNUMBER('実質公債費比率（分子）の構造'!K$53),'実質公債費比率（分子）の構造'!K$53,NA())</f>
        <v>2722</v>
      </c>
      <c r="D50" s="136" t="e">
        <f>NA()</f>
        <v>#N/A</v>
      </c>
      <c r="E50" s="136" t="e">
        <f>NA()</f>
        <v>#N/A</v>
      </c>
      <c r="F50" s="136">
        <f>IF(ISNUMBER('実質公債費比率（分子）の構造'!L$53),'実質公債費比率（分子）の構造'!L$53,NA())</f>
        <v>2830</v>
      </c>
      <c r="G50" s="136" t="e">
        <f>NA()</f>
        <v>#N/A</v>
      </c>
      <c r="H50" s="136" t="e">
        <f>NA()</f>
        <v>#N/A</v>
      </c>
      <c r="I50" s="136">
        <f>IF(ISNUMBER('実質公債費比率（分子）の構造'!M$53),'実質公債費比率（分子）の構造'!M$53,NA())</f>
        <v>2549</v>
      </c>
      <c r="J50" s="136" t="e">
        <f>NA()</f>
        <v>#N/A</v>
      </c>
      <c r="K50" s="136" t="e">
        <f>NA()</f>
        <v>#N/A</v>
      </c>
      <c r="L50" s="136">
        <f>IF(ISNUMBER('実質公債費比率（分子）の構造'!N$53),'実質公債費比率（分子）の構造'!N$53,NA())</f>
        <v>2313</v>
      </c>
      <c r="M50" s="136" t="e">
        <f>NA()</f>
        <v>#N/A</v>
      </c>
      <c r="N50" s="136" t="e">
        <f>NA()</f>
        <v>#N/A</v>
      </c>
      <c r="O50" s="136">
        <f>IF(ISNUMBER('実質公債費比率（分子）の構造'!O$53),'実質公債費比率（分子）の構造'!O$53,NA())</f>
        <v>2053</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45654</v>
      </c>
      <c r="E56" s="135"/>
      <c r="F56" s="135"/>
      <c r="G56" s="135">
        <f>'将来負担比率（分子）の構造'!J$51</f>
        <v>48351</v>
      </c>
      <c r="H56" s="135"/>
      <c r="I56" s="135"/>
      <c r="J56" s="135">
        <f>'将来負担比率（分子）の構造'!K$51</f>
        <v>48869</v>
      </c>
      <c r="K56" s="135"/>
      <c r="L56" s="135"/>
      <c r="M56" s="135">
        <f>'将来負担比率（分子）の構造'!L$51</f>
        <v>49674</v>
      </c>
      <c r="N56" s="135"/>
      <c r="O56" s="135"/>
      <c r="P56" s="135">
        <f>'将来負担比率（分子）の構造'!M$51</f>
        <v>49951</v>
      </c>
    </row>
    <row r="57" spans="1:16" x14ac:dyDescent="0.15">
      <c r="A57" s="135" t="s">
        <v>35</v>
      </c>
      <c r="B57" s="135"/>
      <c r="C57" s="135"/>
      <c r="D57" s="135">
        <f>'将来負担比率（分子）の構造'!I$50</f>
        <v>15620</v>
      </c>
      <c r="E57" s="135"/>
      <c r="F57" s="135"/>
      <c r="G57" s="135">
        <f>'将来負担比率（分子）の構造'!J$50</f>
        <v>15713</v>
      </c>
      <c r="H57" s="135"/>
      <c r="I57" s="135"/>
      <c r="J57" s="135">
        <f>'将来負担比率（分子）の構造'!K$50</f>
        <v>15152</v>
      </c>
      <c r="K57" s="135"/>
      <c r="L57" s="135"/>
      <c r="M57" s="135">
        <f>'将来負担比率（分子）の構造'!L$50</f>
        <v>13653</v>
      </c>
      <c r="N57" s="135"/>
      <c r="O57" s="135"/>
      <c r="P57" s="135">
        <f>'将来負担比率（分子）の構造'!M$50</f>
        <v>13496</v>
      </c>
    </row>
    <row r="58" spans="1:16" x14ac:dyDescent="0.15">
      <c r="A58" s="135" t="s">
        <v>34</v>
      </c>
      <c r="B58" s="135"/>
      <c r="C58" s="135"/>
      <c r="D58" s="135">
        <f>'将来負担比率（分子）の構造'!I$49</f>
        <v>11294</v>
      </c>
      <c r="E58" s="135"/>
      <c r="F58" s="135"/>
      <c r="G58" s="135">
        <f>'将来負担比率（分子）の構造'!J$49</f>
        <v>11283</v>
      </c>
      <c r="H58" s="135"/>
      <c r="I58" s="135"/>
      <c r="J58" s="135">
        <f>'将来負担比率（分子）の構造'!K$49</f>
        <v>14413</v>
      </c>
      <c r="K58" s="135"/>
      <c r="L58" s="135"/>
      <c r="M58" s="135">
        <f>'将来負担比率（分子）の構造'!L$49</f>
        <v>16512</v>
      </c>
      <c r="N58" s="135"/>
      <c r="O58" s="135"/>
      <c r="P58" s="135">
        <f>'将来負担比率（分子）の構造'!M$49</f>
        <v>17927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3301</v>
      </c>
      <c r="C61" s="135"/>
      <c r="D61" s="135"/>
      <c r="E61" s="135">
        <f>'将来負担比率（分子）の構造'!J$46</f>
        <v>204</v>
      </c>
      <c r="F61" s="135"/>
      <c r="G61" s="135"/>
      <c r="H61" s="135">
        <f>'将来負担比率（分子）の構造'!K$46</f>
        <v>172</v>
      </c>
      <c r="I61" s="135"/>
      <c r="J61" s="135"/>
      <c r="K61" s="135">
        <f>'将来負担比率（分子）の構造'!L$46</f>
        <v>166</v>
      </c>
      <c r="L61" s="135"/>
      <c r="M61" s="135"/>
      <c r="N61" s="135">
        <f>'将来負担比率（分子）の構造'!M$46</f>
        <v>166</v>
      </c>
      <c r="O61" s="135"/>
      <c r="P61" s="135"/>
    </row>
    <row r="62" spans="1:16" x14ac:dyDescent="0.15">
      <c r="A62" s="135" t="s">
        <v>29</v>
      </c>
      <c r="B62" s="135">
        <f>'将来負担比率（分子）の構造'!I$45</f>
        <v>10928</v>
      </c>
      <c r="C62" s="135"/>
      <c r="D62" s="135"/>
      <c r="E62" s="135">
        <f>'将来負担比率（分子）の構造'!J$45</f>
        <v>10439</v>
      </c>
      <c r="F62" s="135"/>
      <c r="G62" s="135"/>
      <c r="H62" s="135">
        <f>'将来負担比率（分子）の構造'!K$45</f>
        <v>8709</v>
      </c>
      <c r="I62" s="135"/>
      <c r="J62" s="135"/>
      <c r="K62" s="135">
        <f>'将来負担比率（分子）の構造'!L$45</f>
        <v>8447</v>
      </c>
      <c r="L62" s="135"/>
      <c r="M62" s="135"/>
      <c r="N62" s="135">
        <f>'将来負担比率（分子）の構造'!M$45</f>
        <v>7990</v>
      </c>
      <c r="O62" s="135"/>
      <c r="P62" s="135"/>
    </row>
    <row r="63" spans="1:16" x14ac:dyDescent="0.15">
      <c r="A63" s="135" t="s">
        <v>28</v>
      </c>
      <c r="B63" s="135">
        <f>'将来負担比率（分子）の構造'!I$44</f>
        <v>25</v>
      </c>
      <c r="C63" s="135"/>
      <c r="D63" s="135"/>
      <c r="E63" s="135">
        <f>'将来負担比率（分子）の構造'!J$44</f>
        <v>25</v>
      </c>
      <c r="F63" s="135"/>
      <c r="G63" s="135"/>
      <c r="H63" s="135">
        <f>'将来負担比率（分子）の構造'!K$44</f>
        <v>108</v>
      </c>
      <c r="I63" s="135"/>
      <c r="J63" s="135"/>
      <c r="K63" s="135">
        <f>'将来負担比率（分子）の構造'!L$44</f>
        <v>569</v>
      </c>
      <c r="L63" s="135"/>
      <c r="M63" s="135"/>
      <c r="N63" s="135">
        <f>'将来負担比率（分子）の構造'!M$44</f>
        <v>536</v>
      </c>
      <c r="O63" s="135"/>
      <c r="P63" s="135"/>
    </row>
    <row r="64" spans="1:16" x14ac:dyDescent="0.15">
      <c r="A64" s="135" t="s">
        <v>27</v>
      </c>
      <c r="B64" s="135">
        <f>'将来負担比率（分子）の構造'!I$43</f>
        <v>25299</v>
      </c>
      <c r="C64" s="135"/>
      <c r="D64" s="135"/>
      <c r="E64" s="135">
        <f>'将来負担比率（分子）の構造'!J$43</f>
        <v>25276</v>
      </c>
      <c r="F64" s="135"/>
      <c r="G64" s="135"/>
      <c r="H64" s="135">
        <f>'将来負担比率（分子）の構造'!K$43</f>
        <v>24605</v>
      </c>
      <c r="I64" s="135"/>
      <c r="J64" s="135"/>
      <c r="K64" s="135">
        <f>'将来負担比率（分子）の構造'!L$43</f>
        <v>22493</v>
      </c>
      <c r="L64" s="135"/>
      <c r="M64" s="135"/>
      <c r="N64" s="135">
        <f>'将来負担比率（分子）の構造'!M$43</f>
        <v>21267</v>
      </c>
      <c r="O64" s="135"/>
      <c r="P64" s="135"/>
    </row>
    <row r="65" spans="1:16" x14ac:dyDescent="0.15">
      <c r="A65" s="135" t="s">
        <v>26</v>
      </c>
      <c r="B65" s="135">
        <f>'将来負担比率（分子）の構造'!I$42</f>
        <v>2892</v>
      </c>
      <c r="C65" s="135"/>
      <c r="D65" s="135"/>
      <c r="E65" s="135">
        <f>'将来負担比率（分子）の構造'!J$42</f>
        <v>2595</v>
      </c>
      <c r="F65" s="135"/>
      <c r="G65" s="135"/>
      <c r="H65" s="135">
        <f>'将来負担比率（分子）の構造'!K$42</f>
        <v>507</v>
      </c>
      <c r="I65" s="135"/>
      <c r="J65" s="135"/>
      <c r="K65" s="135">
        <f>'将来負担比率（分子）の構造'!L$42</f>
        <v>429</v>
      </c>
      <c r="L65" s="135"/>
      <c r="M65" s="135"/>
      <c r="N65" s="135">
        <f>'将来負担比率（分子）の構造'!M$42</f>
        <v>351</v>
      </c>
      <c r="O65" s="135"/>
      <c r="P65" s="135"/>
    </row>
    <row r="66" spans="1:16" x14ac:dyDescent="0.15">
      <c r="A66" s="135" t="s">
        <v>25</v>
      </c>
      <c r="B66" s="135">
        <f>'将来負担比率（分子）の構造'!I$41</f>
        <v>48269</v>
      </c>
      <c r="C66" s="135"/>
      <c r="D66" s="135"/>
      <c r="E66" s="135">
        <f>'将来負担比率（分子）の構造'!J$41</f>
        <v>53805</v>
      </c>
      <c r="F66" s="135"/>
      <c r="G66" s="135"/>
      <c r="H66" s="135">
        <f>'将来負担比率（分子）の構造'!K$41</f>
        <v>55747</v>
      </c>
      <c r="I66" s="135"/>
      <c r="J66" s="135"/>
      <c r="K66" s="135">
        <f>'将来負担比率（分子）の構造'!L$41</f>
        <v>55668</v>
      </c>
      <c r="L66" s="135"/>
      <c r="M66" s="135"/>
      <c r="N66" s="135">
        <f>'将来負担比率（分子）の構造'!M$41</f>
        <v>56754</v>
      </c>
      <c r="O66" s="135"/>
      <c r="P66" s="135"/>
    </row>
    <row r="67" spans="1:16" x14ac:dyDescent="0.15">
      <c r="A67" s="135" t="s">
        <v>62</v>
      </c>
      <c r="B67" s="135" t="e">
        <f>NA()</f>
        <v>#N/A</v>
      </c>
      <c r="C67" s="135">
        <f>IF(ISNUMBER('将来負担比率（分子）の構造'!I$52), IF('将来負担比率（分子）の構造'!I$52 &lt; 0, 0, '将来負担比率（分子）の構造'!I$52), NA())</f>
        <v>18145</v>
      </c>
      <c r="D67" s="135" t="e">
        <f>NA()</f>
        <v>#N/A</v>
      </c>
      <c r="E67" s="135" t="e">
        <f>NA()</f>
        <v>#N/A</v>
      </c>
      <c r="F67" s="135">
        <f>IF(ISNUMBER('将来負担比率（分子）の構造'!J$52), IF('将来負担比率（分子）の構造'!J$52 &lt; 0, 0, '将来負担比率（分子）の構造'!J$52), NA())</f>
        <v>16997</v>
      </c>
      <c r="G67" s="135" t="e">
        <f>NA()</f>
        <v>#N/A</v>
      </c>
      <c r="H67" s="135" t="e">
        <f>NA()</f>
        <v>#N/A</v>
      </c>
      <c r="I67" s="135">
        <f>IF(ISNUMBER('将来負担比率（分子）の構造'!K$52), IF('将来負担比率（分子）の構造'!K$52 &lt; 0, 0, '将来負担比率（分子）の構造'!K$52), NA())</f>
        <v>11415</v>
      </c>
      <c r="J67" s="135" t="e">
        <f>NA()</f>
        <v>#N/A</v>
      </c>
      <c r="K67" s="135" t="e">
        <f>NA()</f>
        <v>#N/A</v>
      </c>
      <c r="L67" s="135">
        <f>IF(ISNUMBER('将来負担比率（分子）の構造'!L$52), IF('将来負担比率（分子）の構造'!L$52 &lt; 0, 0, '将来負担比率（分子）の構造'!L$52), NA())</f>
        <v>7933</v>
      </c>
      <c r="M67" s="135" t="e">
        <f>NA()</f>
        <v>#N/A</v>
      </c>
      <c r="N67" s="135" t="e">
        <f>NA()</f>
        <v>#N/A</v>
      </c>
      <c r="O67" s="135">
        <f>IF(ISNUMBER('将来負担比率（分子）の構造'!M$52), IF('将来負担比率（分子）の構造'!M$52 &lt; 0, 0, '将来負担比率（分子）の構造'!M$52), NA())</f>
        <v>5689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24264535</v>
      </c>
      <c r="S5" s="639"/>
      <c r="T5" s="639"/>
      <c r="U5" s="639"/>
      <c r="V5" s="639"/>
      <c r="W5" s="639"/>
      <c r="X5" s="639"/>
      <c r="Y5" s="686"/>
      <c r="Z5" s="699">
        <v>44.9</v>
      </c>
      <c r="AA5" s="699"/>
      <c r="AB5" s="699"/>
      <c r="AC5" s="699"/>
      <c r="AD5" s="700">
        <v>22706613</v>
      </c>
      <c r="AE5" s="700"/>
      <c r="AF5" s="700"/>
      <c r="AG5" s="700"/>
      <c r="AH5" s="700"/>
      <c r="AI5" s="700"/>
      <c r="AJ5" s="700"/>
      <c r="AK5" s="700"/>
      <c r="AL5" s="687">
        <v>84.2</v>
      </c>
      <c r="AM5" s="656"/>
      <c r="AN5" s="656"/>
      <c r="AO5" s="688"/>
      <c r="AP5" s="675" t="s">
        <v>207</v>
      </c>
      <c r="AQ5" s="676"/>
      <c r="AR5" s="676"/>
      <c r="AS5" s="676"/>
      <c r="AT5" s="676"/>
      <c r="AU5" s="676"/>
      <c r="AV5" s="676"/>
      <c r="AW5" s="676"/>
      <c r="AX5" s="676"/>
      <c r="AY5" s="676"/>
      <c r="AZ5" s="676"/>
      <c r="BA5" s="676"/>
      <c r="BB5" s="676"/>
      <c r="BC5" s="676"/>
      <c r="BD5" s="676"/>
      <c r="BE5" s="676"/>
      <c r="BF5" s="677"/>
      <c r="BG5" s="588">
        <v>22703153</v>
      </c>
      <c r="BH5" s="589"/>
      <c r="BI5" s="589"/>
      <c r="BJ5" s="589"/>
      <c r="BK5" s="589"/>
      <c r="BL5" s="589"/>
      <c r="BM5" s="589"/>
      <c r="BN5" s="590"/>
      <c r="BO5" s="641">
        <v>93.6</v>
      </c>
      <c r="BP5" s="641"/>
      <c r="BQ5" s="641"/>
      <c r="BR5" s="641"/>
      <c r="BS5" s="642">
        <v>389237</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481816</v>
      </c>
      <c r="S6" s="589"/>
      <c r="T6" s="589"/>
      <c r="U6" s="589"/>
      <c r="V6" s="589"/>
      <c r="W6" s="589"/>
      <c r="X6" s="589"/>
      <c r="Y6" s="590"/>
      <c r="Z6" s="641">
        <v>0.9</v>
      </c>
      <c r="AA6" s="641"/>
      <c r="AB6" s="641"/>
      <c r="AC6" s="641"/>
      <c r="AD6" s="642">
        <v>481816</v>
      </c>
      <c r="AE6" s="642"/>
      <c r="AF6" s="642"/>
      <c r="AG6" s="642"/>
      <c r="AH6" s="642"/>
      <c r="AI6" s="642"/>
      <c r="AJ6" s="642"/>
      <c r="AK6" s="642"/>
      <c r="AL6" s="611">
        <v>1.8</v>
      </c>
      <c r="AM6" s="643"/>
      <c r="AN6" s="643"/>
      <c r="AO6" s="644"/>
      <c r="AP6" s="585" t="s">
        <v>212</v>
      </c>
      <c r="AQ6" s="586"/>
      <c r="AR6" s="586"/>
      <c r="AS6" s="586"/>
      <c r="AT6" s="586"/>
      <c r="AU6" s="586"/>
      <c r="AV6" s="586"/>
      <c r="AW6" s="586"/>
      <c r="AX6" s="586"/>
      <c r="AY6" s="586"/>
      <c r="AZ6" s="586"/>
      <c r="BA6" s="586"/>
      <c r="BB6" s="586"/>
      <c r="BC6" s="586"/>
      <c r="BD6" s="586"/>
      <c r="BE6" s="586"/>
      <c r="BF6" s="587"/>
      <c r="BG6" s="588">
        <v>22703153</v>
      </c>
      <c r="BH6" s="589"/>
      <c r="BI6" s="589"/>
      <c r="BJ6" s="589"/>
      <c r="BK6" s="589"/>
      <c r="BL6" s="589"/>
      <c r="BM6" s="589"/>
      <c r="BN6" s="590"/>
      <c r="BO6" s="641">
        <v>93.6</v>
      </c>
      <c r="BP6" s="641"/>
      <c r="BQ6" s="641"/>
      <c r="BR6" s="641"/>
      <c r="BS6" s="642">
        <v>389237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358797</v>
      </c>
      <c r="CS6" s="589"/>
      <c r="CT6" s="589"/>
      <c r="CU6" s="589"/>
      <c r="CV6" s="589"/>
      <c r="CW6" s="589"/>
      <c r="CX6" s="589"/>
      <c r="CY6" s="590"/>
      <c r="CZ6" s="641">
        <v>0.7</v>
      </c>
      <c r="DA6" s="641"/>
      <c r="DB6" s="641"/>
      <c r="DC6" s="641"/>
      <c r="DD6" s="594" t="s">
        <v>214</v>
      </c>
      <c r="DE6" s="589"/>
      <c r="DF6" s="589"/>
      <c r="DG6" s="589"/>
      <c r="DH6" s="589"/>
      <c r="DI6" s="589"/>
      <c r="DJ6" s="589"/>
      <c r="DK6" s="589"/>
      <c r="DL6" s="589"/>
      <c r="DM6" s="589"/>
      <c r="DN6" s="589"/>
      <c r="DO6" s="589"/>
      <c r="DP6" s="590"/>
      <c r="DQ6" s="594">
        <v>358797</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37086</v>
      </c>
      <c r="S7" s="589"/>
      <c r="T7" s="589"/>
      <c r="U7" s="589"/>
      <c r="V7" s="589"/>
      <c r="W7" s="589"/>
      <c r="X7" s="589"/>
      <c r="Y7" s="590"/>
      <c r="Z7" s="641">
        <v>0.1</v>
      </c>
      <c r="AA7" s="641"/>
      <c r="AB7" s="641"/>
      <c r="AC7" s="641"/>
      <c r="AD7" s="642">
        <v>37086</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11617844</v>
      </c>
      <c r="BH7" s="589"/>
      <c r="BI7" s="589"/>
      <c r="BJ7" s="589"/>
      <c r="BK7" s="589"/>
      <c r="BL7" s="589"/>
      <c r="BM7" s="589"/>
      <c r="BN7" s="590"/>
      <c r="BO7" s="641">
        <v>47.9</v>
      </c>
      <c r="BP7" s="641"/>
      <c r="BQ7" s="641"/>
      <c r="BR7" s="641"/>
      <c r="BS7" s="642">
        <v>389237</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6656780</v>
      </c>
      <c r="CS7" s="589"/>
      <c r="CT7" s="589"/>
      <c r="CU7" s="589"/>
      <c r="CV7" s="589"/>
      <c r="CW7" s="589"/>
      <c r="CX7" s="589"/>
      <c r="CY7" s="590"/>
      <c r="CZ7" s="641">
        <v>13.1</v>
      </c>
      <c r="DA7" s="641"/>
      <c r="DB7" s="641"/>
      <c r="DC7" s="641"/>
      <c r="DD7" s="594">
        <v>1091674</v>
      </c>
      <c r="DE7" s="589"/>
      <c r="DF7" s="589"/>
      <c r="DG7" s="589"/>
      <c r="DH7" s="589"/>
      <c r="DI7" s="589"/>
      <c r="DJ7" s="589"/>
      <c r="DK7" s="589"/>
      <c r="DL7" s="589"/>
      <c r="DM7" s="589"/>
      <c r="DN7" s="589"/>
      <c r="DO7" s="589"/>
      <c r="DP7" s="590"/>
      <c r="DQ7" s="594">
        <v>5313717</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148659</v>
      </c>
      <c r="S8" s="589"/>
      <c r="T8" s="589"/>
      <c r="U8" s="589"/>
      <c r="V8" s="589"/>
      <c r="W8" s="589"/>
      <c r="X8" s="589"/>
      <c r="Y8" s="590"/>
      <c r="Z8" s="641">
        <v>0.3</v>
      </c>
      <c r="AA8" s="641"/>
      <c r="AB8" s="641"/>
      <c r="AC8" s="641"/>
      <c r="AD8" s="642">
        <v>148659</v>
      </c>
      <c r="AE8" s="642"/>
      <c r="AF8" s="642"/>
      <c r="AG8" s="642"/>
      <c r="AH8" s="642"/>
      <c r="AI8" s="642"/>
      <c r="AJ8" s="642"/>
      <c r="AK8" s="642"/>
      <c r="AL8" s="611">
        <v>0.6</v>
      </c>
      <c r="AM8" s="643"/>
      <c r="AN8" s="643"/>
      <c r="AO8" s="644"/>
      <c r="AP8" s="585" t="s">
        <v>219</v>
      </c>
      <c r="AQ8" s="586"/>
      <c r="AR8" s="586"/>
      <c r="AS8" s="586"/>
      <c r="AT8" s="586"/>
      <c r="AU8" s="586"/>
      <c r="AV8" s="586"/>
      <c r="AW8" s="586"/>
      <c r="AX8" s="586"/>
      <c r="AY8" s="586"/>
      <c r="AZ8" s="586"/>
      <c r="BA8" s="586"/>
      <c r="BB8" s="586"/>
      <c r="BC8" s="586"/>
      <c r="BD8" s="586"/>
      <c r="BE8" s="586"/>
      <c r="BF8" s="587"/>
      <c r="BG8" s="588">
        <v>269553</v>
      </c>
      <c r="BH8" s="589"/>
      <c r="BI8" s="589"/>
      <c r="BJ8" s="589"/>
      <c r="BK8" s="589"/>
      <c r="BL8" s="589"/>
      <c r="BM8" s="589"/>
      <c r="BN8" s="590"/>
      <c r="BO8" s="641">
        <v>1.1000000000000001</v>
      </c>
      <c r="BP8" s="641"/>
      <c r="BQ8" s="641"/>
      <c r="BR8" s="641"/>
      <c r="BS8" s="594" t="s">
        <v>110</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16865703</v>
      </c>
      <c r="CS8" s="589"/>
      <c r="CT8" s="589"/>
      <c r="CU8" s="589"/>
      <c r="CV8" s="589"/>
      <c r="CW8" s="589"/>
      <c r="CX8" s="589"/>
      <c r="CY8" s="590"/>
      <c r="CZ8" s="641">
        <v>33.1</v>
      </c>
      <c r="DA8" s="641"/>
      <c r="DB8" s="641"/>
      <c r="DC8" s="641"/>
      <c r="DD8" s="594">
        <v>196101</v>
      </c>
      <c r="DE8" s="589"/>
      <c r="DF8" s="589"/>
      <c r="DG8" s="589"/>
      <c r="DH8" s="589"/>
      <c r="DI8" s="589"/>
      <c r="DJ8" s="589"/>
      <c r="DK8" s="589"/>
      <c r="DL8" s="589"/>
      <c r="DM8" s="589"/>
      <c r="DN8" s="589"/>
      <c r="DO8" s="589"/>
      <c r="DP8" s="590"/>
      <c r="DQ8" s="594">
        <v>7987870</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88325</v>
      </c>
      <c r="S9" s="589"/>
      <c r="T9" s="589"/>
      <c r="U9" s="589"/>
      <c r="V9" s="589"/>
      <c r="W9" s="589"/>
      <c r="X9" s="589"/>
      <c r="Y9" s="590"/>
      <c r="Z9" s="641">
        <v>0.2</v>
      </c>
      <c r="AA9" s="641"/>
      <c r="AB9" s="641"/>
      <c r="AC9" s="641"/>
      <c r="AD9" s="642">
        <v>88325</v>
      </c>
      <c r="AE9" s="642"/>
      <c r="AF9" s="642"/>
      <c r="AG9" s="642"/>
      <c r="AH9" s="642"/>
      <c r="AI9" s="642"/>
      <c r="AJ9" s="642"/>
      <c r="AK9" s="642"/>
      <c r="AL9" s="611">
        <v>0.3</v>
      </c>
      <c r="AM9" s="643"/>
      <c r="AN9" s="643"/>
      <c r="AO9" s="644"/>
      <c r="AP9" s="585" t="s">
        <v>222</v>
      </c>
      <c r="AQ9" s="586"/>
      <c r="AR9" s="586"/>
      <c r="AS9" s="586"/>
      <c r="AT9" s="586"/>
      <c r="AU9" s="586"/>
      <c r="AV9" s="586"/>
      <c r="AW9" s="586"/>
      <c r="AX9" s="586"/>
      <c r="AY9" s="586"/>
      <c r="AZ9" s="586"/>
      <c r="BA9" s="586"/>
      <c r="BB9" s="586"/>
      <c r="BC9" s="586"/>
      <c r="BD9" s="586"/>
      <c r="BE9" s="586"/>
      <c r="BF9" s="587"/>
      <c r="BG9" s="588">
        <v>8573413</v>
      </c>
      <c r="BH9" s="589"/>
      <c r="BI9" s="589"/>
      <c r="BJ9" s="589"/>
      <c r="BK9" s="589"/>
      <c r="BL9" s="589"/>
      <c r="BM9" s="589"/>
      <c r="BN9" s="590"/>
      <c r="BO9" s="641">
        <v>35.299999999999997</v>
      </c>
      <c r="BP9" s="641"/>
      <c r="BQ9" s="641"/>
      <c r="BR9" s="641"/>
      <c r="BS9" s="594" t="s">
        <v>110</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2960525</v>
      </c>
      <c r="CS9" s="589"/>
      <c r="CT9" s="589"/>
      <c r="CU9" s="589"/>
      <c r="CV9" s="589"/>
      <c r="CW9" s="589"/>
      <c r="CX9" s="589"/>
      <c r="CY9" s="590"/>
      <c r="CZ9" s="641">
        <v>5.8</v>
      </c>
      <c r="DA9" s="641"/>
      <c r="DB9" s="641"/>
      <c r="DC9" s="641"/>
      <c r="DD9" s="594">
        <v>161037</v>
      </c>
      <c r="DE9" s="589"/>
      <c r="DF9" s="589"/>
      <c r="DG9" s="589"/>
      <c r="DH9" s="589"/>
      <c r="DI9" s="589"/>
      <c r="DJ9" s="589"/>
      <c r="DK9" s="589"/>
      <c r="DL9" s="589"/>
      <c r="DM9" s="589"/>
      <c r="DN9" s="589"/>
      <c r="DO9" s="589"/>
      <c r="DP9" s="590"/>
      <c r="DQ9" s="594">
        <v>2352287</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1768864</v>
      </c>
      <c r="S10" s="589"/>
      <c r="T10" s="589"/>
      <c r="U10" s="589"/>
      <c r="V10" s="589"/>
      <c r="W10" s="589"/>
      <c r="X10" s="589"/>
      <c r="Y10" s="590"/>
      <c r="Z10" s="641">
        <v>3.3</v>
      </c>
      <c r="AA10" s="641"/>
      <c r="AB10" s="641"/>
      <c r="AC10" s="641"/>
      <c r="AD10" s="642">
        <v>1768864</v>
      </c>
      <c r="AE10" s="642"/>
      <c r="AF10" s="642"/>
      <c r="AG10" s="642"/>
      <c r="AH10" s="642"/>
      <c r="AI10" s="642"/>
      <c r="AJ10" s="642"/>
      <c r="AK10" s="642"/>
      <c r="AL10" s="611">
        <v>6.6</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462792</v>
      </c>
      <c r="BH10" s="589"/>
      <c r="BI10" s="589"/>
      <c r="BJ10" s="589"/>
      <c r="BK10" s="589"/>
      <c r="BL10" s="589"/>
      <c r="BM10" s="589"/>
      <c r="BN10" s="590"/>
      <c r="BO10" s="641">
        <v>1.9</v>
      </c>
      <c r="BP10" s="641"/>
      <c r="BQ10" s="641"/>
      <c r="BR10" s="641"/>
      <c r="BS10" s="594">
        <v>76990</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302379</v>
      </c>
      <c r="CS10" s="589"/>
      <c r="CT10" s="589"/>
      <c r="CU10" s="589"/>
      <c r="CV10" s="589"/>
      <c r="CW10" s="589"/>
      <c r="CX10" s="589"/>
      <c r="CY10" s="590"/>
      <c r="CZ10" s="641">
        <v>0.6</v>
      </c>
      <c r="DA10" s="641"/>
      <c r="DB10" s="641"/>
      <c r="DC10" s="641"/>
      <c r="DD10" s="594" t="s">
        <v>110</v>
      </c>
      <c r="DE10" s="589"/>
      <c r="DF10" s="589"/>
      <c r="DG10" s="589"/>
      <c r="DH10" s="589"/>
      <c r="DI10" s="589"/>
      <c r="DJ10" s="589"/>
      <c r="DK10" s="589"/>
      <c r="DL10" s="589"/>
      <c r="DM10" s="589"/>
      <c r="DN10" s="589"/>
      <c r="DO10" s="589"/>
      <c r="DP10" s="590"/>
      <c r="DQ10" s="594">
        <v>180044</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v>12084</v>
      </c>
      <c r="S11" s="589"/>
      <c r="T11" s="589"/>
      <c r="U11" s="589"/>
      <c r="V11" s="589"/>
      <c r="W11" s="589"/>
      <c r="X11" s="589"/>
      <c r="Y11" s="590"/>
      <c r="Z11" s="641">
        <v>0</v>
      </c>
      <c r="AA11" s="641"/>
      <c r="AB11" s="641"/>
      <c r="AC11" s="641"/>
      <c r="AD11" s="642">
        <v>12084</v>
      </c>
      <c r="AE11" s="642"/>
      <c r="AF11" s="642"/>
      <c r="AG11" s="642"/>
      <c r="AH11" s="642"/>
      <c r="AI11" s="642"/>
      <c r="AJ11" s="642"/>
      <c r="AK11" s="642"/>
      <c r="AL11" s="611">
        <v>0</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2312086</v>
      </c>
      <c r="BH11" s="589"/>
      <c r="BI11" s="589"/>
      <c r="BJ11" s="589"/>
      <c r="BK11" s="589"/>
      <c r="BL11" s="589"/>
      <c r="BM11" s="589"/>
      <c r="BN11" s="590"/>
      <c r="BO11" s="641">
        <v>9.5</v>
      </c>
      <c r="BP11" s="641"/>
      <c r="BQ11" s="641"/>
      <c r="BR11" s="641"/>
      <c r="BS11" s="594">
        <v>312247</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862463</v>
      </c>
      <c r="CS11" s="589"/>
      <c r="CT11" s="589"/>
      <c r="CU11" s="589"/>
      <c r="CV11" s="589"/>
      <c r="CW11" s="589"/>
      <c r="CX11" s="589"/>
      <c r="CY11" s="590"/>
      <c r="CZ11" s="641">
        <v>1.7</v>
      </c>
      <c r="DA11" s="641"/>
      <c r="DB11" s="641"/>
      <c r="DC11" s="641"/>
      <c r="DD11" s="594">
        <v>468338</v>
      </c>
      <c r="DE11" s="589"/>
      <c r="DF11" s="589"/>
      <c r="DG11" s="589"/>
      <c r="DH11" s="589"/>
      <c r="DI11" s="589"/>
      <c r="DJ11" s="589"/>
      <c r="DK11" s="589"/>
      <c r="DL11" s="589"/>
      <c r="DM11" s="589"/>
      <c r="DN11" s="589"/>
      <c r="DO11" s="589"/>
      <c r="DP11" s="590"/>
      <c r="DQ11" s="594">
        <v>441678</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110</v>
      </c>
      <c r="S12" s="589"/>
      <c r="T12" s="589"/>
      <c r="U12" s="589"/>
      <c r="V12" s="589"/>
      <c r="W12" s="589"/>
      <c r="X12" s="589"/>
      <c r="Y12" s="590"/>
      <c r="Z12" s="641" t="s">
        <v>110</v>
      </c>
      <c r="AA12" s="641"/>
      <c r="AB12" s="641"/>
      <c r="AC12" s="641"/>
      <c r="AD12" s="642" t="s">
        <v>110</v>
      </c>
      <c r="AE12" s="642"/>
      <c r="AF12" s="642"/>
      <c r="AG12" s="642"/>
      <c r="AH12" s="642"/>
      <c r="AI12" s="642"/>
      <c r="AJ12" s="642"/>
      <c r="AK12" s="642"/>
      <c r="AL12" s="611" t="s">
        <v>110</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9538816</v>
      </c>
      <c r="BH12" s="589"/>
      <c r="BI12" s="589"/>
      <c r="BJ12" s="589"/>
      <c r="BK12" s="589"/>
      <c r="BL12" s="589"/>
      <c r="BM12" s="589"/>
      <c r="BN12" s="590"/>
      <c r="BO12" s="641">
        <v>39.299999999999997</v>
      </c>
      <c r="BP12" s="641"/>
      <c r="BQ12" s="641"/>
      <c r="BR12" s="641"/>
      <c r="BS12" s="594" t="s">
        <v>110</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993443</v>
      </c>
      <c r="CS12" s="589"/>
      <c r="CT12" s="589"/>
      <c r="CU12" s="589"/>
      <c r="CV12" s="589"/>
      <c r="CW12" s="589"/>
      <c r="CX12" s="589"/>
      <c r="CY12" s="590"/>
      <c r="CZ12" s="641">
        <v>2</v>
      </c>
      <c r="DA12" s="641"/>
      <c r="DB12" s="641"/>
      <c r="DC12" s="641"/>
      <c r="DD12" s="594">
        <v>12089</v>
      </c>
      <c r="DE12" s="589"/>
      <c r="DF12" s="589"/>
      <c r="DG12" s="589"/>
      <c r="DH12" s="589"/>
      <c r="DI12" s="589"/>
      <c r="DJ12" s="589"/>
      <c r="DK12" s="589"/>
      <c r="DL12" s="589"/>
      <c r="DM12" s="589"/>
      <c r="DN12" s="589"/>
      <c r="DO12" s="589"/>
      <c r="DP12" s="590"/>
      <c r="DQ12" s="594">
        <v>342939</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48329</v>
      </c>
      <c r="S13" s="589"/>
      <c r="T13" s="589"/>
      <c r="U13" s="589"/>
      <c r="V13" s="589"/>
      <c r="W13" s="589"/>
      <c r="X13" s="589"/>
      <c r="Y13" s="590"/>
      <c r="Z13" s="641">
        <v>0.1</v>
      </c>
      <c r="AA13" s="641"/>
      <c r="AB13" s="641"/>
      <c r="AC13" s="641"/>
      <c r="AD13" s="642">
        <v>48329</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9454234</v>
      </c>
      <c r="BH13" s="589"/>
      <c r="BI13" s="589"/>
      <c r="BJ13" s="589"/>
      <c r="BK13" s="589"/>
      <c r="BL13" s="589"/>
      <c r="BM13" s="589"/>
      <c r="BN13" s="590"/>
      <c r="BO13" s="641">
        <v>39</v>
      </c>
      <c r="BP13" s="641"/>
      <c r="BQ13" s="641"/>
      <c r="BR13" s="641"/>
      <c r="BS13" s="594" t="s">
        <v>110</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6538354</v>
      </c>
      <c r="CS13" s="589"/>
      <c r="CT13" s="589"/>
      <c r="CU13" s="589"/>
      <c r="CV13" s="589"/>
      <c r="CW13" s="589"/>
      <c r="CX13" s="589"/>
      <c r="CY13" s="590"/>
      <c r="CZ13" s="641">
        <v>12.8</v>
      </c>
      <c r="DA13" s="641"/>
      <c r="DB13" s="641"/>
      <c r="DC13" s="641"/>
      <c r="DD13" s="594">
        <v>1866146</v>
      </c>
      <c r="DE13" s="589"/>
      <c r="DF13" s="589"/>
      <c r="DG13" s="589"/>
      <c r="DH13" s="589"/>
      <c r="DI13" s="589"/>
      <c r="DJ13" s="589"/>
      <c r="DK13" s="589"/>
      <c r="DL13" s="589"/>
      <c r="DM13" s="589"/>
      <c r="DN13" s="589"/>
      <c r="DO13" s="589"/>
      <c r="DP13" s="590"/>
      <c r="DQ13" s="594">
        <v>5000992</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110</v>
      </c>
      <c r="S14" s="589"/>
      <c r="T14" s="589"/>
      <c r="U14" s="589"/>
      <c r="V14" s="589"/>
      <c r="W14" s="589"/>
      <c r="X14" s="589"/>
      <c r="Y14" s="590"/>
      <c r="Z14" s="641" t="s">
        <v>110</v>
      </c>
      <c r="AA14" s="641"/>
      <c r="AB14" s="641"/>
      <c r="AC14" s="641"/>
      <c r="AD14" s="642" t="s">
        <v>110</v>
      </c>
      <c r="AE14" s="642"/>
      <c r="AF14" s="642"/>
      <c r="AG14" s="642"/>
      <c r="AH14" s="642"/>
      <c r="AI14" s="642"/>
      <c r="AJ14" s="642"/>
      <c r="AK14" s="642"/>
      <c r="AL14" s="611" t="s">
        <v>110</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279620</v>
      </c>
      <c r="BH14" s="589"/>
      <c r="BI14" s="589"/>
      <c r="BJ14" s="589"/>
      <c r="BK14" s="589"/>
      <c r="BL14" s="589"/>
      <c r="BM14" s="589"/>
      <c r="BN14" s="590"/>
      <c r="BO14" s="641">
        <v>1.2</v>
      </c>
      <c r="BP14" s="641"/>
      <c r="BQ14" s="641"/>
      <c r="BR14" s="641"/>
      <c r="BS14" s="594" t="s">
        <v>110</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1787555</v>
      </c>
      <c r="CS14" s="589"/>
      <c r="CT14" s="589"/>
      <c r="CU14" s="589"/>
      <c r="CV14" s="589"/>
      <c r="CW14" s="589"/>
      <c r="CX14" s="589"/>
      <c r="CY14" s="590"/>
      <c r="CZ14" s="641">
        <v>3.5</v>
      </c>
      <c r="DA14" s="641"/>
      <c r="DB14" s="641"/>
      <c r="DC14" s="641"/>
      <c r="DD14" s="594">
        <v>119169</v>
      </c>
      <c r="DE14" s="589"/>
      <c r="DF14" s="589"/>
      <c r="DG14" s="589"/>
      <c r="DH14" s="589"/>
      <c r="DI14" s="589"/>
      <c r="DJ14" s="589"/>
      <c r="DK14" s="589"/>
      <c r="DL14" s="589"/>
      <c r="DM14" s="589"/>
      <c r="DN14" s="589"/>
      <c r="DO14" s="589"/>
      <c r="DP14" s="590"/>
      <c r="DQ14" s="594">
        <v>1670357</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104305</v>
      </c>
      <c r="S15" s="589"/>
      <c r="T15" s="589"/>
      <c r="U15" s="589"/>
      <c r="V15" s="589"/>
      <c r="W15" s="589"/>
      <c r="X15" s="589"/>
      <c r="Y15" s="590"/>
      <c r="Z15" s="641">
        <v>0.2</v>
      </c>
      <c r="AA15" s="641"/>
      <c r="AB15" s="641"/>
      <c r="AC15" s="641"/>
      <c r="AD15" s="642">
        <v>104305</v>
      </c>
      <c r="AE15" s="642"/>
      <c r="AF15" s="642"/>
      <c r="AG15" s="642"/>
      <c r="AH15" s="642"/>
      <c r="AI15" s="642"/>
      <c r="AJ15" s="642"/>
      <c r="AK15" s="642"/>
      <c r="AL15" s="611">
        <v>0.4</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1266873</v>
      </c>
      <c r="BH15" s="589"/>
      <c r="BI15" s="589"/>
      <c r="BJ15" s="589"/>
      <c r="BK15" s="589"/>
      <c r="BL15" s="589"/>
      <c r="BM15" s="589"/>
      <c r="BN15" s="590"/>
      <c r="BO15" s="641">
        <v>5.2</v>
      </c>
      <c r="BP15" s="641"/>
      <c r="BQ15" s="641"/>
      <c r="BR15" s="641"/>
      <c r="BS15" s="594" t="s">
        <v>110</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8290604</v>
      </c>
      <c r="CS15" s="589"/>
      <c r="CT15" s="589"/>
      <c r="CU15" s="589"/>
      <c r="CV15" s="589"/>
      <c r="CW15" s="589"/>
      <c r="CX15" s="589"/>
      <c r="CY15" s="590"/>
      <c r="CZ15" s="641">
        <v>16.3</v>
      </c>
      <c r="DA15" s="641"/>
      <c r="DB15" s="641"/>
      <c r="DC15" s="641"/>
      <c r="DD15" s="594">
        <v>4615209</v>
      </c>
      <c r="DE15" s="589"/>
      <c r="DF15" s="589"/>
      <c r="DG15" s="589"/>
      <c r="DH15" s="589"/>
      <c r="DI15" s="589"/>
      <c r="DJ15" s="589"/>
      <c r="DK15" s="589"/>
      <c r="DL15" s="589"/>
      <c r="DM15" s="589"/>
      <c r="DN15" s="589"/>
      <c r="DO15" s="589"/>
      <c r="DP15" s="590"/>
      <c r="DQ15" s="594">
        <v>3884489</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3529542</v>
      </c>
      <c r="S16" s="589"/>
      <c r="T16" s="589"/>
      <c r="U16" s="589"/>
      <c r="V16" s="589"/>
      <c r="W16" s="589"/>
      <c r="X16" s="589"/>
      <c r="Y16" s="590"/>
      <c r="Z16" s="641">
        <v>6.5</v>
      </c>
      <c r="AA16" s="641"/>
      <c r="AB16" s="641"/>
      <c r="AC16" s="641"/>
      <c r="AD16" s="642">
        <v>1388795</v>
      </c>
      <c r="AE16" s="642"/>
      <c r="AF16" s="642"/>
      <c r="AG16" s="642"/>
      <c r="AH16" s="642"/>
      <c r="AI16" s="642"/>
      <c r="AJ16" s="642"/>
      <c r="AK16" s="642"/>
      <c r="AL16" s="611">
        <v>5.0999999999999996</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110</v>
      </c>
      <c r="BH16" s="589"/>
      <c r="BI16" s="589"/>
      <c r="BJ16" s="589"/>
      <c r="BK16" s="589"/>
      <c r="BL16" s="589"/>
      <c r="BM16" s="589"/>
      <c r="BN16" s="590"/>
      <c r="BO16" s="641" t="s">
        <v>110</v>
      </c>
      <c r="BP16" s="641"/>
      <c r="BQ16" s="641"/>
      <c r="BR16" s="641"/>
      <c r="BS16" s="594" t="s">
        <v>110</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96844</v>
      </c>
      <c r="CS16" s="589"/>
      <c r="CT16" s="589"/>
      <c r="CU16" s="589"/>
      <c r="CV16" s="589"/>
      <c r="CW16" s="589"/>
      <c r="CX16" s="589"/>
      <c r="CY16" s="590"/>
      <c r="CZ16" s="641">
        <v>0.2</v>
      </c>
      <c r="DA16" s="641"/>
      <c r="DB16" s="641"/>
      <c r="DC16" s="641"/>
      <c r="DD16" s="594" t="s">
        <v>110</v>
      </c>
      <c r="DE16" s="589"/>
      <c r="DF16" s="589"/>
      <c r="DG16" s="589"/>
      <c r="DH16" s="589"/>
      <c r="DI16" s="589"/>
      <c r="DJ16" s="589"/>
      <c r="DK16" s="589"/>
      <c r="DL16" s="589"/>
      <c r="DM16" s="589"/>
      <c r="DN16" s="589"/>
      <c r="DO16" s="589"/>
      <c r="DP16" s="590"/>
      <c r="DQ16" s="594">
        <v>96844</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1388795</v>
      </c>
      <c r="S17" s="589"/>
      <c r="T17" s="589"/>
      <c r="U17" s="589"/>
      <c r="V17" s="589"/>
      <c r="W17" s="589"/>
      <c r="X17" s="589"/>
      <c r="Y17" s="590"/>
      <c r="Z17" s="641">
        <v>2.6</v>
      </c>
      <c r="AA17" s="641"/>
      <c r="AB17" s="641"/>
      <c r="AC17" s="641"/>
      <c r="AD17" s="642">
        <v>1388795</v>
      </c>
      <c r="AE17" s="642"/>
      <c r="AF17" s="642"/>
      <c r="AG17" s="642"/>
      <c r="AH17" s="642"/>
      <c r="AI17" s="642"/>
      <c r="AJ17" s="642"/>
      <c r="AK17" s="642"/>
      <c r="AL17" s="611">
        <v>5.0999999999999996</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110</v>
      </c>
      <c r="BH17" s="589"/>
      <c r="BI17" s="589"/>
      <c r="BJ17" s="589"/>
      <c r="BK17" s="589"/>
      <c r="BL17" s="589"/>
      <c r="BM17" s="589"/>
      <c r="BN17" s="590"/>
      <c r="BO17" s="641" t="s">
        <v>110</v>
      </c>
      <c r="BP17" s="641"/>
      <c r="BQ17" s="641"/>
      <c r="BR17" s="641"/>
      <c r="BS17" s="594" t="s">
        <v>110</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5179574</v>
      </c>
      <c r="CS17" s="589"/>
      <c r="CT17" s="589"/>
      <c r="CU17" s="589"/>
      <c r="CV17" s="589"/>
      <c r="CW17" s="589"/>
      <c r="CX17" s="589"/>
      <c r="CY17" s="590"/>
      <c r="CZ17" s="641">
        <v>10.199999999999999</v>
      </c>
      <c r="DA17" s="641"/>
      <c r="DB17" s="641"/>
      <c r="DC17" s="641"/>
      <c r="DD17" s="594" t="s">
        <v>110</v>
      </c>
      <c r="DE17" s="589"/>
      <c r="DF17" s="589"/>
      <c r="DG17" s="589"/>
      <c r="DH17" s="589"/>
      <c r="DI17" s="589"/>
      <c r="DJ17" s="589"/>
      <c r="DK17" s="589"/>
      <c r="DL17" s="589"/>
      <c r="DM17" s="589"/>
      <c r="DN17" s="589"/>
      <c r="DO17" s="589"/>
      <c r="DP17" s="590"/>
      <c r="DQ17" s="594">
        <v>4925644</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698437</v>
      </c>
      <c r="S18" s="589"/>
      <c r="T18" s="589"/>
      <c r="U18" s="589"/>
      <c r="V18" s="589"/>
      <c r="W18" s="589"/>
      <c r="X18" s="589"/>
      <c r="Y18" s="590"/>
      <c r="Z18" s="641">
        <v>1.3</v>
      </c>
      <c r="AA18" s="641"/>
      <c r="AB18" s="641"/>
      <c r="AC18" s="641"/>
      <c r="AD18" s="642" t="s">
        <v>110</v>
      </c>
      <c r="AE18" s="642"/>
      <c r="AF18" s="642"/>
      <c r="AG18" s="642"/>
      <c r="AH18" s="642"/>
      <c r="AI18" s="642"/>
      <c r="AJ18" s="642"/>
      <c r="AK18" s="642"/>
      <c r="AL18" s="611" t="s">
        <v>110</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110</v>
      </c>
      <c r="BH18" s="589"/>
      <c r="BI18" s="589"/>
      <c r="BJ18" s="589"/>
      <c r="BK18" s="589"/>
      <c r="BL18" s="589"/>
      <c r="BM18" s="589"/>
      <c r="BN18" s="590"/>
      <c r="BO18" s="641" t="s">
        <v>110</v>
      </c>
      <c r="BP18" s="641"/>
      <c r="BQ18" s="641"/>
      <c r="BR18" s="641"/>
      <c r="BS18" s="594" t="s">
        <v>110</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110</v>
      </c>
      <c r="CS18" s="589"/>
      <c r="CT18" s="589"/>
      <c r="CU18" s="589"/>
      <c r="CV18" s="589"/>
      <c r="CW18" s="589"/>
      <c r="CX18" s="589"/>
      <c r="CY18" s="590"/>
      <c r="CZ18" s="641" t="s">
        <v>110</v>
      </c>
      <c r="DA18" s="641"/>
      <c r="DB18" s="641"/>
      <c r="DC18" s="641"/>
      <c r="DD18" s="594" t="s">
        <v>110</v>
      </c>
      <c r="DE18" s="589"/>
      <c r="DF18" s="589"/>
      <c r="DG18" s="589"/>
      <c r="DH18" s="589"/>
      <c r="DI18" s="589"/>
      <c r="DJ18" s="589"/>
      <c r="DK18" s="589"/>
      <c r="DL18" s="589"/>
      <c r="DM18" s="589"/>
      <c r="DN18" s="589"/>
      <c r="DO18" s="589"/>
      <c r="DP18" s="590"/>
      <c r="DQ18" s="594" t="s">
        <v>110</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v>1442310</v>
      </c>
      <c r="S19" s="589"/>
      <c r="T19" s="589"/>
      <c r="U19" s="589"/>
      <c r="V19" s="589"/>
      <c r="W19" s="589"/>
      <c r="X19" s="589"/>
      <c r="Y19" s="590"/>
      <c r="Z19" s="641">
        <v>2.7</v>
      </c>
      <c r="AA19" s="641"/>
      <c r="AB19" s="641"/>
      <c r="AC19" s="641"/>
      <c r="AD19" s="642" t="s">
        <v>110</v>
      </c>
      <c r="AE19" s="642"/>
      <c r="AF19" s="642"/>
      <c r="AG19" s="642"/>
      <c r="AH19" s="642"/>
      <c r="AI19" s="642"/>
      <c r="AJ19" s="642"/>
      <c r="AK19" s="642"/>
      <c r="AL19" s="611" t="s">
        <v>110</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1561382</v>
      </c>
      <c r="BH19" s="589"/>
      <c r="BI19" s="589"/>
      <c r="BJ19" s="589"/>
      <c r="BK19" s="589"/>
      <c r="BL19" s="589"/>
      <c r="BM19" s="589"/>
      <c r="BN19" s="590"/>
      <c r="BO19" s="641">
        <v>6.4</v>
      </c>
      <c r="BP19" s="641"/>
      <c r="BQ19" s="641"/>
      <c r="BR19" s="641"/>
      <c r="BS19" s="594" t="s">
        <v>110</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110</v>
      </c>
      <c r="CS19" s="589"/>
      <c r="CT19" s="589"/>
      <c r="CU19" s="589"/>
      <c r="CV19" s="589"/>
      <c r="CW19" s="589"/>
      <c r="CX19" s="589"/>
      <c r="CY19" s="590"/>
      <c r="CZ19" s="641" t="s">
        <v>110</v>
      </c>
      <c r="DA19" s="641"/>
      <c r="DB19" s="641"/>
      <c r="DC19" s="641"/>
      <c r="DD19" s="594" t="s">
        <v>110</v>
      </c>
      <c r="DE19" s="589"/>
      <c r="DF19" s="589"/>
      <c r="DG19" s="589"/>
      <c r="DH19" s="589"/>
      <c r="DI19" s="589"/>
      <c r="DJ19" s="589"/>
      <c r="DK19" s="589"/>
      <c r="DL19" s="589"/>
      <c r="DM19" s="589"/>
      <c r="DN19" s="589"/>
      <c r="DO19" s="589"/>
      <c r="DP19" s="590"/>
      <c r="DQ19" s="594" t="s">
        <v>110</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30483545</v>
      </c>
      <c r="S20" s="589"/>
      <c r="T20" s="589"/>
      <c r="U20" s="589"/>
      <c r="V20" s="589"/>
      <c r="W20" s="589"/>
      <c r="X20" s="589"/>
      <c r="Y20" s="590"/>
      <c r="Z20" s="641">
        <v>56.4</v>
      </c>
      <c r="AA20" s="641"/>
      <c r="AB20" s="641"/>
      <c r="AC20" s="641"/>
      <c r="AD20" s="642">
        <v>26784876</v>
      </c>
      <c r="AE20" s="642"/>
      <c r="AF20" s="642"/>
      <c r="AG20" s="642"/>
      <c r="AH20" s="642"/>
      <c r="AI20" s="642"/>
      <c r="AJ20" s="642"/>
      <c r="AK20" s="642"/>
      <c r="AL20" s="611">
        <v>99.3</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1561382</v>
      </c>
      <c r="BH20" s="589"/>
      <c r="BI20" s="589"/>
      <c r="BJ20" s="589"/>
      <c r="BK20" s="589"/>
      <c r="BL20" s="589"/>
      <c r="BM20" s="589"/>
      <c r="BN20" s="590"/>
      <c r="BO20" s="641">
        <v>6.4</v>
      </c>
      <c r="BP20" s="641"/>
      <c r="BQ20" s="641"/>
      <c r="BR20" s="641"/>
      <c r="BS20" s="594" t="s">
        <v>110</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50893021</v>
      </c>
      <c r="CS20" s="589"/>
      <c r="CT20" s="589"/>
      <c r="CU20" s="589"/>
      <c r="CV20" s="589"/>
      <c r="CW20" s="589"/>
      <c r="CX20" s="589"/>
      <c r="CY20" s="590"/>
      <c r="CZ20" s="641">
        <v>100</v>
      </c>
      <c r="DA20" s="641"/>
      <c r="DB20" s="641"/>
      <c r="DC20" s="641"/>
      <c r="DD20" s="594">
        <v>8529763</v>
      </c>
      <c r="DE20" s="589"/>
      <c r="DF20" s="589"/>
      <c r="DG20" s="589"/>
      <c r="DH20" s="589"/>
      <c r="DI20" s="589"/>
      <c r="DJ20" s="589"/>
      <c r="DK20" s="589"/>
      <c r="DL20" s="589"/>
      <c r="DM20" s="589"/>
      <c r="DN20" s="589"/>
      <c r="DO20" s="589"/>
      <c r="DP20" s="590"/>
      <c r="DQ20" s="594">
        <v>32555658</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24420</v>
      </c>
      <c r="S21" s="589"/>
      <c r="T21" s="589"/>
      <c r="U21" s="589"/>
      <c r="V21" s="589"/>
      <c r="W21" s="589"/>
      <c r="X21" s="589"/>
      <c r="Y21" s="590"/>
      <c r="Z21" s="641">
        <v>0</v>
      </c>
      <c r="AA21" s="641"/>
      <c r="AB21" s="641"/>
      <c r="AC21" s="641"/>
      <c r="AD21" s="642">
        <v>24420</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3460</v>
      </c>
      <c r="BH21" s="589"/>
      <c r="BI21" s="589"/>
      <c r="BJ21" s="589"/>
      <c r="BK21" s="589"/>
      <c r="BL21" s="589"/>
      <c r="BM21" s="589"/>
      <c r="BN21" s="590"/>
      <c r="BO21" s="641">
        <v>0</v>
      </c>
      <c r="BP21" s="641"/>
      <c r="BQ21" s="641"/>
      <c r="BR21" s="641"/>
      <c r="BS21" s="594" t="s">
        <v>110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826160</v>
      </c>
      <c r="S22" s="589"/>
      <c r="T22" s="589"/>
      <c r="U22" s="589"/>
      <c r="V22" s="589"/>
      <c r="W22" s="589"/>
      <c r="X22" s="589"/>
      <c r="Y22" s="590"/>
      <c r="Z22" s="641">
        <v>1.5</v>
      </c>
      <c r="AA22" s="641"/>
      <c r="AB22" s="641"/>
      <c r="AC22" s="641"/>
      <c r="AD22" s="642" t="s">
        <v>110</v>
      </c>
      <c r="AE22" s="642"/>
      <c r="AF22" s="642"/>
      <c r="AG22" s="642"/>
      <c r="AH22" s="642"/>
      <c r="AI22" s="642"/>
      <c r="AJ22" s="642"/>
      <c r="AK22" s="642"/>
      <c r="AL22" s="611" t="s">
        <v>110</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110</v>
      </c>
      <c r="BH22" s="589"/>
      <c r="BI22" s="589"/>
      <c r="BJ22" s="589"/>
      <c r="BK22" s="589"/>
      <c r="BL22" s="589"/>
      <c r="BM22" s="589"/>
      <c r="BN22" s="590"/>
      <c r="BO22" s="641" t="s">
        <v>110</v>
      </c>
      <c r="BP22" s="641"/>
      <c r="BQ22" s="641"/>
      <c r="BR22" s="641"/>
      <c r="BS22" s="594" t="s">
        <v>110</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844636</v>
      </c>
      <c r="S23" s="589"/>
      <c r="T23" s="589"/>
      <c r="U23" s="589"/>
      <c r="V23" s="589"/>
      <c r="W23" s="589"/>
      <c r="X23" s="589"/>
      <c r="Y23" s="590"/>
      <c r="Z23" s="641">
        <v>1.6</v>
      </c>
      <c r="AA23" s="641"/>
      <c r="AB23" s="641"/>
      <c r="AC23" s="641"/>
      <c r="AD23" s="642">
        <v>56828</v>
      </c>
      <c r="AE23" s="642"/>
      <c r="AF23" s="642"/>
      <c r="AG23" s="642"/>
      <c r="AH23" s="642"/>
      <c r="AI23" s="642"/>
      <c r="AJ23" s="642"/>
      <c r="AK23" s="642"/>
      <c r="AL23" s="611">
        <v>0.2</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1557922</v>
      </c>
      <c r="BH23" s="589"/>
      <c r="BI23" s="589"/>
      <c r="BJ23" s="589"/>
      <c r="BK23" s="589"/>
      <c r="BL23" s="589"/>
      <c r="BM23" s="589"/>
      <c r="BN23" s="590"/>
      <c r="BO23" s="641">
        <v>6.4</v>
      </c>
      <c r="BP23" s="641"/>
      <c r="BQ23" s="641"/>
      <c r="BR23" s="641"/>
      <c r="BS23" s="594" t="s">
        <v>110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380722</v>
      </c>
      <c r="S24" s="589"/>
      <c r="T24" s="589"/>
      <c r="U24" s="589"/>
      <c r="V24" s="589"/>
      <c r="W24" s="589"/>
      <c r="X24" s="589"/>
      <c r="Y24" s="590"/>
      <c r="Z24" s="641">
        <v>0.7</v>
      </c>
      <c r="AA24" s="641"/>
      <c r="AB24" s="641"/>
      <c r="AC24" s="641"/>
      <c r="AD24" s="642" t="s">
        <v>110</v>
      </c>
      <c r="AE24" s="642"/>
      <c r="AF24" s="642"/>
      <c r="AG24" s="642"/>
      <c r="AH24" s="642"/>
      <c r="AI24" s="642"/>
      <c r="AJ24" s="642"/>
      <c r="AK24" s="642"/>
      <c r="AL24" s="611" t="s">
        <v>110</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110</v>
      </c>
      <c r="BH24" s="589"/>
      <c r="BI24" s="589"/>
      <c r="BJ24" s="589"/>
      <c r="BK24" s="589"/>
      <c r="BL24" s="589"/>
      <c r="BM24" s="589"/>
      <c r="BN24" s="590"/>
      <c r="BO24" s="641" t="s">
        <v>110</v>
      </c>
      <c r="BP24" s="641"/>
      <c r="BQ24" s="641"/>
      <c r="BR24" s="641"/>
      <c r="BS24" s="594" t="s">
        <v>110</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22430836</v>
      </c>
      <c r="CS24" s="639"/>
      <c r="CT24" s="639"/>
      <c r="CU24" s="639"/>
      <c r="CV24" s="639"/>
      <c r="CW24" s="639"/>
      <c r="CX24" s="639"/>
      <c r="CY24" s="686"/>
      <c r="CZ24" s="690">
        <v>44.1</v>
      </c>
      <c r="DA24" s="691"/>
      <c r="DB24" s="691"/>
      <c r="DC24" s="692"/>
      <c r="DD24" s="685">
        <v>13873268</v>
      </c>
      <c r="DE24" s="639"/>
      <c r="DF24" s="639"/>
      <c r="DG24" s="639"/>
      <c r="DH24" s="639"/>
      <c r="DI24" s="639"/>
      <c r="DJ24" s="639"/>
      <c r="DK24" s="686"/>
      <c r="DL24" s="685">
        <v>13811402</v>
      </c>
      <c r="DM24" s="639"/>
      <c r="DN24" s="639"/>
      <c r="DO24" s="639"/>
      <c r="DP24" s="639"/>
      <c r="DQ24" s="639"/>
      <c r="DR24" s="639"/>
      <c r="DS24" s="639"/>
      <c r="DT24" s="639"/>
      <c r="DU24" s="639"/>
      <c r="DV24" s="686"/>
      <c r="DW24" s="687">
        <v>47.4</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8220076</v>
      </c>
      <c r="S25" s="589"/>
      <c r="T25" s="589"/>
      <c r="U25" s="589"/>
      <c r="V25" s="589"/>
      <c r="W25" s="589"/>
      <c r="X25" s="589"/>
      <c r="Y25" s="590"/>
      <c r="Z25" s="641">
        <v>15.2</v>
      </c>
      <c r="AA25" s="641"/>
      <c r="AB25" s="641"/>
      <c r="AC25" s="641"/>
      <c r="AD25" s="642" t="s">
        <v>110</v>
      </c>
      <c r="AE25" s="642"/>
      <c r="AF25" s="642"/>
      <c r="AG25" s="642"/>
      <c r="AH25" s="642"/>
      <c r="AI25" s="642"/>
      <c r="AJ25" s="642"/>
      <c r="AK25" s="642"/>
      <c r="AL25" s="611" t="s">
        <v>110</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110</v>
      </c>
      <c r="BH25" s="589"/>
      <c r="BI25" s="589"/>
      <c r="BJ25" s="589"/>
      <c r="BK25" s="589"/>
      <c r="BL25" s="589"/>
      <c r="BM25" s="589"/>
      <c r="BN25" s="590"/>
      <c r="BO25" s="641" t="s">
        <v>110</v>
      </c>
      <c r="BP25" s="641"/>
      <c r="BQ25" s="641"/>
      <c r="BR25" s="641"/>
      <c r="BS25" s="594" t="s">
        <v>110</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6533302</v>
      </c>
      <c r="CS25" s="607"/>
      <c r="CT25" s="607"/>
      <c r="CU25" s="607"/>
      <c r="CV25" s="607"/>
      <c r="CW25" s="607"/>
      <c r="CX25" s="607"/>
      <c r="CY25" s="608"/>
      <c r="CZ25" s="591">
        <v>12.8</v>
      </c>
      <c r="DA25" s="609"/>
      <c r="DB25" s="609"/>
      <c r="DC25" s="610"/>
      <c r="DD25" s="594">
        <v>6002586</v>
      </c>
      <c r="DE25" s="607"/>
      <c r="DF25" s="607"/>
      <c r="DG25" s="607"/>
      <c r="DH25" s="607"/>
      <c r="DI25" s="607"/>
      <c r="DJ25" s="607"/>
      <c r="DK25" s="608"/>
      <c r="DL25" s="594">
        <v>5952169</v>
      </c>
      <c r="DM25" s="607"/>
      <c r="DN25" s="607"/>
      <c r="DO25" s="607"/>
      <c r="DP25" s="607"/>
      <c r="DQ25" s="607"/>
      <c r="DR25" s="607"/>
      <c r="DS25" s="607"/>
      <c r="DT25" s="607"/>
      <c r="DU25" s="607"/>
      <c r="DV25" s="608"/>
      <c r="DW25" s="611">
        <v>20.399999999999999</v>
      </c>
      <c r="DX25" s="612"/>
      <c r="DY25" s="612"/>
      <c r="DZ25" s="612"/>
      <c r="EA25" s="612"/>
      <c r="EB25" s="612"/>
      <c r="EC25" s="613"/>
    </row>
    <row r="26" spans="2:133" ht="11.25" customHeight="1" x14ac:dyDescent="0.15">
      <c r="B26" s="682" t="s">
        <v>275</v>
      </c>
      <c r="C26" s="683"/>
      <c r="D26" s="683"/>
      <c r="E26" s="683"/>
      <c r="F26" s="683"/>
      <c r="G26" s="683"/>
      <c r="H26" s="683"/>
      <c r="I26" s="683"/>
      <c r="J26" s="683"/>
      <c r="K26" s="683"/>
      <c r="L26" s="683"/>
      <c r="M26" s="683"/>
      <c r="N26" s="683"/>
      <c r="O26" s="683"/>
      <c r="P26" s="683"/>
      <c r="Q26" s="684"/>
      <c r="R26" s="588">
        <v>36443</v>
      </c>
      <c r="S26" s="589"/>
      <c r="T26" s="589"/>
      <c r="U26" s="589"/>
      <c r="V26" s="589"/>
      <c r="W26" s="589"/>
      <c r="X26" s="589"/>
      <c r="Y26" s="590"/>
      <c r="Z26" s="641">
        <v>0.1</v>
      </c>
      <c r="AA26" s="641"/>
      <c r="AB26" s="641"/>
      <c r="AC26" s="641"/>
      <c r="AD26" s="642">
        <v>36443</v>
      </c>
      <c r="AE26" s="642"/>
      <c r="AF26" s="642"/>
      <c r="AG26" s="642"/>
      <c r="AH26" s="642"/>
      <c r="AI26" s="642"/>
      <c r="AJ26" s="642"/>
      <c r="AK26" s="642"/>
      <c r="AL26" s="611">
        <v>0.1</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110</v>
      </c>
      <c r="BH26" s="589"/>
      <c r="BI26" s="589"/>
      <c r="BJ26" s="589"/>
      <c r="BK26" s="589"/>
      <c r="BL26" s="589"/>
      <c r="BM26" s="589"/>
      <c r="BN26" s="590"/>
      <c r="BO26" s="641" t="s">
        <v>110</v>
      </c>
      <c r="BP26" s="641"/>
      <c r="BQ26" s="641"/>
      <c r="BR26" s="641"/>
      <c r="BS26" s="594" t="s">
        <v>110</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4055208</v>
      </c>
      <c r="CS26" s="589"/>
      <c r="CT26" s="589"/>
      <c r="CU26" s="589"/>
      <c r="CV26" s="589"/>
      <c r="CW26" s="589"/>
      <c r="CX26" s="589"/>
      <c r="CY26" s="590"/>
      <c r="CZ26" s="591">
        <v>8</v>
      </c>
      <c r="DA26" s="609"/>
      <c r="DB26" s="609"/>
      <c r="DC26" s="610"/>
      <c r="DD26" s="594">
        <v>3706764</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3139807</v>
      </c>
      <c r="S27" s="589"/>
      <c r="T27" s="589"/>
      <c r="U27" s="589"/>
      <c r="V27" s="589"/>
      <c r="W27" s="589"/>
      <c r="X27" s="589"/>
      <c r="Y27" s="590"/>
      <c r="Z27" s="641">
        <v>5.8</v>
      </c>
      <c r="AA27" s="641"/>
      <c r="AB27" s="641"/>
      <c r="AC27" s="641"/>
      <c r="AD27" s="642" t="s">
        <v>110</v>
      </c>
      <c r="AE27" s="642"/>
      <c r="AF27" s="642"/>
      <c r="AG27" s="642"/>
      <c r="AH27" s="642"/>
      <c r="AI27" s="642"/>
      <c r="AJ27" s="642"/>
      <c r="AK27" s="642"/>
      <c r="AL27" s="611" t="s">
        <v>110</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24264535</v>
      </c>
      <c r="BH27" s="589"/>
      <c r="BI27" s="589"/>
      <c r="BJ27" s="589"/>
      <c r="BK27" s="589"/>
      <c r="BL27" s="589"/>
      <c r="BM27" s="589"/>
      <c r="BN27" s="590"/>
      <c r="BO27" s="641">
        <v>100</v>
      </c>
      <c r="BP27" s="641"/>
      <c r="BQ27" s="641"/>
      <c r="BR27" s="641"/>
      <c r="BS27" s="594">
        <v>389237</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10719672</v>
      </c>
      <c r="CS27" s="607"/>
      <c r="CT27" s="607"/>
      <c r="CU27" s="607"/>
      <c r="CV27" s="607"/>
      <c r="CW27" s="607"/>
      <c r="CX27" s="607"/>
      <c r="CY27" s="608"/>
      <c r="CZ27" s="591">
        <v>21.1</v>
      </c>
      <c r="DA27" s="609"/>
      <c r="DB27" s="609"/>
      <c r="DC27" s="610"/>
      <c r="DD27" s="594">
        <v>2946750</v>
      </c>
      <c r="DE27" s="607"/>
      <c r="DF27" s="607"/>
      <c r="DG27" s="607"/>
      <c r="DH27" s="607"/>
      <c r="DI27" s="607"/>
      <c r="DJ27" s="607"/>
      <c r="DK27" s="608"/>
      <c r="DL27" s="594">
        <v>2935301</v>
      </c>
      <c r="DM27" s="607"/>
      <c r="DN27" s="607"/>
      <c r="DO27" s="607"/>
      <c r="DP27" s="607"/>
      <c r="DQ27" s="607"/>
      <c r="DR27" s="607"/>
      <c r="DS27" s="607"/>
      <c r="DT27" s="607"/>
      <c r="DU27" s="607"/>
      <c r="DV27" s="608"/>
      <c r="DW27" s="611">
        <v>10.1</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202319</v>
      </c>
      <c r="S28" s="589"/>
      <c r="T28" s="589"/>
      <c r="U28" s="589"/>
      <c r="V28" s="589"/>
      <c r="W28" s="589"/>
      <c r="X28" s="589"/>
      <c r="Y28" s="590"/>
      <c r="Z28" s="641">
        <v>0.4</v>
      </c>
      <c r="AA28" s="641"/>
      <c r="AB28" s="641"/>
      <c r="AC28" s="641"/>
      <c r="AD28" s="642">
        <v>68449</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5177862</v>
      </c>
      <c r="CS28" s="589"/>
      <c r="CT28" s="589"/>
      <c r="CU28" s="589"/>
      <c r="CV28" s="589"/>
      <c r="CW28" s="589"/>
      <c r="CX28" s="589"/>
      <c r="CY28" s="590"/>
      <c r="CZ28" s="591">
        <v>10.199999999999999</v>
      </c>
      <c r="DA28" s="609"/>
      <c r="DB28" s="609"/>
      <c r="DC28" s="610"/>
      <c r="DD28" s="594">
        <v>4923932</v>
      </c>
      <c r="DE28" s="589"/>
      <c r="DF28" s="589"/>
      <c r="DG28" s="589"/>
      <c r="DH28" s="589"/>
      <c r="DI28" s="589"/>
      <c r="DJ28" s="589"/>
      <c r="DK28" s="590"/>
      <c r="DL28" s="594">
        <v>4923932</v>
      </c>
      <c r="DM28" s="589"/>
      <c r="DN28" s="589"/>
      <c r="DO28" s="589"/>
      <c r="DP28" s="589"/>
      <c r="DQ28" s="589"/>
      <c r="DR28" s="589"/>
      <c r="DS28" s="589"/>
      <c r="DT28" s="589"/>
      <c r="DU28" s="589"/>
      <c r="DV28" s="590"/>
      <c r="DW28" s="611">
        <v>16.899999999999999</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8503</v>
      </c>
      <c r="S29" s="589"/>
      <c r="T29" s="589"/>
      <c r="U29" s="589"/>
      <c r="V29" s="589"/>
      <c r="W29" s="589"/>
      <c r="X29" s="589"/>
      <c r="Y29" s="590"/>
      <c r="Z29" s="641">
        <v>0</v>
      </c>
      <c r="AA29" s="641"/>
      <c r="AB29" s="641"/>
      <c r="AC29" s="641"/>
      <c r="AD29" s="642" t="s">
        <v>110</v>
      </c>
      <c r="AE29" s="642"/>
      <c r="AF29" s="642"/>
      <c r="AG29" s="642"/>
      <c r="AH29" s="642"/>
      <c r="AI29" s="642"/>
      <c r="AJ29" s="642"/>
      <c r="AK29" s="642"/>
      <c r="AL29" s="611" t="s">
        <v>110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57</v>
      </c>
      <c r="CG29" s="622"/>
      <c r="CH29" s="622"/>
      <c r="CI29" s="622"/>
      <c r="CJ29" s="622"/>
      <c r="CK29" s="622"/>
      <c r="CL29" s="622"/>
      <c r="CM29" s="622"/>
      <c r="CN29" s="622"/>
      <c r="CO29" s="622"/>
      <c r="CP29" s="622"/>
      <c r="CQ29" s="623"/>
      <c r="CR29" s="588">
        <v>5177862</v>
      </c>
      <c r="CS29" s="607"/>
      <c r="CT29" s="607"/>
      <c r="CU29" s="607"/>
      <c r="CV29" s="607"/>
      <c r="CW29" s="607"/>
      <c r="CX29" s="607"/>
      <c r="CY29" s="608"/>
      <c r="CZ29" s="591">
        <v>10.199999999999999</v>
      </c>
      <c r="DA29" s="609"/>
      <c r="DB29" s="609"/>
      <c r="DC29" s="610"/>
      <c r="DD29" s="594">
        <v>4923932</v>
      </c>
      <c r="DE29" s="607"/>
      <c r="DF29" s="607"/>
      <c r="DG29" s="607"/>
      <c r="DH29" s="607"/>
      <c r="DI29" s="607"/>
      <c r="DJ29" s="607"/>
      <c r="DK29" s="608"/>
      <c r="DL29" s="594">
        <v>4923932</v>
      </c>
      <c r="DM29" s="607"/>
      <c r="DN29" s="607"/>
      <c r="DO29" s="607"/>
      <c r="DP29" s="607"/>
      <c r="DQ29" s="607"/>
      <c r="DR29" s="607"/>
      <c r="DS29" s="607"/>
      <c r="DT29" s="607"/>
      <c r="DU29" s="607"/>
      <c r="DV29" s="608"/>
      <c r="DW29" s="611">
        <v>16.899999999999999</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494433</v>
      </c>
      <c r="S30" s="589"/>
      <c r="T30" s="589"/>
      <c r="U30" s="589"/>
      <c r="V30" s="589"/>
      <c r="W30" s="589"/>
      <c r="X30" s="589"/>
      <c r="Y30" s="590"/>
      <c r="Z30" s="641">
        <v>0.9</v>
      </c>
      <c r="AA30" s="641"/>
      <c r="AB30" s="641"/>
      <c r="AC30" s="641"/>
      <c r="AD30" s="642" t="s">
        <v>110</v>
      </c>
      <c r="AE30" s="642"/>
      <c r="AF30" s="642"/>
      <c r="AG30" s="642"/>
      <c r="AH30" s="642"/>
      <c r="AI30" s="642"/>
      <c r="AJ30" s="642"/>
      <c r="AK30" s="642"/>
      <c r="AL30" s="611" t="s">
        <v>110</v>
      </c>
      <c r="AM30" s="643"/>
      <c r="AN30" s="643"/>
      <c r="AO30" s="644"/>
      <c r="AP30" s="666" t="s">
        <v>288</v>
      </c>
      <c r="AQ30" s="667"/>
      <c r="AR30" s="667"/>
      <c r="AS30" s="667"/>
      <c r="AT30" s="672" t="s">
        <v>289</v>
      </c>
      <c r="AU30" s="182"/>
      <c r="AV30" s="182"/>
      <c r="AW30" s="182"/>
      <c r="AX30" s="675" t="s">
        <v>169</v>
      </c>
      <c r="AY30" s="676"/>
      <c r="AZ30" s="676"/>
      <c r="BA30" s="676"/>
      <c r="BB30" s="676"/>
      <c r="BC30" s="676"/>
      <c r="BD30" s="676"/>
      <c r="BE30" s="676"/>
      <c r="BF30" s="677"/>
      <c r="BG30" s="654">
        <v>98.9</v>
      </c>
      <c r="BH30" s="655"/>
      <c r="BI30" s="655"/>
      <c r="BJ30" s="655"/>
      <c r="BK30" s="655"/>
      <c r="BL30" s="655"/>
      <c r="BM30" s="656">
        <v>96.1</v>
      </c>
      <c r="BN30" s="655"/>
      <c r="BO30" s="655"/>
      <c r="BP30" s="655"/>
      <c r="BQ30" s="657"/>
      <c r="BR30" s="654">
        <v>98.7</v>
      </c>
      <c r="BS30" s="655"/>
      <c r="BT30" s="655"/>
      <c r="BU30" s="655"/>
      <c r="BV30" s="655"/>
      <c r="BW30" s="655"/>
      <c r="BX30" s="656">
        <v>94.8</v>
      </c>
      <c r="BY30" s="655"/>
      <c r="BZ30" s="655"/>
      <c r="CA30" s="655"/>
      <c r="CB30" s="657"/>
      <c r="CD30" s="660"/>
      <c r="CE30" s="661"/>
      <c r="CF30" s="625" t="s">
        <v>290</v>
      </c>
      <c r="CG30" s="622"/>
      <c r="CH30" s="622"/>
      <c r="CI30" s="622"/>
      <c r="CJ30" s="622"/>
      <c r="CK30" s="622"/>
      <c r="CL30" s="622"/>
      <c r="CM30" s="622"/>
      <c r="CN30" s="622"/>
      <c r="CO30" s="622"/>
      <c r="CP30" s="622"/>
      <c r="CQ30" s="623"/>
      <c r="CR30" s="588">
        <v>4505571</v>
      </c>
      <c r="CS30" s="589"/>
      <c r="CT30" s="589"/>
      <c r="CU30" s="589"/>
      <c r="CV30" s="589"/>
      <c r="CW30" s="589"/>
      <c r="CX30" s="589"/>
      <c r="CY30" s="590"/>
      <c r="CZ30" s="591">
        <v>8.9</v>
      </c>
      <c r="DA30" s="609"/>
      <c r="DB30" s="609"/>
      <c r="DC30" s="610"/>
      <c r="DD30" s="594">
        <v>4333011</v>
      </c>
      <c r="DE30" s="589"/>
      <c r="DF30" s="589"/>
      <c r="DG30" s="589"/>
      <c r="DH30" s="589"/>
      <c r="DI30" s="589"/>
      <c r="DJ30" s="589"/>
      <c r="DK30" s="590"/>
      <c r="DL30" s="594">
        <v>4333011</v>
      </c>
      <c r="DM30" s="589"/>
      <c r="DN30" s="589"/>
      <c r="DO30" s="589"/>
      <c r="DP30" s="589"/>
      <c r="DQ30" s="589"/>
      <c r="DR30" s="589"/>
      <c r="DS30" s="589"/>
      <c r="DT30" s="589"/>
      <c r="DU30" s="589"/>
      <c r="DV30" s="590"/>
      <c r="DW30" s="611">
        <v>14.9</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2746607</v>
      </c>
      <c r="S31" s="589"/>
      <c r="T31" s="589"/>
      <c r="U31" s="589"/>
      <c r="V31" s="589"/>
      <c r="W31" s="589"/>
      <c r="X31" s="589"/>
      <c r="Y31" s="590"/>
      <c r="Z31" s="641">
        <v>5.0999999999999996</v>
      </c>
      <c r="AA31" s="641"/>
      <c r="AB31" s="641"/>
      <c r="AC31" s="641"/>
      <c r="AD31" s="642" t="s">
        <v>110</v>
      </c>
      <c r="AE31" s="642"/>
      <c r="AF31" s="642"/>
      <c r="AG31" s="642"/>
      <c r="AH31" s="642"/>
      <c r="AI31" s="642"/>
      <c r="AJ31" s="642"/>
      <c r="AK31" s="642"/>
      <c r="AL31" s="611" t="s">
        <v>110</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98.8</v>
      </c>
      <c r="BH31" s="607"/>
      <c r="BI31" s="607"/>
      <c r="BJ31" s="607"/>
      <c r="BK31" s="607"/>
      <c r="BL31" s="607"/>
      <c r="BM31" s="643">
        <v>95.8</v>
      </c>
      <c r="BN31" s="653"/>
      <c r="BO31" s="653"/>
      <c r="BP31" s="653"/>
      <c r="BQ31" s="617"/>
      <c r="BR31" s="652">
        <v>98.5</v>
      </c>
      <c r="BS31" s="607"/>
      <c r="BT31" s="607"/>
      <c r="BU31" s="607"/>
      <c r="BV31" s="607"/>
      <c r="BW31" s="607"/>
      <c r="BX31" s="643">
        <v>94.3</v>
      </c>
      <c r="BY31" s="653"/>
      <c r="BZ31" s="653"/>
      <c r="CA31" s="653"/>
      <c r="CB31" s="617"/>
      <c r="CD31" s="660"/>
      <c r="CE31" s="661"/>
      <c r="CF31" s="625" t="s">
        <v>294</v>
      </c>
      <c r="CG31" s="622"/>
      <c r="CH31" s="622"/>
      <c r="CI31" s="622"/>
      <c r="CJ31" s="622"/>
      <c r="CK31" s="622"/>
      <c r="CL31" s="622"/>
      <c r="CM31" s="622"/>
      <c r="CN31" s="622"/>
      <c r="CO31" s="622"/>
      <c r="CP31" s="622"/>
      <c r="CQ31" s="623"/>
      <c r="CR31" s="588">
        <v>672291</v>
      </c>
      <c r="CS31" s="607"/>
      <c r="CT31" s="607"/>
      <c r="CU31" s="607"/>
      <c r="CV31" s="607"/>
      <c r="CW31" s="607"/>
      <c r="CX31" s="607"/>
      <c r="CY31" s="608"/>
      <c r="CZ31" s="591">
        <v>1.3</v>
      </c>
      <c r="DA31" s="609"/>
      <c r="DB31" s="609"/>
      <c r="DC31" s="610"/>
      <c r="DD31" s="594">
        <v>590921</v>
      </c>
      <c r="DE31" s="607"/>
      <c r="DF31" s="607"/>
      <c r="DG31" s="607"/>
      <c r="DH31" s="607"/>
      <c r="DI31" s="607"/>
      <c r="DJ31" s="607"/>
      <c r="DK31" s="608"/>
      <c r="DL31" s="594">
        <v>590921</v>
      </c>
      <c r="DM31" s="607"/>
      <c r="DN31" s="607"/>
      <c r="DO31" s="607"/>
      <c r="DP31" s="607"/>
      <c r="DQ31" s="607"/>
      <c r="DR31" s="607"/>
      <c r="DS31" s="607"/>
      <c r="DT31" s="607"/>
      <c r="DU31" s="607"/>
      <c r="DV31" s="608"/>
      <c r="DW31" s="611">
        <v>2</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1068265</v>
      </c>
      <c r="S32" s="589"/>
      <c r="T32" s="589"/>
      <c r="U32" s="589"/>
      <c r="V32" s="589"/>
      <c r="W32" s="589"/>
      <c r="X32" s="589"/>
      <c r="Y32" s="590"/>
      <c r="Z32" s="641">
        <v>2</v>
      </c>
      <c r="AA32" s="641"/>
      <c r="AB32" s="641"/>
      <c r="AC32" s="641"/>
      <c r="AD32" s="642">
        <v>1224</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99</v>
      </c>
      <c r="BH32" s="573"/>
      <c r="BI32" s="573"/>
      <c r="BJ32" s="573"/>
      <c r="BK32" s="573"/>
      <c r="BL32" s="573"/>
      <c r="BM32" s="636">
        <v>96.2</v>
      </c>
      <c r="BN32" s="573"/>
      <c r="BO32" s="573"/>
      <c r="BP32" s="573"/>
      <c r="BQ32" s="630"/>
      <c r="BR32" s="651">
        <v>98.8</v>
      </c>
      <c r="BS32" s="573"/>
      <c r="BT32" s="573"/>
      <c r="BU32" s="573"/>
      <c r="BV32" s="573"/>
      <c r="BW32" s="573"/>
      <c r="BX32" s="636">
        <v>94.9</v>
      </c>
      <c r="BY32" s="573"/>
      <c r="BZ32" s="573"/>
      <c r="CA32" s="573"/>
      <c r="CB32" s="630"/>
      <c r="CD32" s="662"/>
      <c r="CE32" s="663"/>
      <c r="CF32" s="625" t="s">
        <v>297</v>
      </c>
      <c r="CG32" s="622"/>
      <c r="CH32" s="622"/>
      <c r="CI32" s="622"/>
      <c r="CJ32" s="622"/>
      <c r="CK32" s="622"/>
      <c r="CL32" s="622"/>
      <c r="CM32" s="622"/>
      <c r="CN32" s="622"/>
      <c r="CO32" s="622"/>
      <c r="CP32" s="622"/>
      <c r="CQ32" s="623"/>
      <c r="CR32" s="588" t="s">
        <v>110</v>
      </c>
      <c r="CS32" s="589"/>
      <c r="CT32" s="589"/>
      <c r="CU32" s="589"/>
      <c r="CV32" s="589"/>
      <c r="CW32" s="589"/>
      <c r="CX32" s="589"/>
      <c r="CY32" s="590"/>
      <c r="CZ32" s="591" t="s">
        <v>110</v>
      </c>
      <c r="DA32" s="609"/>
      <c r="DB32" s="609"/>
      <c r="DC32" s="610"/>
      <c r="DD32" s="594" t="s">
        <v>110</v>
      </c>
      <c r="DE32" s="589"/>
      <c r="DF32" s="589"/>
      <c r="DG32" s="589"/>
      <c r="DH32" s="589"/>
      <c r="DI32" s="589"/>
      <c r="DJ32" s="589"/>
      <c r="DK32" s="590"/>
      <c r="DL32" s="594" t="s">
        <v>110</v>
      </c>
      <c r="DM32" s="589"/>
      <c r="DN32" s="589"/>
      <c r="DO32" s="589"/>
      <c r="DP32" s="589"/>
      <c r="DQ32" s="589"/>
      <c r="DR32" s="589"/>
      <c r="DS32" s="589"/>
      <c r="DT32" s="589"/>
      <c r="DU32" s="589"/>
      <c r="DV32" s="590"/>
      <c r="DW32" s="611" t="s">
        <v>110</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5601800</v>
      </c>
      <c r="S33" s="589"/>
      <c r="T33" s="589"/>
      <c r="U33" s="589"/>
      <c r="V33" s="589"/>
      <c r="W33" s="589"/>
      <c r="X33" s="589"/>
      <c r="Y33" s="590"/>
      <c r="Z33" s="641">
        <v>10.4</v>
      </c>
      <c r="AA33" s="641"/>
      <c r="AB33" s="641"/>
      <c r="AC33" s="641"/>
      <c r="AD33" s="642" t="s">
        <v>110</v>
      </c>
      <c r="AE33" s="642"/>
      <c r="AF33" s="642"/>
      <c r="AG33" s="642"/>
      <c r="AH33" s="642"/>
      <c r="AI33" s="642"/>
      <c r="AJ33" s="642"/>
      <c r="AK33" s="642"/>
      <c r="AL33" s="611" t="s">
        <v>110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19835578</v>
      </c>
      <c r="CS33" s="607"/>
      <c r="CT33" s="607"/>
      <c r="CU33" s="607"/>
      <c r="CV33" s="607"/>
      <c r="CW33" s="607"/>
      <c r="CX33" s="607"/>
      <c r="CY33" s="608"/>
      <c r="CZ33" s="591">
        <v>39</v>
      </c>
      <c r="DA33" s="609"/>
      <c r="DB33" s="609"/>
      <c r="DC33" s="610"/>
      <c r="DD33" s="594">
        <v>16836931</v>
      </c>
      <c r="DE33" s="607"/>
      <c r="DF33" s="607"/>
      <c r="DG33" s="607"/>
      <c r="DH33" s="607"/>
      <c r="DI33" s="607"/>
      <c r="DJ33" s="607"/>
      <c r="DK33" s="608"/>
      <c r="DL33" s="594">
        <v>12413013</v>
      </c>
      <c r="DM33" s="607"/>
      <c r="DN33" s="607"/>
      <c r="DO33" s="607"/>
      <c r="DP33" s="607"/>
      <c r="DQ33" s="607"/>
      <c r="DR33" s="607"/>
      <c r="DS33" s="607"/>
      <c r="DT33" s="607"/>
      <c r="DU33" s="607"/>
      <c r="DV33" s="608"/>
      <c r="DW33" s="611">
        <v>42.6</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110</v>
      </c>
      <c r="S34" s="589"/>
      <c r="T34" s="589"/>
      <c r="U34" s="589"/>
      <c r="V34" s="589"/>
      <c r="W34" s="589"/>
      <c r="X34" s="589"/>
      <c r="Y34" s="590"/>
      <c r="Z34" s="641" t="s">
        <v>110</v>
      </c>
      <c r="AA34" s="641"/>
      <c r="AB34" s="641"/>
      <c r="AC34" s="641"/>
      <c r="AD34" s="642" t="s">
        <v>110</v>
      </c>
      <c r="AE34" s="642"/>
      <c r="AF34" s="642"/>
      <c r="AG34" s="642"/>
      <c r="AH34" s="642"/>
      <c r="AI34" s="642"/>
      <c r="AJ34" s="642"/>
      <c r="AK34" s="642"/>
      <c r="AL34" s="611" t="s">
        <v>110</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5456453</v>
      </c>
      <c r="CS34" s="589"/>
      <c r="CT34" s="589"/>
      <c r="CU34" s="589"/>
      <c r="CV34" s="589"/>
      <c r="CW34" s="589"/>
      <c r="CX34" s="589"/>
      <c r="CY34" s="590"/>
      <c r="CZ34" s="591">
        <v>10.7</v>
      </c>
      <c r="DA34" s="609"/>
      <c r="DB34" s="609"/>
      <c r="DC34" s="610"/>
      <c r="DD34" s="594">
        <v>4317173</v>
      </c>
      <c r="DE34" s="589"/>
      <c r="DF34" s="589"/>
      <c r="DG34" s="589"/>
      <c r="DH34" s="589"/>
      <c r="DI34" s="589"/>
      <c r="DJ34" s="589"/>
      <c r="DK34" s="590"/>
      <c r="DL34" s="594">
        <v>4180462</v>
      </c>
      <c r="DM34" s="589"/>
      <c r="DN34" s="589"/>
      <c r="DO34" s="589"/>
      <c r="DP34" s="589"/>
      <c r="DQ34" s="589"/>
      <c r="DR34" s="589"/>
      <c r="DS34" s="589"/>
      <c r="DT34" s="589"/>
      <c r="DU34" s="589"/>
      <c r="DV34" s="590"/>
      <c r="DW34" s="611">
        <v>14.3</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2184100</v>
      </c>
      <c r="S35" s="589"/>
      <c r="T35" s="589"/>
      <c r="U35" s="589"/>
      <c r="V35" s="589"/>
      <c r="W35" s="589"/>
      <c r="X35" s="589"/>
      <c r="Y35" s="590"/>
      <c r="Z35" s="641">
        <v>4</v>
      </c>
      <c r="AA35" s="641"/>
      <c r="AB35" s="641"/>
      <c r="AC35" s="641"/>
      <c r="AD35" s="642" t="s">
        <v>110</v>
      </c>
      <c r="AE35" s="642"/>
      <c r="AF35" s="642"/>
      <c r="AG35" s="642"/>
      <c r="AH35" s="642"/>
      <c r="AI35" s="642"/>
      <c r="AJ35" s="642"/>
      <c r="AK35" s="642"/>
      <c r="AL35" s="611" t="s">
        <v>110</v>
      </c>
      <c r="AM35" s="643"/>
      <c r="AN35" s="643"/>
      <c r="AO35" s="644"/>
      <c r="AP35" s="186"/>
      <c r="AQ35" s="645" t="s">
        <v>305</v>
      </c>
      <c r="AR35" s="646"/>
      <c r="AS35" s="646"/>
      <c r="AT35" s="646"/>
      <c r="AU35" s="646"/>
      <c r="AV35" s="646"/>
      <c r="AW35" s="646"/>
      <c r="AX35" s="646"/>
      <c r="AY35" s="647"/>
      <c r="AZ35" s="638">
        <v>6347019</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416709</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720772</v>
      </c>
      <c r="CS35" s="607"/>
      <c r="CT35" s="607"/>
      <c r="CU35" s="607"/>
      <c r="CV35" s="607"/>
      <c r="CW35" s="607"/>
      <c r="CX35" s="607"/>
      <c r="CY35" s="608"/>
      <c r="CZ35" s="591">
        <v>1.4</v>
      </c>
      <c r="DA35" s="609"/>
      <c r="DB35" s="609"/>
      <c r="DC35" s="610"/>
      <c r="DD35" s="594">
        <v>591674</v>
      </c>
      <c r="DE35" s="607"/>
      <c r="DF35" s="607"/>
      <c r="DG35" s="607"/>
      <c r="DH35" s="607"/>
      <c r="DI35" s="607"/>
      <c r="DJ35" s="607"/>
      <c r="DK35" s="608"/>
      <c r="DL35" s="594">
        <v>590483</v>
      </c>
      <c r="DM35" s="607"/>
      <c r="DN35" s="607"/>
      <c r="DO35" s="607"/>
      <c r="DP35" s="607"/>
      <c r="DQ35" s="607"/>
      <c r="DR35" s="607"/>
      <c r="DS35" s="607"/>
      <c r="DT35" s="607"/>
      <c r="DU35" s="607"/>
      <c r="DV35" s="608"/>
      <c r="DW35" s="611">
        <v>2</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54077736</v>
      </c>
      <c r="S36" s="629"/>
      <c r="T36" s="629"/>
      <c r="U36" s="629"/>
      <c r="V36" s="629"/>
      <c r="W36" s="629"/>
      <c r="X36" s="629"/>
      <c r="Y36" s="632"/>
      <c r="Z36" s="633">
        <v>100</v>
      </c>
      <c r="AA36" s="633"/>
      <c r="AB36" s="633"/>
      <c r="AC36" s="633"/>
      <c r="AD36" s="634">
        <v>26972240</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1527149</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301622</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5193856</v>
      </c>
      <c r="CS36" s="589"/>
      <c r="CT36" s="589"/>
      <c r="CU36" s="589"/>
      <c r="CV36" s="589"/>
      <c r="CW36" s="589"/>
      <c r="CX36" s="589"/>
      <c r="CY36" s="590"/>
      <c r="CZ36" s="591">
        <v>10.199999999999999</v>
      </c>
      <c r="DA36" s="609"/>
      <c r="DB36" s="609"/>
      <c r="DC36" s="610"/>
      <c r="DD36" s="594">
        <v>4620398</v>
      </c>
      <c r="DE36" s="589"/>
      <c r="DF36" s="589"/>
      <c r="DG36" s="589"/>
      <c r="DH36" s="589"/>
      <c r="DI36" s="589"/>
      <c r="DJ36" s="589"/>
      <c r="DK36" s="590"/>
      <c r="DL36" s="594">
        <v>3633977</v>
      </c>
      <c r="DM36" s="589"/>
      <c r="DN36" s="589"/>
      <c r="DO36" s="589"/>
      <c r="DP36" s="589"/>
      <c r="DQ36" s="589"/>
      <c r="DR36" s="589"/>
      <c r="DS36" s="589"/>
      <c r="DT36" s="589"/>
      <c r="DU36" s="589"/>
      <c r="DV36" s="590"/>
      <c r="DW36" s="611">
        <v>12.5</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1044621</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21767</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1898915</v>
      </c>
      <c r="CS37" s="607"/>
      <c r="CT37" s="607"/>
      <c r="CU37" s="607"/>
      <c r="CV37" s="607"/>
      <c r="CW37" s="607"/>
      <c r="CX37" s="607"/>
      <c r="CY37" s="608"/>
      <c r="CZ37" s="591">
        <v>3.7</v>
      </c>
      <c r="DA37" s="609"/>
      <c r="DB37" s="609"/>
      <c r="DC37" s="610"/>
      <c r="DD37" s="594">
        <v>1881022</v>
      </c>
      <c r="DE37" s="607"/>
      <c r="DF37" s="607"/>
      <c r="DG37" s="607"/>
      <c r="DH37" s="607"/>
      <c r="DI37" s="607"/>
      <c r="DJ37" s="607"/>
      <c r="DK37" s="608"/>
      <c r="DL37" s="594">
        <v>1880944</v>
      </c>
      <c r="DM37" s="607"/>
      <c r="DN37" s="607"/>
      <c r="DO37" s="607"/>
      <c r="DP37" s="607"/>
      <c r="DQ37" s="607"/>
      <c r="DR37" s="607"/>
      <c r="DS37" s="607"/>
      <c r="DT37" s="607"/>
      <c r="DU37" s="607"/>
      <c r="DV37" s="608"/>
      <c r="DW37" s="611">
        <v>6.5</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v>27976</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37395</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6307770</v>
      </c>
      <c r="CS38" s="589"/>
      <c r="CT38" s="589"/>
      <c r="CU38" s="589"/>
      <c r="CV38" s="589"/>
      <c r="CW38" s="589"/>
      <c r="CX38" s="589"/>
      <c r="CY38" s="590"/>
      <c r="CZ38" s="591">
        <v>12.4</v>
      </c>
      <c r="DA38" s="609"/>
      <c r="DB38" s="609"/>
      <c r="DC38" s="610"/>
      <c r="DD38" s="594">
        <v>5816604</v>
      </c>
      <c r="DE38" s="589"/>
      <c r="DF38" s="589"/>
      <c r="DG38" s="589"/>
      <c r="DH38" s="589"/>
      <c r="DI38" s="589"/>
      <c r="DJ38" s="589"/>
      <c r="DK38" s="590"/>
      <c r="DL38" s="594">
        <v>4008091</v>
      </c>
      <c r="DM38" s="589"/>
      <c r="DN38" s="589"/>
      <c r="DO38" s="589"/>
      <c r="DP38" s="589"/>
      <c r="DQ38" s="589"/>
      <c r="DR38" s="589"/>
      <c r="DS38" s="589"/>
      <c r="DT38" s="589"/>
      <c r="DU38" s="589"/>
      <c r="DV38" s="590"/>
      <c r="DW38" s="611">
        <v>13.7</v>
      </c>
      <c r="DX38" s="612"/>
      <c r="DY38" s="612"/>
      <c r="DZ38" s="612"/>
      <c r="EA38" s="612"/>
      <c r="EB38" s="612"/>
      <c r="EC38" s="613"/>
    </row>
    <row r="39" spans="2:133" ht="11.25" customHeight="1" x14ac:dyDescent="0.15">
      <c r="AQ39" s="614" t="s">
        <v>318</v>
      </c>
      <c r="AR39" s="615"/>
      <c r="AS39" s="615"/>
      <c r="AT39" s="615"/>
      <c r="AU39" s="615"/>
      <c r="AV39" s="615"/>
      <c r="AW39" s="615"/>
      <c r="AX39" s="615"/>
      <c r="AY39" s="616"/>
      <c r="AZ39" s="588">
        <v>19262</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81</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1562027</v>
      </c>
      <c r="CS39" s="607"/>
      <c r="CT39" s="607"/>
      <c r="CU39" s="607"/>
      <c r="CV39" s="607"/>
      <c r="CW39" s="607"/>
      <c r="CX39" s="607"/>
      <c r="CY39" s="608"/>
      <c r="CZ39" s="591">
        <v>3.1</v>
      </c>
      <c r="DA39" s="609"/>
      <c r="DB39" s="609"/>
      <c r="DC39" s="610"/>
      <c r="DD39" s="594">
        <v>1467382</v>
      </c>
      <c r="DE39" s="607"/>
      <c r="DF39" s="607"/>
      <c r="DG39" s="607"/>
      <c r="DH39" s="607"/>
      <c r="DI39" s="607"/>
      <c r="DJ39" s="607"/>
      <c r="DK39" s="608"/>
      <c r="DL39" s="594" t="s">
        <v>322</v>
      </c>
      <c r="DM39" s="607"/>
      <c r="DN39" s="607"/>
      <c r="DO39" s="607"/>
      <c r="DP39" s="607"/>
      <c r="DQ39" s="607"/>
      <c r="DR39" s="607"/>
      <c r="DS39" s="607"/>
      <c r="DT39" s="607"/>
      <c r="DU39" s="607"/>
      <c r="DV39" s="608"/>
      <c r="DW39" s="611" t="s">
        <v>322</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1200000</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101</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594700</v>
      </c>
      <c r="CS40" s="589"/>
      <c r="CT40" s="589"/>
      <c r="CU40" s="589"/>
      <c r="CV40" s="589"/>
      <c r="CW40" s="589"/>
      <c r="CX40" s="589"/>
      <c r="CY40" s="590"/>
      <c r="CZ40" s="591">
        <v>1.2</v>
      </c>
      <c r="DA40" s="609"/>
      <c r="DB40" s="609"/>
      <c r="DC40" s="610"/>
      <c r="DD40" s="594">
        <v>23700</v>
      </c>
      <c r="DE40" s="589"/>
      <c r="DF40" s="589"/>
      <c r="DG40" s="589"/>
      <c r="DH40" s="589"/>
      <c r="DI40" s="589"/>
      <c r="DJ40" s="589"/>
      <c r="DK40" s="590"/>
      <c r="DL40" s="594" t="s">
        <v>322</v>
      </c>
      <c r="DM40" s="589"/>
      <c r="DN40" s="589"/>
      <c r="DO40" s="589"/>
      <c r="DP40" s="589"/>
      <c r="DQ40" s="589"/>
      <c r="DR40" s="589"/>
      <c r="DS40" s="589"/>
      <c r="DT40" s="589"/>
      <c r="DU40" s="589"/>
      <c r="DV40" s="590"/>
      <c r="DW40" s="611" t="s">
        <v>322</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2528011</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250</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8626607</v>
      </c>
      <c r="CS42" s="589"/>
      <c r="CT42" s="589"/>
      <c r="CU42" s="589"/>
      <c r="CV42" s="589"/>
      <c r="CW42" s="589"/>
      <c r="CX42" s="589"/>
      <c r="CY42" s="590"/>
      <c r="CZ42" s="591">
        <v>17</v>
      </c>
      <c r="DA42" s="592"/>
      <c r="DB42" s="592"/>
      <c r="DC42" s="593"/>
      <c r="DD42" s="594">
        <v>1845459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43548</v>
      </c>
      <c r="CS43" s="607"/>
      <c r="CT43" s="607"/>
      <c r="CU43" s="607"/>
      <c r="CV43" s="607"/>
      <c r="CW43" s="607"/>
      <c r="CX43" s="607"/>
      <c r="CY43" s="608"/>
      <c r="CZ43" s="591">
        <v>0.1</v>
      </c>
      <c r="DA43" s="609"/>
      <c r="DB43" s="609"/>
      <c r="DC43" s="610"/>
      <c r="DD43" s="594">
        <v>43548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1" t="s">
        <v>286</v>
      </c>
      <c r="CE44" s="602"/>
      <c r="CF44" s="585" t="s">
        <v>335</v>
      </c>
      <c r="CG44" s="586"/>
      <c r="CH44" s="586"/>
      <c r="CI44" s="586"/>
      <c r="CJ44" s="586"/>
      <c r="CK44" s="586"/>
      <c r="CL44" s="586"/>
      <c r="CM44" s="586"/>
      <c r="CN44" s="586"/>
      <c r="CO44" s="586"/>
      <c r="CP44" s="586"/>
      <c r="CQ44" s="587"/>
      <c r="CR44" s="588">
        <v>8529763</v>
      </c>
      <c r="CS44" s="589"/>
      <c r="CT44" s="589"/>
      <c r="CU44" s="589"/>
      <c r="CV44" s="589"/>
      <c r="CW44" s="589"/>
      <c r="CX44" s="589"/>
      <c r="CY44" s="590"/>
      <c r="CZ44" s="591">
        <v>16.8</v>
      </c>
      <c r="DA44" s="592"/>
      <c r="DB44" s="592"/>
      <c r="DC44" s="593"/>
      <c r="DD44" s="594">
        <v>1748615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336</v>
      </c>
      <c r="CG45" s="586"/>
      <c r="CH45" s="586"/>
      <c r="CI45" s="586"/>
      <c r="CJ45" s="586"/>
      <c r="CK45" s="586"/>
      <c r="CL45" s="586"/>
      <c r="CM45" s="586"/>
      <c r="CN45" s="586"/>
      <c r="CO45" s="586"/>
      <c r="CP45" s="586"/>
      <c r="CQ45" s="587"/>
      <c r="CR45" s="588">
        <v>4566085</v>
      </c>
      <c r="CS45" s="607"/>
      <c r="CT45" s="607"/>
      <c r="CU45" s="607"/>
      <c r="CV45" s="607"/>
      <c r="CW45" s="607"/>
      <c r="CX45" s="607"/>
      <c r="CY45" s="608"/>
      <c r="CZ45" s="591">
        <v>9</v>
      </c>
      <c r="DA45" s="609"/>
      <c r="DB45" s="609"/>
      <c r="DC45" s="610"/>
      <c r="DD45" s="594">
        <v>181674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337</v>
      </c>
      <c r="CG46" s="586"/>
      <c r="CH46" s="586"/>
      <c r="CI46" s="586"/>
      <c r="CJ46" s="586"/>
      <c r="CK46" s="586"/>
      <c r="CL46" s="586"/>
      <c r="CM46" s="586"/>
      <c r="CN46" s="586"/>
      <c r="CO46" s="586"/>
      <c r="CP46" s="586"/>
      <c r="CQ46" s="587"/>
      <c r="CR46" s="588">
        <v>3871737</v>
      </c>
      <c r="CS46" s="589"/>
      <c r="CT46" s="589"/>
      <c r="CU46" s="589"/>
      <c r="CV46" s="589"/>
      <c r="CW46" s="589"/>
      <c r="CX46" s="589"/>
      <c r="CY46" s="590"/>
      <c r="CZ46" s="591">
        <v>7.6</v>
      </c>
      <c r="DA46" s="592"/>
      <c r="DB46" s="592"/>
      <c r="DC46" s="593"/>
      <c r="DD46" s="594">
        <v>1520805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338</v>
      </c>
      <c r="CG47" s="586"/>
      <c r="CH47" s="586"/>
      <c r="CI47" s="586"/>
      <c r="CJ47" s="586"/>
      <c r="CK47" s="586"/>
      <c r="CL47" s="586"/>
      <c r="CM47" s="586"/>
      <c r="CN47" s="586"/>
      <c r="CO47" s="586"/>
      <c r="CP47" s="586"/>
      <c r="CQ47" s="587"/>
      <c r="CR47" s="588">
        <v>96844</v>
      </c>
      <c r="CS47" s="607"/>
      <c r="CT47" s="607"/>
      <c r="CU47" s="607"/>
      <c r="CV47" s="607"/>
      <c r="CW47" s="607"/>
      <c r="CX47" s="607"/>
      <c r="CY47" s="608"/>
      <c r="CZ47" s="591">
        <v>0.2</v>
      </c>
      <c r="DA47" s="609"/>
      <c r="DB47" s="609"/>
      <c r="DC47" s="610"/>
      <c r="DD47" s="594">
        <v>96844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339</v>
      </c>
      <c r="CG48" s="586"/>
      <c r="CH48" s="586"/>
      <c r="CI48" s="586"/>
      <c r="CJ48" s="586"/>
      <c r="CK48" s="586"/>
      <c r="CL48" s="586"/>
      <c r="CM48" s="586"/>
      <c r="CN48" s="586"/>
      <c r="CO48" s="586"/>
      <c r="CP48" s="586"/>
      <c r="CQ48" s="587"/>
      <c r="CR48" s="588" t="s">
        <v>322</v>
      </c>
      <c r="CS48" s="589"/>
      <c r="CT48" s="589"/>
      <c r="CU48" s="589"/>
      <c r="CV48" s="589"/>
      <c r="CW48" s="589"/>
      <c r="CX48" s="589"/>
      <c r="CY48" s="590"/>
      <c r="CZ48" s="591" t="s">
        <v>322</v>
      </c>
      <c r="DA48" s="592"/>
      <c r="DB48" s="592"/>
      <c r="DC48" s="593"/>
      <c r="DD48" s="594" t="s">
        <v>322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50893021</v>
      </c>
      <c r="CS49" s="573"/>
      <c r="CT49" s="573"/>
      <c r="CU49" s="573"/>
      <c r="CV49" s="573"/>
      <c r="CW49" s="573"/>
      <c r="CX49" s="573"/>
      <c r="CY49" s="574"/>
      <c r="CZ49" s="575">
        <v>100</v>
      </c>
      <c r="DA49" s="576"/>
      <c r="DB49" s="576"/>
      <c r="DC49" s="577"/>
      <c r="DD49" s="578">
        <v>32555658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363</v>
      </c>
      <c r="C7" s="1047"/>
      <c r="D7" s="1047"/>
      <c r="E7" s="1047"/>
      <c r="F7" s="1047"/>
      <c r="G7" s="1047"/>
      <c r="H7" s="1047"/>
      <c r="I7" s="1047"/>
      <c r="J7" s="1047"/>
      <c r="K7" s="1047"/>
      <c r="L7" s="1047"/>
      <c r="M7" s="1047"/>
      <c r="N7" s="1047"/>
      <c r="O7" s="1047"/>
      <c r="P7" s="1048"/>
      <c r="Q7" s="1100">
        <v>54139</v>
      </c>
      <c r="R7" s="1101"/>
      <c r="S7" s="1101"/>
      <c r="T7" s="1101"/>
      <c r="U7" s="1101"/>
      <c r="V7" s="1101">
        <v>51047</v>
      </c>
      <c r="W7" s="1101"/>
      <c r="X7" s="1101"/>
      <c r="Y7" s="1101"/>
      <c r="Z7" s="1101"/>
      <c r="AA7" s="1101">
        <v>3092</v>
      </c>
      <c r="AB7" s="1101"/>
      <c r="AC7" s="1101"/>
      <c r="AD7" s="1101"/>
      <c r="AE7" s="1102"/>
      <c r="AF7" s="1103">
        <v>2270</v>
      </c>
      <c r="AG7" s="1104"/>
      <c r="AH7" s="1104"/>
      <c r="AI7" s="1104"/>
      <c r="AJ7" s="1105"/>
      <c r="AK7" s="1087">
        <v>464</v>
      </c>
      <c r="AL7" s="1088"/>
      <c r="AM7" s="1088"/>
      <c r="AN7" s="1088"/>
      <c r="AO7" s="1088"/>
      <c r="AP7" s="1088">
        <v>56586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551</v>
      </c>
      <c r="BT7" s="1092" t="s">
        <v>551</v>
      </c>
      <c r="BU7" s="1092" t="s">
        <v>551</v>
      </c>
      <c r="BV7" s="1092" t="s">
        <v>551</v>
      </c>
      <c r="BW7" s="1092" t="s">
        <v>551</v>
      </c>
      <c r="BX7" s="1092" t="s">
        <v>551</v>
      </c>
      <c r="BY7" s="1092" t="s">
        <v>551</v>
      </c>
      <c r="BZ7" s="1092" t="s">
        <v>551</v>
      </c>
      <c r="CA7" s="1092" t="s">
        <v>551</v>
      </c>
      <c r="CB7" s="1092" t="s">
        <v>551</v>
      </c>
      <c r="CC7" s="1092" t="s">
        <v>551</v>
      </c>
      <c r="CD7" s="1092" t="s">
        <v>551</v>
      </c>
      <c r="CE7" s="1092" t="s">
        <v>551</v>
      </c>
      <c r="CF7" s="1092" t="s">
        <v>551</v>
      </c>
      <c r="CG7" s="1093" t="s">
        <v>551</v>
      </c>
      <c r="CH7" s="1084">
        <v>-16</v>
      </c>
      <c r="CI7" s="1085"/>
      <c r="CJ7" s="1085"/>
      <c r="CK7" s="1085"/>
      <c r="CL7" s="1086"/>
      <c r="CM7" s="1084">
        <v>137</v>
      </c>
      <c r="CN7" s="1085"/>
      <c r="CO7" s="1085"/>
      <c r="CP7" s="1085"/>
      <c r="CQ7" s="1086"/>
      <c r="CR7" s="1084">
        <v>110</v>
      </c>
      <c r="CS7" s="1085"/>
      <c r="CT7" s="1085"/>
      <c r="CU7" s="1085"/>
      <c r="CV7" s="1086"/>
      <c r="CW7" s="1084">
        <v>67</v>
      </c>
      <c r="CX7" s="1085"/>
      <c r="CY7" s="1085"/>
      <c r="CZ7" s="1085"/>
      <c r="DA7" s="1086"/>
      <c r="DB7" s="1084" t="s">
        <v>539</v>
      </c>
      <c r="DC7" s="1085"/>
      <c r="DD7" s="1085"/>
      <c r="DE7" s="1085"/>
      <c r="DF7" s="1086"/>
      <c r="DG7" s="1084" t="s">
        <v>539</v>
      </c>
      <c r="DH7" s="1085"/>
      <c r="DI7" s="1085"/>
      <c r="DJ7" s="1085"/>
      <c r="DK7" s="1086"/>
      <c r="DL7" s="1084" t="s">
        <v>539</v>
      </c>
      <c r="DM7" s="1085"/>
      <c r="DN7" s="1085"/>
      <c r="DO7" s="1085"/>
      <c r="DP7" s="1086"/>
      <c r="DQ7" s="1084" t="s">
        <v>539</v>
      </c>
      <c r="DR7" s="1085"/>
      <c r="DS7" s="1085"/>
      <c r="DT7" s="1085"/>
      <c r="DU7" s="1086"/>
      <c r="DV7" s="1111"/>
      <c r="DW7" s="1112"/>
      <c r="DX7" s="1112"/>
      <c r="DY7" s="1112"/>
      <c r="DZ7" s="1113"/>
      <c r="EA7" s="205"/>
    </row>
    <row r="8" spans="1:131" s="206" customFormat="1" ht="26.25" customHeight="1" x14ac:dyDescent="0.15">
      <c r="A8" s="212">
        <v>2</v>
      </c>
      <c r="B8" s="1033" t="s">
        <v>364</v>
      </c>
      <c r="C8" s="1034"/>
      <c r="D8" s="1034"/>
      <c r="E8" s="1034"/>
      <c r="F8" s="1034"/>
      <c r="G8" s="1034"/>
      <c r="H8" s="1034"/>
      <c r="I8" s="1034"/>
      <c r="J8" s="1034"/>
      <c r="K8" s="1034"/>
      <c r="L8" s="1034"/>
      <c r="M8" s="1034"/>
      <c r="N8" s="1034"/>
      <c r="O8" s="1034"/>
      <c r="P8" s="1035"/>
      <c r="Q8" s="1039">
        <v>29</v>
      </c>
      <c r="R8" s="1040"/>
      <c r="S8" s="1040"/>
      <c r="T8" s="1040"/>
      <c r="U8" s="1040"/>
      <c r="V8" s="1040">
        <v>26</v>
      </c>
      <c r="W8" s="1040"/>
      <c r="X8" s="1040"/>
      <c r="Y8" s="1040"/>
      <c r="Z8" s="1040"/>
      <c r="AA8" s="1040">
        <v>2</v>
      </c>
      <c r="AB8" s="1040"/>
      <c r="AC8" s="1040"/>
      <c r="AD8" s="1040"/>
      <c r="AE8" s="1041"/>
      <c r="AF8" s="1015">
        <v>2</v>
      </c>
      <c r="AG8" s="1016"/>
      <c r="AH8" s="1016"/>
      <c r="AI8" s="1016"/>
      <c r="AJ8" s="1017"/>
      <c r="AK8" s="1082" t="s">
        <v>539</v>
      </c>
      <c r="AL8" s="1083"/>
      <c r="AM8" s="1083"/>
      <c r="AN8" s="1083"/>
      <c r="AO8" s="1083"/>
      <c r="AP8" s="1083" t="s">
        <v>539</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552</v>
      </c>
      <c r="BT8" s="1011" t="s">
        <v>552</v>
      </c>
      <c r="BU8" s="1011" t="s">
        <v>552</v>
      </c>
      <c r="BV8" s="1011" t="s">
        <v>552</v>
      </c>
      <c r="BW8" s="1011" t="s">
        <v>552</v>
      </c>
      <c r="BX8" s="1011" t="s">
        <v>552</v>
      </c>
      <c r="BY8" s="1011" t="s">
        <v>552</v>
      </c>
      <c r="BZ8" s="1011" t="s">
        <v>552</v>
      </c>
      <c r="CA8" s="1011" t="s">
        <v>552</v>
      </c>
      <c r="CB8" s="1011" t="s">
        <v>552</v>
      </c>
      <c r="CC8" s="1011" t="s">
        <v>552</v>
      </c>
      <c r="CD8" s="1011" t="s">
        <v>552</v>
      </c>
      <c r="CE8" s="1011" t="s">
        <v>552</v>
      </c>
      <c r="CF8" s="1011" t="s">
        <v>552</v>
      </c>
      <c r="CG8" s="1012" t="s">
        <v>552</v>
      </c>
      <c r="CH8" s="985">
        <v>6</v>
      </c>
      <c r="CI8" s="986"/>
      <c r="CJ8" s="986"/>
      <c r="CK8" s="986"/>
      <c r="CL8" s="987"/>
      <c r="CM8" s="985">
        <v>69</v>
      </c>
      <c r="CN8" s="986"/>
      <c r="CO8" s="986"/>
      <c r="CP8" s="986"/>
      <c r="CQ8" s="987"/>
      <c r="CR8" s="985">
        <v>1</v>
      </c>
      <c r="CS8" s="986"/>
      <c r="CT8" s="986"/>
      <c r="CU8" s="986"/>
      <c r="CV8" s="987"/>
      <c r="CW8" s="985" t="s">
        <v>539</v>
      </c>
      <c r="CX8" s="986"/>
      <c r="CY8" s="986"/>
      <c r="CZ8" s="986"/>
      <c r="DA8" s="987"/>
      <c r="DB8" s="985">
        <v>144</v>
      </c>
      <c r="DC8" s="986"/>
      <c r="DD8" s="986"/>
      <c r="DE8" s="986"/>
      <c r="DF8" s="987"/>
      <c r="DG8" s="985" t="s">
        <v>539</v>
      </c>
      <c r="DH8" s="986"/>
      <c r="DI8" s="986"/>
      <c r="DJ8" s="986"/>
      <c r="DK8" s="987"/>
      <c r="DL8" s="985" t="s">
        <v>539</v>
      </c>
      <c r="DM8" s="986"/>
      <c r="DN8" s="986"/>
      <c r="DO8" s="986"/>
      <c r="DP8" s="987"/>
      <c r="DQ8" s="985" t="s">
        <v>539</v>
      </c>
      <c r="DR8" s="986"/>
      <c r="DS8" s="986"/>
      <c r="DT8" s="986"/>
      <c r="DU8" s="987"/>
      <c r="DV8" s="988"/>
      <c r="DW8" s="989"/>
      <c r="DX8" s="989"/>
      <c r="DY8" s="989"/>
      <c r="DZ8" s="990"/>
      <c r="EA8" s="205"/>
    </row>
    <row r="9" spans="1:131" s="206" customFormat="1" ht="26.25" customHeight="1" x14ac:dyDescent="0.15">
      <c r="A9" s="212">
        <v>3</v>
      </c>
      <c r="B9" s="1033" t="s">
        <v>365</v>
      </c>
      <c r="C9" s="1034"/>
      <c r="D9" s="1034"/>
      <c r="E9" s="1034"/>
      <c r="F9" s="1034"/>
      <c r="G9" s="1034"/>
      <c r="H9" s="1034"/>
      <c r="I9" s="1034"/>
      <c r="J9" s="1034"/>
      <c r="K9" s="1034"/>
      <c r="L9" s="1034"/>
      <c r="M9" s="1034"/>
      <c r="N9" s="1034"/>
      <c r="O9" s="1034"/>
      <c r="P9" s="1035"/>
      <c r="Q9" s="1039">
        <v>132</v>
      </c>
      <c r="R9" s="1040"/>
      <c r="S9" s="1040"/>
      <c r="T9" s="1040"/>
      <c r="U9" s="1040"/>
      <c r="V9" s="1040">
        <v>44</v>
      </c>
      <c r="W9" s="1040"/>
      <c r="X9" s="1040"/>
      <c r="Y9" s="1040"/>
      <c r="Z9" s="1040"/>
      <c r="AA9" s="1040">
        <v>88</v>
      </c>
      <c r="AB9" s="1040"/>
      <c r="AC9" s="1040"/>
      <c r="AD9" s="1040"/>
      <c r="AE9" s="1041"/>
      <c r="AF9" s="1015">
        <v>88</v>
      </c>
      <c r="AG9" s="1016"/>
      <c r="AH9" s="1016"/>
      <c r="AI9" s="1016"/>
      <c r="AJ9" s="1017"/>
      <c r="AK9" s="1082" t="s">
        <v>539</v>
      </c>
      <c r="AL9" s="1083"/>
      <c r="AM9" s="1083"/>
      <c r="AN9" s="1083"/>
      <c r="AO9" s="1083"/>
      <c r="AP9" s="1083">
        <v>157</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553</v>
      </c>
      <c r="BT9" s="1011" t="s">
        <v>553</v>
      </c>
      <c r="BU9" s="1011" t="s">
        <v>553</v>
      </c>
      <c r="BV9" s="1011" t="s">
        <v>553</v>
      </c>
      <c r="BW9" s="1011" t="s">
        <v>553</v>
      </c>
      <c r="BX9" s="1011" t="s">
        <v>553</v>
      </c>
      <c r="BY9" s="1011" t="s">
        <v>553</v>
      </c>
      <c r="BZ9" s="1011" t="s">
        <v>553</v>
      </c>
      <c r="CA9" s="1011" t="s">
        <v>553</v>
      </c>
      <c r="CB9" s="1011" t="s">
        <v>553</v>
      </c>
      <c r="CC9" s="1011" t="s">
        <v>553</v>
      </c>
      <c r="CD9" s="1011" t="s">
        <v>553</v>
      </c>
      <c r="CE9" s="1011" t="s">
        <v>553</v>
      </c>
      <c r="CF9" s="1011" t="s">
        <v>553</v>
      </c>
      <c r="CG9" s="1012" t="s">
        <v>553</v>
      </c>
      <c r="CH9" s="985">
        <v>-55</v>
      </c>
      <c r="CI9" s="986"/>
      <c r="CJ9" s="986"/>
      <c r="CK9" s="986"/>
      <c r="CL9" s="987"/>
      <c r="CM9" s="985">
        <v>694</v>
      </c>
      <c r="CN9" s="986"/>
      <c r="CO9" s="986"/>
      <c r="CP9" s="986"/>
      <c r="CQ9" s="987"/>
      <c r="CR9" s="985">
        <v>90</v>
      </c>
      <c r="CS9" s="986"/>
      <c r="CT9" s="986"/>
      <c r="CU9" s="986"/>
      <c r="CV9" s="987"/>
      <c r="CW9" s="985">
        <v>36</v>
      </c>
      <c r="CX9" s="986"/>
      <c r="CY9" s="986"/>
      <c r="CZ9" s="986"/>
      <c r="DA9" s="987"/>
      <c r="DB9" s="985" t="s">
        <v>539</v>
      </c>
      <c r="DC9" s="986"/>
      <c r="DD9" s="986"/>
      <c r="DE9" s="986"/>
      <c r="DF9" s="987"/>
      <c r="DG9" s="985" t="s">
        <v>539</v>
      </c>
      <c r="DH9" s="986"/>
      <c r="DI9" s="986"/>
      <c r="DJ9" s="986"/>
      <c r="DK9" s="987"/>
      <c r="DL9" s="985" t="s">
        <v>539</v>
      </c>
      <c r="DM9" s="986"/>
      <c r="DN9" s="986"/>
      <c r="DO9" s="986"/>
      <c r="DP9" s="987"/>
      <c r="DQ9" s="985" t="s">
        <v>539</v>
      </c>
      <c r="DR9" s="986"/>
      <c r="DS9" s="986"/>
      <c r="DT9" s="986"/>
      <c r="DU9" s="987"/>
      <c r="DV9" s="988"/>
      <c r="DW9" s="989"/>
      <c r="DX9" s="989"/>
      <c r="DY9" s="989"/>
      <c r="DZ9" s="990"/>
      <c r="EA9" s="205"/>
    </row>
    <row r="10" spans="1:131" s="206" customFormat="1" ht="26.25" customHeight="1" x14ac:dyDescent="0.15">
      <c r="A10" s="212">
        <v>4</v>
      </c>
      <c r="B10" s="1033" t="s">
        <v>366</v>
      </c>
      <c r="C10" s="1034"/>
      <c r="D10" s="1034"/>
      <c r="E10" s="1034"/>
      <c r="F10" s="1034"/>
      <c r="G10" s="1034"/>
      <c r="H10" s="1034"/>
      <c r="I10" s="1034"/>
      <c r="J10" s="1034"/>
      <c r="K10" s="1034"/>
      <c r="L10" s="1034"/>
      <c r="M10" s="1034"/>
      <c r="N10" s="1034"/>
      <c r="O10" s="1034"/>
      <c r="P10" s="1035"/>
      <c r="Q10" s="1039">
        <v>5</v>
      </c>
      <c r="R10" s="1040"/>
      <c r="S10" s="1040"/>
      <c r="T10" s="1040"/>
      <c r="U10" s="1040"/>
      <c r="V10" s="1040">
        <v>5</v>
      </c>
      <c r="W10" s="1040"/>
      <c r="X10" s="1040"/>
      <c r="Y10" s="1040"/>
      <c r="Z10" s="1040"/>
      <c r="AA10" s="1040">
        <v>0</v>
      </c>
      <c r="AB10" s="1040"/>
      <c r="AC10" s="1040"/>
      <c r="AD10" s="1040"/>
      <c r="AE10" s="1041"/>
      <c r="AF10" s="1015">
        <v>0</v>
      </c>
      <c r="AG10" s="1016"/>
      <c r="AH10" s="1016"/>
      <c r="AI10" s="1016"/>
      <c r="AJ10" s="1017"/>
      <c r="AK10" s="1082">
        <v>5</v>
      </c>
      <c r="AL10" s="1083"/>
      <c r="AM10" s="1083"/>
      <c r="AN10" s="1083"/>
      <c r="AO10" s="1083"/>
      <c r="AP10" s="1083">
        <v>11</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53944</v>
      </c>
      <c r="R23" s="1065"/>
      <c r="S23" s="1065"/>
      <c r="T23" s="1065"/>
      <c r="U23" s="1065"/>
      <c r="V23" s="1065">
        <v>50762</v>
      </c>
      <c r="W23" s="1065"/>
      <c r="X23" s="1065"/>
      <c r="Y23" s="1065"/>
      <c r="Z23" s="1065"/>
      <c r="AA23" s="1065">
        <v>3183</v>
      </c>
      <c r="AB23" s="1065"/>
      <c r="AC23" s="1065"/>
      <c r="AD23" s="1065"/>
      <c r="AE23" s="1066"/>
      <c r="AF23" s="1067">
        <v>2361</v>
      </c>
      <c r="AG23" s="1065"/>
      <c r="AH23" s="1065"/>
      <c r="AI23" s="1065"/>
      <c r="AJ23" s="1068"/>
      <c r="AK23" s="1069"/>
      <c r="AL23" s="1070"/>
      <c r="AM23" s="1070"/>
      <c r="AN23" s="1070"/>
      <c r="AO23" s="1070"/>
      <c r="AP23" s="1065">
        <v>56754</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346</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14507</v>
      </c>
      <c r="R28" s="1050"/>
      <c r="S28" s="1050"/>
      <c r="T28" s="1050"/>
      <c r="U28" s="1050"/>
      <c r="V28" s="1050">
        <v>14090</v>
      </c>
      <c r="W28" s="1050"/>
      <c r="X28" s="1050"/>
      <c r="Y28" s="1050"/>
      <c r="Z28" s="1050"/>
      <c r="AA28" s="1050">
        <v>417</v>
      </c>
      <c r="AB28" s="1050"/>
      <c r="AC28" s="1050"/>
      <c r="AD28" s="1050"/>
      <c r="AE28" s="1051"/>
      <c r="AF28" s="1052">
        <v>417</v>
      </c>
      <c r="AG28" s="1050"/>
      <c r="AH28" s="1050"/>
      <c r="AI28" s="1050"/>
      <c r="AJ28" s="1053"/>
      <c r="AK28" s="1054">
        <v>1200</v>
      </c>
      <c r="AL28" s="1042"/>
      <c r="AM28" s="1042"/>
      <c r="AN28" s="1042"/>
      <c r="AO28" s="1042"/>
      <c r="AP28" s="1042" t="s">
        <v>539</v>
      </c>
      <c r="AQ28" s="1042"/>
      <c r="AR28" s="1042"/>
      <c r="AS28" s="1042"/>
      <c r="AT28" s="1042"/>
      <c r="AU28" s="1042" t="s">
        <v>539</v>
      </c>
      <c r="AV28" s="1042"/>
      <c r="AW28" s="1042"/>
      <c r="AX28" s="1042"/>
      <c r="AY28" s="1042"/>
      <c r="AZ28" s="1043" t="s">
        <v>539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381</v>
      </c>
      <c r="C29" s="1034"/>
      <c r="D29" s="1034"/>
      <c r="E29" s="1034"/>
      <c r="F29" s="1034"/>
      <c r="G29" s="1034"/>
      <c r="H29" s="1034"/>
      <c r="I29" s="1034"/>
      <c r="J29" s="1034"/>
      <c r="K29" s="1034"/>
      <c r="L29" s="1034"/>
      <c r="M29" s="1034"/>
      <c r="N29" s="1034"/>
      <c r="O29" s="1034"/>
      <c r="P29" s="1035"/>
      <c r="Q29" s="1039">
        <v>8837</v>
      </c>
      <c r="R29" s="1040"/>
      <c r="S29" s="1040"/>
      <c r="T29" s="1040"/>
      <c r="U29" s="1040"/>
      <c r="V29" s="1040">
        <v>8699</v>
      </c>
      <c r="W29" s="1040"/>
      <c r="X29" s="1040"/>
      <c r="Y29" s="1040"/>
      <c r="Z29" s="1040"/>
      <c r="AA29" s="1040">
        <v>138</v>
      </c>
      <c r="AB29" s="1040"/>
      <c r="AC29" s="1040"/>
      <c r="AD29" s="1040"/>
      <c r="AE29" s="1041"/>
      <c r="AF29" s="1015">
        <v>138</v>
      </c>
      <c r="AG29" s="1016"/>
      <c r="AH29" s="1016"/>
      <c r="AI29" s="1016"/>
      <c r="AJ29" s="1017"/>
      <c r="AK29" s="976">
        <v>1386</v>
      </c>
      <c r="AL29" s="967"/>
      <c r="AM29" s="967"/>
      <c r="AN29" s="967"/>
      <c r="AO29" s="967"/>
      <c r="AP29" s="967" t="s">
        <v>539</v>
      </c>
      <c r="AQ29" s="967"/>
      <c r="AR29" s="967"/>
      <c r="AS29" s="967"/>
      <c r="AT29" s="967"/>
      <c r="AU29" s="967" t="s">
        <v>539</v>
      </c>
      <c r="AV29" s="967"/>
      <c r="AW29" s="967"/>
      <c r="AX29" s="967"/>
      <c r="AY29" s="967"/>
      <c r="AZ29" s="1038" t="s">
        <v>539</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382</v>
      </c>
      <c r="C30" s="1034"/>
      <c r="D30" s="1034"/>
      <c r="E30" s="1034"/>
      <c r="F30" s="1034"/>
      <c r="G30" s="1034"/>
      <c r="H30" s="1034"/>
      <c r="I30" s="1034"/>
      <c r="J30" s="1034"/>
      <c r="K30" s="1034"/>
      <c r="L30" s="1034"/>
      <c r="M30" s="1034"/>
      <c r="N30" s="1034"/>
      <c r="O30" s="1034"/>
      <c r="P30" s="1035"/>
      <c r="Q30" s="1039">
        <v>1443</v>
      </c>
      <c r="R30" s="1040"/>
      <c r="S30" s="1040"/>
      <c r="T30" s="1040"/>
      <c r="U30" s="1040"/>
      <c r="V30" s="1040">
        <v>1439</v>
      </c>
      <c r="W30" s="1040"/>
      <c r="X30" s="1040"/>
      <c r="Y30" s="1040"/>
      <c r="Z30" s="1040"/>
      <c r="AA30" s="1040">
        <v>4</v>
      </c>
      <c r="AB30" s="1040"/>
      <c r="AC30" s="1040"/>
      <c r="AD30" s="1040"/>
      <c r="AE30" s="1041"/>
      <c r="AF30" s="1015">
        <v>4</v>
      </c>
      <c r="AG30" s="1016"/>
      <c r="AH30" s="1016"/>
      <c r="AI30" s="1016"/>
      <c r="AJ30" s="1017"/>
      <c r="AK30" s="976">
        <v>210</v>
      </c>
      <c r="AL30" s="967"/>
      <c r="AM30" s="967"/>
      <c r="AN30" s="967"/>
      <c r="AO30" s="967"/>
      <c r="AP30" s="967" t="s">
        <v>539</v>
      </c>
      <c r="AQ30" s="967"/>
      <c r="AR30" s="967"/>
      <c r="AS30" s="967"/>
      <c r="AT30" s="967"/>
      <c r="AU30" s="967" t="s">
        <v>539</v>
      </c>
      <c r="AV30" s="967"/>
      <c r="AW30" s="967"/>
      <c r="AX30" s="967"/>
      <c r="AY30" s="967"/>
      <c r="AZ30" s="1038" t="s">
        <v>539</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383</v>
      </c>
      <c r="C31" s="1034"/>
      <c r="D31" s="1034"/>
      <c r="E31" s="1034"/>
      <c r="F31" s="1034"/>
      <c r="G31" s="1034"/>
      <c r="H31" s="1034"/>
      <c r="I31" s="1034"/>
      <c r="J31" s="1034"/>
      <c r="K31" s="1034"/>
      <c r="L31" s="1034"/>
      <c r="M31" s="1034"/>
      <c r="N31" s="1034"/>
      <c r="O31" s="1034"/>
      <c r="P31" s="1035"/>
      <c r="Q31" s="1039">
        <v>2971</v>
      </c>
      <c r="R31" s="1040"/>
      <c r="S31" s="1040"/>
      <c r="T31" s="1040"/>
      <c r="U31" s="1040"/>
      <c r="V31" s="1040">
        <v>2631</v>
      </c>
      <c r="W31" s="1040"/>
      <c r="X31" s="1040"/>
      <c r="Y31" s="1040"/>
      <c r="Z31" s="1040"/>
      <c r="AA31" s="1040">
        <v>341</v>
      </c>
      <c r="AB31" s="1040"/>
      <c r="AC31" s="1040"/>
      <c r="AD31" s="1040"/>
      <c r="AE31" s="1041"/>
      <c r="AF31" s="1015">
        <v>1625</v>
      </c>
      <c r="AG31" s="1016"/>
      <c r="AH31" s="1016"/>
      <c r="AI31" s="1016"/>
      <c r="AJ31" s="1017"/>
      <c r="AK31" s="976">
        <v>3</v>
      </c>
      <c r="AL31" s="967"/>
      <c r="AM31" s="967"/>
      <c r="AN31" s="967"/>
      <c r="AO31" s="967"/>
      <c r="AP31" s="967">
        <v>14121</v>
      </c>
      <c r="AQ31" s="967"/>
      <c r="AR31" s="967"/>
      <c r="AS31" s="967"/>
      <c r="AT31" s="967"/>
      <c r="AU31" s="967">
        <v>28</v>
      </c>
      <c r="AV31" s="967"/>
      <c r="AW31" s="967"/>
      <c r="AX31" s="967"/>
      <c r="AY31" s="967"/>
      <c r="AZ31" s="1038" t="s">
        <v>539</v>
      </c>
      <c r="BA31" s="1038"/>
      <c r="BB31" s="1038"/>
      <c r="BC31" s="1038"/>
      <c r="BD31" s="1038"/>
      <c r="BE31" s="1028" t="s">
        <v>384</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385</v>
      </c>
      <c r="C32" s="1034"/>
      <c r="D32" s="1034"/>
      <c r="E32" s="1034"/>
      <c r="F32" s="1034"/>
      <c r="G32" s="1034"/>
      <c r="H32" s="1034"/>
      <c r="I32" s="1034"/>
      <c r="J32" s="1034"/>
      <c r="K32" s="1034"/>
      <c r="L32" s="1034"/>
      <c r="M32" s="1034"/>
      <c r="N32" s="1034"/>
      <c r="O32" s="1034"/>
      <c r="P32" s="1035"/>
      <c r="Q32" s="1039">
        <v>4279</v>
      </c>
      <c r="R32" s="1040"/>
      <c r="S32" s="1040"/>
      <c r="T32" s="1040"/>
      <c r="U32" s="1040"/>
      <c r="V32" s="1040">
        <v>4201</v>
      </c>
      <c r="W32" s="1040"/>
      <c r="X32" s="1040"/>
      <c r="Y32" s="1040"/>
      <c r="Z32" s="1040"/>
      <c r="AA32" s="1040">
        <v>78</v>
      </c>
      <c r="AB32" s="1040"/>
      <c r="AC32" s="1040"/>
      <c r="AD32" s="1040"/>
      <c r="AE32" s="1041"/>
      <c r="AF32" s="1015">
        <v>55</v>
      </c>
      <c r="AG32" s="1016"/>
      <c r="AH32" s="1016"/>
      <c r="AI32" s="1016"/>
      <c r="AJ32" s="1017"/>
      <c r="AK32" s="976">
        <v>1484</v>
      </c>
      <c r="AL32" s="967"/>
      <c r="AM32" s="967"/>
      <c r="AN32" s="967"/>
      <c r="AO32" s="967"/>
      <c r="AP32" s="967">
        <v>31159</v>
      </c>
      <c r="AQ32" s="967"/>
      <c r="AR32" s="967"/>
      <c r="AS32" s="967"/>
      <c r="AT32" s="967"/>
      <c r="AU32" s="967">
        <v>20222</v>
      </c>
      <c r="AV32" s="967"/>
      <c r="AW32" s="967"/>
      <c r="AX32" s="967"/>
      <c r="AY32" s="967"/>
      <c r="AZ32" s="1038" t="s">
        <v>539</v>
      </c>
      <c r="BA32" s="1038"/>
      <c r="BB32" s="1038"/>
      <c r="BC32" s="1038"/>
      <c r="BD32" s="1038"/>
      <c r="BE32" s="1028" t="s">
        <v>386</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387</v>
      </c>
      <c r="C33" s="1034"/>
      <c r="D33" s="1034"/>
      <c r="E33" s="1034"/>
      <c r="F33" s="1034"/>
      <c r="G33" s="1034"/>
      <c r="H33" s="1034"/>
      <c r="I33" s="1034"/>
      <c r="J33" s="1034"/>
      <c r="K33" s="1034"/>
      <c r="L33" s="1034"/>
      <c r="M33" s="1034"/>
      <c r="N33" s="1034"/>
      <c r="O33" s="1034"/>
      <c r="P33" s="1035"/>
      <c r="Q33" s="1039">
        <v>61</v>
      </c>
      <c r="R33" s="1040"/>
      <c r="S33" s="1040"/>
      <c r="T33" s="1040"/>
      <c r="U33" s="1040"/>
      <c r="V33" s="1040">
        <v>54</v>
      </c>
      <c r="W33" s="1040"/>
      <c r="X33" s="1040"/>
      <c r="Y33" s="1040"/>
      <c r="Z33" s="1040"/>
      <c r="AA33" s="1040">
        <v>7</v>
      </c>
      <c r="AB33" s="1040"/>
      <c r="AC33" s="1040"/>
      <c r="AD33" s="1040"/>
      <c r="AE33" s="1041"/>
      <c r="AF33" s="1015">
        <v>7</v>
      </c>
      <c r="AG33" s="1016"/>
      <c r="AH33" s="1016"/>
      <c r="AI33" s="1016"/>
      <c r="AJ33" s="1017"/>
      <c r="AK33" s="976">
        <v>43</v>
      </c>
      <c r="AL33" s="967"/>
      <c r="AM33" s="967"/>
      <c r="AN33" s="967"/>
      <c r="AO33" s="967"/>
      <c r="AP33" s="967">
        <v>510</v>
      </c>
      <c r="AQ33" s="967"/>
      <c r="AR33" s="967"/>
      <c r="AS33" s="967"/>
      <c r="AT33" s="967"/>
      <c r="AU33" s="967">
        <v>504</v>
      </c>
      <c r="AV33" s="967"/>
      <c r="AW33" s="967"/>
      <c r="AX33" s="967"/>
      <c r="AY33" s="967"/>
      <c r="AZ33" s="1038" t="s">
        <v>539</v>
      </c>
      <c r="BA33" s="1038"/>
      <c r="BB33" s="1038"/>
      <c r="BC33" s="1038"/>
      <c r="BD33" s="1038"/>
      <c r="BE33" s="1028" t="s">
        <v>386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388</v>
      </c>
      <c r="C34" s="1034"/>
      <c r="D34" s="1034"/>
      <c r="E34" s="1034"/>
      <c r="F34" s="1034"/>
      <c r="G34" s="1034"/>
      <c r="H34" s="1034"/>
      <c r="I34" s="1034"/>
      <c r="J34" s="1034"/>
      <c r="K34" s="1034"/>
      <c r="L34" s="1034"/>
      <c r="M34" s="1034"/>
      <c r="N34" s="1034"/>
      <c r="O34" s="1034"/>
      <c r="P34" s="1035"/>
      <c r="Q34" s="1039">
        <v>40</v>
      </c>
      <c r="R34" s="1040"/>
      <c r="S34" s="1040"/>
      <c r="T34" s="1040"/>
      <c r="U34" s="1040"/>
      <c r="V34" s="1040">
        <v>39</v>
      </c>
      <c r="W34" s="1040"/>
      <c r="X34" s="1040"/>
      <c r="Y34" s="1040"/>
      <c r="Z34" s="1040"/>
      <c r="AA34" s="1040">
        <v>1</v>
      </c>
      <c r="AB34" s="1040"/>
      <c r="AC34" s="1040"/>
      <c r="AD34" s="1040"/>
      <c r="AE34" s="1041"/>
      <c r="AF34" s="1015">
        <v>1</v>
      </c>
      <c r="AG34" s="1016"/>
      <c r="AH34" s="1016"/>
      <c r="AI34" s="1016"/>
      <c r="AJ34" s="1017"/>
      <c r="AK34" s="976">
        <v>28</v>
      </c>
      <c r="AL34" s="967"/>
      <c r="AM34" s="967"/>
      <c r="AN34" s="967"/>
      <c r="AO34" s="967"/>
      <c r="AP34" s="967">
        <v>28</v>
      </c>
      <c r="AQ34" s="967"/>
      <c r="AR34" s="967"/>
      <c r="AS34" s="967"/>
      <c r="AT34" s="967"/>
      <c r="AU34" s="967">
        <v>21</v>
      </c>
      <c r="AV34" s="967"/>
      <c r="AW34" s="967"/>
      <c r="AX34" s="967"/>
      <c r="AY34" s="967"/>
      <c r="AZ34" s="1038" t="s">
        <v>539</v>
      </c>
      <c r="BA34" s="1038"/>
      <c r="BB34" s="1038"/>
      <c r="BC34" s="1038"/>
      <c r="BD34" s="1038"/>
      <c r="BE34" s="1028" t="s">
        <v>386</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389</v>
      </c>
      <c r="C35" s="1034"/>
      <c r="D35" s="1034"/>
      <c r="E35" s="1034"/>
      <c r="F35" s="1034"/>
      <c r="G35" s="1034"/>
      <c r="H35" s="1034"/>
      <c r="I35" s="1034"/>
      <c r="J35" s="1034"/>
      <c r="K35" s="1034"/>
      <c r="L35" s="1034"/>
      <c r="M35" s="1034"/>
      <c r="N35" s="1034"/>
      <c r="O35" s="1034"/>
      <c r="P35" s="1035"/>
      <c r="Q35" s="1039">
        <v>195</v>
      </c>
      <c r="R35" s="1040"/>
      <c r="S35" s="1040"/>
      <c r="T35" s="1040"/>
      <c r="U35" s="1040"/>
      <c r="V35" s="1040">
        <v>145</v>
      </c>
      <c r="W35" s="1040"/>
      <c r="X35" s="1040"/>
      <c r="Y35" s="1040"/>
      <c r="Z35" s="1040"/>
      <c r="AA35" s="1040">
        <v>50</v>
      </c>
      <c r="AB35" s="1040"/>
      <c r="AC35" s="1040"/>
      <c r="AD35" s="1040"/>
      <c r="AE35" s="1041"/>
      <c r="AF35" s="1015">
        <v>12</v>
      </c>
      <c r="AG35" s="1016"/>
      <c r="AH35" s="1016"/>
      <c r="AI35" s="1016"/>
      <c r="AJ35" s="1017"/>
      <c r="AK35" s="976">
        <v>147</v>
      </c>
      <c r="AL35" s="967"/>
      <c r="AM35" s="967"/>
      <c r="AN35" s="967"/>
      <c r="AO35" s="967"/>
      <c r="AP35" s="967" t="s">
        <v>539</v>
      </c>
      <c r="AQ35" s="967"/>
      <c r="AR35" s="967"/>
      <c r="AS35" s="967"/>
      <c r="AT35" s="967"/>
      <c r="AU35" s="967" t="s">
        <v>540</v>
      </c>
      <c r="AV35" s="967"/>
      <c r="AW35" s="967"/>
      <c r="AX35" s="967"/>
      <c r="AY35" s="967"/>
      <c r="AZ35" s="1038" t="s">
        <v>539</v>
      </c>
      <c r="BA35" s="1038"/>
      <c r="BB35" s="1038"/>
      <c r="BC35" s="1038"/>
      <c r="BD35" s="1038"/>
      <c r="BE35" s="1028" t="s">
        <v>386</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390</v>
      </c>
      <c r="C36" s="1034"/>
      <c r="D36" s="1034"/>
      <c r="E36" s="1034"/>
      <c r="F36" s="1034"/>
      <c r="G36" s="1034"/>
      <c r="H36" s="1034"/>
      <c r="I36" s="1034"/>
      <c r="J36" s="1034"/>
      <c r="K36" s="1034"/>
      <c r="L36" s="1034"/>
      <c r="M36" s="1034"/>
      <c r="N36" s="1034"/>
      <c r="O36" s="1034"/>
      <c r="P36" s="1035"/>
      <c r="Q36" s="1039">
        <v>139</v>
      </c>
      <c r="R36" s="1040"/>
      <c r="S36" s="1040"/>
      <c r="T36" s="1040"/>
      <c r="U36" s="1040"/>
      <c r="V36" s="1040">
        <v>125</v>
      </c>
      <c r="W36" s="1040"/>
      <c r="X36" s="1040"/>
      <c r="Y36" s="1040"/>
      <c r="Z36" s="1040"/>
      <c r="AA36" s="1040">
        <v>14</v>
      </c>
      <c r="AB36" s="1040"/>
      <c r="AC36" s="1040"/>
      <c r="AD36" s="1040"/>
      <c r="AE36" s="1041"/>
      <c r="AF36" s="1015">
        <v>4</v>
      </c>
      <c r="AG36" s="1016"/>
      <c r="AH36" s="1016"/>
      <c r="AI36" s="1016"/>
      <c r="AJ36" s="1017"/>
      <c r="AK36" s="976">
        <v>23</v>
      </c>
      <c r="AL36" s="967"/>
      <c r="AM36" s="967"/>
      <c r="AN36" s="967"/>
      <c r="AO36" s="967"/>
      <c r="AP36" s="967" t="s">
        <v>539</v>
      </c>
      <c r="AQ36" s="967"/>
      <c r="AR36" s="967"/>
      <c r="AS36" s="967"/>
      <c r="AT36" s="967"/>
      <c r="AU36" s="967" t="s">
        <v>539</v>
      </c>
      <c r="AV36" s="967"/>
      <c r="AW36" s="967"/>
      <c r="AX36" s="967"/>
      <c r="AY36" s="967"/>
      <c r="AZ36" s="1038" t="s">
        <v>539</v>
      </c>
      <c r="BA36" s="1038"/>
      <c r="BB36" s="1038"/>
      <c r="BC36" s="1038"/>
      <c r="BD36" s="1038"/>
      <c r="BE36" s="1028" t="s">
        <v>386</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t="s">
        <v>391</v>
      </c>
      <c r="C37" s="1034"/>
      <c r="D37" s="1034"/>
      <c r="E37" s="1034"/>
      <c r="F37" s="1034"/>
      <c r="G37" s="1034"/>
      <c r="H37" s="1034"/>
      <c r="I37" s="1034"/>
      <c r="J37" s="1034"/>
      <c r="K37" s="1034"/>
      <c r="L37" s="1034"/>
      <c r="M37" s="1034"/>
      <c r="N37" s="1034"/>
      <c r="O37" s="1034"/>
      <c r="P37" s="1035"/>
      <c r="Q37" s="1039">
        <v>91</v>
      </c>
      <c r="R37" s="1040"/>
      <c r="S37" s="1040"/>
      <c r="T37" s="1040"/>
      <c r="U37" s="1040"/>
      <c r="V37" s="1040">
        <v>89</v>
      </c>
      <c r="W37" s="1040"/>
      <c r="X37" s="1040"/>
      <c r="Y37" s="1040"/>
      <c r="Z37" s="1040"/>
      <c r="AA37" s="1040">
        <v>1</v>
      </c>
      <c r="AB37" s="1040"/>
      <c r="AC37" s="1040"/>
      <c r="AD37" s="1040"/>
      <c r="AE37" s="1041"/>
      <c r="AF37" s="1015">
        <v>1</v>
      </c>
      <c r="AG37" s="1016"/>
      <c r="AH37" s="1016"/>
      <c r="AI37" s="1016"/>
      <c r="AJ37" s="1017"/>
      <c r="AK37" s="976">
        <v>88</v>
      </c>
      <c r="AL37" s="967"/>
      <c r="AM37" s="967"/>
      <c r="AN37" s="967"/>
      <c r="AO37" s="967"/>
      <c r="AP37" s="967" t="s">
        <v>539</v>
      </c>
      <c r="AQ37" s="967"/>
      <c r="AR37" s="967"/>
      <c r="AS37" s="967"/>
      <c r="AT37" s="967"/>
      <c r="AU37" s="967" t="s">
        <v>539</v>
      </c>
      <c r="AV37" s="967"/>
      <c r="AW37" s="967"/>
      <c r="AX37" s="967"/>
      <c r="AY37" s="967"/>
      <c r="AZ37" s="1038" t="s">
        <v>539</v>
      </c>
      <c r="BA37" s="1038"/>
      <c r="BB37" s="1038"/>
      <c r="BC37" s="1038"/>
      <c r="BD37" s="1038"/>
      <c r="BE37" s="1028" t="s">
        <v>386</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t="s">
        <v>392</v>
      </c>
      <c r="C38" s="1034"/>
      <c r="D38" s="1034"/>
      <c r="E38" s="1034"/>
      <c r="F38" s="1034"/>
      <c r="G38" s="1034"/>
      <c r="H38" s="1034"/>
      <c r="I38" s="1034"/>
      <c r="J38" s="1034"/>
      <c r="K38" s="1034"/>
      <c r="L38" s="1034"/>
      <c r="M38" s="1034"/>
      <c r="N38" s="1034"/>
      <c r="O38" s="1034"/>
      <c r="P38" s="1035"/>
      <c r="Q38" s="1039">
        <v>1346</v>
      </c>
      <c r="R38" s="1040"/>
      <c r="S38" s="1040"/>
      <c r="T38" s="1040"/>
      <c r="U38" s="1040"/>
      <c r="V38" s="1040">
        <v>1311</v>
      </c>
      <c r="W38" s="1040"/>
      <c r="X38" s="1040"/>
      <c r="Y38" s="1040"/>
      <c r="Z38" s="1040"/>
      <c r="AA38" s="1040">
        <v>34</v>
      </c>
      <c r="AB38" s="1040"/>
      <c r="AC38" s="1040"/>
      <c r="AD38" s="1040"/>
      <c r="AE38" s="1041"/>
      <c r="AF38" s="1015">
        <v>10</v>
      </c>
      <c r="AG38" s="1016"/>
      <c r="AH38" s="1016"/>
      <c r="AI38" s="1016"/>
      <c r="AJ38" s="1017"/>
      <c r="AK38" s="976">
        <v>792</v>
      </c>
      <c r="AL38" s="967"/>
      <c r="AM38" s="967"/>
      <c r="AN38" s="967"/>
      <c r="AO38" s="967"/>
      <c r="AP38" s="967">
        <v>4598</v>
      </c>
      <c r="AQ38" s="967"/>
      <c r="AR38" s="967"/>
      <c r="AS38" s="967"/>
      <c r="AT38" s="967"/>
      <c r="AU38" s="967">
        <v>491</v>
      </c>
      <c r="AV38" s="967"/>
      <c r="AW38" s="967"/>
      <c r="AX38" s="967"/>
      <c r="AY38" s="967"/>
      <c r="AZ38" s="1038" t="s">
        <v>539</v>
      </c>
      <c r="BA38" s="1038"/>
      <c r="BB38" s="1038"/>
      <c r="BC38" s="1038"/>
      <c r="BD38" s="1038"/>
      <c r="BE38" s="1028" t="s">
        <v>386</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393</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394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2274</v>
      </c>
      <c r="AG63" s="955"/>
      <c r="AH63" s="955"/>
      <c r="AI63" s="955"/>
      <c r="AJ63" s="1026"/>
      <c r="AK63" s="1027"/>
      <c r="AL63" s="959"/>
      <c r="AM63" s="959"/>
      <c r="AN63" s="959"/>
      <c r="AO63" s="959"/>
      <c r="AP63" s="955">
        <v>50415</v>
      </c>
      <c r="AQ63" s="955"/>
      <c r="AR63" s="955"/>
      <c r="AS63" s="955"/>
      <c r="AT63" s="955"/>
      <c r="AU63" s="955">
        <v>21267</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396</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397</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541</v>
      </c>
      <c r="C68" s="982"/>
      <c r="D68" s="982"/>
      <c r="E68" s="982"/>
      <c r="F68" s="982"/>
      <c r="G68" s="982"/>
      <c r="H68" s="982"/>
      <c r="I68" s="982"/>
      <c r="J68" s="982"/>
      <c r="K68" s="982"/>
      <c r="L68" s="982"/>
      <c r="M68" s="982"/>
      <c r="N68" s="982"/>
      <c r="O68" s="982"/>
      <c r="P68" s="983"/>
      <c r="Q68" s="984">
        <v>25450</v>
      </c>
      <c r="R68" s="978"/>
      <c r="S68" s="978"/>
      <c r="T68" s="978"/>
      <c r="U68" s="978"/>
      <c r="V68" s="978">
        <v>25429</v>
      </c>
      <c r="W68" s="978"/>
      <c r="X68" s="978"/>
      <c r="Y68" s="978"/>
      <c r="Z68" s="978"/>
      <c r="AA68" s="978">
        <v>22</v>
      </c>
      <c r="AB68" s="978"/>
      <c r="AC68" s="978"/>
      <c r="AD68" s="978"/>
      <c r="AE68" s="978"/>
      <c r="AF68" s="978">
        <v>22</v>
      </c>
      <c r="AG68" s="978"/>
      <c r="AH68" s="978"/>
      <c r="AI68" s="978"/>
      <c r="AJ68" s="978"/>
      <c r="AK68" s="978">
        <v>2967</v>
      </c>
      <c r="AL68" s="978"/>
      <c r="AM68" s="978"/>
      <c r="AN68" s="978"/>
      <c r="AO68" s="978"/>
      <c r="AP68" s="978" t="s">
        <v>539</v>
      </c>
      <c r="AQ68" s="978"/>
      <c r="AR68" s="978"/>
      <c r="AS68" s="978"/>
      <c r="AT68" s="978"/>
      <c r="AU68" s="978" t="s">
        <v>539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545</v>
      </c>
      <c r="C69" s="971"/>
      <c r="D69" s="971"/>
      <c r="E69" s="971"/>
      <c r="F69" s="971"/>
      <c r="G69" s="971"/>
      <c r="H69" s="971"/>
      <c r="I69" s="971"/>
      <c r="J69" s="971"/>
      <c r="K69" s="971"/>
      <c r="L69" s="971"/>
      <c r="M69" s="971"/>
      <c r="N69" s="971"/>
      <c r="O69" s="971"/>
      <c r="P69" s="972"/>
      <c r="Q69" s="973">
        <v>202</v>
      </c>
      <c r="R69" s="967"/>
      <c r="S69" s="967"/>
      <c r="T69" s="967"/>
      <c r="U69" s="967"/>
      <c r="V69" s="967">
        <v>201</v>
      </c>
      <c r="W69" s="967"/>
      <c r="X69" s="967"/>
      <c r="Y69" s="967"/>
      <c r="Z69" s="967"/>
      <c r="AA69" s="967">
        <v>1</v>
      </c>
      <c r="AB69" s="967"/>
      <c r="AC69" s="967"/>
      <c r="AD69" s="967"/>
      <c r="AE69" s="967"/>
      <c r="AF69" s="967">
        <v>1</v>
      </c>
      <c r="AG69" s="967"/>
      <c r="AH69" s="967"/>
      <c r="AI69" s="967"/>
      <c r="AJ69" s="967"/>
      <c r="AK69" s="967">
        <v>50</v>
      </c>
      <c r="AL69" s="967"/>
      <c r="AM69" s="967"/>
      <c r="AN69" s="967"/>
      <c r="AO69" s="967"/>
      <c r="AP69" s="967" t="s">
        <v>539</v>
      </c>
      <c r="AQ69" s="967"/>
      <c r="AR69" s="967"/>
      <c r="AS69" s="967"/>
      <c r="AT69" s="967"/>
      <c r="AU69" s="967" t="s">
        <v>539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542</v>
      </c>
      <c r="C70" s="971"/>
      <c r="D70" s="971"/>
      <c r="E70" s="971"/>
      <c r="F70" s="971"/>
      <c r="G70" s="971"/>
      <c r="H70" s="971"/>
      <c r="I70" s="971"/>
      <c r="J70" s="971"/>
      <c r="K70" s="971"/>
      <c r="L70" s="971"/>
      <c r="M70" s="971"/>
      <c r="N70" s="971"/>
      <c r="O70" s="971"/>
      <c r="P70" s="972"/>
      <c r="Q70" s="973">
        <v>526</v>
      </c>
      <c r="R70" s="967"/>
      <c r="S70" s="967"/>
      <c r="T70" s="967"/>
      <c r="U70" s="967"/>
      <c r="V70" s="967">
        <v>379</v>
      </c>
      <c r="W70" s="967"/>
      <c r="X70" s="967"/>
      <c r="Y70" s="967"/>
      <c r="Z70" s="967"/>
      <c r="AA70" s="967">
        <v>147</v>
      </c>
      <c r="AB70" s="967"/>
      <c r="AC70" s="967"/>
      <c r="AD70" s="967"/>
      <c r="AE70" s="967"/>
      <c r="AF70" s="967">
        <v>147</v>
      </c>
      <c r="AG70" s="967"/>
      <c r="AH70" s="967"/>
      <c r="AI70" s="967"/>
      <c r="AJ70" s="967"/>
      <c r="AK70" s="967" t="s">
        <v>539</v>
      </c>
      <c r="AL70" s="967"/>
      <c r="AM70" s="967"/>
      <c r="AN70" s="967"/>
      <c r="AO70" s="967"/>
      <c r="AP70" s="967" t="s">
        <v>539</v>
      </c>
      <c r="AQ70" s="967"/>
      <c r="AR70" s="967"/>
      <c r="AS70" s="967"/>
      <c r="AT70" s="967"/>
      <c r="AU70" s="967" t="s">
        <v>539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543</v>
      </c>
      <c r="C71" s="971"/>
      <c r="D71" s="971"/>
      <c r="E71" s="971"/>
      <c r="F71" s="971"/>
      <c r="G71" s="971"/>
      <c r="H71" s="971"/>
      <c r="I71" s="971"/>
      <c r="J71" s="971"/>
      <c r="K71" s="971"/>
      <c r="L71" s="971"/>
      <c r="M71" s="971"/>
      <c r="N71" s="971"/>
      <c r="O71" s="971"/>
      <c r="P71" s="972"/>
      <c r="Q71" s="973">
        <v>834</v>
      </c>
      <c r="R71" s="967"/>
      <c r="S71" s="967"/>
      <c r="T71" s="967"/>
      <c r="U71" s="967"/>
      <c r="V71" s="967">
        <v>831</v>
      </c>
      <c r="W71" s="967"/>
      <c r="X71" s="967"/>
      <c r="Y71" s="967"/>
      <c r="Z71" s="967"/>
      <c r="AA71" s="967">
        <v>3</v>
      </c>
      <c r="AB71" s="967"/>
      <c r="AC71" s="967"/>
      <c r="AD71" s="967"/>
      <c r="AE71" s="967"/>
      <c r="AF71" s="967">
        <v>3</v>
      </c>
      <c r="AG71" s="967"/>
      <c r="AH71" s="967"/>
      <c r="AI71" s="967"/>
      <c r="AJ71" s="967"/>
      <c r="AK71" s="967" t="s">
        <v>539</v>
      </c>
      <c r="AL71" s="967"/>
      <c r="AM71" s="967"/>
      <c r="AN71" s="967"/>
      <c r="AO71" s="967"/>
      <c r="AP71" s="967" t="s">
        <v>539</v>
      </c>
      <c r="AQ71" s="967"/>
      <c r="AR71" s="967"/>
      <c r="AS71" s="967"/>
      <c r="AT71" s="967"/>
      <c r="AU71" s="967" t="s">
        <v>539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546</v>
      </c>
      <c r="C72" s="971"/>
      <c r="D72" s="971"/>
      <c r="E72" s="971"/>
      <c r="F72" s="971"/>
      <c r="G72" s="971"/>
      <c r="H72" s="971"/>
      <c r="I72" s="971"/>
      <c r="J72" s="971"/>
      <c r="K72" s="971"/>
      <c r="L72" s="971"/>
      <c r="M72" s="971"/>
      <c r="N72" s="971"/>
      <c r="O72" s="971"/>
      <c r="P72" s="972"/>
      <c r="Q72" s="973">
        <v>293624</v>
      </c>
      <c r="R72" s="967"/>
      <c r="S72" s="967"/>
      <c r="T72" s="967"/>
      <c r="U72" s="967"/>
      <c r="V72" s="967">
        <v>284407</v>
      </c>
      <c r="W72" s="967"/>
      <c r="X72" s="967"/>
      <c r="Y72" s="967"/>
      <c r="Z72" s="967"/>
      <c r="AA72" s="967">
        <v>9218</v>
      </c>
      <c r="AB72" s="967"/>
      <c r="AC72" s="967"/>
      <c r="AD72" s="967"/>
      <c r="AE72" s="967"/>
      <c r="AF72" s="967">
        <v>9218</v>
      </c>
      <c r="AG72" s="967"/>
      <c r="AH72" s="967"/>
      <c r="AI72" s="967"/>
      <c r="AJ72" s="967"/>
      <c r="AK72" s="967">
        <v>3262</v>
      </c>
      <c r="AL72" s="967"/>
      <c r="AM72" s="967"/>
      <c r="AN72" s="967"/>
      <c r="AO72" s="967"/>
      <c r="AP72" s="967" t="s">
        <v>539</v>
      </c>
      <c r="AQ72" s="967"/>
      <c r="AR72" s="967"/>
      <c r="AS72" s="967"/>
      <c r="AT72" s="967"/>
      <c r="AU72" s="967" t="s">
        <v>539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544</v>
      </c>
      <c r="C73" s="971"/>
      <c r="D73" s="971"/>
      <c r="E73" s="971"/>
      <c r="F73" s="971"/>
      <c r="G73" s="971"/>
      <c r="H73" s="971"/>
      <c r="I73" s="971"/>
      <c r="J73" s="971"/>
      <c r="K73" s="971"/>
      <c r="L73" s="971"/>
      <c r="M73" s="971"/>
      <c r="N73" s="971"/>
      <c r="O73" s="971"/>
      <c r="P73" s="972"/>
      <c r="Q73" s="973">
        <v>225</v>
      </c>
      <c r="R73" s="967"/>
      <c r="S73" s="967"/>
      <c r="T73" s="967"/>
      <c r="U73" s="967"/>
      <c r="V73" s="967">
        <v>218</v>
      </c>
      <c r="W73" s="967"/>
      <c r="X73" s="967"/>
      <c r="Y73" s="967"/>
      <c r="Z73" s="967"/>
      <c r="AA73" s="967">
        <v>7</v>
      </c>
      <c r="AB73" s="967"/>
      <c r="AC73" s="967"/>
      <c r="AD73" s="967"/>
      <c r="AE73" s="967"/>
      <c r="AF73" s="967">
        <v>7</v>
      </c>
      <c r="AG73" s="967"/>
      <c r="AH73" s="967"/>
      <c r="AI73" s="967"/>
      <c r="AJ73" s="967"/>
      <c r="AK73" s="967" t="s">
        <v>539</v>
      </c>
      <c r="AL73" s="967"/>
      <c r="AM73" s="967"/>
      <c r="AN73" s="967"/>
      <c r="AO73" s="967"/>
      <c r="AP73" s="967">
        <v>30</v>
      </c>
      <c r="AQ73" s="967"/>
      <c r="AR73" s="967"/>
      <c r="AS73" s="967"/>
      <c r="AT73" s="967"/>
      <c r="AU73" s="967">
        <v>23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547</v>
      </c>
      <c r="C74" s="971"/>
      <c r="D74" s="971"/>
      <c r="E74" s="971"/>
      <c r="F74" s="971"/>
      <c r="G74" s="971"/>
      <c r="H74" s="971"/>
      <c r="I74" s="971"/>
      <c r="J74" s="971"/>
      <c r="K74" s="971"/>
      <c r="L74" s="971"/>
      <c r="M74" s="971"/>
      <c r="N74" s="971"/>
      <c r="O74" s="971"/>
      <c r="P74" s="972"/>
      <c r="Q74" s="973">
        <v>106</v>
      </c>
      <c r="R74" s="967"/>
      <c r="S74" s="967"/>
      <c r="T74" s="967"/>
      <c r="U74" s="967"/>
      <c r="V74" s="967">
        <v>96</v>
      </c>
      <c r="W74" s="967"/>
      <c r="X74" s="967"/>
      <c r="Y74" s="967"/>
      <c r="Z74" s="967"/>
      <c r="AA74" s="967">
        <v>10</v>
      </c>
      <c r="AB74" s="967"/>
      <c r="AC74" s="967"/>
      <c r="AD74" s="967"/>
      <c r="AE74" s="967"/>
      <c r="AF74" s="967">
        <v>10</v>
      </c>
      <c r="AG74" s="967"/>
      <c r="AH74" s="967"/>
      <c r="AI74" s="967"/>
      <c r="AJ74" s="967"/>
      <c r="AK74" s="967" t="s">
        <v>539</v>
      </c>
      <c r="AL74" s="967"/>
      <c r="AM74" s="967"/>
      <c r="AN74" s="967"/>
      <c r="AO74" s="967"/>
      <c r="AP74" s="967" t="s">
        <v>539</v>
      </c>
      <c r="AQ74" s="967"/>
      <c r="AR74" s="967"/>
      <c r="AS74" s="967"/>
      <c r="AT74" s="967"/>
      <c r="AU74" s="967" t="s">
        <v>539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548</v>
      </c>
      <c r="C75" s="971"/>
      <c r="D75" s="971"/>
      <c r="E75" s="971"/>
      <c r="F75" s="971"/>
      <c r="G75" s="971"/>
      <c r="H75" s="971"/>
      <c r="I75" s="971"/>
      <c r="J75" s="971"/>
      <c r="K75" s="971"/>
      <c r="L75" s="971"/>
      <c r="M75" s="971"/>
      <c r="N75" s="971"/>
      <c r="O75" s="971"/>
      <c r="P75" s="972"/>
      <c r="Q75" s="974">
        <v>568</v>
      </c>
      <c r="R75" s="975"/>
      <c r="S75" s="975"/>
      <c r="T75" s="975"/>
      <c r="U75" s="976"/>
      <c r="V75" s="977">
        <v>567</v>
      </c>
      <c r="W75" s="975"/>
      <c r="X75" s="975"/>
      <c r="Y75" s="975"/>
      <c r="Z75" s="976"/>
      <c r="AA75" s="977">
        <v>2</v>
      </c>
      <c r="AB75" s="975"/>
      <c r="AC75" s="975"/>
      <c r="AD75" s="975"/>
      <c r="AE75" s="976"/>
      <c r="AF75" s="977">
        <v>2</v>
      </c>
      <c r="AG75" s="975"/>
      <c r="AH75" s="975"/>
      <c r="AI75" s="975"/>
      <c r="AJ75" s="976"/>
      <c r="AK75" s="977" t="s">
        <v>539</v>
      </c>
      <c r="AL75" s="975"/>
      <c r="AM75" s="975"/>
      <c r="AN75" s="975"/>
      <c r="AO75" s="976"/>
      <c r="AP75" s="977" t="s">
        <v>539</v>
      </c>
      <c r="AQ75" s="975"/>
      <c r="AR75" s="975"/>
      <c r="AS75" s="975"/>
      <c r="AT75" s="976"/>
      <c r="AU75" s="977" t="s">
        <v>539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549</v>
      </c>
      <c r="C76" s="971"/>
      <c r="D76" s="971"/>
      <c r="E76" s="971"/>
      <c r="F76" s="971"/>
      <c r="G76" s="971"/>
      <c r="H76" s="971"/>
      <c r="I76" s="971"/>
      <c r="J76" s="971"/>
      <c r="K76" s="971"/>
      <c r="L76" s="971"/>
      <c r="M76" s="971"/>
      <c r="N76" s="971"/>
      <c r="O76" s="971"/>
      <c r="P76" s="972"/>
      <c r="Q76" s="974">
        <v>2075</v>
      </c>
      <c r="R76" s="975"/>
      <c r="S76" s="975"/>
      <c r="T76" s="975"/>
      <c r="U76" s="976"/>
      <c r="V76" s="977">
        <v>2055</v>
      </c>
      <c r="W76" s="975"/>
      <c r="X76" s="975"/>
      <c r="Y76" s="975"/>
      <c r="Z76" s="976"/>
      <c r="AA76" s="977">
        <v>20</v>
      </c>
      <c r="AB76" s="975"/>
      <c r="AC76" s="975"/>
      <c r="AD76" s="975"/>
      <c r="AE76" s="976"/>
      <c r="AF76" s="977">
        <v>20</v>
      </c>
      <c r="AG76" s="975"/>
      <c r="AH76" s="975"/>
      <c r="AI76" s="975"/>
      <c r="AJ76" s="976"/>
      <c r="AK76" s="977" t="s">
        <v>539</v>
      </c>
      <c r="AL76" s="975"/>
      <c r="AM76" s="975"/>
      <c r="AN76" s="975"/>
      <c r="AO76" s="976"/>
      <c r="AP76" s="977">
        <v>684</v>
      </c>
      <c r="AQ76" s="975"/>
      <c r="AR76" s="975"/>
      <c r="AS76" s="975"/>
      <c r="AT76" s="976"/>
      <c r="AU76" s="977">
        <v>513</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550</v>
      </c>
      <c r="C77" s="971"/>
      <c r="D77" s="971"/>
      <c r="E77" s="971"/>
      <c r="F77" s="971"/>
      <c r="G77" s="971"/>
      <c r="H77" s="971"/>
      <c r="I77" s="971"/>
      <c r="J77" s="971"/>
      <c r="K77" s="971"/>
      <c r="L77" s="971"/>
      <c r="M77" s="971"/>
      <c r="N77" s="971"/>
      <c r="O77" s="971"/>
      <c r="P77" s="972"/>
      <c r="Q77" s="974">
        <v>852</v>
      </c>
      <c r="R77" s="975"/>
      <c r="S77" s="975"/>
      <c r="T77" s="975"/>
      <c r="U77" s="976"/>
      <c r="V77" s="977">
        <v>843</v>
      </c>
      <c r="W77" s="975"/>
      <c r="X77" s="975"/>
      <c r="Y77" s="975"/>
      <c r="Z77" s="976"/>
      <c r="AA77" s="977">
        <v>9</v>
      </c>
      <c r="AB77" s="975"/>
      <c r="AC77" s="975"/>
      <c r="AD77" s="975"/>
      <c r="AE77" s="976"/>
      <c r="AF77" s="977">
        <v>1288</v>
      </c>
      <c r="AG77" s="975"/>
      <c r="AH77" s="975"/>
      <c r="AI77" s="975"/>
      <c r="AJ77" s="976"/>
      <c r="AK77" s="977" t="s">
        <v>539</v>
      </c>
      <c r="AL77" s="975"/>
      <c r="AM77" s="975"/>
      <c r="AN77" s="975"/>
      <c r="AO77" s="976"/>
      <c r="AP77" s="977" t="s">
        <v>539</v>
      </c>
      <c r="AQ77" s="975"/>
      <c r="AR77" s="975"/>
      <c r="AS77" s="975"/>
      <c r="AT77" s="976"/>
      <c r="AU77" s="977" t="s">
        <v>539</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10717</v>
      </c>
      <c r="AG88" s="955"/>
      <c r="AH88" s="955"/>
      <c r="AI88" s="955"/>
      <c r="AJ88" s="955"/>
      <c r="AK88" s="959"/>
      <c r="AL88" s="959"/>
      <c r="AM88" s="959"/>
      <c r="AN88" s="959"/>
      <c r="AO88" s="959"/>
      <c r="AP88" s="955">
        <v>714</v>
      </c>
      <c r="AQ88" s="955"/>
      <c r="AR88" s="955"/>
      <c r="AS88" s="955"/>
      <c r="AT88" s="955"/>
      <c r="AU88" s="955">
        <v>536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201</v>
      </c>
      <c r="CS102" s="947"/>
      <c r="CT102" s="947"/>
      <c r="CU102" s="947"/>
      <c r="CV102" s="948"/>
      <c r="CW102" s="946">
        <v>103</v>
      </c>
      <c r="CX102" s="947"/>
      <c r="CY102" s="947"/>
      <c r="CZ102" s="947"/>
      <c r="DA102" s="948"/>
      <c r="DB102" s="946">
        <v>144</v>
      </c>
      <c r="DC102" s="947"/>
      <c r="DD102" s="947"/>
      <c r="DE102" s="947"/>
      <c r="DF102" s="948"/>
      <c r="DG102" s="946" t="s">
        <v>539</v>
      </c>
      <c r="DH102" s="947"/>
      <c r="DI102" s="947"/>
      <c r="DJ102" s="947"/>
      <c r="DK102" s="948"/>
      <c r="DL102" s="946" t="s">
        <v>539</v>
      </c>
      <c r="DM102" s="947"/>
      <c r="DN102" s="947"/>
      <c r="DO102" s="947"/>
      <c r="DP102" s="948"/>
      <c r="DQ102" s="946" t="s">
        <v>539</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285</v>
      </c>
      <c r="AG109" s="888"/>
      <c r="AH109" s="888"/>
      <c r="AI109" s="888"/>
      <c r="AJ109" s="889"/>
      <c r="AK109" s="890" t="s">
        <v>284</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285</v>
      </c>
      <c r="BW109" s="888"/>
      <c r="BX109" s="888"/>
      <c r="BY109" s="888"/>
      <c r="BZ109" s="889"/>
      <c r="CA109" s="890" t="s">
        <v>284</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285</v>
      </c>
      <c r="DM109" s="888"/>
      <c r="DN109" s="888"/>
      <c r="DO109" s="888"/>
      <c r="DP109" s="889"/>
      <c r="DQ109" s="890" t="s">
        <v>284</v>
      </c>
      <c r="DR109" s="888"/>
      <c r="DS109" s="888"/>
      <c r="DT109" s="888"/>
      <c r="DU109" s="889"/>
      <c r="DV109" s="890" t="s">
        <v>408</v>
      </c>
      <c r="DW109" s="888"/>
      <c r="DX109" s="888"/>
      <c r="DY109" s="888"/>
      <c r="DZ109" s="919"/>
    </row>
    <row r="110" spans="1:131" s="197" customFormat="1" ht="26.25" customHeight="1" x14ac:dyDescent="0.15">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4960899</v>
      </c>
      <c r="AB110" s="873"/>
      <c r="AC110" s="873"/>
      <c r="AD110" s="873"/>
      <c r="AE110" s="874"/>
      <c r="AF110" s="875">
        <v>5131205</v>
      </c>
      <c r="AG110" s="873"/>
      <c r="AH110" s="873"/>
      <c r="AI110" s="873"/>
      <c r="AJ110" s="874"/>
      <c r="AK110" s="875">
        <v>5189525</v>
      </c>
      <c r="AL110" s="873"/>
      <c r="AM110" s="873"/>
      <c r="AN110" s="873"/>
      <c r="AO110" s="874"/>
      <c r="AP110" s="876">
        <v>20.9</v>
      </c>
      <c r="AQ110" s="877"/>
      <c r="AR110" s="877"/>
      <c r="AS110" s="877"/>
      <c r="AT110" s="878"/>
      <c r="AU110" s="920" t="s">
        <v>60</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55746709</v>
      </c>
      <c r="BR110" s="800"/>
      <c r="BS110" s="800"/>
      <c r="BT110" s="800"/>
      <c r="BU110" s="800"/>
      <c r="BV110" s="800">
        <v>55668258</v>
      </c>
      <c r="BW110" s="800"/>
      <c r="BX110" s="800"/>
      <c r="BY110" s="800"/>
      <c r="BZ110" s="800"/>
      <c r="CA110" s="800">
        <v>56754187</v>
      </c>
      <c r="CB110" s="800"/>
      <c r="CC110" s="800"/>
      <c r="CD110" s="800"/>
      <c r="CE110" s="800"/>
      <c r="CF110" s="861">
        <v>228.7</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414</v>
      </c>
      <c r="DH110" s="800"/>
      <c r="DI110" s="800"/>
      <c r="DJ110" s="800"/>
      <c r="DK110" s="800"/>
      <c r="DL110" s="800" t="s">
        <v>414</v>
      </c>
      <c r="DM110" s="800"/>
      <c r="DN110" s="800"/>
      <c r="DO110" s="800"/>
      <c r="DP110" s="800"/>
      <c r="DQ110" s="800" t="s">
        <v>414</v>
      </c>
      <c r="DR110" s="800"/>
      <c r="DS110" s="800"/>
      <c r="DT110" s="800"/>
      <c r="DU110" s="800"/>
      <c r="DV110" s="801" t="s">
        <v>414</v>
      </c>
      <c r="DW110" s="801"/>
      <c r="DX110" s="801"/>
      <c r="DY110" s="801"/>
      <c r="DZ110" s="802"/>
    </row>
    <row r="111" spans="1:131" s="197" customFormat="1" ht="26.25" customHeight="1" x14ac:dyDescent="0.15">
      <c r="A111" s="778" t="s">
        <v>415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414</v>
      </c>
      <c r="AB111" s="909"/>
      <c r="AC111" s="909"/>
      <c r="AD111" s="909"/>
      <c r="AE111" s="910"/>
      <c r="AF111" s="911" t="s">
        <v>414</v>
      </c>
      <c r="AG111" s="909"/>
      <c r="AH111" s="909"/>
      <c r="AI111" s="909"/>
      <c r="AJ111" s="910"/>
      <c r="AK111" s="911" t="s">
        <v>414</v>
      </c>
      <c r="AL111" s="909"/>
      <c r="AM111" s="909"/>
      <c r="AN111" s="909"/>
      <c r="AO111" s="910"/>
      <c r="AP111" s="912" t="s">
        <v>414</v>
      </c>
      <c r="AQ111" s="913"/>
      <c r="AR111" s="913"/>
      <c r="AS111" s="913"/>
      <c r="AT111" s="914"/>
      <c r="AU111" s="923"/>
      <c r="AV111" s="924"/>
      <c r="AW111" s="924"/>
      <c r="AX111" s="924"/>
      <c r="AY111" s="925"/>
      <c r="AZ111" s="767" t="s">
        <v>416</v>
      </c>
      <c r="BA111" s="768"/>
      <c r="BB111" s="768"/>
      <c r="BC111" s="768"/>
      <c r="BD111" s="768"/>
      <c r="BE111" s="768"/>
      <c r="BF111" s="768"/>
      <c r="BG111" s="768"/>
      <c r="BH111" s="768"/>
      <c r="BI111" s="768"/>
      <c r="BJ111" s="768"/>
      <c r="BK111" s="768"/>
      <c r="BL111" s="768"/>
      <c r="BM111" s="768"/>
      <c r="BN111" s="768"/>
      <c r="BO111" s="768"/>
      <c r="BP111" s="769"/>
      <c r="BQ111" s="770">
        <v>507300</v>
      </c>
      <c r="BR111" s="771"/>
      <c r="BS111" s="771"/>
      <c r="BT111" s="771"/>
      <c r="BU111" s="771"/>
      <c r="BV111" s="771">
        <v>429100</v>
      </c>
      <c r="BW111" s="771"/>
      <c r="BX111" s="771"/>
      <c r="BY111" s="771"/>
      <c r="BZ111" s="771"/>
      <c r="CA111" s="771">
        <v>350900</v>
      </c>
      <c r="CB111" s="771"/>
      <c r="CC111" s="771"/>
      <c r="CD111" s="771"/>
      <c r="CE111" s="771"/>
      <c r="CF111" s="848">
        <v>1.4</v>
      </c>
      <c r="CG111" s="849"/>
      <c r="CH111" s="849"/>
      <c r="CI111" s="849"/>
      <c r="CJ111" s="849"/>
      <c r="CK111" s="917"/>
      <c r="CL111" s="866"/>
      <c r="CM111" s="803" t="s">
        <v>417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414</v>
      </c>
      <c r="DH111" s="771"/>
      <c r="DI111" s="771"/>
      <c r="DJ111" s="771"/>
      <c r="DK111" s="771"/>
      <c r="DL111" s="771" t="s">
        <v>414</v>
      </c>
      <c r="DM111" s="771"/>
      <c r="DN111" s="771"/>
      <c r="DO111" s="771"/>
      <c r="DP111" s="771"/>
      <c r="DQ111" s="771" t="s">
        <v>414</v>
      </c>
      <c r="DR111" s="771"/>
      <c r="DS111" s="771"/>
      <c r="DT111" s="771"/>
      <c r="DU111" s="771"/>
      <c r="DV111" s="823" t="s">
        <v>414</v>
      </c>
      <c r="DW111" s="823"/>
      <c r="DX111" s="823"/>
      <c r="DY111" s="823"/>
      <c r="DZ111" s="824"/>
    </row>
    <row r="112" spans="1:131" s="197" customFormat="1" ht="26.25" customHeight="1" x14ac:dyDescent="0.15">
      <c r="A112" s="902" t="s">
        <v>418</v>
      </c>
      <c r="B112" s="903"/>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45000</v>
      </c>
      <c r="AB112" s="784"/>
      <c r="AC112" s="784"/>
      <c r="AD112" s="784"/>
      <c r="AE112" s="785"/>
      <c r="AF112" s="786">
        <v>48333</v>
      </c>
      <c r="AG112" s="784"/>
      <c r="AH112" s="784"/>
      <c r="AI112" s="784"/>
      <c r="AJ112" s="785"/>
      <c r="AK112" s="786">
        <v>50000</v>
      </c>
      <c r="AL112" s="784"/>
      <c r="AM112" s="784"/>
      <c r="AN112" s="784"/>
      <c r="AO112" s="785"/>
      <c r="AP112" s="754">
        <v>0.2</v>
      </c>
      <c r="AQ112" s="755"/>
      <c r="AR112" s="755"/>
      <c r="AS112" s="755"/>
      <c r="AT112" s="756"/>
      <c r="AU112" s="923"/>
      <c r="AV112" s="924"/>
      <c r="AW112" s="924"/>
      <c r="AX112" s="924"/>
      <c r="AY112" s="925"/>
      <c r="AZ112" s="767" t="s">
        <v>420</v>
      </c>
      <c r="BA112" s="768"/>
      <c r="BB112" s="768"/>
      <c r="BC112" s="768"/>
      <c r="BD112" s="768"/>
      <c r="BE112" s="768"/>
      <c r="BF112" s="768"/>
      <c r="BG112" s="768"/>
      <c r="BH112" s="768"/>
      <c r="BI112" s="768"/>
      <c r="BJ112" s="768"/>
      <c r="BK112" s="768"/>
      <c r="BL112" s="768"/>
      <c r="BM112" s="768"/>
      <c r="BN112" s="768"/>
      <c r="BO112" s="768"/>
      <c r="BP112" s="769"/>
      <c r="BQ112" s="770">
        <v>24605203</v>
      </c>
      <c r="BR112" s="771"/>
      <c r="BS112" s="771"/>
      <c r="BT112" s="771"/>
      <c r="BU112" s="771"/>
      <c r="BV112" s="771">
        <v>22493400</v>
      </c>
      <c r="BW112" s="771"/>
      <c r="BX112" s="771"/>
      <c r="BY112" s="771"/>
      <c r="BZ112" s="771"/>
      <c r="CA112" s="771">
        <v>21266886</v>
      </c>
      <c r="CB112" s="771"/>
      <c r="CC112" s="771"/>
      <c r="CD112" s="771"/>
      <c r="CE112" s="771"/>
      <c r="CF112" s="848">
        <v>85.7</v>
      </c>
      <c r="CG112" s="849"/>
      <c r="CH112" s="849"/>
      <c r="CI112" s="849"/>
      <c r="CJ112" s="849"/>
      <c r="CK112" s="917"/>
      <c r="CL112" s="866"/>
      <c r="CM112" s="803" t="s">
        <v>421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414</v>
      </c>
      <c r="DH112" s="771"/>
      <c r="DI112" s="771"/>
      <c r="DJ112" s="771"/>
      <c r="DK112" s="771"/>
      <c r="DL112" s="771" t="s">
        <v>414</v>
      </c>
      <c r="DM112" s="771"/>
      <c r="DN112" s="771"/>
      <c r="DO112" s="771"/>
      <c r="DP112" s="771"/>
      <c r="DQ112" s="771" t="s">
        <v>414</v>
      </c>
      <c r="DR112" s="771"/>
      <c r="DS112" s="771"/>
      <c r="DT112" s="771"/>
      <c r="DU112" s="771"/>
      <c r="DV112" s="823" t="s">
        <v>414</v>
      </c>
      <c r="DW112" s="823"/>
      <c r="DX112" s="823"/>
      <c r="DY112" s="823"/>
      <c r="DZ112" s="824"/>
    </row>
    <row r="113" spans="1:130" s="197" customFormat="1" ht="26.25" customHeight="1" x14ac:dyDescent="0.15">
      <c r="A113" s="904"/>
      <c r="B113" s="905"/>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2195138</v>
      </c>
      <c r="AB113" s="909"/>
      <c r="AC113" s="909"/>
      <c r="AD113" s="909"/>
      <c r="AE113" s="910"/>
      <c r="AF113" s="911">
        <v>2085917</v>
      </c>
      <c r="AG113" s="909"/>
      <c r="AH113" s="909"/>
      <c r="AI113" s="909"/>
      <c r="AJ113" s="910"/>
      <c r="AK113" s="911">
        <v>2120038</v>
      </c>
      <c r="AL113" s="909"/>
      <c r="AM113" s="909"/>
      <c r="AN113" s="909"/>
      <c r="AO113" s="910"/>
      <c r="AP113" s="912">
        <v>8.5</v>
      </c>
      <c r="AQ113" s="913"/>
      <c r="AR113" s="913"/>
      <c r="AS113" s="913"/>
      <c r="AT113" s="914"/>
      <c r="AU113" s="923"/>
      <c r="AV113" s="924"/>
      <c r="AW113" s="924"/>
      <c r="AX113" s="924"/>
      <c r="AY113" s="925"/>
      <c r="AZ113" s="767" t="s">
        <v>423</v>
      </c>
      <c r="BA113" s="768"/>
      <c r="BB113" s="768"/>
      <c r="BC113" s="768"/>
      <c r="BD113" s="768"/>
      <c r="BE113" s="768"/>
      <c r="BF113" s="768"/>
      <c r="BG113" s="768"/>
      <c r="BH113" s="768"/>
      <c r="BI113" s="768"/>
      <c r="BJ113" s="768"/>
      <c r="BK113" s="768"/>
      <c r="BL113" s="768"/>
      <c r="BM113" s="768"/>
      <c r="BN113" s="768"/>
      <c r="BO113" s="768"/>
      <c r="BP113" s="769"/>
      <c r="BQ113" s="770">
        <v>108410</v>
      </c>
      <c r="BR113" s="771"/>
      <c r="BS113" s="771"/>
      <c r="BT113" s="771"/>
      <c r="BU113" s="771"/>
      <c r="BV113" s="771">
        <v>568521</v>
      </c>
      <c r="BW113" s="771"/>
      <c r="BX113" s="771"/>
      <c r="BY113" s="771"/>
      <c r="BZ113" s="771"/>
      <c r="CA113" s="771">
        <v>535582</v>
      </c>
      <c r="CB113" s="771"/>
      <c r="CC113" s="771"/>
      <c r="CD113" s="771"/>
      <c r="CE113" s="771"/>
      <c r="CF113" s="848">
        <v>2.2000000000000002</v>
      </c>
      <c r="CG113" s="849"/>
      <c r="CH113" s="849"/>
      <c r="CI113" s="849"/>
      <c r="CJ113" s="849"/>
      <c r="CK113" s="917"/>
      <c r="CL113" s="866"/>
      <c r="CM113" s="803" t="s">
        <v>424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414</v>
      </c>
      <c r="DH113" s="784"/>
      <c r="DI113" s="784"/>
      <c r="DJ113" s="784"/>
      <c r="DK113" s="785"/>
      <c r="DL113" s="786" t="s">
        <v>414</v>
      </c>
      <c r="DM113" s="784"/>
      <c r="DN113" s="784"/>
      <c r="DO113" s="784"/>
      <c r="DP113" s="785"/>
      <c r="DQ113" s="786" t="s">
        <v>414</v>
      </c>
      <c r="DR113" s="784"/>
      <c r="DS113" s="784"/>
      <c r="DT113" s="784"/>
      <c r="DU113" s="785"/>
      <c r="DV113" s="754" t="s">
        <v>414</v>
      </c>
      <c r="DW113" s="755"/>
      <c r="DX113" s="755"/>
      <c r="DY113" s="755"/>
      <c r="DZ113" s="756"/>
    </row>
    <row r="114" spans="1:130" s="197" customFormat="1" ht="26.25" customHeight="1" x14ac:dyDescent="0.15">
      <c r="A114" s="904"/>
      <c r="B114" s="905"/>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347</v>
      </c>
      <c r="AB114" s="784"/>
      <c r="AC114" s="784"/>
      <c r="AD114" s="784"/>
      <c r="AE114" s="785"/>
      <c r="AF114" s="786">
        <v>921</v>
      </c>
      <c r="AG114" s="784"/>
      <c r="AH114" s="784"/>
      <c r="AI114" s="784"/>
      <c r="AJ114" s="785"/>
      <c r="AK114" s="786">
        <v>17494</v>
      </c>
      <c r="AL114" s="784"/>
      <c r="AM114" s="784"/>
      <c r="AN114" s="784"/>
      <c r="AO114" s="785"/>
      <c r="AP114" s="754">
        <v>0.1</v>
      </c>
      <c r="AQ114" s="755"/>
      <c r="AR114" s="755"/>
      <c r="AS114" s="755"/>
      <c r="AT114" s="756"/>
      <c r="AU114" s="923"/>
      <c r="AV114" s="924"/>
      <c r="AW114" s="924"/>
      <c r="AX114" s="924"/>
      <c r="AY114" s="925"/>
      <c r="AZ114" s="767" t="s">
        <v>426</v>
      </c>
      <c r="BA114" s="768"/>
      <c r="BB114" s="768"/>
      <c r="BC114" s="768"/>
      <c r="BD114" s="768"/>
      <c r="BE114" s="768"/>
      <c r="BF114" s="768"/>
      <c r="BG114" s="768"/>
      <c r="BH114" s="768"/>
      <c r="BI114" s="768"/>
      <c r="BJ114" s="768"/>
      <c r="BK114" s="768"/>
      <c r="BL114" s="768"/>
      <c r="BM114" s="768"/>
      <c r="BN114" s="768"/>
      <c r="BO114" s="768"/>
      <c r="BP114" s="769"/>
      <c r="BQ114" s="770">
        <v>8709399</v>
      </c>
      <c r="BR114" s="771"/>
      <c r="BS114" s="771"/>
      <c r="BT114" s="771"/>
      <c r="BU114" s="771"/>
      <c r="BV114" s="771">
        <v>8446680</v>
      </c>
      <c r="BW114" s="771"/>
      <c r="BX114" s="771"/>
      <c r="BY114" s="771"/>
      <c r="BZ114" s="771"/>
      <c r="CA114" s="771">
        <v>7989905</v>
      </c>
      <c r="CB114" s="771"/>
      <c r="CC114" s="771"/>
      <c r="CD114" s="771"/>
      <c r="CE114" s="771"/>
      <c r="CF114" s="848">
        <v>32.200000000000003</v>
      </c>
      <c r="CG114" s="849"/>
      <c r="CH114" s="849"/>
      <c r="CI114" s="849"/>
      <c r="CJ114" s="849"/>
      <c r="CK114" s="917"/>
      <c r="CL114" s="866"/>
      <c r="CM114" s="803" t="s">
        <v>427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414</v>
      </c>
      <c r="DH114" s="784"/>
      <c r="DI114" s="784"/>
      <c r="DJ114" s="784"/>
      <c r="DK114" s="785"/>
      <c r="DL114" s="786" t="s">
        <v>414</v>
      </c>
      <c r="DM114" s="784"/>
      <c r="DN114" s="784"/>
      <c r="DO114" s="784"/>
      <c r="DP114" s="785"/>
      <c r="DQ114" s="786" t="s">
        <v>414</v>
      </c>
      <c r="DR114" s="784"/>
      <c r="DS114" s="784"/>
      <c r="DT114" s="784"/>
      <c r="DU114" s="785"/>
      <c r="DV114" s="754" t="s">
        <v>414</v>
      </c>
      <c r="DW114" s="755"/>
      <c r="DX114" s="755"/>
      <c r="DY114" s="755"/>
      <c r="DZ114" s="756"/>
    </row>
    <row r="115" spans="1:130" s="197" customFormat="1" ht="26.25" customHeight="1" x14ac:dyDescent="0.15">
      <c r="A115" s="904"/>
      <c r="B115" s="905"/>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120122</v>
      </c>
      <c r="AB115" s="909"/>
      <c r="AC115" s="909"/>
      <c r="AD115" s="909"/>
      <c r="AE115" s="910"/>
      <c r="AF115" s="911">
        <v>118413</v>
      </c>
      <c r="AG115" s="909"/>
      <c r="AH115" s="909"/>
      <c r="AI115" s="909"/>
      <c r="AJ115" s="910"/>
      <c r="AK115" s="911">
        <v>117757</v>
      </c>
      <c r="AL115" s="909"/>
      <c r="AM115" s="909"/>
      <c r="AN115" s="909"/>
      <c r="AO115" s="910"/>
      <c r="AP115" s="912">
        <v>0.5</v>
      </c>
      <c r="AQ115" s="913"/>
      <c r="AR115" s="913"/>
      <c r="AS115" s="913"/>
      <c r="AT115" s="914"/>
      <c r="AU115" s="923"/>
      <c r="AV115" s="924"/>
      <c r="AW115" s="924"/>
      <c r="AX115" s="924"/>
      <c r="AY115" s="925"/>
      <c r="AZ115" s="767" t="s">
        <v>429</v>
      </c>
      <c r="BA115" s="768"/>
      <c r="BB115" s="768"/>
      <c r="BC115" s="768"/>
      <c r="BD115" s="768"/>
      <c r="BE115" s="768"/>
      <c r="BF115" s="768"/>
      <c r="BG115" s="768"/>
      <c r="BH115" s="768"/>
      <c r="BI115" s="768"/>
      <c r="BJ115" s="768"/>
      <c r="BK115" s="768"/>
      <c r="BL115" s="768"/>
      <c r="BM115" s="768"/>
      <c r="BN115" s="768"/>
      <c r="BO115" s="768"/>
      <c r="BP115" s="769"/>
      <c r="BQ115" s="770">
        <v>172121</v>
      </c>
      <c r="BR115" s="771"/>
      <c r="BS115" s="771"/>
      <c r="BT115" s="771"/>
      <c r="BU115" s="771"/>
      <c r="BV115" s="771">
        <v>165500</v>
      </c>
      <c r="BW115" s="771"/>
      <c r="BX115" s="771"/>
      <c r="BY115" s="771"/>
      <c r="BZ115" s="771"/>
      <c r="CA115" s="771">
        <v>165500</v>
      </c>
      <c r="CB115" s="771"/>
      <c r="CC115" s="771"/>
      <c r="CD115" s="771"/>
      <c r="CE115" s="771"/>
      <c r="CF115" s="848">
        <v>0.7</v>
      </c>
      <c r="CG115" s="849"/>
      <c r="CH115" s="849"/>
      <c r="CI115" s="849"/>
      <c r="CJ115" s="849"/>
      <c r="CK115" s="917"/>
      <c r="CL115" s="866"/>
      <c r="CM115" s="767" t="s">
        <v>430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414</v>
      </c>
      <c r="DH115" s="784"/>
      <c r="DI115" s="784"/>
      <c r="DJ115" s="784"/>
      <c r="DK115" s="785"/>
      <c r="DL115" s="786" t="s">
        <v>414</v>
      </c>
      <c r="DM115" s="784"/>
      <c r="DN115" s="784"/>
      <c r="DO115" s="784"/>
      <c r="DP115" s="785"/>
      <c r="DQ115" s="786" t="s">
        <v>414</v>
      </c>
      <c r="DR115" s="784"/>
      <c r="DS115" s="784"/>
      <c r="DT115" s="784"/>
      <c r="DU115" s="785"/>
      <c r="DV115" s="754" t="s">
        <v>414</v>
      </c>
      <c r="DW115" s="755"/>
      <c r="DX115" s="755"/>
      <c r="DY115" s="755"/>
      <c r="DZ115" s="756"/>
    </row>
    <row r="116" spans="1:130" s="197" customFormat="1" ht="26.25" customHeight="1" x14ac:dyDescent="0.15">
      <c r="A116" s="906"/>
      <c r="B116" s="907"/>
      <c r="C116" s="846" t="s">
        <v>431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177</v>
      </c>
      <c r="AB116" s="784"/>
      <c r="AC116" s="784"/>
      <c r="AD116" s="784"/>
      <c r="AE116" s="785"/>
      <c r="AF116" s="786">
        <v>131</v>
      </c>
      <c r="AG116" s="784"/>
      <c r="AH116" s="784"/>
      <c r="AI116" s="784"/>
      <c r="AJ116" s="785"/>
      <c r="AK116" s="786">
        <v>127</v>
      </c>
      <c r="AL116" s="784"/>
      <c r="AM116" s="784"/>
      <c r="AN116" s="784"/>
      <c r="AO116" s="785"/>
      <c r="AP116" s="754">
        <v>0</v>
      </c>
      <c r="AQ116" s="755"/>
      <c r="AR116" s="755"/>
      <c r="AS116" s="755"/>
      <c r="AT116" s="756"/>
      <c r="AU116" s="923"/>
      <c r="AV116" s="924"/>
      <c r="AW116" s="924"/>
      <c r="AX116" s="924"/>
      <c r="AY116" s="925"/>
      <c r="AZ116" s="767" t="s">
        <v>432</v>
      </c>
      <c r="BA116" s="768"/>
      <c r="BB116" s="768"/>
      <c r="BC116" s="768"/>
      <c r="BD116" s="768"/>
      <c r="BE116" s="768"/>
      <c r="BF116" s="768"/>
      <c r="BG116" s="768"/>
      <c r="BH116" s="768"/>
      <c r="BI116" s="768"/>
      <c r="BJ116" s="768"/>
      <c r="BK116" s="768"/>
      <c r="BL116" s="768"/>
      <c r="BM116" s="768"/>
      <c r="BN116" s="768"/>
      <c r="BO116" s="768"/>
      <c r="BP116" s="769"/>
      <c r="BQ116" s="770" t="s">
        <v>414</v>
      </c>
      <c r="BR116" s="771"/>
      <c r="BS116" s="771"/>
      <c r="BT116" s="771"/>
      <c r="BU116" s="771"/>
      <c r="BV116" s="771" t="s">
        <v>414</v>
      </c>
      <c r="BW116" s="771"/>
      <c r="BX116" s="771"/>
      <c r="BY116" s="771"/>
      <c r="BZ116" s="771"/>
      <c r="CA116" s="771" t="s">
        <v>414</v>
      </c>
      <c r="CB116" s="771"/>
      <c r="CC116" s="771"/>
      <c r="CD116" s="771"/>
      <c r="CE116" s="771"/>
      <c r="CF116" s="848" t="s">
        <v>414</v>
      </c>
      <c r="CG116" s="849"/>
      <c r="CH116" s="849"/>
      <c r="CI116" s="849"/>
      <c r="CJ116" s="849"/>
      <c r="CK116" s="917"/>
      <c r="CL116" s="866"/>
      <c r="CM116" s="803" t="s">
        <v>433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414</v>
      </c>
      <c r="DH116" s="784"/>
      <c r="DI116" s="784"/>
      <c r="DJ116" s="784"/>
      <c r="DK116" s="785"/>
      <c r="DL116" s="786" t="s">
        <v>414</v>
      </c>
      <c r="DM116" s="784"/>
      <c r="DN116" s="784"/>
      <c r="DO116" s="784"/>
      <c r="DP116" s="785"/>
      <c r="DQ116" s="786" t="s">
        <v>414</v>
      </c>
      <c r="DR116" s="784"/>
      <c r="DS116" s="784"/>
      <c r="DT116" s="784"/>
      <c r="DU116" s="785"/>
      <c r="DV116" s="754" t="s">
        <v>414</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434</v>
      </c>
      <c r="Z117" s="889"/>
      <c r="AA117" s="894">
        <v>7321683</v>
      </c>
      <c r="AB117" s="895"/>
      <c r="AC117" s="895"/>
      <c r="AD117" s="895"/>
      <c r="AE117" s="896"/>
      <c r="AF117" s="898">
        <v>7384920</v>
      </c>
      <c r="AG117" s="895"/>
      <c r="AH117" s="895"/>
      <c r="AI117" s="895"/>
      <c r="AJ117" s="896"/>
      <c r="AK117" s="898">
        <v>7494941</v>
      </c>
      <c r="AL117" s="895"/>
      <c r="AM117" s="895"/>
      <c r="AN117" s="895"/>
      <c r="AO117" s="896"/>
      <c r="AP117" s="899"/>
      <c r="AQ117" s="900"/>
      <c r="AR117" s="900"/>
      <c r="AS117" s="900"/>
      <c r="AT117" s="901"/>
      <c r="AU117" s="923"/>
      <c r="AV117" s="924"/>
      <c r="AW117" s="924"/>
      <c r="AX117" s="924"/>
      <c r="AY117" s="925"/>
      <c r="AZ117" s="845" t="s">
        <v>435</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436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x14ac:dyDescent="0.15">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285</v>
      </c>
      <c r="AG118" s="888"/>
      <c r="AH118" s="888"/>
      <c r="AI118" s="888"/>
      <c r="AJ118" s="889"/>
      <c r="AK118" s="890" t="s">
        <v>284</v>
      </c>
      <c r="AL118" s="888"/>
      <c r="AM118" s="888"/>
      <c r="AN118" s="888"/>
      <c r="AO118" s="889"/>
      <c r="AP118" s="891" t="s">
        <v>408</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437</v>
      </c>
      <c r="BP118" s="838"/>
      <c r="BQ118" s="857">
        <v>89849142</v>
      </c>
      <c r="BR118" s="858"/>
      <c r="BS118" s="858"/>
      <c r="BT118" s="858"/>
      <c r="BU118" s="858"/>
      <c r="BV118" s="858">
        <v>87771459</v>
      </c>
      <c r="BW118" s="858"/>
      <c r="BX118" s="858"/>
      <c r="BY118" s="858"/>
      <c r="BZ118" s="858"/>
      <c r="CA118" s="858">
        <v>87062960</v>
      </c>
      <c r="CB118" s="858"/>
      <c r="CC118" s="858"/>
      <c r="CD118" s="858"/>
      <c r="CE118" s="858"/>
      <c r="CF118" s="743"/>
      <c r="CG118" s="744"/>
      <c r="CH118" s="744"/>
      <c r="CI118" s="744"/>
      <c r="CJ118" s="841"/>
      <c r="CK118" s="917"/>
      <c r="CL118" s="866"/>
      <c r="CM118" s="803" t="s">
        <v>438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v>507300</v>
      </c>
      <c r="DH118" s="784"/>
      <c r="DI118" s="784"/>
      <c r="DJ118" s="784"/>
      <c r="DK118" s="785"/>
      <c r="DL118" s="786">
        <v>429100</v>
      </c>
      <c r="DM118" s="784"/>
      <c r="DN118" s="784"/>
      <c r="DO118" s="784"/>
      <c r="DP118" s="785"/>
      <c r="DQ118" s="786">
        <v>350900</v>
      </c>
      <c r="DR118" s="784"/>
      <c r="DS118" s="784"/>
      <c r="DT118" s="784"/>
      <c r="DU118" s="785"/>
      <c r="DV118" s="754">
        <v>1.4</v>
      </c>
      <c r="DW118" s="755"/>
      <c r="DX118" s="755"/>
      <c r="DY118" s="755"/>
      <c r="DZ118" s="756"/>
    </row>
    <row r="119" spans="1:130" s="197" customFormat="1" ht="26.25" customHeight="1" x14ac:dyDescent="0.15">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439</v>
      </c>
      <c r="AV119" s="880"/>
      <c r="AW119" s="880"/>
      <c r="AX119" s="880"/>
      <c r="AY119" s="881"/>
      <c r="AZ119" s="816" t="s">
        <v>440</v>
      </c>
      <c r="BA119" s="758"/>
      <c r="BB119" s="758"/>
      <c r="BC119" s="758"/>
      <c r="BD119" s="758"/>
      <c r="BE119" s="758"/>
      <c r="BF119" s="758"/>
      <c r="BG119" s="758"/>
      <c r="BH119" s="758"/>
      <c r="BI119" s="758"/>
      <c r="BJ119" s="758"/>
      <c r="BK119" s="758"/>
      <c r="BL119" s="758"/>
      <c r="BM119" s="758"/>
      <c r="BN119" s="758"/>
      <c r="BO119" s="758"/>
      <c r="BP119" s="759"/>
      <c r="BQ119" s="799">
        <v>14413110</v>
      </c>
      <c r="BR119" s="800"/>
      <c r="BS119" s="800"/>
      <c r="BT119" s="800"/>
      <c r="BU119" s="800"/>
      <c r="BV119" s="800">
        <v>16512046</v>
      </c>
      <c r="BW119" s="800"/>
      <c r="BX119" s="800"/>
      <c r="BY119" s="800"/>
      <c r="BZ119" s="800"/>
      <c r="CA119" s="800">
        <v>17926704</v>
      </c>
      <c r="CB119" s="800"/>
      <c r="CC119" s="800"/>
      <c r="CD119" s="800"/>
      <c r="CE119" s="800"/>
      <c r="CF119" s="861">
        <v>72.2</v>
      </c>
      <c r="CG119" s="862"/>
      <c r="CH119" s="862"/>
      <c r="CI119" s="862"/>
      <c r="CJ119" s="862"/>
      <c r="CK119" s="918"/>
      <c r="CL119" s="868"/>
      <c r="CM119" s="825" t="s">
        <v>441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x14ac:dyDescent="0.15">
      <c r="A120" s="865"/>
      <c r="B120" s="866"/>
      <c r="C120" s="803" t="s">
        <v>417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442</v>
      </c>
      <c r="BA120" s="768"/>
      <c r="BB120" s="768"/>
      <c r="BC120" s="768"/>
      <c r="BD120" s="768"/>
      <c r="BE120" s="768"/>
      <c r="BF120" s="768"/>
      <c r="BG120" s="768"/>
      <c r="BH120" s="768"/>
      <c r="BI120" s="768"/>
      <c r="BJ120" s="768"/>
      <c r="BK120" s="768"/>
      <c r="BL120" s="768"/>
      <c r="BM120" s="768"/>
      <c r="BN120" s="768"/>
      <c r="BO120" s="768"/>
      <c r="BP120" s="769"/>
      <c r="BQ120" s="770">
        <v>15151824</v>
      </c>
      <c r="BR120" s="771"/>
      <c r="BS120" s="771"/>
      <c r="BT120" s="771"/>
      <c r="BU120" s="771"/>
      <c r="BV120" s="771">
        <v>13652599</v>
      </c>
      <c r="BW120" s="771"/>
      <c r="BX120" s="771"/>
      <c r="BY120" s="771"/>
      <c r="BZ120" s="771"/>
      <c r="CA120" s="771">
        <v>13495956</v>
      </c>
      <c r="CB120" s="771"/>
      <c r="CC120" s="771"/>
      <c r="CD120" s="771"/>
      <c r="CE120" s="771"/>
      <c r="CF120" s="848">
        <v>54.4</v>
      </c>
      <c r="CG120" s="849"/>
      <c r="CH120" s="849"/>
      <c r="CI120" s="849"/>
      <c r="CJ120" s="849"/>
      <c r="CK120" s="850" t="s">
        <v>443</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23480058</v>
      </c>
      <c r="DH120" s="800"/>
      <c r="DI120" s="800"/>
      <c r="DJ120" s="800"/>
      <c r="DK120" s="800"/>
      <c r="DL120" s="800">
        <v>21388336</v>
      </c>
      <c r="DM120" s="800"/>
      <c r="DN120" s="800"/>
      <c r="DO120" s="800"/>
      <c r="DP120" s="800"/>
      <c r="DQ120" s="800">
        <v>20222072</v>
      </c>
      <c r="DR120" s="800"/>
      <c r="DS120" s="800"/>
      <c r="DT120" s="800"/>
      <c r="DU120" s="800"/>
      <c r="DV120" s="801">
        <v>81.5</v>
      </c>
      <c r="DW120" s="801"/>
      <c r="DX120" s="801"/>
      <c r="DY120" s="801"/>
      <c r="DZ120" s="802"/>
    </row>
    <row r="121" spans="1:130" s="197" customFormat="1" ht="26.25" customHeight="1" x14ac:dyDescent="0.15">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48869305</v>
      </c>
      <c r="BR121" s="858"/>
      <c r="BS121" s="858"/>
      <c r="BT121" s="858"/>
      <c r="BU121" s="858"/>
      <c r="BV121" s="858">
        <v>49673739</v>
      </c>
      <c r="BW121" s="858"/>
      <c r="BX121" s="858"/>
      <c r="BY121" s="858"/>
      <c r="BZ121" s="858"/>
      <c r="CA121" s="858">
        <v>49951387</v>
      </c>
      <c r="CB121" s="858"/>
      <c r="CC121" s="858"/>
      <c r="CD121" s="858"/>
      <c r="CE121" s="858"/>
      <c r="CF121" s="859">
        <v>201.3</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557868</v>
      </c>
      <c r="DH121" s="771"/>
      <c r="DI121" s="771"/>
      <c r="DJ121" s="771"/>
      <c r="DK121" s="771"/>
      <c r="DL121" s="771">
        <v>534344</v>
      </c>
      <c r="DM121" s="771"/>
      <c r="DN121" s="771"/>
      <c r="DO121" s="771"/>
      <c r="DP121" s="771"/>
      <c r="DQ121" s="771">
        <v>504363</v>
      </c>
      <c r="DR121" s="771"/>
      <c r="DS121" s="771"/>
      <c r="DT121" s="771"/>
      <c r="DU121" s="771"/>
      <c r="DV121" s="823">
        <v>2</v>
      </c>
      <c r="DW121" s="823"/>
      <c r="DX121" s="823"/>
      <c r="DY121" s="823"/>
      <c r="DZ121" s="824"/>
    </row>
    <row r="122" spans="1:130" s="197" customFormat="1" ht="26.25" customHeight="1" x14ac:dyDescent="0.15">
      <c r="A122" s="865"/>
      <c r="B122" s="866"/>
      <c r="C122" s="803" t="s">
        <v>427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446</v>
      </c>
      <c r="BP122" s="838"/>
      <c r="BQ122" s="839">
        <v>78434239</v>
      </c>
      <c r="BR122" s="840"/>
      <c r="BS122" s="840"/>
      <c r="BT122" s="840"/>
      <c r="BU122" s="840"/>
      <c r="BV122" s="840">
        <v>79838384</v>
      </c>
      <c r="BW122" s="840"/>
      <c r="BX122" s="840"/>
      <c r="BY122" s="840"/>
      <c r="BZ122" s="840"/>
      <c r="CA122" s="840">
        <v>81374047</v>
      </c>
      <c r="CB122" s="840"/>
      <c r="CC122" s="840"/>
      <c r="CD122" s="840"/>
      <c r="CE122" s="840"/>
      <c r="CF122" s="743"/>
      <c r="CG122" s="744"/>
      <c r="CH122" s="744"/>
      <c r="CI122" s="744"/>
      <c r="CJ122" s="841"/>
      <c r="CK122" s="851"/>
      <c r="CL122" s="812"/>
      <c r="CM122" s="812"/>
      <c r="CN122" s="812"/>
      <c r="CO122" s="813"/>
      <c r="CP122" s="828" t="s">
        <v>447</v>
      </c>
      <c r="CQ122" s="829"/>
      <c r="CR122" s="829"/>
      <c r="CS122" s="829"/>
      <c r="CT122" s="829"/>
      <c r="CU122" s="829"/>
      <c r="CV122" s="829"/>
      <c r="CW122" s="829"/>
      <c r="CX122" s="829"/>
      <c r="CY122" s="829"/>
      <c r="CZ122" s="829"/>
      <c r="DA122" s="829"/>
      <c r="DB122" s="829"/>
      <c r="DC122" s="829"/>
      <c r="DD122" s="829"/>
      <c r="DE122" s="829"/>
      <c r="DF122" s="830"/>
      <c r="DG122" s="770">
        <v>437299</v>
      </c>
      <c r="DH122" s="771"/>
      <c r="DI122" s="771"/>
      <c r="DJ122" s="771"/>
      <c r="DK122" s="771"/>
      <c r="DL122" s="771">
        <v>488067</v>
      </c>
      <c r="DM122" s="771"/>
      <c r="DN122" s="771"/>
      <c r="DO122" s="771"/>
      <c r="DP122" s="771"/>
      <c r="DQ122" s="771">
        <v>491186</v>
      </c>
      <c r="DR122" s="771"/>
      <c r="DS122" s="771"/>
      <c r="DT122" s="771"/>
      <c r="DU122" s="771"/>
      <c r="DV122" s="823">
        <v>2</v>
      </c>
      <c r="DW122" s="823"/>
      <c r="DX122" s="823"/>
      <c r="DY122" s="823"/>
      <c r="DZ122" s="824"/>
    </row>
    <row r="123" spans="1:130" s="197" customFormat="1" ht="26.25" customHeight="1" thickBot="1" x14ac:dyDescent="0.2">
      <c r="A123" s="865"/>
      <c r="B123" s="866"/>
      <c r="C123" s="803" t="s">
        <v>433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46.4</v>
      </c>
      <c r="BR123" s="832"/>
      <c r="BS123" s="832"/>
      <c r="BT123" s="832"/>
      <c r="BU123" s="832"/>
      <c r="BV123" s="832">
        <v>31.3</v>
      </c>
      <c r="BW123" s="832"/>
      <c r="BX123" s="832"/>
      <c r="BY123" s="832"/>
      <c r="BZ123" s="832"/>
      <c r="CA123" s="832">
        <v>22.9</v>
      </c>
      <c r="CB123" s="832"/>
      <c r="CC123" s="832"/>
      <c r="CD123" s="832"/>
      <c r="CE123" s="832"/>
      <c r="CF123" s="730"/>
      <c r="CG123" s="731"/>
      <c r="CH123" s="731"/>
      <c r="CI123" s="731"/>
      <c r="CJ123" s="833"/>
      <c r="CK123" s="851"/>
      <c r="CL123" s="812"/>
      <c r="CM123" s="812"/>
      <c r="CN123" s="812"/>
      <c r="CO123" s="813"/>
      <c r="CP123" s="828" t="s">
        <v>383</v>
      </c>
      <c r="CQ123" s="829"/>
      <c r="CR123" s="829"/>
      <c r="CS123" s="829"/>
      <c r="CT123" s="829"/>
      <c r="CU123" s="829"/>
      <c r="CV123" s="829"/>
      <c r="CW123" s="829"/>
      <c r="CX123" s="829"/>
      <c r="CY123" s="829"/>
      <c r="CZ123" s="829"/>
      <c r="DA123" s="829"/>
      <c r="DB123" s="829"/>
      <c r="DC123" s="829"/>
      <c r="DD123" s="829"/>
      <c r="DE123" s="829"/>
      <c r="DF123" s="830"/>
      <c r="DG123" s="783">
        <v>12759</v>
      </c>
      <c r="DH123" s="784"/>
      <c r="DI123" s="784"/>
      <c r="DJ123" s="784"/>
      <c r="DK123" s="785"/>
      <c r="DL123" s="786">
        <v>12394</v>
      </c>
      <c r="DM123" s="784"/>
      <c r="DN123" s="784"/>
      <c r="DO123" s="784"/>
      <c r="DP123" s="785"/>
      <c r="DQ123" s="786">
        <v>28241</v>
      </c>
      <c r="DR123" s="784"/>
      <c r="DS123" s="784"/>
      <c r="DT123" s="784"/>
      <c r="DU123" s="785"/>
      <c r="DV123" s="754">
        <v>0.1</v>
      </c>
      <c r="DW123" s="755"/>
      <c r="DX123" s="755"/>
      <c r="DY123" s="755"/>
      <c r="DZ123" s="756"/>
    </row>
    <row r="124" spans="1:130" s="197" customFormat="1" ht="26.25" customHeight="1" x14ac:dyDescent="0.15">
      <c r="A124" s="865"/>
      <c r="B124" s="866"/>
      <c r="C124" s="803" t="s">
        <v>436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449</v>
      </c>
      <c r="CQ124" s="829"/>
      <c r="CR124" s="829"/>
      <c r="CS124" s="829"/>
      <c r="CT124" s="829"/>
      <c r="CU124" s="829"/>
      <c r="CV124" s="829"/>
      <c r="CW124" s="829"/>
      <c r="CX124" s="829"/>
      <c r="CY124" s="829"/>
      <c r="CZ124" s="829"/>
      <c r="DA124" s="829"/>
      <c r="DB124" s="829"/>
      <c r="DC124" s="829"/>
      <c r="DD124" s="829"/>
      <c r="DE124" s="829"/>
      <c r="DF124" s="830"/>
      <c r="DG124" s="716">
        <v>117219</v>
      </c>
      <c r="DH124" s="717"/>
      <c r="DI124" s="717"/>
      <c r="DJ124" s="717"/>
      <c r="DK124" s="718"/>
      <c r="DL124" s="719">
        <v>70259</v>
      </c>
      <c r="DM124" s="717"/>
      <c r="DN124" s="717"/>
      <c r="DO124" s="717"/>
      <c r="DP124" s="718"/>
      <c r="DQ124" s="719">
        <v>21024</v>
      </c>
      <c r="DR124" s="717"/>
      <c r="DS124" s="717"/>
      <c r="DT124" s="717"/>
      <c r="DU124" s="718"/>
      <c r="DV124" s="807">
        <v>0.1</v>
      </c>
      <c r="DW124" s="808"/>
      <c r="DX124" s="808"/>
      <c r="DY124" s="808"/>
      <c r="DZ124" s="809"/>
    </row>
    <row r="125" spans="1:130" s="197" customFormat="1" ht="26.25" customHeight="1" thickBot="1" x14ac:dyDescent="0.2">
      <c r="A125" s="865"/>
      <c r="B125" s="866"/>
      <c r="C125" s="803" t="s">
        <v>438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v>85275</v>
      </c>
      <c r="AB125" s="784"/>
      <c r="AC125" s="784"/>
      <c r="AD125" s="784"/>
      <c r="AE125" s="785"/>
      <c r="AF125" s="786">
        <v>83566</v>
      </c>
      <c r="AG125" s="784"/>
      <c r="AH125" s="784"/>
      <c r="AI125" s="784"/>
      <c r="AJ125" s="785"/>
      <c r="AK125" s="786">
        <v>82910</v>
      </c>
      <c r="AL125" s="784"/>
      <c r="AM125" s="784"/>
      <c r="AN125" s="784"/>
      <c r="AO125" s="785"/>
      <c r="AP125" s="754">
        <v>0.3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450</v>
      </c>
      <c r="CL125" s="810"/>
      <c r="CM125" s="810"/>
      <c r="CN125" s="810"/>
      <c r="CO125" s="811"/>
      <c r="CP125" s="816" t="s">
        <v>451</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x14ac:dyDescent="0.15">
      <c r="A126" s="865"/>
      <c r="B126" s="866"/>
      <c r="C126" s="803" t="s">
        <v>441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34847</v>
      </c>
      <c r="AB126" s="784"/>
      <c r="AC126" s="784"/>
      <c r="AD126" s="784"/>
      <c r="AE126" s="785"/>
      <c r="AF126" s="786">
        <v>34847</v>
      </c>
      <c r="AG126" s="784"/>
      <c r="AH126" s="784"/>
      <c r="AI126" s="784"/>
      <c r="AJ126" s="785"/>
      <c r="AK126" s="786">
        <v>34847</v>
      </c>
      <c r="AL126" s="784"/>
      <c r="AM126" s="784"/>
      <c r="AN126" s="784"/>
      <c r="AO126" s="785"/>
      <c r="AP126" s="754">
        <v>0.1</v>
      </c>
      <c r="AQ126" s="755"/>
      <c r="AR126" s="755"/>
      <c r="AS126" s="755"/>
      <c r="AT126" s="756"/>
      <c r="AU126" s="233"/>
      <c r="AV126" s="233"/>
      <c r="AW126" s="233"/>
      <c r="AX126" s="806" t="s">
        <v>452</v>
      </c>
      <c r="AY126" s="764"/>
      <c r="AZ126" s="764"/>
      <c r="BA126" s="764"/>
      <c r="BB126" s="764"/>
      <c r="BC126" s="764"/>
      <c r="BD126" s="764"/>
      <c r="BE126" s="765"/>
      <c r="BF126" s="763" t="s">
        <v>453</v>
      </c>
      <c r="BG126" s="764"/>
      <c r="BH126" s="764"/>
      <c r="BI126" s="764"/>
      <c r="BJ126" s="764"/>
      <c r="BK126" s="764"/>
      <c r="BL126" s="765"/>
      <c r="BM126" s="763" t="s">
        <v>454</v>
      </c>
      <c r="BN126" s="764"/>
      <c r="BO126" s="764"/>
      <c r="BP126" s="764"/>
      <c r="BQ126" s="764"/>
      <c r="BR126" s="764"/>
      <c r="BS126" s="765"/>
      <c r="BT126" s="763" t="s">
        <v>455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456</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x14ac:dyDescent="0.2">
      <c r="A127" s="867"/>
      <c r="B127" s="868"/>
      <c r="C127" s="825" t="s">
        <v>457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458</v>
      </c>
      <c r="AY127" s="758"/>
      <c r="AZ127" s="758"/>
      <c r="BA127" s="758"/>
      <c r="BB127" s="758"/>
      <c r="BC127" s="758"/>
      <c r="BD127" s="758"/>
      <c r="BE127" s="759"/>
      <c r="BF127" s="760" t="s">
        <v>110</v>
      </c>
      <c r="BG127" s="761"/>
      <c r="BH127" s="761"/>
      <c r="BI127" s="761"/>
      <c r="BJ127" s="761"/>
      <c r="BK127" s="761"/>
      <c r="BL127" s="762"/>
      <c r="BM127" s="760">
        <v>11.87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459</v>
      </c>
      <c r="CQ127" s="752"/>
      <c r="CR127" s="752"/>
      <c r="CS127" s="752"/>
      <c r="CT127" s="752"/>
      <c r="CU127" s="752"/>
      <c r="CV127" s="752"/>
      <c r="CW127" s="752"/>
      <c r="CX127" s="752"/>
      <c r="CY127" s="752"/>
      <c r="CZ127" s="752"/>
      <c r="DA127" s="752"/>
      <c r="DB127" s="752"/>
      <c r="DC127" s="752"/>
      <c r="DD127" s="752"/>
      <c r="DE127" s="752"/>
      <c r="DF127" s="753"/>
      <c r="DG127" s="819">
        <v>172121</v>
      </c>
      <c r="DH127" s="820"/>
      <c r="DI127" s="820"/>
      <c r="DJ127" s="820"/>
      <c r="DK127" s="820"/>
      <c r="DL127" s="820">
        <v>165500</v>
      </c>
      <c r="DM127" s="820"/>
      <c r="DN127" s="820"/>
      <c r="DO127" s="820"/>
      <c r="DP127" s="820"/>
      <c r="DQ127" s="820">
        <v>165500</v>
      </c>
      <c r="DR127" s="820"/>
      <c r="DS127" s="820"/>
      <c r="DT127" s="820"/>
      <c r="DU127" s="820"/>
      <c r="DV127" s="821">
        <v>0.7</v>
      </c>
      <c r="DW127" s="821"/>
      <c r="DX127" s="821"/>
      <c r="DY127" s="821"/>
      <c r="DZ127" s="822"/>
    </row>
    <row r="128" spans="1:130" s="197" customFormat="1" ht="26.25" customHeight="1" x14ac:dyDescent="0.15">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v>1342426</v>
      </c>
      <c r="AB128" s="724"/>
      <c r="AC128" s="724"/>
      <c r="AD128" s="724"/>
      <c r="AE128" s="725"/>
      <c r="AF128" s="726">
        <v>1457038</v>
      </c>
      <c r="AG128" s="724"/>
      <c r="AH128" s="724"/>
      <c r="AI128" s="724"/>
      <c r="AJ128" s="725"/>
      <c r="AK128" s="726">
        <v>1573498</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110</v>
      </c>
      <c r="BG128" s="791"/>
      <c r="BH128" s="791"/>
      <c r="BI128" s="791"/>
      <c r="BJ128" s="791"/>
      <c r="BK128" s="791"/>
      <c r="BL128" s="792"/>
      <c r="BM128" s="790">
        <v>16.87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463</v>
      </c>
      <c r="X129" s="781"/>
      <c r="Y129" s="781"/>
      <c r="Z129" s="782"/>
      <c r="AA129" s="783">
        <v>28000993</v>
      </c>
      <c r="AB129" s="784"/>
      <c r="AC129" s="784"/>
      <c r="AD129" s="784"/>
      <c r="AE129" s="785"/>
      <c r="AF129" s="786">
        <v>28879366</v>
      </c>
      <c r="AG129" s="784"/>
      <c r="AH129" s="784"/>
      <c r="AI129" s="784"/>
      <c r="AJ129" s="785"/>
      <c r="AK129" s="786">
        <v>28681033</v>
      </c>
      <c r="AL129" s="784"/>
      <c r="AM129" s="784"/>
      <c r="AN129" s="784"/>
      <c r="AO129" s="785"/>
      <c r="AP129" s="787"/>
      <c r="AQ129" s="788"/>
      <c r="AR129" s="788"/>
      <c r="AS129" s="788"/>
      <c r="AT129" s="789"/>
      <c r="AU129" s="235"/>
      <c r="AV129" s="235"/>
      <c r="AW129" s="235"/>
      <c r="AX129" s="772" t="s">
        <v>464</v>
      </c>
      <c r="AY129" s="768"/>
      <c r="AZ129" s="768"/>
      <c r="BA129" s="768"/>
      <c r="BB129" s="768"/>
      <c r="BC129" s="768"/>
      <c r="BD129" s="768"/>
      <c r="BE129" s="769"/>
      <c r="BF129" s="773">
        <v>9.1999999999999993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466</v>
      </c>
      <c r="X130" s="781"/>
      <c r="Y130" s="781"/>
      <c r="Z130" s="782"/>
      <c r="AA130" s="783">
        <v>3429807</v>
      </c>
      <c r="AB130" s="784"/>
      <c r="AC130" s="784"/>
      <c r="AD130" s="784"/>
      <c r="AE130" s="785"/>
      <c r="AF130" s="786">
        <v>3614150</v>
      </c>
      <c r="AG130" s="784"/>
      <c r="AH130" s="784"/>
      <c r="AI130" s="784"/>
      <c r="AJ130" s="785"/>
      <c r="AK130" s="786">
        <v>3868486</v>
      </c>
      <c r="AL130" s="784"/>
      <c r="AM130" s="784"/>
      <c r="AN130" s="784"/>
      <c r="AO130" s="785"/>
      <c r="AP130" s="787"/>
      <c r="AQ130" s="788"/>
      <c r="AR130" s="788"/>
      <c r="AS130" s="788"/>
      <c r="AT130" s="789"/>
      <c r="AU130" s="235"/>
      <c r="AV130" s="235"/>
      <c r="AW130" s="235"/>
      <c r="AX130" s="751" t="s">
        <v>467</v>
      </c>
      <c r="AY130" s="752"/>
      <c r="AZ130" s="752"/>
      <c r="BA130" s="752"/>
      <c r="BB130" s="752"/>
      <c r="BC130" s="752"/>
      <c r="BD130" s="752"/>
      <c r="BE130" s="753"/>
      <c r="BF130" s="705">
        <v>22.9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468</v>
      </c>
      <c r="X131" s="714"/>
      <c r="Y131" s="714"/>
      <c r="Z131" s="715"/>
      <c r="AA131" s="716">
        <v>24571186</v>
      </c>
      <c r="AB131" s="717"/>
      <c r="AC131" s="717"/>
      <c r="AD131" s="717"/>
      <c r="AE131" s="718"/>
      <c r="AF131" s="719">
        <v>25265216</v>
      </c>
      <c r="AG131" s="717"/>
      <c r="AH131" s="717"/>
      <c r="AI131" s="717"/>
      <c r="AJ131" s="718"/>
      <c r="AK131" s="719">
        <v>24812547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470</v>
      </c>
      <c r="W132" s="737"/>
      <c r="X132" s="737"/>
      <c r="Y132" s="737"/>
      <c r="Z132" s="738"/>
      <c r="AA132" s="739">
        <v>10.37577104</v>
      </c>
      <c r="AB132" s="740"/>
      <c r="AC132" s="740"/>
      <c r="AD132" s="740"/>
      <c r="AE132" s="741"/>
      <c r="AF132" s="742">
        <v>9.1577764459999997</v>
      </c>
      <c r="AG132" s="740"/>
      <c r="AH132" s="740"/>
      <c r="AI132" s="740"/>
      <c r="AJ132" s="741"/>
      <c r="AK132" s="742">
        <v>8.2738664429999993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471</v>
      </c>
      <c r="W133" s="746"/>
      <c r="X133" s="746"/>
      <c r="Y133" s="746"/>
      <c r="Z133" s="747"/>
      <c r="AA133" s="748">
        <v>11</v>
      </c>
      <c r="AB133" s="749"/>
      <c r="AC133" s="749"/>
      <c r="AD133" s="749"/>
      <c r="AE133" s="750"/>
      <c r="AF133" s="748">
        <v>10.3</v>
      </c>
      <c r="AG133" s="749"/>
      <c r="AH133" s="749"/>
      <c r="AI133" s="749"/>
      <c r="AJ133" s="750"/>
      <c r="AK133" s="748">
        <v>9.1999999999999993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19" t="s">
        <v>474</v>
      </c>
      <c r="L7" s="254"/>
      <c r="M7" s="255" t="s">
        <v>475</v>
      </c>
      <c r="N7" s="256"/>
    </row>
    <row r="8" spans="1:16" x14ac:dyDescent="0.15">
      <c r="A8" s="248"/>
      <c r="B8" s="244"/>
      <c r="C8" s="244"/>
      <c r="D8" s="244"/>
      <c r="E8" s="244"/>
      <c r="F8" s="244"/>
      <c r="G8" s="257"/>
      <c r="H8" s="258"/>
      <c r="I8" s="258"/>
      <c r="J8" s="259"/>
      <c r="K8" s="1120"/>
      <c r="L8" s="260" t="s">
        <v>476</v>
      </c>
      <c r="M8" s="261" t="s">
        <v>477</v>
      </c>
      <c r="N8" s="262" t="s">
        <v>478</v>
      </c>
    </row>
    <row r="9" spans="1:16" x14ac:dyDescent="0.15">
      <c r="A9" s="248"/>
      <c r="B9" s="244"/>
      <c r="C9" s="244"/>
      <c r="D9" s="244"/>
      <c r="E9" s="244"/>
      <c r="F9" s="244"/>
      <c r="G9" s="1133" t="s">
        <v>479</v>
      </c>
      <c r="H9" s="1134"/>
      <c r="I9" s="1134"/>
      <c r="J9" s="1135"/>
      <c r="K9" s="263">
        <v>6533302</v>
      </c>
      <c r="L9" s="264">
        <v>40966</v>
      </c>
      <c r="M9" s="265">
        <v>57009</v>
      </c>
      <c r="N9" s="266">
        <v>-28.1</v>
      </c>
    </row>
    <row r="10" spans="1:16" x14ac:dyDescent="0.15">
      <c r="A10" s="248"/>
      <c r="B10" s="244"/>
      <c r="C10" s="244"/>
      <c r="D10" s="244"/>
      <c r="E10" s="244"/>
      <c r="F10" s="244"/>
      <c r="G10" s="1133" t="s">
        <v>480</v>
      </c>
      <c r="H10" s="1134"/>
      <c r="I10" s="1134"/>
      <c r="J10" s="1135"/>
      <c r="K10" s="267">
        <v>98360</v>
      </c>
      <c r="L10" s="268">
        <v>617</v>
      </c>
      <c r="M10" s="269">
        <v>3340</v>
      </c>
      <c r="N10" s="270">
        <v>-81.5</v>
      </c>
    </row>
    <row r="11" spans="1:16" ht="13.5" customHeight="1" x14ac:dyDescent="0.15">
      <c r="A11" s="248"/>
      <c r="B11" s="244"/>
      <c r="C11" s="244"/>
      <c r="D11" s="244"/>
      <c r="E11" s="244"/>
      <c r="F11" s="244"/>
      <c r="G11" s="1133" t="s">
        <v>481</v>
      </c>
      <c r="H11" s="1134"/>
      <c r="I11" s="1134"/>
      <c r="J11" s="1135"/>
      <c r="K11" s="267">
        <v>1222488</v>
      </c>
      <c r="L11" s="268">
        <v>7665</v>
      </c>
      <c r="M11" s="269">
        <v>1813</v>
      </c>
      <c r="N11" s="270">
        <v>322.8</v>
      </c>
    </row>
    <row r="12" spans="1:16" ht="13.5" customHeight="1" x14ac:dyDescent="0.15">
      <c r="A12" s="248"/>
      <c r="B12" s="244"/>
      <c r="C12" s="244"/>
      <c r="D12" s="244"/>
      <c r="E12" s="244"/>
      <c r="F12" s="244"/>
      <c r="G12" s="1133" t="s">
        <v>482</v>
      </c>
      <c r="H12" s="1134"/>
      <c r="I12" s="1134"/>
      <c r="J12" s="1135"/>
      <c r="K12" s="267">
        <v>11921</v>
      </c>
      <c r="L12" s="268">
        <v>75</v>
      </c>
      <c r="M12" s="269">
        <v>675</v>
      </c>
      <c r="N12" s="270">
        <v>-88.9</v>
      </c>
    </row>
    <row r="13" spans="1:16" ht="13.5" customHeight="1" x14ac:dyDescent="0.15">
      <c r="A13" s="248"/>
      <c r="B13" s="244"/>
      <c r="C13" s="244"/>
      <c r="D13" s="244"/>
      <c r="E13" s="244"/>
      <c r="F13" s="244"/>
      <c r="G13" s="1133" t="s">
        <v>483</v>
      </c>
      <c r="H13" s="1134"/>
      <c r="I13" s="1134"/>
      <c r="J13" s="1135"/>
      <c r="K13" s="267" t="s">
        <v>484</v>
      </c>
      <c r="L13" s="268" t="s">
        <v>484</v>
      </c>
      <c r="M13" s="269">
        <v>17</v>
      </c>
      <c r="N13" s="270" t="s">
        <v>484</v>
      </c>
    </row>
    <row r="14" spans="1:16" ht="13.5" customHeight="1" x14ac:dyDescent="0.15">
      <c r="A14" s="248"/>
      <c r="B14" s="244"/>
      <c r="C14" s="244"/>
      <c r="D14" s="244"/>
      <c r="E14" s="244"/>
      <c r="F14" s="244"/>
      <c r="G14" s="1133" t="s">
        <v>485</v>
      </c>
      <c r="H14" s="1134"/>
      <c r="I14" s="1134"/>
      <c r="J14" s="1135"/>
      <c r="K14" s="267">
        <v>346434</v>
      </c>
      <c r="L14" s="268">
        <v>2172</v>
      </c>
      <c r="M14" s="269">
        <v>2354</v>
      </c>
      <c r="N14" s="270">
        <v>-7.7</v>
      </c>
    </row>
    <row r="15" spans="1:16" ht="13.5" customHeight="1" x14ac:dyDescent="0.15">
      <c r="A15" s="248"/>
      <c r="B15" s="244"/>
      <c r="C15" s="244"/>
      <c r="D15" s="244"/>
      <c r="E15" s="244"/>
      <c r="F15" s="244"/>
      <c r="G15" s="1133" t="s">
        <v>486</v>
      </c>
      <c r="H15" s="1134"/>
      <c r="I15" s="1134"/>
      <c r="J15" s="1135"/>
      <c r="K15" s="267">
        <v>43548</v>
      </c>
      <c r="L15" s="268">
        <v>273</v>
      </c>
      <c r="M15" s="269">
        <v>1355</v>
      </c>
      <c r="N15" s="270">
        <v>-79.900000000000006</v>
      </c>
    </row>
    <row r="16" spans="1:16" x14ac:dyDescent="0.15">
      <c r="A16" s="248"/>
      <c r="B16" s="244"/>
      <c r="C16" s="244"/>
      <c r="D16" s="244"/>
      <c r="E16" s="244"/>
      <c r="F16" s="244"/>
      <c r="G16" s="1136" t="s">
        <v>487</v>
      </c>
      <c r="H16" s="1137"/>
      <c r="I16" s="1137"/>
      <c r="J16" s="1138"/>
      <c r="K16" s="268">
        <v>-563030</v>
      </c>
      <c r="L16" s="268">
        <v>-3530</v>
      </c>
      <c r="M16" s="269">
        <v>-5590</v>
      </c>
      <c r="N16" s="270">
        <v>-36.9</v>
      </c>
    </row>
    <row r="17" spans="1:16" x14ac:dyDescent="0.15">
      <c r="A17" s="248"/>
      <c r="B17" s="244"/>
      <c r="C17" s="244"/>
      <c r="D17" s="244"/>
      <c r="E17" s="244"/>
      <c r="F17" s="244"/>
      <c r="G17" s="1136" t="s">
        <v>169</v>
      </c>
      <c r="H17" s="1137"/>
      <c r="I17" s="1137"/>
      <c r="J17" s="1138"/>
      <c r="K17" s="268">
        <v>7693023</v>
      </c>
      <c r="L17" s="268">
        <v>48238</v>
      </c>
      <c r="M17" s="269">
        <v>60973</v>
      </c>
      <c r="N17" s="270">
        <v>-20.9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30" t="s">
        <v>492</v>
      </c>
      <c r="H21" s="1131"/>
      <c r="I21" s="1131"/>
      <c r="J21" s="1132"/>
      <c r="K21" s="280">
        <v>4.41</v>
      </c>
      <c r="L21" s="281">
        <v>6.07</v>
      </c>
      <c r="M21" s="282">
        <v>-1.66</v>
      </c>
      <c r="N21" s="249"/>
      <c r="O21" s="283"/>
      <c r="P21" s="279"/>
    </row>
    <row r="22" spans="1:16" s="284" customFormat="1" x14ac:dyDescent="0.15">
      <c r="A22" s="279"/>
      <c r="B22" s="249"/>
      <c r="C22" s="249"/>
      <c r="D22" s="249"/>
      <c r="E22" s="249"/>
      <c r="F22" s="249"/>
      <c r="G22" s="1130" t="s">
        <v>493</v>
      </c>
      <c r="H22" s="1131"/>
      <c r="I22" s="1131"/>
      <c r="J22" s="1132"/>
      <c r="K22" s="285">
        <v>98.3</v>
      </c>
      <c r="L22" s="286">
        <v>99.9</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19" t="s">
        <v>474</v>
      </c>
      <c r="L30" s="254"/>
      <c r="M30" s="255" t="s">
        <v>475</v>
      </c>
      <c r="N30" s="256"/>
    </row>
    <row r="31" spans="1:16" x14ac:dyDescent="0.15">
      <c r="A31" s="248"/>
      <c r="B31" s="244"/>
      <c r="C31" s="244"/>
      <c r="D31" s="244"/>
      <c r="E31" s="244"/>
      <c r="F31" s="244"/>
      <c r="G31" s="257"/>
      <c r="H31" s="258"/>
      <c r="I31" s="258"/>
      <c r="J31" s="259"/>
      <c r="K31" s="1120"/>
      <c r="L31" s="260" t="s">
        <v>476</v>
      </c>
      <c r="M31" s="261" t="s">
        <v>477</v>
      </c>
      <c r="N31" s="262" t="s">
        <v>478</v>
      </c>
    </row>
    <row r="32" spans="1:16" ht="27" customHeight="1" x14ac:dyDescent="0.15">
      <c r="A32" s="248"/>
      <c r="B32" s="244"/>
      <c r="C32" s="244"/>
      <c r="D32" s="244"/>
      <c r="E32" s="244"/>
      <c r="F32" s="244"/>
      <c r="G32" s="1121" t="s">
        <v>496</v>
      </c>
      <c r="H32" s="1122"/>
      <c r="I32" s="1122"/>
      <c r="J32" s="1123"/>
      <c r="K32" s="294">
        <v>5189525</v>
      </c>
      <c r="L32" s="294">
        <v>32540</v>
      </c>
      <c r="M32" s="295">
        <v>31696</v>
      </c>
      <c r="N32" s="296">
        <v>2.7</v>
      </c>
    </row>
    <row r="33" spans="1:16" ht="13.5" customHeight="1" x14ac:dyDescent="0.15">
      <c r="A33" s="248"/>
      <c r="B33" s="244"/>
      <c r="C33" s="244"/>
      <c r="D33" s="244"/>
      <c r="E33" s="244"/>
      <c r="F33" s="244"/>
      <c r="G33" s="1121" t="s">
        <v>497</v>
      </c>
      <c r="H33" s="1122"/>
      <c r="I33" s="1122"/>
      <c r="J33" s="1123"/>
      <c r="K33" s="294" t="s">
        <v>484</v>
      </c>
      <c r="L33" s="294" t="s">
        <v>484</v>
      </c>
      <c r="M33" s="295">
        <v>4</v>
      </c>
      <c r="N33" s="296" t="s">
        <v>484</v>
      </c>
    </row>
    <row r="34" spans="1:16" ht="27" customHeight="1" x14ac:dyDescent="0.15">
      <c r="A34" s="248"/>
      <c r="B34" s="244"/>
      <c r="C34" s="244"/>
      <c r="D34" s="244"/>
      <c r="E34" s="244"/>
      <c r="F34" s="244"/>
      <c r="G34" s="1121" t="s">
        <v>498</v>
      </c>
      <c r="H34" s="1122"/>
      <c r="I34" s="1122"/>
      <c r="J34" s="1123"/>
      <c r="K34" s="294">
        <v>50000</v>
      </c>
      <c r="L34" s="294">
        <v>314</v>
      </c>
      <c r="M34" s="295">
        <v>31</v>
      </c>
      <c r="N34" s="296">
        <v>912.9</v>
      </c>
    </row>
    <row r="35" spans="1:16" ht="27" customHeight="1" x14ac:dyDescent="0.15">
      <c r="A35" s="248"/>
      <c r="B35" s="244"/>
      <c r="C35" s="244"/>
      <c r="D35" s="244"/>
      <c r="E35" s="244"/>
      <c r="F35" s="244"/>
      <c r="G35" s="1121" t="s">
        <v>499</v>
      </c>
      <c r="H35" s="1122"/>
      <c r="I35" s="1122"/>
      <c r="J35" s="1123"/>
      <c r="K35" s="294">
        <v>2120038</v>
      </c>
      <c r="L35" s="294">
        <v>13293</v>
      </c>
      <c r="M35" s="295">
        <v>8185</v>
      </c>
      <c r="N35" s="296">
        <v>62.4</v>
      </c>
    </row>
    <row r="36" spans="1:16" ht="27" customHeight="1" x14ac:dyDescent="0.15">
      <c r="A36" s="248"/>
      <c r="B36" s="244"/>
      <c r="C36" s="244"/>
      <c r="D36" s="244"/>
      <c r="E36" s="244"/>
      <c r="F36" s="244"/>
      <c r="G36" s="1121" t="s">
        <v>500</v>
      </c>
      <c r="H36" s="1122"/>
      <c r="I36" s="1122"/>
      <c r="J36" s="1123"/>
      <c r="K36" s="294">
        <v>17494</v>
      </c>
      <c r="L36" s="294">
        <v>110</v>
      </c>
      <c r="M36" s="295">
        <v>857</v>
      </c>
      <c r="N36" s="296">
        <v>-87.2</v>
      </c>
    </row>
    <row r="37" spans="1:16" ht="13.5" customHeight="1" x14ac:dyDescent="0.15">
      <c r="A37" s="248"/>
      <c r="B37" s="244"/>
      <c r="C37" s="244"/>
      <c r="D37" s="244"/>
      <c r="E37" s="244"/>
      <c r="F37" s="244"/>
      <c r="G37" s="1121" t="s">
        <v>501</v>
      </c>
      <c r="H37" s="1122"/>
      <c r="I37" s="1122"/>
      <c r="J37" s="1123"/>
      <c r="K37" s="294">
        <v>117757</v>
      </c>
      <c r="L37" s="294">
        <v>738</v>
      </c>
      <c r="M37" s="295">
        <v>1599</v>
      </c>
      <c r="N37" s="296">
        <v>-53.8</v>
      </c>
    </row>
    <row r="38" spans="1:16" ht="27" customHeight="1" x14ac:dyDescent="0.15">
      <c r="A38" s="248"/>
      <c r="B38" s="244"/>
      <c r="C38" s="244"/>
      <c r="D38" s="244"/>
      <c r="E38" s="244"/>
      <c r="F38" s="244"/>
      <c r="G38" s="1124" t="s">
        <v>502</v>
      </c>
      <c r="H38" s="1125"/>
      <c r="I38" s="1125"/>
      <c r="J38" s="1126"/>
      <c r="K38" s="297">
        <v>127</v>
      </c>
      <c r="L38" s="297">
        <v>1</v>
      </c>
      <c r="M38" s="298">
        <v>2</v>
      </c>
      <c r="N38" s="299">
        <v>-50</v>
      </c>
      <c r="O38" s="293"/>
    </row>
    <row r="39" spans="1:16" x14ac:dyDescent="0.15">
      <c r="A39" s="248"/>
      <c r="B39" s="244"/>
      <c r="C39" s="244"/>
      <c r="D39" s="244"/>
      <c r="E39" s="244"/>
      <c r="F39" s="244"/>
      <c r="G39" s="1124" t="s">
        <v>503</v>
      </c>
      <c r="H39" s="1125"/>
      <c r="I39" s="1125"/>
      <c r="J39" s="1126"/>
      <c r="K39" s="300">
        <v>-1573498</v>
      </c>
      <c r="L39" s="300">
        <v>-9866</v>
      </c>
      <c r="M39" s="301">
        <v>-7786</v>
      </c>
      <c r="N39" s="302">
        <v>26.7</v>
      </c>
      <c r="O39" s="293"/>
    </row>
    <row r="40" spans="1:16" ht="27" customHeight="1" x14ac:dyDescent="0.15">
      <c r="A40" s="248"/>
      <c r="B40" s="244"/>
      <c r="C40" s="244"/>
      <c r="D40" s="244"/>
      <c r="E40" s="244"/>
      <c r="F40" s="244"/>
      <c r="G40" s="1121" t="s">
        <v>504</v>
      </c>
      <c r="H40" s="1122"/>
      <c r="I40" s="1122"/>
      <c r="J40" s="1123"/>
      <c r="K40" s="300">
        <v>-3868486</v>
      </c>
      <c r="L40" s="300">
        <v>-24257</v>
      </c>
      <c r="M40" s="301">
        <v>-26731</v>
      </c>
      <c r="N40" s="302">
        <v>-9.3000000000000007</v>
      </c>
      <c r="O40" s="293"/>
    </row>
    <row r="41" spans="1:16" x14ac:dyDescent="0.15">
      <c r="A41" s="248"/>
      <c r="B41" s="244"/>
      <c r="C41" s="244"/>
      <c r="D41" s="244"/>
      <c r="E41" s="244"/>
      <c r="F41" s="244"/>
      <c r="G41" s="1127" t="s">
        <v>279</v>
      </c>
      <c r="H41" s="1128"/>
      <c r="I41" s="1128"/>
      <c r="J41" s="1129"/>
      <c r="K41" s="294">
        <v>2052957</v>
      </c>
      <c r="L41" s="300">
        <v>12873</v>
      </c>
      <c r="M41" s="301">
        <v>7858</v>
      </c>
      <c r="N41" s="302">
        <v>63.8</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14" t="s">
        <v>474</v>
      </c>
      <c r="J49" s="1116" t="s">
        <v>508</v>
      </c>
      <c r="K49" s="1117"/>
      <c r="L49" s="1117"/>
      <c r="M49" s="1117"/>
      <c r="N49" s="1118"/>
    </row>
    <row r="50" spans="1:14" x14ac:dyDescent="0.15">
      <c r="A50" s="248"/>
      <c r="B50" s="244"/>
      <c r="C50" s="244"/>
      <c r="D50" s="244"/>
      <c r="E50" s="244"/>
      <c r="F50" s="244"/>
      <c r="G50" s="312"/>
      <c r="H50" s="313"/>
      <c r="I50" s="1115"/>
      <c r="J50" s="314" t="s">
        <v>509</v>
      </c>
      <c r="K50" s="315" t="s">
        <v>510</v>
      </c>
      <c r="L50" s="316" t="s">
        <v>511</v>
      </c>
      <c r="M50" s="317" t="s">
        <v>512</v>
      </c>
      <c r="N50" s="318" t="s">
        <v>513</v>
      </c>
    </row>
    <row r="51" spans="1:14" x14ac:dyDescent="0.15">
      <c r="A51" s="248"/>
      <c r="B51" s="244"/>
      <c r="C51" s="244"/>
      <c r="D51" s="244"/>
      <c r="E51" s="244"/>
      <c r="F51" s="244"/>
      <c r="G51" s="310" t="s">
        <v>514</v>
      </c>
      <c r="H51" s="311"/>
      <c r="I51" s="319">
        <v>9236009</v>
      </c>
      <c r="J51" s="320">
        <v>58303</v>
      </c>
      <c r="K51" s="321">
        <v>46</v>
      </c>
      <c r="L51" s="322">
        <v>54805</v>
      </c>
      <c r="M51" s="323">
        <v>6</v>
      </c>
      <c r="N51" s="324">
        <v>40</v>
      </c>
    </row>
    <row r="52" spans="1:14" x14ac:dyDescent="0.15">
      <c r="A52" s="248"/>
      <c r="B52" s="244"/>
      <c r="C52" s="244"/>
      <c r="D52" s="244"/>
      <c r="E52" s="244"/>
      <c r="F52" s="244"/>
      <c r="G52" s="325"/>
      <c r="H52" s="326" t="s">
        <v>515</v>
      </c>
      <c r="I52" s="327">
        <v>3065336</v>
      </c>
      <c r="J52" s="328">
        <v>19350</v>
      </c>
      <c r="K52" s="329">
        <v>-18.399999999999999</v>
      </c>
      <c r="L52" s="330">
        <v>29572</v>
      </c>
      <c r="M52" s="331">
        <v>-3.8</v>
      </c>
      <c r="N52" s="332">
        <v>-14.6</v>
      </c>
    </row>
    <row r="53" spans="1:14" x14ac:dyDescent="0.15">
      <c r="A53" s="248"/>
      <c r="B53" s="244"/>
      <c r="C53" s="244"/>
      <c r="D53" s="244"/>
      <c r="E53" s="244"/>
      <c r="F53" s="244"/>
      <c r="G53" s="310" t="s">
        <v>516</v>
      </c>
      <c r="H53" s="311"/>
      <c r="I53" s="319">
        <v>9644348</v>
      </c>
      <c r="J53" s="320">
        <v>60954</v>
      </c>
      <c r="K53" s="321">
        <v>4.5</v>
      </c>
      <c r="L53" s="322">
        <v>38606</v>
      </c>
      <c r="M53" s="323">
        <v>-29.6</v>
      </c>
      <c r="N53" s="324">
        <v>34.1</v>
      </c>
    </row>
    <row r="54" spans="1:14" x14ac:dyDescent="0.15">
      <c r="A54" s="248"/>
      <c r="B54" s="244"/>
      <c r="C54" s="244"/>
      <c r="D54" s="244"/>
      <c r="E54" s="244"/>
      <c r="F54" s="244"/>
      <c r="G54" s="325"/>
      <c r="H54" s="326" t="s">
        <v>515</v>
      </c>
      <c r="I54" s="327">
        <v>3105887</v>
      </c>
      <c r="J54" s="328">
        <v>19630</v>
      </c>
      <c r="K54" s="329">
        <v>1.4</v>
      </c>
      <c r="L54" s="330">
        <v>22435</v>
      </c>
      <c r="M54" s="331">
        <v>-24.1</v>
      </c>
      <c r="N54" s="332">
        <v>25.5</v>
      </c>
    </row>
    <row r="55" spans="1:14" x14ac:dyDescent="0.15">
      <c r="A55" s="248"/>
      <c r="B55" s="244"/>
      <c r="C55" s="244"/>
      <c r="D55" s="244"/>
      <c r="E55" s="244"/>
      <c r="F55" s="244"/>
      <c r="G55" s="310" t="s">
        <v>517</v>
      </c>
      <c r="H55" s="311"/>
      <c r="I55" s="319">
        <v>5494006</v>
      </c>
      <c r="J55" s="320">
        <v>34429</v>
      </c>
      <c r="K55" s="321">
        <v>-43.5</v>
      </c>
      <c r="L55" s="322">
        <v>39425</v>
      </c>
      <c r="M55" s="323">
        <v>2.1</v>
      </c>
      <c r="N55" s="324">
        <v>-45.6</v>
      </c>
    </row>
    <row r="56" spans="1:14" x14ac:dyDescent="0.15">
      <c r="A56" s="248"/>
      <c r="B56" s="244"/>
      <c r="C56" s="244"/>
      <c r="D56" s="244"/>
      <c r="E56" s="244"/>
      <c r="F56" s="244"/>
      <c r="G56" s="325"/>
      <c r="H56" s="326" t="s">
        <v>515</v>
      </c>
      <c r="I56" s="327">
        <v>1715709</v>
      </c>
      <c r="J56" s="328">
        <v>10752</v>
      </c>
      <c r="K56" s="329">
        <v>-45.2</v>
      </c>
      <c r="L56" s="330">
        <v>22414</v>
      </c>
      <c r="M56" s="331">
        <v>-0.1</v>
      </c>
      <c r="N56" s="332">
        <v>-45.1</v>
      </c>
    </row>
    <row r="57" spans="1:14" x14ac:dyDescent="0.15">
      <c r="A57" s="248"/>
      <c r="B57" s="244"/>
      <c r="C57" s="244"/>
      <c r="D57" s="244"/>
      <c r="E57" s="244"/>
      <c r="F57" s="244"/>
      <c r="G57" s="310" t="s">
        <v>518</v>
      </c>
      <c r="H57" s="311"/>
      <c r="I57" s="319">
        <v>4927939</v>
      </c>
      <c r="J57" s="320">
        <v>30913</v>
      </c>
      <c r="K57" s="321">
        <v>-10.199999999999999</v>
      </c>
      <c r="L57" s="322">
        <v>43141</v>
      </c>
      <c r="M57" s="323">
        <v>9.4</v>
      </c>
      <c r="N57" s="324">
        <v>-19.600000000000001</v>
      </c>
    </row>
    <row r="58" spans="1:14" x14ac:dyDescent="0.15">
      <c r="A58" s="248"/>
      <c r="B58" s="244"/>
      <c r="C58" s="244"/>
      <c r="D58" s="244"/>
      <c r="E58" s="244"/>
      <c r="F58" s="244"/>
      <c r="G58" s="325"/>
      <c r="H58" s="326" t="s">
        <v>515</v>
      </c>
      <c r="I58" s="327">
        <v>2313241</v>
      </c>
      <c r="J58" s="328">
        <v>14511</v>
      </c>
      <c r="K58" s="329">
        <v>35</v>
      </c>
      <c r="L58" s="330">
        <v>21887</v>
      </c>
      <c r="M58" s="331">
        <v>-2.4</v>
      </c>
      <c r="N58" s="332">
        <v>37.4</v>
      </c>
    </row>
    <row r="59" spans="1:14" x14ac:dyDescent="0.15">
      <c r="A59" s="248"/>
      <c r="B59" s="244"/>
      <c r="C59" s="244"/>
      <c r="D59" s="244"/>
      <c r="E59" s="244"/>
      <c r="F59" s="244"/>
      <c r="G59" s="310" t="s">
        <v>519</v>
      </c>
      <c r="H59" s="311"/>
      <c r="I59" s="319">
        <v>8529763</v>
      </c>
      <c r="J59" s="320">
        <v>53485</v>
      </c>
      <c r="K59" s="321">
        <v>73</v>
      </c>
      <c r="L59" s="322">
        <v>45117</v>
      </c>
      <c r="M59" s="323">
        <v>4.5999999999999996</v>
      </c>
      <c r="N59" s="324">
        <v>68.400000000000006</v>
      </c>
    </row>
    <row r="60" spans="1:14" x14ac:dyDescent="0.15">
      <c r="A60" s="248"/>
      <c r="B60" s="244"/>
      <c r="C60" s="244"/>
      <c r="D60" s="244"/>
      <c r="E60" s="244"/>
      <c r="F60" s="244"/>
      <c r="G60" s="325"/>
      <c r="H60" s="326" t="s">
        <v>515</v>
      </c>
      <c r="I60" s="333">
        <v>3871737</v>
      </c>
      <c r="J60" s="328">
        <v>24277</v>
      </c>
      <c r="K60" s="329">
        <v>67.3</v>
      </c>
      <c r="L60" s="330">
        <v>25589</v>
      </c>
      <c r="M60" s="331">
        <v>16.899999999999999</v>
      </c>
      <c r="N60" s="332">
        <v>50.4</v>
      </c>
    </row>
    <row r="61" spans="1:14" x14ac:dyDescent="0.15">
      <c r="A61" s="248"/>
      <c r="B61" s="244"/>
      <c r="C61" s="244"/>
      <c r="D61" s="244"/>
      <c r="E61" s="244"/>
      <c r="F61" s="244"/>
      <c r="G61" s="310" t="s">
        <v>520</v>
      </c>
      <c r="H61" s="334"/>
      <c r="I61" s="335">
        <v>7566413</v>
      </c>
      <c r="J61" s="336">
        <v>47617</v>
      </c>
      <c r="K61" s="337">
        <v>14</v>
      </c>
      <c r="L61" s="338">
        <v>44219</v>
      </c>
      <c r="M61" s="339">
        <v>-1.5</v>
      </c>
      <c r="N61" s="324">
        <v>15.5</v>
      </c>
    </row>
    <row r="62" spans="1:14" x14ac:dyDescent="0.15">
      <c r="A62" s="248"/>
      <c r="B62" s="244"/>
      <c r="C62" s="244"/>
      <c r="D62" s="244"/>
      <c r="E62" s="244"/>
      <c r="F62" s="244"/>
      <c r="G62" s="325"/>
      <c r="H62" s="326" t="s">
        <v>515</v>
      </c>
      <c r="I62" s="327">
        <v>2814382</v>
      </c>
      <c r="J62" s="328">
        <v>17704</v>
      </c>
      <c r="K62" s="329">
        <v>8</v>
      </c>
      <c r="L62" s="330">
        <v>24379</v>
      </c>
      <c r="M62" s="331">
        <v>-2.7</v>
      </c>
      <c r="N62" s="332">
        <v>10.7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39" t="s">
        <v>3</v>
      </c>
      <c r="D47" s="1139"/>
      <c r="E47" s="1140"/>
      <c r="F47" s="11">
        <v>7.6</v>
      </c>
      <c r="G47" s="12">
        <v>10.029999999999999</v>
      </c>
      <c r="H47" s="12">
        <v>16.62</v>
      </c>
      <c r="I47" s="12">
        <v>16.13</v>
      </c>
      <c r="J47" s="13">
        <v>18.21</v>
      </c>
    </row>
    <row r="48" spans="2:10" ht="57.75" customHeight="1" x14ac:dyDescent="0.15">
      <c r="B48" s="14"/>
      <c r="C48" s="1141" t="s">
        <v>4</v>
      </c>
      <c r="D48" s="1141"/>
      <c r="E48" s="1142"/>
      <c r="F48" s="15">
        <v>4.07</v>
      </c>
      <c r="G48" s="16">
        <v>6.01</v>
      </c>
      <c r="H48" s="16">
        <v>9.5399999999999991</v>
      </c>
      <c r="I48" s="16">
        <v>6.27</v>
      </c>
      <c r="J48" s="17">
        <v>8.23</v>
      </c>
    </row>
    <row r="49" spans="2:10" ht="57.75" customHeight="1" thickBot="1" x14ac:dyDescent="0.2">
      <c r="B49" s="18"/>
      <c r="C49" s="1143" t="s">
        <v>5</v>
      </c>
      <c r="D49" s="1143"/>
      <c r="E49" s="1144"/>
      <c r="F49" s="19" t="s">
        <v>527</v>
      </c>
      <c r="G49" s="20">
        <v>4.45</v>
      </c>
      <c r="H49" s="20">
        <v>10.06</v>
      </c>
      <c r="I49" s="20" t="s">
        <v>528</v>
      </c>
      <c r="J49" s="21">
        <v>3.89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51" t="s">
        <v>529</v>
      </c>
      <c r="D34" s="1151"/>
      <c r="E34" s="1152"/>
      <c r="F34" s="32">
        <v>4.07</v>
      </c>
      <c r="G34" s="33">
        <v>5.92</v>
      </c>
      <c r="H34" s="33">
        <v>9.4</v>
      </c>
      <c r="I34" s="33">
        <v>6.11</v>
      </c>
      <c r="J34" s="34">
        <v>7.91</v>
      </c>
      <c r="K34" s="22"/>
      <c r="L34" s="22"/>
      <c r="M34" s="22"/>
      <c r="N34" s="22"/>
      <c r="O34" s="22"/>
      <c r="P34" s="22"/>
    </row>
    <row r="35" spans="1:16" ht="39" customHeight="1" x14ac:dyDescent="0.15">
      <c r="A35" s="22"/>
      <c r="B35" s="35"/>
      <c r="C35" s="1145" t="s">
        <v>530</v>
      </c>
      <c r="D35" s="1146"/>
      <c r="E35" s="1147"/>
      <c r="F35" s="36">
        <v>5.73</v>
      </c>
      <c r="G35" s="37">
        <v>4.82</v>
      </c>
      <c r="H35" s="37">
        <v>5.42</v>
      </c>
      <c r="I35" s="37">
        <v>4.79</v>
      </c>
      <c r="J35" s="38">
        <v>5.66</v>
      </c>
      <c r="K35" s="22"/>
      <c r="L35" s="22"/>
      <c r="M35" s="22"/>
      <c r="N35" s="22"/>
      <c r="O35" s="22"/>
      <c r="P35" s="22"/>
    </row>
    <row r="36" spans="1:16" ht="39" customHeight="1" x14ac:dyDescent="0.15">
      <c r="A36" s="22"/>
      <c r="B36" s="35"/>
      <c r="C36" s="1145" t="s">
        <v>531</v>
      </c>
      <c r="D36" s="1146"/>
      <c r="E36" s="1147"/>
      <c r="F36" s="36">
        <v>1.22</v>
      </c>
      <c r="G36" s="37">
        <v>1.04</v>
      </c>
      <c r="H36" s="37">
        <v>2.64</v>
      </c>
      <c r="I36" s="37">
        <v>1.75</v>
      </c>
      <c r="J36" s="38">
        <v>1.45</v>
      </c>
      <c r="K36" s="22"/>
      <c r="L36" s="22"/>
      <c r="M36" s="22"/>
      <c r="N36" s="22"/>
      <c r="O36" s="22"/>
      <c r="P36" s="22"/>
    </row>
    <row r="37" spans="1:16" ht="39" customHeight="1" x14ac:dyDescent="0.15">
      <c r="A37" s="22"/>
      <c r="B37" s="35"/>
      <c r="C37" s="1145" t="s">
        <v>532</v>
      </c>
      <c r="D37" s="1146"/>
      <c r="E37" s="1147"/>
      <c r="F37" s="36">
        <v>0.34</v>
      </c>
      <c r="G37" s="37">
        <v>1.1599999999999999</v>
      </c>
      <c r="H37" s="37">
        <v>0.24</v>
      </c>
      <c r="I37" s="37">
        <v>0.55000000000000004</v>
      </c>
      <c r="J37" s="38">
        <v>0.48</v>
      </c>
      <c r="K37" s="22"/>
      <c r="L37" s="22"/>
      <c r="M37" s="22"/>
      <c r="N37" s="22"/>
      <c r="O37" s="22"/>
      <c r="P37" s="22"/>
    </row>
    <row r="38" spans="1:16" ht="39" customHeight="1" x14ac:dyDescent="0.15">
      <c r="A38" s="22"/>
      <c r="B38" s="35"/>
      <c r="C38" s="1145" t="s">
        <v>533</v>
      </c>
      <c r="D38" s="1146"/>
      <c r="E38" s="1147"/>
      <c r="F38" s="36">
        <v>0.04</v>
      </c>
      <c r="G38" s="37">
        <v>0.03</v>
      </c>
      <c r="H38" s="37">
        <v>0.08</v>
      </c>
      <c r="I38" s="37">
        <v>0.09</v>
      </c>
      <c r="J38" s="38">
        <v>0.3</v>
      </c>
      <c r="K38" s="22"/>
      <c r="L38" s="22"/>
      <c r="M38" s="22"/>
      <c r="N38" s="22"/>
      <c r="O38" s="22"/>
      <c r="P38" s="22"/>
    </row>
    <row r="39" spans="1:16" ht="39" customHeight="1" x14ac:dyDescent="0.15">
      <c r="A39" s="22"/>
      <c r="B39" s="35"/>
      <c r="C39" s="1145" t="s">
        <v>534</v>
      </c>
      <c r="D39" s="1146"/>
      <c r="E39" s="1147"/>
      <c r="F39" s="36">
        <v>0.2</v>
      </c>
      <c r="G39" s="37">
        <v>0.3</v>
      </c>
      <c r="H39" s="37">
        <v>0.77</v>
      </c>
      <c r="I39" s="37">
        <v>0.28000000000000003</v>
      </c>
      <c r="J39" s="38">
        <v>0.19</v>
      </c>
      <c r="K39" s="22"/>
      <c r="L39" s="22"/>
      <c r="M39" s="22"/>
      <c r="N39" s="22"/>
      <c r="O39" s="22"/>
      <c r="P39" s="22"/>
    </row>
    <row r="40" spans="1:16" ht="39" customHeight="1" x14ac:dyDescent="0.15">
      <c r="A40" s="22"/>
      <c r="B40" s="35"/>
      <c r="C40" s="1145" t="s">
        <v>535</v>
      </c>
      <c r="D40" s="1146"/>
      <c r="E40" s="1147"/>
      <c r="F40" s="36" t="s">
        <v>484</v>
      </c>
      <c r="G40" s="37">
        <v>0.14000000000000001</v>
      </c>
      <c r="H40" s="37">
        <v>0.04</v>
      </c>
      <c r="I40" s="37">
        <v>0.1</v>
      </c>
      <c r="J40" s="38">
        <v>0.04</v>
      </c>
      <c r="K40" s="22"/>
      <c r="L40" s="22"/>
      <c r="M40" s="22"/>
      <c r="N40" s="22"/>
      <c r="O40" s="22"/>
      <c r="P40" s="22"/>
    </row>
    <row r="41" spans="1:16" ht="39" customHeight="1" x14ac:dyDescent="0.15">
      <c r="A41" s="22"/>
      <c r="B41" s="35"/>
      <c r="C41" s="1145" t="s">
        <v>536</v>
      </c>
      <c r="D41" s="1146"/>
      <c r="E41" s="1147"/>
      <c r="F41" s="36" t="s">
        <v>484</v>
      </c>
      <c r="G41" s="37" t="s">
        <v>484</v>
      </c>
      <c r="H41" s="37" t="s">
        <v>484</v>
      </c>
      <c r="I41" s="37">
        <v>0</v>
      </c>
      <c r="J41" s="38">
        <v>0.03</v>
      </c>
      <c r="K41" s="22"/>
      <c r="L41" s="22"/>
      <c r="M41" s="22"/>
      <c r="N41" s="22"/>
      <c r="O41" s="22"/>
      <c r="P41" s="22"/>
    </row>
    <row r="42" spans="1:16" ht="39" customHeight="1" x14ac:dyDescent="0.15">
      <c r="A42" s="22"/>
      <c r="B42" s="39"/>
      <c r="C42" s="1145" t="s">
        <v>537</v>
      </c>
      <c r="D42" s="1146"/>
      <c r="E42" s="1147"/>
      <c r="F42" s="36" t="s">
        <v>484</v>
      </c>
      <c r="G42" s="37" t="s">
        <v>484</v>
      </c>
      <c r="H42" s="37" t="s">
        <v>484</v>
      </c>
      <c r="I42" s="37" t="s">
        <v>484</v>
      </c>
      <c r="J42" s="38" t="s">
        <v>484</v>
      </c>
      <c r="K42" s="22"/>
      <c r="L42" s="22"/>
      <c r="M42" s="22"/>
      <c r="N42" s="22"/>
      <c r="O42" s="22"/>
      <c r="P42" s="22"/>
    </row>
    <row r="43" spans="1:16" ht="39" customHeight="1" thickBot="1" x14ac:dyDescent="0.2">
      <c r="A43" s="22"/>
      <c r="B43" s="40"/>
      <c r="C43" s="1148" t="s">
        <v>538</v>
      </c>
      <c r="D43" s="1149"/>
      <c r="E43" s="1150"/>
      <c r="F43" s="41">
        <v>0.32</v>
      </c>
      <c r="G43" s="42">
        <v>0.31</v>
      </c>
      <c r="H43" s="42">
        <v>0.46</v>
      </c>
      <c r="I43" s="42">
        <v>0.26</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4929</v>
      </c>
      <c r="L45" s="60">
        <v>4757</v>
      </c>
      <c r="M45" s="60">
        <v>4961</v>
      </c>
      <c r="N45" s="60">
        <v>5131</v>
      </c>
      <c r="O45" s="61">
        <v>5190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x14ac:dyDescent="0.15">
      <c r="A47" s="48"/>
      <c r="B47" s="1163"/>
      <c r="C47" s="1164"/>
      <c r="D47" s="62"/>
      <c r="E47" s="1155" t="s">
        <v>14</v>
      </c>
      <c r="F47" s="1155"/>
      <c r="G47" s="1155"/>
      <c r="H47" s="1155"/>
      <c r="I47" s="1155"/>
      <c r="J47" s="1156"/>
      <c r="K47" s="63">
        <v>43</v>
      </c>
      <c r="L47" s="64">
        <v>43</v>
      </c>
      <c r="M47" s="64">
        <v>45</v>
      </c>
      <c r="N47" s="64">
        <v>48</v>
      </c>
      <c r="O47" s="65">
        <v>50</v>
      </c>
      <c r="P47" s="48"/>
      <c r="Q47" s="48"/>
      <c r="R47" s="48"/>
      <c r="S47" s="48"/>
      <c r="T47" s="48"/>
      <c r="U47" s="48"/>
    </row>
    <row r="48" spans="1:21" ht="30.75" customHeight="1" x14ac:dyDescent="0.15">
      <c r="A48" s="48"/>
      <c r="B48" s="1163"/>
      <c r="C48" s="1164"/>
      <c r="D48" s="62"/>
      <c r="E48" s="1155" t="s">
        <v>15</v>
      </c>
      <c r="F48" s="1155"/>
      <c r="G48" s="1155"/>
      <c r="H48" s="1155"/>
      <c r="I48" s="1155"/>
      <c r="J48" s="1156"/>
      <c r="K48" s="63">
        <v>2188</v>
      </c>
      <c r="L48" s="64">
        <v>2569</v>
      </c>
      <c r="M48" s="64">
        <v>2195</v>
      </c>
      <c r="N48" s="64">
        <v>2086</v>
      </c>
      <c r="O48" s="65">
        <v>2120</v>
      </c>
      <c r="P48" s="48"/>
      <c r="Q48" s="48"/>
      <c r="R48" s="48"/>
      <c r="S48" s="48"/>
      <c r="T48" s="48"/>
      <c r="U48" s="48"/>
    </row>
    <row r="49" spans="1:21" ht="30.75" customHeight="1" x14ac:dyDescent="0.15">
      <c r="A49" s="48"/>
      <c r="B49" s="1163"/>
      <c r="C49" s="1164"/>
      <c r="D49" s="62"/>
      <c r="E49" s="1155" t="s">
        <v>16</v>
      </c>
      <c r="F49" s="1155"/>
      <c r="G49" s="1155"/>
      <c r="H49" s="1155"/>
      <c r="I49" s="1155"/>
      <c r="J49" s="1156"/>
      <c r="K49" s="63" t="s">
        <v>484</v>
      </c>
      <c r="L49" s="64">
        <v>0</v>
      </c>
      <c r="M49" s="64">
        <v>0</v>
      </c>
      <c r="N49" s="64">
        <v>1</v>
      </c>
      <c r="O49" s="65">
        <v>17</v>
      </c>
      <c r="P49" s="48"/>
      <c r="Q49" s="48"/>
      <c r="R49" s="48"/>
      <c r="S49" s="48"/>
      <c r="T49" s="48"/>
      <c r="U49" s="48"/>
    </row>
    <row r="50" spans="1:21" ht="30.75" customHeight="1" x14ac:dyDescent="0.15">
      <c r="A50" s="48"/>
      <c r="B50" s="1163"/>
      <c r="C50" s="1164"/>
      <c r="D50" s="62"/>
      <c r="E50" s="1155" t="s">
        <v>17</v>
      </c>
      <c r="F50" s="1155"/>
      <c r="G50" s="1155"/>
      <c r="H50" s="1155"/>
      <c r="I50" s="1155"/>
      <c r="J50" s="1156"/>
      <c r="K50" s="63">
        <v>200</v>
      </c>
      <c r="L50" s="64">
        <v>208</v>
      </c>
      <c r="M50" s="64">
        <v>120</v>
      </c>
      <c r="N50" s="64">
        <v>118</v>
      </c>
      <c r="O50" s="65">
        <v>118</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4638</v>
      </c>
      <c r="L52" s="64">
        <v>4747</v>
      </c>
      <c r="M52" s="64">
        <v>4772</v>
      </c>
      <c r="N52" s="64">
        <v>5071</v>
      </c>
      <c r="O52" s="65">
        <v>5442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2722</v>
      </c>
      <c r="L53" s="69">
        <v>2830</v>
      </c>
      <c r="M53" s="69">
        <v>2549</v>
      </c>
      <c r="N53" s="69">
        <v>2313</v>
      </c>
      <c r="O53" s="70">
        <v>2053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2016-05-06T06:21:23Z</cp:lastPrinted>
  <dcterms:created xsi:type="dcterms:W3CDTF">2016-02-15T00:49:57Z</dcterms:created>
  <dcterms:modified xsi:type="dcterms:W3CDTF">2016-05-06T06:21:26Z</dcterms:modified>
  <cp:category/>
</cp:coreProperties>
</file>