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35" yWindow="-45" windowWidth="13095" windowHeight="7875" tabRatio="6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W38" i="9"/>
  <c r="BW39" i="9" s="1"/>
  <c r="BW40" i="9" s="1"/>
  <c r="BW41" i="9" s="1"/>
  <c r="BE38" i="9"/>
  <c r="AM38" i="9"/>
  <c r="U38" i="9"/>
  <c r="C38" i="9"/>
  <c r="CO37" i="9"/>
  <c r="BW37" i="9"/>
  <c r="BE37" i="9"/>
  <c r="AM37" i="9"/>
  <c r="U37" i="9"/>
  <c r="C37" i="9"/>
  <c r="CO36" i="9"/>
  <c r="BW36" i="9"/>
  <c r="BE36" i="9"/>
  <c r="AM36" i="9"/>
  <c r="C36" i="9"/>
  <c r="CO35" i="9"/>
  <c r="BW35" i="9"/>
  <c r="C35" i="9"/>
  <c r="CO34" i="9"/>
  <c r="BW34" i="9"/>
  <c r="U34" i="9"/>
  <c r="C34" i="9"/>
  <c r="AM34" i="9" l="1"/>
  <c r="AM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<sst xmlns="http://schemas.openxmlformats.org/spreadsheetml/2006/main" count="1000" uniqueCount="548">
  <si>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</si>
  <si>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</si>
  <si>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</si>
  <si>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</si>
  <si>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</si>
  <si>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</si>
  <si>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</si>
  <si>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</si>
  <si>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</si>
  <si>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</si>
  <si>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</si>
  <si>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</si>
  <si>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</si>
  <si>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</si>
  <si>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</si>
  <si>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</si>
  <si>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</si>
  <si>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</si>
  <si>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</si>
  <si>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</si>
  <si>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</si>
  <si>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</si>
  <si>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</si>
  <si>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</si>
  <si>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</si>
  <si>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</si>
  <si>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</si>
  <si>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</si>
  <si>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</si>
  <si>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</si>
  <si>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</si>
  <si>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</si>
  <si>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</si>
  <si>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</si>
  <si>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</si>
  <si>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</si>
  <si>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</si>
  <si>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</si>
  <si>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</si>
  <si>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</si>
  <si>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</si>
  <si>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</si>
  <si>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</si>
  <si>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</si>
  <si>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</si>
  <si>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</si>
  <si>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</si>
  <si>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</si>
  <si>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</si>
  <si>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</si>
  <si>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</si>
  <si>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</si>
  <si>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</si>
  <si>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</si>
  <si>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</si>
  <si>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</si>
  <si>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</si>
  <si>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</si>
  <si>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</si>
  <si>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</si>
  <si>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</si>
  <si>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</si>
  <si>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</si>
  <si>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</si>
  <si>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</si>
  <si>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</si>
  <si>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</si>
  <si>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</si>
  <si>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</si>
  <si>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</si>
  <si>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</si>
  <si>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</si>
  <si>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</si>
  <si>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</si>
  <si>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</si>
  <si>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</si>
  <si>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</si>
  <si>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</si>
  <si>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</si>
  <si>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</si>
  <si>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</si>
  <si>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</si>
  <si>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</si>
  <si>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</si>
  <si>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</si>
  <si>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</si>
  <si>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</si>
  <si>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</si>
  <si>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</si>
  <si>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</si>
  <si>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</si>
  <si>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</si>
  <si>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</si>
  <si>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</si>
  <si>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</si>
  <si>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</si>
  <si>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</si>
  <si>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</si>
  <si>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</si>
  <si>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</si>
  <si>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</si>
  <si>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</si>
  <si>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</si>
  <si>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</si>
  <si>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</si>
  <si>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</si>
  <si>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</si>
  <si>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</si>
  <si>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</si>
  <si>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</si>
  <si>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</si>
  <si>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</si>
  <si>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</si>
  <si>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</si>
  <si>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</si>
  <si>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</si>
  <si>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</si>
  <si>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</si>
  <si>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</si>
  <si>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</si>
  <si>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</si>
  <si>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</si>
  <si>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</si>
  <si>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</si>
  <si>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</si>
  <si>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</si>
  <si>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</si>
  <si>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</si>
  <si>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</si>
  <si>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</si>
  <si>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</si>
  <si>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</si>
  <si>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</si>
  <si>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</si>
  <si>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</si>
  <si>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</si>
  <si>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</si>
  <si>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</si>
  <si>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</si>
  <si>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</si>
  <si>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</si>
  <si>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</si>
  <si>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</si>
  <si>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</si>
  <si>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</si>
  <si>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</si>
  <si>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</si>
  <si>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</si>
  <si>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</si>
  <si>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</si>
  <si>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</si>
  <si>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</si>
  <si>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</si>
  <si>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</si>
  <si>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</si>
  <si>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</si>
  <si>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</si>
  <si>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</si>
  <si>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</si>
  <si>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</si>
  <si>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</si>
  <si>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</si>
  <si>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</si>
  <si>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</si>
  <si>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</si>
  <si>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</si>
  <si>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</si>
  <si>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</si>
  <si>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</si>
  <si>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</si>
  <si>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</si>
  <si>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</si>
  <si>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</si>
  <si>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</si>
  <si>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</si>
  <si>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</si>
  <si>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</si>
  <si>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</si>
  <si>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</si>
  <si>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</si>
  <si>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</si>
  <si>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</si>
  <si>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</si>
  <si>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</si>
  <si>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</si>
  <si>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</si>
  <si>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</si>
  <si>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</si>
  <si>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</si>
  <si>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</si>
  <si>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</si>
  <si>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</si>
  <si>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</si>
  <si>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</si>
  <si>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</si>
  <si>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</si>
  <si>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</si>
  <si>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</si>
  <si>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</si>
  <si>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</si>
  <si>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</si>
  <si>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</si>
  <si>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</si>
  <si>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</si>
  <si>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</si>
  <si>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</si>
  <si>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</si>
  <si>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</si>
  <si>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</si>
  <si>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</si>
  <si>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</si>
  <si>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</si>
  <si>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</si>
  <si>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</si>
  <si>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</si>
  <si>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</si>
  <si>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</si>
  <si>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</si>
  <si>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</si>
  <si>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</si>
  <si>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</si>
  <si>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</si>
  <si>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</si>
  <si>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</si>
  <si>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</si>
  <si>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</si>
  <si>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</si>
  <si>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</si>
  <si>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</si>
  <si>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</si>
  <si>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</si>
  <si>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</si>
  <si>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</si>
  <si>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</si>
  <si>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</si>
  <si>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</si>
  <si>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</si>
  <si>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</si>
  <si>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</si>
  <si>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</si>
  <si>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</si>
  <si>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</si>
  <si>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</si>
  <si>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</si>
  <si>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</si>
  <si>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</si>
  <si>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</si>
  <si>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</si>
  <si>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</si>
  <si>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</si>
  <si>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</si>
  <si>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</si>
  <si>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</si>
  <si>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</si>
  <si>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</si>
  <si>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</si>
  <si>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</si>
  <si>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</si>
  <si>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</si>
  <si>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</si>
  <si>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</si>
  <si>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</si>
  <si>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</si>
  <si>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</si>
  <si>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</si>
  <si>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</si>
  <si>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</si>
  <si>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</si>
  <si>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</si>
  <si>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</si>
  <si>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</si>
  <si>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</si>
  <si>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</si>
  <si>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</si>
  <si>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</si>
  <si>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</si>
  <si>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</si>
  <si>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</si>
  <si>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</si>
  <si>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</si>
  <si>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</si>
  <si>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</si>
  <si>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</si>
  <si>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</si>
  <si>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</si>
  <si>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</si>
  <si>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</si>
  <si>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</si>
  <si>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</si>
  <si>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</si>
  <si>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</si>
  <si>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</si>
  <si>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</si>
  <si>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</si>
  <si>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</si>
  <si>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</si>
  <si>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</si>
  <si>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</si>
  <si>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</si>
  <si>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</si>
  <si>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</si>
  <si>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</si>
  <si>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</si>
  <si>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</si>
  <si>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</si>
  <si>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</si>
  <si>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</si>
  <si>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</si>
  <si>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</si>
  <si>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</si>
  <si>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</si>
  <si>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</si>
  <si>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</si>
  <si>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</si>
  <si>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</si>
  <si>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</si>
  <si>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</si>
  <si>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</si>
  <si>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</si>
  <si>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</si>
  <si>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</si>
  <si>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</si>
  <si>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</si>
  <si>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</si>
  <si>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</si>
  <si>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</si>
  <si>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</si>
  <si>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</si>
  <si>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</si>
  <si>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</si>
  <si>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</si>
  <si>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</si>
  <si>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</si>
  <si>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</si>
  <si>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</si>
  <si>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</si>
  <si>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</si>
  <si>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</si>
  <si>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</si>
  <si>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</si>
  <si>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</si>
  <si>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</si>
  <si>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</si>
  <si>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</si>
  <si>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</si>
  <si>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</si>
  <si>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茨城県茨城町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</si>
  <si>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</si>
  <si>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</si>
  <si>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</si>
  <si>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</si>
  <si>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</si>
  <si>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</si>
  <si>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</si>
  <si>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</si>
  <si>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</si>
  <si>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</si>
  <si>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</si>
  <si>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</si>
  <si>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</si>
  <si>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</si>
  <si>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</si>
  <si>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</si>
  <si>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</si>
  <si>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</si>
  <si>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</si>
  <si>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</si>
  <si>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</si>
  <si>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</si>
  <si>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</si>
  <si>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</si>
  <si>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</si>
  <si>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</si>
  <si>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</si>
  <si>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</si>
  <si>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</si>
  <si>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</si>
  <si>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</si>
  <si>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</si>
  <si>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</si>
  <si>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</si>
  <si>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</si>
  <si>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</si>
  <si>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</si>
  <si>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</si>
  <si>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</si>
  <si>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</si>
  <si>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</si>
  <si>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</si>
  <si>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</si>
  <si>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</si>
  <si>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</si>
  <si>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</si>
  <si>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</si>
  <si>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</si>
  <si>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</si>
  <si>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</si>
  <si>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</si>
  <si>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</si>
  <si>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</si>
  <si>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</si>
  <si>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</si>
  <si>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</si>
  <si>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</si>
  <si>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</si>
  <si>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</si>
  <si>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</si>
  <si>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</si>
  <si>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</si>
  <si>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</si>
  <si>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</si>
  <si>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</si>
  <si>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</si>
  <si>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</si>
  <si>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</si>
  <si>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</si>
  <si>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</si>
  <si>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</si>
  <si>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</si>
  <si>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</si>
  <si>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</si>
  <si>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</si>
  <si>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</si>
  <si>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</si>
  <si>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</si>
  <si>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</si>
  <si>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</si>
  <si>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</si>
  <si>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</si>
  <si>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</si>
  <si>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</si>
  <si>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</si>
  <si>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</si>
  <si>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</si>
  <si>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</si>
  <si>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</si>
  <si>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</si>
  <si>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</si>
  <si>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</si>
  <si>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</si>
  <si>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</si>
  <si>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</si>
  <si>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</si>
  <si>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</si>
  <si>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</si>
  <si>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工業用水道事業会計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</si>
  <si>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</si>
  <si>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</si>
  <si>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</si>
  <si>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</si>
  <si>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</si>
  <si>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</si>
  <si>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</si>
  <si>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</si>
  <si>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</si>
  <si>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</si>
  <si>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</si>
  <si>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</si>
  <si>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</si>
  <si>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</si>
  <si>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</si>
  <si>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</si>
  <si>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</si>
  <si>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</si>
  <si>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</si>
  <si>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</si>
  <si>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</si>
  <si>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</si>
  <si>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</si>
  <si>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</si>
  <si>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</si>
  <si>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</si>
  <si>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</si>
  <si>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</si>
  <si>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</si>
  <si>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</si>
  <si>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</si>
  <si>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</si>
  <si>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</si>
  <si>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</si>
  <si>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</si>
  <si>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</si>
  <si>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</si>
  <si>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</si>
  <si>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</si>
  <si>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</si>
  <si>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</si>
  <si>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</si>
  <si>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</si>
  <si>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</si>
  <si>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</si>
  <si>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</si>
  <si>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</si>
  <si>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</si>
  <si>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</si>
  <si>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</si>
  <si>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</si>
  <si>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</si>
  <si>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</si>
  <si>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</si>
  <si>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</si>
  <si>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</si>
  <si>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</si>
  <si>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</si>
  <si>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</si>
  <si>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</si>
  <si>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</si>
  <si>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</si>
  <si>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</si>
  <si>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</si>
  <si>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</si>
  <si>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</si>
  <si>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</si>
  <si>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</si>
  <si>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</si>
  <si>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</si>
  <si>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</si>
  <si>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</si>
  <si>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</si>
  <si>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</si>
  <si>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</si>
  <si>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</si>
  <si>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</si>
  <si>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</si>
  <si>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</si>
  <si>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2.50</t>
  </si>
  <si>
    <t>▲ 0.04</t>
  </si>
  <si>
    <t>▲ 0.68</t>
  </si>
  <si>
    <t>▲ 2.15</t>
  </si>
  <si>
    <t>水道事業会計</t>
  </si>
  <si>
    <t>一般会計</t>
  </si>
  <si>
    <t>国民健康保険特別会計</t>
  </si>
  <si>
    <t>介護保険特別会計</t>
  </si>
  <si>
    <t>工業用水道事業会計</t>
  </si>
  <si>
    <t>公共下水道事業特別会計</t>
  </si>
  <si>
    <t>農業集落排水事業特別会計</t>
  </si>
  <si>
    <t>後期高齢者医療保険特別会計</t>
  </si>
  <si>
    <t>▲ 0.01</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</si>
  <si>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</si>
  <si>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</si>
  <si>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</si>
  <si>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</si>
  <si>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5">
      <t>ソゼイ</t>
    </rPh>
    <rPh sb="5" eb="7">
      <t>サイケン</t>
    </rPh>
    <rPh sb="7" eb="9">
      <t>カンリ</t>
    </rPh>
    <rPh sb="9" eb="11">
      <t>キコウ</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</si>
  <si>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</si>
  <si>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</si>
  <si>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茨城美野里環境組合</t>
    <rPh sb="0" eb="2">
      <t>イバラキ</t>
    </rPh>
    <rPh sb="2" eb="5">
      <t>ミノリ</t>
    </rPh>
    <rPh sb="5" eb="7">
      <t>カンキョウ</t>
    </rPh>
    <rPh sb="7" eb="9">
      <t>クミアイ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</si>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</sst>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45862</c:v>
                </c:pt>
                <c:pt idx="1">
                  <c:v>24986</c:v>
                </c:pt>
                <c:pt idx="2">
                  <c:v>34739</c:v>
                </c:pt>
                <c:pt idx="3">
                  <c:v>70248</c:v>
                </c:pt>
                <c:pt idx="4">
                  <c:v>56803</c:v>
                </c:pt>
              </c:numCache>
            </c:numRef>
          </c:val>
          <c:smooth val="0"/>
        </c:ser>
        <c:dLbls>
          <c:showLegendKey val="0"/>
          <c:showVal val="0"/>
          <c:showCatName val="0"/>
          <c:showSerName val="0"/>
          <c:showPercent val="0"/>
          <c:showBubbleSize val="0"/>
        </c:dLbls>
        <c:marker val="1"/>
        <c:smooth val="0"/>
        <c:axId val="165487360"/>
        <c:axId val="165489280"/>
      </c:lineChart>
      <c:catAx>
        <c:axId val="165487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489280"/>
        <c:crosses val="autoZero"/>
        <c:auto val="1"/>
        <c:lblAlgn val="ctr"/>
        <c:lblOffset val="100"/>
        <c:tickLblSkip val="1"/>
        <c:tickMarkSkip val="1"/>
        <c:noMultiLvlLbl val="0"/>
      </c:catAx>
      <c:valAx>
        <c:axId val="1654892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48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4.45</c:v>
                </c:pt>
                <c:pt idx="1">
                  <c:v>6.05</c:v>
                </c:pt>
                <c:pt idx="2">
                  <c:v>6.09</c:v>
                </c:pt>
                <c:pt idx="3">
                  <c:v>5.36</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17.809999999999999</c:v>
                </c:pt>
                <c:pt idx="1">
                  <c:v>20.84</c:v>
                </c:pt>
                <c:pt idx="2">
                  <c:v>24.2</c:v>
                </c:pt>
                <c:pt idx="3">
                  <c:v>27.09</c:v>
                </c:pt>
                <c:pt idx="4">
                  <c:v>26.87</c:v>
                </c:pt>
              </c:numCache>
            </c:numRef>
          </c:val>
        </c:ser>
        <c:dLbls>
          <c:showLegendKey val="0"/>
          <c:showVal val="0"/>
          <c:showCatName val="0"/>
          <c:showSerName val="0"/>
          <c:showPercent val="0"/>
          <c:showBubbleSize val="0"/>
        </c:dLbls>
        <c:gapWidth val="250"/>
        <c:overlap val="100"/>
        <c:axId val="162788864"/>
        <c:axId val="16279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c:v>
                </c:pt>
                <c:pt idx="1">
                  <c:v>2.04</c:v>
                </c:pt>
                <c:pt idx="2">
                  <c:v>-0.04</c:v>
                </c:pt>
                <c:pt idx="3">
                  <c:v>-0.68</c:v>
                </c:pt>
                <c:pt idx="4">
                  <c:v>-2.15</c:v>
                </c:pt>
              </c:numCache>
            </c:numRef>
          </c:val>
          <c:smooth val="0"/>
        </c:ser>
        <c:dLbls>
          <c:showLegendKey val="0"/>
          <c:showVal val="0"/>
          <c:showCatName val="0"/>
          <c:showSerName val="0"/>
          <c:showPercent val="0"/>
          <c:showBubbleSize val="0"/>
        </c:dLbls>
        <c:marker val="1"/>
        <c:smooth val="0"/>
        <c:axId val="162788864"/>
        <c:axId val="162790784"/>
      </c:lineChart>
      <c:catAx>
        <c:axId val="16278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790784"/>
        <c:crosses val="autoZero"/>
        <c:auto val="1"/>
        <c:lblAlgn val="ctr"/>
        <c:lblOffset val="100"/>
        <c:tickLblSkip val="1"/>
        <c:tickMarkSkip val="1"/>
        <c:noMultiLvlLbl val="0"/>
      </c:catAx>
      <c:valAx>
        <c:axId val="16279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8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0.01</c:v>
                </c:pt>
                <c:pt idx="1">
                  <c:v>#N/A</c:v>
                </c:pt>
                <c:pt idx="2">
                  <c:v>#N/A</c:v>
                </c:pt>
                <c:pt idx="3">
                  <c:v>0.01</c:v>
                </c:pt>
                <c:pt idx="4">
                  <c:v>#N/A</c:v>
                </c:pt>
                <c:pt idx="5">
                  <c:v>0.01</c:v>
                </c:pt>
                <c:pt idx="6">
                  <c:v>#N/A</c:v>
                </c:pt>
                <c:pt idx="7">
                  <c:v>0.02</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0.25</c:v>
                </c:pt>
                <c:pt idx="4">
                  <c:v>#N/A</c:v>
                </c:pt>
                <c:pt idx="5">
                  <c:v>0.89</c:v>
                </c:pt>
                <c:pt idx="6">
                  <c:v>#N/A</c:v>
                </c:pt>
                <c:pt idx="7">
                  <c:v>0.04</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0.18</c:v>
                </c:pt>
                <c:pt idx="4">
                  <c:v>#N/A</c:v>
                </c:pt>
                <c:pt idx="5">
                  <c:v>0.26</c:v>
                </c:pt>
                <c:pt idx="6">
                  <c:v>#N/A</c:v>
                </c:pt>
                <c:pt idx="7">
                  <c:v>0.1</c:v>
                </c:pt>
                <c:pt idx="8">
                  <c:v>#N/A</c:v>
                </c:pt>
                <c:pt idx="9">
                  <c:v>0.12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0.89</c:v>
                </c:pt>
                <c:pt idx="2">
                  <c:v>#N/A</c:v>
                </c:pt>
                <c:pt idx="3">
                  <c:v>0.96</c:v>
                </c:pt>
                <c:pt idx="4">
                  <c:v>#N/A</c:v>
                </c:pt>
                <c:pt idx="5">
                  <c:v>1.03</c:v>
                </c:pt>
                <c:pt idx="6">
                  <c:v>#N/A</c:v>
                </c:pt>
                <c:pt idx="7">
                  <c:v>1.0900000000000001</c:v>
                </c:pt>
                <c:pt idx="8">
                  <c:v>#N/A</c:v>
                </c:pt>
                <c:pt idx="9">
                  <c:v>1.1499999999999999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1.07</c:v>
                </c:pt>
                <c:pt idx="2">
                  <c:v>#N/A</c:v>
                </c:pt>
                <c:pt idx="3">
                  <c:v>0.54</c:v>
                </c:pt>
                <c:pt idx="4">
                  <c:v>#N/A</c:v>
                </c:pt>
                <c:pt idx="5">
                  <c:v>0.51</c:v>
                </c:pt>
                <c:pt idx="6">
                  <c:v>#N/A</c:v>
                </c:pt>
                <c:pt idx="7">
                  <c:v>0.85</c:v>
                </c:pt>
                <c:pt idx="8">
                  <c:v>#N/A</c:v>
                </c:pt>
                <c:pt idx="9">
                  <c:v>1.1599999999999999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1.56</c:v>
                </c:pt>
                <c:pt idx="2">
                  <c:v>#N/A</c:v>
                </c:pt>
                <c:pt idx="3">
                  <c:v>2.4</c:v>
                </c:pt>
                <c:pt idx="4">
                  <c:v>#N/A</c:v>
                </c:pt>
                <c:pt idx="5">
                  <c:v>4.5999999999999996</c:v>
                </c:pt>
                <c:pt idx="6">
                  <c:v>#N/A</c:v>
                </c:pt>
                <c:pt idx="7">
                  <c:v>4.51</c:v>
                </c:pt>
                <c:pt idx="8">
                  <c:v>#N/A</c:v>
                </c:pt>
                <c:pt idx="9">
                  <c:v>2.04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4.4400000000000004</c:v>
                </c:pt>
                <c:pt idx="2">
                  <c:v>#N/A</c:v>
                </c:pt>
                <c:pt idx="3">
                  <c:v>6.09</c:v>
                </c:pt>
                <c:pt idx="4">
                  <c:v>#N/A</c:v>
                </c:pt>
                <c:pt idx="5">
                  <c:v>6.09</c:v>
                </c:pt>
                <c:pt idx="6">
                  <c:v>#N/A</c:v>
                </c:pt>
                <c:pt idx="7">
                  <c:v>5.36</c:v>
                </c:pt>
                <c:pt idx="8">
                  <c:v>#N/A</c:v>
                </c:pt>
                <c:pt idx="9">
                  <c:v>5.85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6.18</c:v>
                </c:pt>
                <c:pt idx="2">
                  <c:v>#N/A</c:v>
                </c:pt>
                <c:pt idx="3">
                  <c:v>5.99</c:v>
                </c:pt>
                <c:pt idx="4">
                  <c:v>#N/A</c:v>
                </c:pt>
                <c:pt idx="5">
                  <c:v>6.66</c:v>
                </c:pt>
                <c:pt idx="6">
                  <c:v>#N/A</c:v>
                </c:pt>
                <c:pt idx="7">
                  <c:v>6.22</c:v>
                </c:pt>
                <c:pt idx="8">
                  <c:v>#N/A</c:v>
                </c:pt>
                <c:pt idx="9">
                  <c:v>6.91</c:v>
                </c:pt>
              </c:numCache>
            </c:numRef>
          </c:val>
        </c:ser>
        <c:dLbls>
          <c:showLegendKey val="0"/>
          <c:showVal val="0"/>
          <c:showCatName val="0"/>
          <c:showSerName val="0"/>
          <c:showPercent val="0"/>
          <c:showBubbleSize val="0"/>
        </c:dLbls>
        <c:gapWidth val="150"/>
        <c:overlap val="100"/>
        <c:axId val="166219776"/>
        <c:axId val="166221312"/>
      </c:barChart>
      <c:catAx>
        <c:axId val="1662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21312"/>
        <c:crosses val="autoZero"/>
        <c:auto val="1"/>
        <c:lblAlgn val="ctr"/>
        <c:lblOffset val="100"/>
        <c:tickLblSkip val="1"/>
        <c:tickMarkSkip val="1"/>
        <c:noMultiLvlLbl val="0"/>
      </c:catAx>
      <c:valAx>
        <c:axId val="16622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1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657</c:v>
                </c:pt>
                <c:pt idx="5">
                  <c:v>680</c:v>
                </c:pt>
                <c:pt idx="8">
                  <c:v>721</c:v>
                </c:pt>
                <c:pt idx="11">
                  <c:v>772</c:v>
                </c:pt>
                <c:pt idx="14">
                  <c:v>808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c:v>
                </c:pt>
                <c:pt idx="3">
                  <c:v>13</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471</c:v>
                </c:pt>
                <c:pt idx="3">
                  <c:v>507</c:v>
                </c:pt>
                <c:pt idx="6">
                  <c:v>480</c:v>
                </c:pt>
                <c:pt idx="9">
                  <c:v>455</c:v>
                </c:pt>
                <c:pt idx="12">
                  <c:v>507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1005</c:v>
                </c:pt>
                <c:pt idx="3">
                  <c:v>850</c:v>
                </c:pt>
                <c:pt idx="6">
                  <c:v>865</c:v>
                </c:pt>
                <c:pt idx="9">
                  <c:v>881</c:v>
                </c:pt>
                <c:pt idx="12">
                  <c:v>908</c:v>
                </c:pt>
              </c:numCache>
            </c:numRef>
          </c:val>
        </c:ser>
        <c:dLbls>
          <c:showLegendKey val="0"/>
          <c:showVal val="0"/>
          <c:showCatName val="0"/>
          <c:showSerName val="0"/>
          <c:showPercent val="0"/>
          <c:showBubbleSize val="0"/>
        </c:dLbls>
        <c:gapWidth val="100"/>
        <c:overlap val="100"/>
        <c:axId val="165985664"/>
        <c:axId val="16598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861</c:v>
                </c:pt>
                <c:pt idx="2">
                  <c:v>#N/A</c:v>
                </c:pt>
                <c:pt idx="3">
                  <c:v>#N/A</c:v>
                </c:pt>
                <c:pt idx="4">
                  <c:v>690</c:v>
                </c:pt>
                <c:pt idx="5">
                  <c:v>#N/A</c:v>
                </c:pt>
                <c:pt idx="6">
                  <c:v>#N/A</c:v>
                </c:pt>
                <c:pt idx="7">
                  <c:v>624</c:v>
                </c:pt>
                <c:pt idx="8">
                  <c:v>#N/A</c:v>
                </c:pt>
                <c:pt idx="9">
                  <c:v>#N/A</c:v>
                </c:pt>
                <c:pt idx="10">
                  <c:v>564</c:v>
                </c:pt>
                <c:pt idx="11">
                  <c:v>#N/A</c:v>
                </c:pt>
                <c:pt idx="12">
                  <c:v>#N/A</c:v>
                </c:pt>
                <c:pt idx="13">
                  <c:v>607</c:v>
                </c:pt>
                <c:pt idx="14">
                  <c:v>#N/A</c:v>
                </c:pt>
              </c:numCache>
            </c:numRef>
          </c:val>
          <c:smooth val="0"/>
        </c:ser>
        <c:dLbls>
          <c:showLegendKey val="0"/>
          <c:showVal val="0"/>
          <c:showCatName val="0"/>
          <c:showSerName val="0"/>
          <c:showPercent val="0"/>
          <c:showBubbleSize val="0"/>
        </c:dLbls>
        <c:marker val="1"/>
        <c:smooth val="0"/>
        <c:axId val="165985664"/>
        <c:axId val="165987840"/>
      </c:lineChart>
      <c:catAx>
        <c:axId val="1659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987840"/>
        <c:crosses val="autoZero"/>
        <c:auto val="1"/>
        <c:lblAlgn val="ctr"/>
        <c:lblOffset val="100"/>
        <c:tickLblSkip val="1"/>
        <c:tickMarkSkip val="1"/>
        <c:noMultiLvlLbl val="0"/>
      </c:catAx>
      <c:valAx>
        <c:axId val="16598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9607</c:v>
                </c:pt>
                <c:pt idx="5">
                  <c:v>9716</c:v>
                </c:pt>
                <c:pt idx="8">
                  <c:v>10069</c:v>
                </c:pt>
                <c:pt idx="11">
                  <c:v>10382</c:v>
                </c:pt>
                <c:pt idx="14">
                  <c:v>10388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298</c:v>
                </c:pt>
                <c:pt idx="5">
                  <c:v>273</c:v>
                </c:pt>
                <c:pt idx="8">
                  <c:v>250</c:v>
                </c:pt>
                <c:pt idx="11">
                  <c:v>215</c:v>
                </c:pt>
                <c:pt idx="14">
                  <c:v>179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2299</c:v>
                </c:pt>
                <c:pt idx="5">
                  <c:v>2814</c:v>
                </c:pt>
                <c:pt idx="8">
                  <c:v>3228</c:v>
                </c:pt>
                <c:pt idx="11">
                  <c:v>3705</c:v>
                </c:pt>
                <c:pt idx="14">
                  <c:v>3617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3</c:v>
                </c:pt>
                <c:pt idx="6">
                  <c:v>6</c:v>
                </c:pt>
                <c:pt idx="9">
                  <c:v>4</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2648</c:v>
                </c:pt>
                <c:pt idx="3">
                  <c:v>2693</c:v>
                </c:pt>
                <c:pt idx="6">
                  <c:v>2656</c:v>
                </c:pt>
                <c:pt idx="9">
                  <c:v>2412</c:v>
                </c:pt>
                <c:pt idx="12">
                  <c:v>2153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8145</c:v>
                </c:pt>
                <c:pt idx="3">
                  <c:v>8129</c:v>
                </c:pt>
                <c:pt idx="6">
                  <c:v>8041</c:v>
                </c:pt>
                <c:pt idx="9">
                  <c:v>7769</c:v>
                </c:pt>
                <c:pt idx="12">
                  <c:v>7464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c:v>
                </c:pt>
                <c:pt idx="3">
                  <c:v>280</c:v>
                </c:pt>
                <c:pt idx="6">
                  <c:v>247</c:v>
                </c:pt>
                <c:pt idx="9">
                  <c:v>247</c:v>
                </c:pt>
                <c:pt idx="12">
                  <c:v>222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8668</c:v>
                </c:pt>
                <c:pt idx="3">
                  <c:v>8726</c:v>
                </c:pt>
                <c:pt idx="6">
                  <c:v>8827</c:v>
                </c:pt>
                <c:pt idx="9">
                  <c:v>9297</c:v>
                </c:pt>
                <c:pt idx="12">
                  <c:v>9603</c:v>
                </c:pt>
              </c:numCache>
            </c:numRef>
          </c:val>
        </c:ser>
        <c:dLbls>
          <c:showLegendKey val="0"/>
          <c:showVal val="0"/>
          <c:showCatName val="0"/>
          <c:showSerName val="0"/>
          <c:showPercent val="0"/>
          <c:showBubbleSize val="0"/>
        </c:dLbls>
        <c:gapWidth val="100"/>
        <c:overlap val="100"/>
        <c:axId val="164083200"/>
        <c:axId val="164085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7286</c:v>
                </c:pt>
                <c:pt idx="2">
                  <c:v>#N/A</c:v>
                </c:pt>
                <c:pt idx="3">
                  <c:v>#N/A</c:v>
                </c:pt>
                <c:pt idx="4">
                  <c:v>7029</c:v>
                </c:pt>
                <c:pt idx="5">
                  <c:v>#N/A</c:v>
                </c:pt>
                <c:pt idx="6">
                  <c:v>#N/A</c:v>
                </c:pt>
                <c:pt idx="7">
                  <c:v>6230</c:v>
                </c:pt>
                <c:pt idx="8">
                  <c:v>#N/A</c:v>
                </c:pt>
                <c:pt idx="9">
                  <c:v>#N/A</c:v>
                </c:pt>
                <c:pt idx="10">
                  <c:v>5428</c:v>
                </c:pt>
                <c:pt idx="11">
                  <c:v>#N/A</c:v>
                </c:pt>
                <c:pt idx="12">
                  <c:v>#N/A</c:v>
                </c:pt>
                <c:pt idx="13">
                  <c:v>5264</c:v>
                </c:pt>
                <c:pt idx="14">
                  <c:v>#N/A</c:v>
                </c:pt>
              </c:numCache>
            </c:numRef>
          </c:val>
          <c:smooth val="0"/>
        </c:ser>
        <c:dLbls>
          <c:showLegendKey val="0"/>
          <c:showVal val="0"/>
          <c:showCatName val="0"/>
          <c:showSerName val="0"/>
          <c:showPercent val="0"/>
          <c:showBubbleSize val="0"/>
        </c:dLbls>
        <c:marker val="1"/>
        <c:smooth val="0"/>
        <c:axId val="164083200"/>
        <c:axId val="164085120"/>
      </c:lineChart>
      <c:catAx>
        <c:axId val="1640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085120"/>
        <c:crosses val="autoZero"/>
        <c:auto val="1"/>
        <c:lblAlgn val="ctr"/>
        <c:lblOffset val="100"/>
        <c:tickLblSkip val="1"/>
        <c:tickMarkSkip val="1"/>
        <c:noMultiLvlLbl val="0"/>
      </c:catAx>
      <c:valAx>
        <c:axId val="16408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0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33,774
33,342
121.58
11,580,792
11,086,145
429,015
7,326,937
9,603,307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26</a:t>
          </a:r>
          <a:r>
            <a:rPr kumimoji="1" lang="ja-JP" altLang="en-US" sz="1300">
              <a:latin typeface="ＭＳ Ｐゴシック"/>
            </a:rPr>
            <a:t>年度からの消費税の引き上げに伴い，地方消費税交付金の増収や，太陽光発電設備の建設増加により，固定資産税が増加したことで，基準財政収入額が増額となり，前年度より</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0.55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今後も健全な財政運営のために，課税客体の把握や茨城中央工業団地への企業誘致を強化し，税収の増加に努めていく。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7" name="直線コネクタ 66"/>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81845</xdr:rowOff>
    </xdr:from>
    <xdr:to>
      <xdr:col>4</xdr:col>
      <xdr:colOff>482600</xdr:colOff>
      <xdr:row>43</xdr:row>
      <xdr:rowOff>95250</xdr:rowOff>
    </xdr:to>
    <xdr:cxnSp macro="">
      <xdr:nvCxnSpPr>
        <xdr:cNvPr id="73" name="直線コネクタ 72"/>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81845</xdr:rowOff>
    </xdr:to>
    <xdr:cxnSp macro="">
      <xdr:nvCxnSpPr>
        <xdr:cNvPr id="76" name="直線コネクタ 75"/>
        <xdr:cNvCxnSpPr/>
      </xdr:nvCxnSpPr>
      <xdr:spPr>
        <a:xfrm>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6" name="円/楕円 85"/>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7"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31045</xdr:rowOff>
    </xdr:from>
    <xdr:to>
      <xdr:col>3</xdr:col>
      <xdr:colOff>330200</xdr:colOff>
      <xdr:row>43</xdr:row>
      <xdr:rowOff>132645</xdr:rowOff>
    </xdr:to>
    <xdr:sp macro="" textlink="">
      <xdr:nvSpPr>
        <xdr:cNvPr id="92" name="円/楕円 91"/>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93" name="テキスト ボックス 92"/>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経常収支比率については，地方交付税の減により，歳入一般財源等が減少したことで，前年度から</a:t>
          </a:r>
          <a:r>
            <a:rPr kumimoji="1" lang="en-US" altLang="ja-JP" sz="1300">
              <a:solidFill>
                <a:schemeClr val="tx1"/>
              </a:solidFill>
              <a:latin typeface="ＭＳ Ｐゴシック"/>
            </a:rPr>
            <a:t>2.9</a:t>
          </a:r>
          <a:r>
            <a:rPr kumimoji="1" lang="ja-JP" altLang="en-US" sz="1300">
              <a:solidFill>
                <a:schemeClr val="tx1"/>
              </a:solidFill>
              <a:latin typeface="ＭＳ Ｐゴシック"/>
            </a:rPr>
            <a:t>ポイント増の</a:t>
          </a:r>
          <a:r>
            <a:rPr kumimoji="1" lang="en-US" altLang="ja-JP" sz="1300">
              <a:solidFill>
                <a:schemeClr val="tx1"/>
              </a:solidFill>
              <a:latin typeface="ＭＳ Ｐゴシック"/>
            </a:rPr>
            <a:t>84.8</a:t>
          </a:r>
          <a:r>
            <a:rPr kumimoji="1" lang="ja-JP" altLang="en-US" sz="1300">
              <a:solidFill>
                <a:schemeClr val="tx1"/>
              </a:solidFill>
              <a:latin typeface="ＭＳ Ｐゴシック"/>
            </a:rPr>
            <a:t>％となっている。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類似団体と比較して</a:t>
          </a:r>
          <a:r>
            <a:rPr kumimoji="1" lang="en-US" altLang="ja-JP" sz="1300">
              <a:solidFill>
                <a:schemeClr val="tx1"/>
              </a:solidFill>
              <a:latin typeface="ＭＳ Ｐゴシック"/>
            </a:rPr>
            <a:t>3.6</a:t>
          </a:r>
          <a:r>
            <a:rPr kumimoji="1" lang="ja-JP" altLang="en-US" sz="1300">
              <a:solidFill>
                <a:schemeClr val="tx1"/>
              </a:solidFill>
              <a:latin typeface="ＭＳ Ｐゴシック"/>
            </a:rPr>
            <a:t>ポイント下回っているが，今後は公共施設の老朽化による維持補修費や</a:t>
          </a:r>
          <a:r>
            <a:rPr kumimoji="1" lang="ja-JP" altLang="ja-JP" sz="1300">
              <a:solidFill>
                <a:schemeClr val="tx1"/>
              </a:solidFill>
              <a:effectLst/>
              <a:latin typeface="+mn-lt"/>
              <a:ea typeface="+mn-ea"/>
              <a:cs typeface="+mn-cs"/>
            </a:rPr>
            <a:t>高齢化による扶助費</a:t>
          </a:r>
          <a:r>
            <a:rPr kumimoji="1" lang="ja-JP" altLang="en-US" sz="1300">
              <a:solidFill>
                <a:schemeClr val="tx1"/>
              </a:solidFill>
              <a:effectLst/>
              <a:latin typeface="+mn-lt"/>
              <a:ea typeface="+mn-ea"/>
              <a:cs typeface="+mn-cs"/>
            </a:rPr>
            <a:t>の</a:t>
          </a:r>
          <a:r>
            <a:rPr kumimoji="1" lang="ja-JP" altLang="en-US" sz="1300">
              <a:solidFill>
                <a:schemeClr val="tx1"/>
              </a:solidFill>
              <a:latin typeface="ＭＳ Ｐゴシック"/>
            </a:rPr>
            <a:t>増加が見込まれるため，行政のスリム化に積極的に取り組み，計画的な財政運営を図っていく。</a:t>
          </a:r>
          <a:endParaRPr kumimoji="1" lang="en-US" altLang="ja-JP" sz="1300">
            <a:solidFill>
              <a:schemeClr val="tx1"/>
            </a:solidFill>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62</xdr:row>
      <xdr:rowOff>155448</xdr:rowOff>
    </xdr:to>
    <xdr:cxnSp macro="">
      <xdr:nvCxnSpPr>
        <xdr:cNvPr id="128" name="直線コネクタ 127"/>
        <xdr:cNvCxnSpPr/>
      </xdr:nvCxnSpPr>
      <xdr:spPr>
        <a:xfrm>
          <a:off x="4114800" y="1064539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15494</xdr:rowOff>
    </xdr:to>
    <xdr:cxnSp macro="">
      <xdr:nvCxnSpPr>
        <xdr:cNvPr id="131" name="直線コネクタ 130"/>
        <xdr:cNvCxnSpPr/>
      </xdr:nvCxnSpPr>
      <xdr:spPr>
        <a:xfrm>
          <a:off x="3225800" y="1063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62</xdr:row>
      <xdr:rowOff>1016</xdr:rowOff>
    </xdr:to>
    <xdr:cxnSp macro="">
      <xdr:nvCxnSpPr>
        <xdr:cNvPr id="134" name="直線コネクタ 133"/>
        <xdr:cNvCxnSpPr/>
      </xdr:nvCxnSpPr>
      <xdr:spPr>
        <a:xfrm>
          <a:off x="2336800" y="105730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61</xdr:row>
      <xdr:rowOff>114554</xdr:rowOff>
    </xdr:to>
    <xdr:cxnSp macro="">
      <xdr:nvCxnSpPr>
        <xdr:cNvPr id="137" name="直線コネクタ 136"/>
        <xdr:cNvCxnSpPr/>
      </xdr:nvCxnSpPr>
      <xdr:spPr>
        <a:xfrm>
          <a:off x="1447800" y="105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7" name="円/楕円 146"/>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121175</xdr:rowOff>
    </xdr:from>
    <xdr:ext cx="762000" cy="259045"/>
    <xdr:sp macro="" textlink="">
      <xdr:nvSpPr>
        <xdr:cNvPr id="148"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49" name="円/楕円 148"/>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76471</xdr:rowOff>
    </xdr:from>
    <xdr:ext cx="736600" cy="259045"/>
    <xdr:sp macro="" textlink="">
      <xdr:nvSpPr>
        <xdr:cNvPr id="150" name="テキスト ボックス 149"/>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1" name="円/楕円 150"/>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52" name="テキスト ボックス 151"/>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3" name="円/楕円 152"/>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4081</xdr:rowOff>
    </xdr:from>
    <xdr:ext cx="762000" cy="259045"/>
    <xdr:sp macro="" textlink="">
      <xdr:nvSpPr>
        <xdr:cNvPr id="154" name="テキスト ボックス 153"/>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5" name="円/楕円 154"/>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56" name="テキスト ボックス 155"/>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一人当たりの人件費・物件費等決算額は前年度から</a:t>
          </a:r>
          <a:r>
            <a:rPr kumimoji="1" lang="en-US" altLang="ja-JP" sz="1300">
              <a:latin typeface="ＭＳ Ｐゴシック"/>
            </a:rPr>
            <a:t>4,128</a:t>
          </a:r>
          <a:r>
            <a:rPr kumimoji="1" lang="ja-JP" altLang="en-US" sz="1300">
              <a:latin typeface="ＭＳ Ｐゴシック"/>
            </a:rPr>
            <a:t>円増加の</a:t>
          </a:r>
          <a:r>
            <a:rPr kumimoji="1" lang="en-US" altLang="ja-JP" sz="1300">
              <a:latin typeface="ＭＳ Ｐゴシック"/>
            </a:rPr>
            <a:t>103,601</a:t>
          </a:r>
          <a:r>
            <a:rPr kumimoji="1" lang="ja-JP" altLang="en-US" sz="1300">
              <a:latin typeface="ＭＳ Ｐゴシック"/>
            </a:rPr>
            <a:t>円となったが，類似団体平均は下回っている。</a:t>
          </a:r>
          <a:endParaRPr kumimoji="1" lang="en-US" altLang="ja-JP" sz="1300">
            <a:latin typeface="ＭＳ Ｐゴシック"/>
          </a:endParaRPr>
        </a:p>
        <a:p>
          <a:r>
            <a:rPr kumimoji="1" lang="ja-JP" altLang="en-US" sz="1300">
              <a:latin typeface="ＭＳ Ｐゴシック"/>
            </a:rPr>
            <a:t>　今後，統合小に係るスクールバスの運行業務</a:t>
          </a:r>
          <a:r>
            <a:rPr kumimoji="1" lang="ja-JP" altLang="en-US" sz="1300">
              <a:solidFill>
                <a:schemeClr val="tx1"/>
              </a:solidFill>
              <a:latin typeface="ＭＳ Ｐゴシック"/>
            </a:rPr>
            <a:t>委託や，町内の小中学校において電子黒板やＰＣタブレットのリースが予定され，</a:t>
          </a:r>
          <a:r>
            <a:rPr kumimoji="1" lang="ja-JP" altLang="en-US" sz="1300">
              <a:latin typeface="ＭＳ Ｐゴシック"/>
            </a:rPr>
            <a:t>物件費等が増加する見込みであることから，現状を検証し，見直しを進めたうえで，経費の削減に努めていく。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139694</xdr:rowOff>
    </xdr:from>
    <xdr:to>
      <xdr:col>7</xdr:col>
      <xdr:colOff>152400</xdr:colOff>
      <xdr:row>83</xdr:row>
      <xdr:rowOff>1448</xdr:rowOff>
    </xdr:to>
    <xdr:cxnSp macro="">
      <xdr:nvCxnSpPr>
        <xdr:cNvPr id="191" name="直線コネクタ 190"/>
        <xdr:cNvCxnSpPr/>
      </xdr:nvCxnSpPr>
      <xdr:spPr>
        <a:xfrm>
          <a:off x="4114800" y="14198594"/>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139694</xdr:rowOff>
    </xdr:from>
    <xdr:to>
      <xdr:col>6</xdr:col>
      <xdr:colOff>0</xdr:colOff>
      <xdr:row>82</xdr:row>
      <xdr:rowOff>144343</xdr:rowOff>
    </xdr:to>
    <xdr:cxnSp macro="">
      <xdr:nvCxnSpPr>
        <xdr:cNvPr id="194" name="直線コネクタ 193"/>
        <xdr:cNvCxnSpPr/>
      </xdr:nvCxnSpPr>
      <xdr:spPr>
        <a:xfrm flipV="1">
          <a:off x="3225800" y="14198594"/>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144343</xdr:rowOff>
    </xdr:from>
    <xdr:to>
      <xdr:col>4</xdr:col>
      <xdr:colOff>482600</xdr:colOff>
      <xdr:row>83</xdr:row>
      <xdr:rowOff>643</xdr:rowOff>
    </xdr:to>
    <xdr:cxnSp macro="">
      <xdr:nvCxnSpPr>
        <xdr:cNvPr id="197" name="直線コネクタ 196"/>
        <xdr:cNvCxnSpPr/>
      </xdr:nvCxnSpPr>
      <xdr:spPr>
        <a:xfrm flipV="1">
          <a:off x="2336800" y="1420324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131209</xdr:rowOff>
    </xdr:from>
    <xdr:to>
      <xdr:col>3</xdr:col>
      <xdr:colOff>279400</xdr:colOff>
      <xdr:row>83</xdr:row>
      <xdr:rowOff>643</xdr:rowOff>
    </xdr:to>
    <xdr:cxnSp macro="">
      <xdr:nvCxnSpPr>
        <xdr:cNvPr id="200" name="直線コネクタ 199"/>
        <xdr:cNvCxnSpPr/>
      </xdr:nvCxnSpPr>
      <xdr:spPr>
        <a:xfrm>
          <a:off x="1447800" y="14190109"/>
          <a:ext cx="889000" cy="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122098</xdr:rowOff>
    </xdr:from>
    <xdr:to>
      <xdr:col>7</xdr:col>
      <xdr:colOff>203200</xdr:colOff>
      <xdr:row>83</xdr:row>
      <xdr:rowOff>52248</xdr:rowOff>
    </xdr:to>
    <xdr:sp macro="" textlink="">
      <xdr:nvSpPr>
        <xdr:cNvPr id="210" name="円/楕円 209"/>
        <xdr:cNvSpPr/>
      </xdr:nvSpPr>
      <xdr:spPr>
        <a:xfrm>
          <a:off x="4902200" y="141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138625</xdr:rowOff>
    </xdr:from>
    <xdr:ext cx="762000" cy="259045"/>
    <xdr:sp macro="" textlink="">
      <xdr:nvSpPr>
        <xdr:cNvPr id="211" name="人件費・物件費等の状況該当値テキスト"/>
        <xdr:cNvSpPr txBox="1"/>
      </xdr:nvSpPr>
      <xdr:spPr>
        <a:xfrm>
          <a:off x="5041900" y="1402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88894</xdr:rowOff>
    </xdr:from>
    <xdr:to>
      <xdr:col>6</xdr:col>
      <xdr:colOff>50800</xdr:colOff>
      <xdr:row>83</xdr:row>
      <xdr:rowOff>19044</xdr:rowOff>
    </xdr:to>
    <xdr:sp macro="" textlink="">
      <xdr:nvSpPr>
        <xdr:cNvPr id="212" name="円/楕円 211"/>
        <xdr:cNvSpPr/>
      </xdr:nvSpPr>
      <xdr:spPr>
        <a:xfrm>
          <a:off x="4064000" y="141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29221</xdr:rowOff>
    </xdr:from>
    <xdr:ext cx="736600" cy="259045"/>
    <xdr:sp macro="" textlink="">
      <xdr:nvSpPr>
        <xdr:cNvPr id="213" name="テキスト ボックス 212"/>
        <xdr:cNvSpPr txBox="1"/>
      </xdr:nvSpPr>
      <xdr:spPr>
        <a:xfrm>
          <a:off x="3733800" y="1391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93543</xdr:rowOff>
    </xdr:from>
    <xdr:to>
      <xdr:col>4</xdr:col>
      <xdr:colOff>533400</xdr:colOff>
      <xdr:row>83</xdr:row>
      <xdr:rowOff>23693</xdr:rowOff>
    </xdr:to>
    <xdr:sp macro="" textlink="">
      <xdr:nvSpPr>
        <xdr:cNvPr id="214" name="円/楕円 213"/>
        <xdr:cNvSpPr/>
      </xdr:nvSpPr>
      <xdr:spPr>
        <a:xfrm>
          <a:off x="3175000" y="141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33870</xdr:rowOff>
    </xdr:from>
    <xdr:ext cx="762000" cy="259045"/>
    <xdr:sp macro="" textlink="">
      <xdr:nvSpPr>
        <xdr:cNvPr id="215" name="テキスト ボックス 214"/>
        <xdr:cNvSpPr txBox="1"/>
      </xdr:nvSpPr>
      <xdr:spPr>
        <a:xfrm>
          <a:off x="2844800" y="1392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121293</xdr:rowOff>
    </xdr:from>
    <xdr:to>
      <xdr:col>3</xdr:col>
      <xdr:colOff>330200</xdr:colOff>
      <xdr:row>83</xdr:row>
      <xdr:rowOff>51443</xdr:rowOff>
    </xdr:to>
    <xdr:sp macro="" textlink="">
      <xdr:nvSpPr>
        <xdr:cNvPr id="216" name="円/楕円 215"/>
        <xdr:cNvSpPr/>
      </xdr:nvSpPr>
      <xdr:spPr>
        <a:xfrm>
          <a:off x="2286000" y="141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61620</xdr:rowOff>
    </xdr:from>
    <xdr:ext cx="762000" cy="259045"/>
    <xdr:sp macro="" textlink="">
      <xdr:nvSpPr>
        <xdr:cNvPr id="217" name="テキスト ボックス 216"/>
        <xdr:cNvSpPr txBox="1"/>
      </xdr:nvSpPr>
      <xdr:spPr>
        <a:xfrm>
          <a:off x="1955800" y="1394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80409</xdr:rowOff>
    </xdr:from>
    <xdr:to>
      <xdr:col>2</xdr:col>
      <xdr:colOff>127000</xdr:colOff>
      <xdr:row>83</xdr:row>
      <xdr:rowOff>10559</xdr:rowOff>
    </xdr:to>
    <xdr:sp macro="" textlink="">
      <xdr:nvSpPr>
        <xdr:cNvPr id="218" name="円/楕円 217"/>
        <xdr:cNvSpPr/>
      </xdr:nvSpPr>
      <xdr:spPr>
        <a:xfrm>
          <a:off x="1397000" y="141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20736</xdr:rowOff>
    </xdr:from>
    <xdr:ext cx="762000" cy="259045"/>
    <xdr:sp macro="" textlink="">
      <xdr:nvSpPr>
        <xdr:cNvPr id="219" name="テキスト ボックス 218"/>
        <xdr:cNvSpPr txBox="1"/>
      </xdr:nvSpPr>
      <xdr:spPr>
        <a:xfrm>
          <a:off x="1066800" y="1390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給与水準は前年度より</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97.9</a:t>
          </a:r>
          <a:r>
            <a:rPr kumimoji="1" lang="ja-JP" altLang="en-US" sz="1300">
              <a:latin typeface="ＭＳ Ｐゴシック"/>
            </a:rPr>
            <a:t>％と，類似団体平均や県平均を上回っている。</a:t>
          </a:r>
          <a:endParaRPr kumimoji="1" lang="en-US" altLang="ja-JP" sz="1300">
            <a:latin typeface="ＭＳ Ｐゴシック"/>
          </a:endParaRPr>
        </a:p>
        <a:p>
          <a:r>
            <a:rPr kumimoji="1" lang="ja-JP" altLang="en-US" sz="1300">
              <a:latin typeface="ＭＳ Ｐゴシック"/>
            </a:rPr>
            <a:t>　今後は職員数の管理や職員の各種手当の見直しを徹底し，より一層の給与の適正化に努めていく。</a:t>
          </a: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70358</xdr:rowOff>
    </xdr:to>
    <xdr:cxnSp macro="">
      <xdr:nvCxnSpPr>
        <xdr:cNvPr id="251" name="直線コネクタ 250"/>
        <xdr:cNvCxnSpPr/>
      </xdr:nvCxnSpPr>
      <xdr:spPr>
        <a:xfrm>
          <a:off x="16179800" y="1459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89</xdr:row>
      <xdr:rowOff>147065</xdr:rowOff>
    </xdr:to>
    <xdr:cxnSp macro="">
      <xdr:nvCxnSpPr>
        <xdr:cNvPr id="254" name="直線コネクタ 253"/>
        <xdr:cNvCxnSpPr/>
      </xdr:nvCxnSpPr>
      <xdr:spPr>
        <a:xfrm flipV="1">
          <a:off x="15290800" y="14595348"/>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147065</xdr:rowOff>
    </xdr:to>
    <xdr:cxnSp macro="">
      <xdr:nvCxnSpPr>
        <xdr:cNvPr id="257" name="直線コネクタ 256"/>
        <xdr:cNvCxnSpPr/>
      </xdr:nvCxnSpPr>
      <xdr:spPr>
        <a:xfrm>
          <a:off x="14401800" y="153482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89154</xdr:rowOff>
    </xdr:to>
    <xdr:cxnSp macro="">
      <xdr:nvCxnSpPr>
        <xdr:cNvPr id="260" name="直線コネクタ 259"/>
        <xdr:cNvCxnSpPr/>
      </xdr:nvCxnSpPr>
      <xdr:spPr>
        <a:xfrm>
          <a:off x="13512800" y="14585696"/>
          <a:ext cx="8890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0" name="円/楕円 269"/>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1"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2" name="円/楕円 271"/>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57675</xdr:rowOff>
    </xdr:from>
    <xdr:ext cx="736600" cy="259045"/>
    <xdr:sp macro="" textlink="">
      <xdr:nvSpPr>
        <xdr:cNvPr id="273" name="テキスト ボックス 272"/>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4" name="円/楕円 273"/>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11192</xdr:rowOff>
    </xdr:from>
    <xdr:ext cx="762000" cy="259045"/>
    <xdr:sp macro="" textlink="">
      <xdr:nvSpPr>
        <xdr:cNvPr id="275" name="テキスト ボックス 274"/>
        <xdr:cNvSpPr txBox="1"/>
      </xdr:nvSpPr>
      <xdr:spPr>
        <a:xfrm>
          <a:off x="14909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76" name="円/楕円 275"/>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124731</xdr:rowOff>
    </xdr:from>
    <xdr:ext cx="762000" cy="259045"/>
    <xdr:sp macro="" textlink="">
      <xdr:nvSpPr>
        <xdr:cNvPr id="277" name="テキスト ボックス 276"/>
        <xdr:cNvSpPr txBox="1"/>
      </xdr:nvSpPr>
      <xdr:spPr>
        <a:xfrm>
          <a:off x="14020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78" name="円/楕円 277"/>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48023</xdr:rowOff>
    </xdr:from>
    <xdr:ext cx="762000" cy="259045"/>
    <xdr:sp macro="" textlink="">
      <xdr:nvSpPr>
        <xdr:cNvPr id="279" name="テキスト ボックス 278"/>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年度末退職者数のピークに加え，権限移譲に伴う事務事業に対応すべく，新規採用職員を積極的に雇用したことから，前年度より</a:t>
          </a:r>
          <a:r>
            <a:rPr kumimoji="1" lang="en-US" altLang="ja-JP" sz="1300">
              <a:latin typeface="ＭＳ Ｐゴシック"/>
            </a:rPr>
            <a:t>0.17</a:t>
          </a:r>
          <a:r>
            <a:rPr kumimoji="1" lang="ja-JP" altLang="en-US" sz="1300">
              <a:solidFill>
                <a:schemeClr val="tx1"/>
              </a:solidFill>
              <a:latin typeface="ＭＳ Ｐゴシック"/>
            </a:rPr>
            <a:t>人増の</a:t>
          </a:r>
          <a:r>
            <a:rPr kumimoji="1" lang="en-US" altLang="ja-JP" sz="1300">
              <a:solidFill>
                <a:schemeClr val="tx1"/>
              </a:solidFill>
              <a:latin typeface="ＭＳ Ｐゴシック"/>
            </a:rPr>
            <a:t>7.73</a:t>
          </a:r>
          <a:r>
            <a:rPr kumimoji="1" lang="ja-JP" altLang="en-US" sz="1300">
              <a:solidFill>
                <a:schemeClr val="tx1"/>
              </a:solidFill>
              <a:latin typeface="ＭＳ Ｐゴシック"/>
            </a:rPr>
            <a:t>人と</a:t>
          </a:r>
          <a:r>
            <a:rPr kumimoji="1" lang="ja-JP" altLang="en-US" sz="1300">
              <a:latin typeface="ＭＳ Ｐゴシック"/>
            </a:rPr>
            <a:t>，類似団体平均を上回っている。</a:t>
          </a:r>
          <a:endParaRPr kumimoji="1" lang="en-US" altLang="ja-JP" sz="1300">
            <a:latin typeface="ＭＳ Ｐゴシック"/>
          </a:endParaRPr>
        </a:p>
        <a:p>
          <a:r>
            <a:rPr kumimoji="1" lang="ja-JP" altLang="en-US" sz="1300">
              <a:latin typeface="ＭＳ Ｐゴシック"/>
            </a:rPr>
            <a:t>　今後は「第四次定員適正化計画」に基づき，ＰＤＣＡサイクルの徹底と事務事業の再検証を行い，職員数の適正化を図っていく。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18264</xdr:rowOff>
    </xdr:to>
    <xdr:cxnSp macro="">
      <xdr:nvCxnSpPr>
        <xdr:cNvPr id="316" name="直線コネクタ 315"/>
        <xdr:cNvCxnSpPr/>
      </xdr:nvCxnSpPr>
      <xdr:spPr>
        <a:xfrm>
          <a:off x="16179800" y="10457180"/>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154094</xdr:rowOff>
    </xdr:from>
    <xdr:to>
      <xdr:col>23</xdr:col>
      <xdr:colOff>406400</xdr:colOff>
      <xdr:row>60</xdr:row>
      <xdr:rowOff>170180</xdr:rowOff>
    </xdr:to>
    <xdr:cxnSp macro="">
      <xdr:nvCxnSpPr>
        <xdr:cNvPr id="319" name="直線コネクタ 318"/>
        <xdr:cNvCxnSpPr/>
      </xdr:nvCxnSpPr>
      <xdr:spPr>
        <a:xfrm>
          <a:off x="15290800" y="1044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60</xdr:row>
      <xdr:rowOff>154094</xdr:rowOff>
    </xdr:to>
    <xdr:cxnSp macro="">
      <xdr:nvCxnSpPr>
        <xdr:cNvPr id="322" name="直線コネクタ 321"/>
        <xdr:cNvCxnSpPr/>
      </xdr:nvCxnSpPr>
      <xdr:spPr>
        <a:xfrm>
          <a:off x="14401800" y="1043190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138006</xdr:rowOff>
    </xdr:from>
    <xdr:to>
      <xdr:col>21</xdr:col>
      <xdr:colOff>0</xdr:colOff>
      <xdr:row>60</xdr:row>
      <xdr:rowOff>144901</xdr:rowOff>
    </xdr:to>
    <xdr:cxnSp macro="">
      <xdr:nvCxnSpPr>
        <xdr:cNvPr id="325" name="直線コネクタ 324"/>
        <xdr:cNvCxnSpPr/>
      </xdr:nvCxnSpPr>
      <xdr:spPr>
        <a:xfrm>
          <a:off x="13512800" y="1042500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138914</xdr:rowOff>
    </xdr:from>
    <xdr:to>
      <xdr:col>24</xdr:col>
      <xdr:colOff>609600</xdr:colOff>
      <xdr:row>61</xdr:row>
      <xdr:rowOff>69064</xdr:rowOff>
    </xdr:to>
    <xdr:sp macro="" textlink="">
      <xdr:nvSpPr>
        <xdr:cNvPr id="335" name="円/楕円 334"/>
        <xdr:cNvSpPr/>
      </xdr:nvSpPr>
      <xdr:spPr>
        <a:xfrm>
          <a:off x="169672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110991</xdr:rowOff>
    </xdr:from>
    <xdr:ext cx="762000" cy="259045"/>
    <xdr:sp macro="" textlink="">
      <xdr:nvSpPr>
        <xdr:cNvPr id="336" name="定員管理の状況該当値テキスト"/>
        <xdr:cNvSpPr txBox="1"/>
      </xdr:nvSpPr>
      <xdr:spPr>
        <a:xfrm>
          <a:off x="17106900" y="103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37" name="円/楕円 336"/>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38" name="テキスト ボックス 337"/>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103294</xdr:rowOff>
    </xdr:from>
    <xdr:to>
      <xdr:col>22</xdr:col>
      <xdr:colOff>254000</xdr:colOff>
      <xdr:row>61</xdr:row>
      <xdr:rowOff>33444</xdr:rowOff>
    </xdr:to>
    <xdr:sp macro="" textlink="">
      <xdr:nvSpPr>
        <xdr:cNvPr id="339" name="円/楕円 338"/>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18221</xdr:rowOff>
    </xdr:from>
    <xdr:ext cx="762000" cy="259045"/>
    <xdr:sp macro="" textlink="">
      <xdr:nvSpPr>
        <xdr:cNvPr id="340" name="テキスト ボックス 339"/>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94101</xdr:rowOff>
    </xdr:from>
    <xdr:to>
      <xdr:col>21</xdr:col>
      <xdr:colOff>50800</xdr:colOff>
      <xdr:row>61</xdr:row>
      <xdr:rowOff>24251</xdr:rowOff>
    </xdr:to>
    <xdr:sp macro="" textlink="">
      <xdr:nvSpPr>
        <xdr:cNvPr id="341" name="円/楕円 340"/>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9028</xdr:rowOff>
    </xdr:from>
    <xdr:ext cx="762000" cy="259045"/>
    <xdr:sp macro="" textlink="">
      <xdr:nvSpPr>
        <xdr:cNvPr id="342" name="テキスト ボックス 341"/>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3" name="円/楕円 342"/>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2133</xdr:rowOff>
    </xdr:from>
    <xdr:ext cx="762000" cy="259045"/>
    <xdr:sp macro="" textlink="">
      <xdr:nvSpPr>
        <xdr:cNvPr id="344" name="テキスト ボックス 343"/>
        <xdr:cNvSpPr txBox="1"/>
      </xdr:nvSpPr>
      <xdr:spPr>
        <a:xfrm>
          <a:off x="13131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債の青葉中校舎改築事業債や消防救急無線・共同指令センター整備事業債の償還が開始したことで，公債費は増額となってはいるものの，臨時財政対策債をはじめとした基準財政需要額に算入される町債の割合が多くなっていることから，前年度より</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9.0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施設の老朽化や人口減少の影響を受けて，統合小校舎整備に係る多額の地方債発行が見込まれることから，緊急性の高いものや，交付税措置の高いものを選択していくことで適正な資金調達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42</xdr:row>
      <xdr:rowOff>129963</xdr:rowOff>
    </xdr:to>
    <xdr:cxnSp macro="">
      <xdr:nvCxnSpPr>
        <xdr:cNvPr id="377" name="直線コネクタ 376"/>
        <xdr:cNvCxnSpPr/>
      </xdr:nvCxnSpPr>
      <xdr:spPr>
        <a:xfrm flipV="1">
          <a:off x="16179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71120</xdr:rowOff>
    </xdr:to>
    <xdr:cxnSp macro="">
      <xdr:nvCxnSpPr>
        <xdr:cNvPr id="380" name="直線コネクタ 379"/>
        <xdr:cNvCxnSpPr/>
      </xdr:nvCxnSpPr>
      <xdr:spPr>
        <a:xfrm flipV="1">
          <a:off x="15290800" y="73308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2" name="テキスト ボックス 38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167640</xdr:rowOff>
    </xdr:to>
    <xdr:cxnSp macro="">
      <xdr:nvCxnSpPr>
        <xdr:cNvPr id="383" name="直線コネクタ 382"/>
        <xdr:cNvCxnSpPr/>
      </xdr:nvCxnSpPr>
      <xdr:spPr>
        <a:xfrm flipV="1">
          <a:off x="14401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5" name="テキスト ボックス 384"/>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108796</xdr:rowOff>
    </xdr:to>
    <xdr:cxnSp macro="">
      <xdr:nvCxnSpPr>
        <xdr:cNvPr id="386" name="直線コネクタ 385"/>
        <xdr:cNvCxnSpPr/>
      </xdr:nvCxnSpPr>
      <xdr:spPr>
        <a:xfrm flipV="1">
          <a:off x="13512800" y="75399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396" name="円/楕円 395"/>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397"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398" name="円/楕円 397"/>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399" name="テキスト ボックス 398"/>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0" name="円/楕円 399"/>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1" name="テキスト ボックス 400"/>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2" name="円/楕円 401"/>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3" name="テキスト ボックス 402"/>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404" name="円/楕円 403"/>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405" name="テキスト ボックス 404"/>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青葉中校舎改築事業に係る地方債を発行したことで，地方債現在高は増加となってはいるが，公営企業については，過度な地方債の発行を抑制することで，地方債残高が年々減少し，将来負担比率は前年度より</a:t>
          </a:r>
          <a:r>
            <a:rPr kumimoji="1" lang="en-US" altLang="ja-JP" sz="1300">
              <a:latin typeface="ＭＳ Ｐゴシック"/>
            </a:rPr>
            <a:t>1.6</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今後も大戸小校舎や長岡小校舎の大規模改造事業や，広域ごみ処理施設整備事業が進む上で，過度に地方債を発行せず，事業内容を十分に精査し，将来世代の負担を軽減できるよう努めていく。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101092</xdr:rowOff>
    </xdr:from>
    <xdr:to>
      <xdr:col>24</xdr:col>
      <xdr:colOff>558800</xdr:colOff>
      <xdr:row>17</xdr:row>
      <xdr:rowOff>113961</xdr:rowOff>
    </xdr:to>
    <xdr:cxnSp macro="">
      <xdr:nvCxnSpPr>
        <xdr:cNvPr id="439" name="直線コネクタ 438"/>
        <xdr:cNvCxnSpPr/>
      </xdr:nvCxnSpPr>
      <xdr:spPr>
        <a:xfrm flipV="1">
          <a:off x="16179800" y="301574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113961</xdr:rowOff>
    </xdr:from>
    <xdr:to>
      <xdr:col>23</xdr:col>
      <xdr:colOff>406400</xdr:colOff>
      <xdr:row>18</xdr:row>
      <xdr:rowOff>39836</xdr:rowOff>
    </xdr:to>
    <xdr:cxnSp macro="">
      <xdr:nvCxnSpPr>
        <xdr:cNvPr id="442" name="直線コネクタ 441"/>
        <xdr:cNvCxnSpPr/>
      </xdr:nvCxnSpPr>
      <xdr:spPr>
        <a:xfrm flipV="1">
          <a:off x="15290800" y="3028611"/>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39836</xdr:rowOff>
    </xdr:from>
    <xdr:to>
      <xdr:col>22</xdr:col>
      <xdr:colOff>203200</xdr:colOff>
      <xdr:row>18</xdr:row>
      <xdr:rowOff>124291</xdr:rowOff>
    </xdr:to>
    <xdr:cxnSp macro="">
      <xdr:nvCxnSpPr>
        <xdr:cNvPr id="445" name="直線コネクタ 444"/>
        <xdr:cNvCxnSpPr/>
      </xdr:nvCxnSpPr>
      <xdr:spPr>
        <a:xfrm flipV="1">
          <a:off x="14401800" y="312593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124291</xdr:rowOff>
    </xdr:from>
    <xdr:to>
      <xdr:col>21</xdr:col>
      <xdr:colOff>0</xdr:colOff>
      <xdr:row>18</xdr:row>
      <xdr:rowOff>138769</xdr:rowOff>
    </xdr:to>
    <xdr:cxnSp macro="">
      <xdr:nvCxnSpPr>
        <xdr:cNvPr id="448" name="直線コネクタ 447"/>
        <xdr:cNvCxnSpPr/>
      </xdr:nvCxnSpPr>
      <xdr:spPr>
        <a:xfrm flipV="1">
          <a:off x="13512800" y="32103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50292</xdr:rowOff>
    </xdr:from>
    <xdr:to>
      <xdr:col>24</xdr:col>
      <xdr:colOff>609600</xdr:colOff>
      <xdr:row>17</xdr:row>
      <xdr:rowOff>151892</xdr:rowOff>
    </xdr:to>
    <xdr:sp macro="" textlink="">
      <xdr:nvSpPr>
        <xdr:cNvPr id="458" name="円/楕円 457"/>
        <xdr:cNvSpPr/>
      </xdr:nvSpPr>
      <xdr:spPr>
        <a:xfrm>
          <a:off x="169672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22369</xdr:rowOff>
    </xdr:from>
    <xdr:ext cx="762000" cy="259045"/>
    <xdr:sp macro="" textlink="">
      <xdr:nvSpPr>
        <xdr:cNvPr id="459" name="将来負担の状況該当値テキスト"/>
        <xdr:cNvSpPr txBox="1"/>
      </xdr:nvSpPr>
      <xdr:spPr>
        <a:xfrm>
          <a:off x="17106900" y="293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63161</xdr:rowOff>
    </xdr:from>
    <xdr:to>
      <xdr:col>23</xdr:col>
      <xdr:colOff>457200</xdr:colOff>
      <xdr:row>17</xdr:row>
      <xdr:rowOff>164761</xdr:rowOff>
    </xdr:to>
    <xdr:sp macro="" textlink="">
      <xdr:nvSpPr>
        <xdr:cNvPr id="460" name="円/楕円 459"/>
        <xdr:cNvSpPr/>
      </xdr:nvSpPr>
      <xdr:spPr>
        <a:xfrm>
          <a:off x="16129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149538</xdr:rowOff>
    </xdr:from>
    <xdr:ext cx="736600" cy="259045"/>
    <xdr:sp macro="" textlink="">
      <xdr:nvSpPr>
        <xdr:cNvPr id="461" name="テキスト ボックス 460"/>
        <xdr:cNvSpPr txBox="1"/>
      </xdr:nvSpPr>
      <xdr:spPr>
        <a:xfrm>
          <a:off x="15798800" y="306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160486</xdr:rowOff>
    </xdr:from>
    <xdr:to>
      <xdr:col>22</xdr:col>
      <xdr:colOff>254000</xdr:colOff>
      <xdr:row>18</xdr:row>
      <xdr:rowOff>90636</xdr:rowOff>
    </xdr:to>
    <xdr:sp macro="" textlink="">
      <xdr:nvSpPr>
        <xdr:cNvPr id="462" name="円/楕円 461"/>
        <xdr:cNvSpPr/>
      </xdr:nvSpPr>
      <xdr:spPr>
        <a:xfrm>
          <a:off x="15240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75413</xdr:rowOff>
    </xdr:from>
    <xdr:ext cx="762000" cy="259045"/>
    <xdr:sp macro="" textlink="">
      <xdr:nvSpPr>
        <xdr:cNvPr id="463" name="テキスト ボックス 462"/>
        <xdr:cNvSpPr txBox="1"/>
      </xdr:nvSpPr>
      <xdr:spPr>
        <a:xfrm>
          <a:off x="14909800" y="31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73491</xdr:rowOff>
    </xdr:from>
    <xdr:to>
      <xdr:col>21</xdr:col>
      <xdr:colOff>50800</xdr:colOff>
      <xdr:row>19</xdr:row>
      <xdr:rowOff>3641</xdr:rowOff>
    </xdr:to>
    <xdr:sp macro="" textlink="">
      <xdr:nvSpPr>
        <xdr:cNvPr id="464" name="円/楕円 463"/>
        <xdr:cNvSpPr/>
      </xdr:nvSpPr>
      <xdr:spPr>
        <a:xfrm>
          <a:off x="14351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159867</xdr:rowOff>
    </xdr:from>
    <xdr:ext cx="762000" cy="259045"/>
    <xdr:sp macro="" textlink="">
      <xdr:nvSpPr>
        <xdr:cNvPr id="465" name="テキスト ボックス 464"/>
        <xdr:cNvSpPr txBox="1"/>
      </xdr:nvSpPr>
      <xdr:spPr>
        <a:xfrm>
          <a:off x="14020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87969</xdr:rowOff>
    </xdr:from>
    <xdr:to>
      <xdr:col>19</xdr:col>
      <xdr:colOff>533400</xdr:colOff>
      <xdr:row>19</xdr:row>
      <xdr:rowOff>18119</xdr:rowOff>
    </xdr:to>
    <xdr:sp macro="" textlink="">
      <xdr:nvSpPr>
        <xdr:cNvPr id="466" name="円/楕円 465"/>
        <xdr:cNvSpPr/>
      </xdr:nvSpPr>
      <xdr:spPr>
        <a:xfrm>
          <a:off x="13462000" y="31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2896</xdr:rowOff>
    </xdr:from>
    <xdr:ext cx="762000" cy="259045"/>
    <xdr:sp macro="" textlink="">
      <xdr:nvSpPr>
        <xdr:cNvPr id="467" name="テキスト ボックス 466"/>
        <xdr:cNvSpPr txBox="1"/>
      </xdr:nvSpPr>
      <xdr:spPr>
        <a:xfrm>
          <a:off x="13131800" y="32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33,774
33,342
121.58
11,580,792
11,086,145
429,015
7,326,937
9,603,307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人事院勧告により，職員の平均給与及び期末・勤勉手当の引き上げを行ったたことで，前年度より</a:t>
          </a:r>
          <a:r>
            <a:rPr kumimoji="1" lang="en-US" altLang="ja-JP" sz="1300">
              <a:latin typeface="ＭＳ Ｐゴシック"/>
            </a:rPr>
            <a:t>0.6</a:t>
          </a:r>
          <a:r>
            <a:rPr kumimoji="1" lang="ja-JP" altLang="en-US" sz="1300">
              <a:latin typeface="ＭＳ Ｐゴシック"/>
            </a:rPr>
            <a:t>ポイント増の</a:t>
          </a:r>
          <a:r>
            <a:rPr kumimoji="1" lang="en-US" altLang="ja-JP" sz="1300">
              <a:latin typeface="ＭＳ Ｐゴシック"/>
            </a:rPr>
            <a:t>30.0</a:t>
          </a:r>
          <a:r>
            <a:rPr kumimoji="1" lang="ja-JP" altLang="en-US" sz="1300">
              <a:latin typeface="ＭＳ Ｐゴシック"/>
            </a:rPr>
            <a:t>％となって</a:t>
          </a:r>
          <a:r>
            <a:rPr kumimoji="1" lang="ja-JP" altLang="en-US" sz="1300">
              <a:solidFill>
                <a:schemeClr val="tx1"/>
              </a:solidFill>
              <a:latin typeface="ＭＳ Ｐゴシック"/>
            </a:rPr>
            <a:t>いる。</a:t>
          </a:r>
          <a:r>
            <a:rPr kumimoji="1" lang="ja-JP" altLang="ja-JP" sz="1300">
              <a:solidFill>
                <a:schemeClr val="dk1"/>
              </a:solidFill>
              <a:effectLst/>
              <a:latin typeface="+mn-lt"/>
              <a:ea typeface="+mn-ea"/>
              <a:cs typeface="+mn-cs"/>
            </a:rPr>
            <a:t>また，</a:t>
          </a:r>
          <a:r>
            <a:rPr kumimoji="1" lang="ja-JP" altLang="en-US" sz="1300">
              <a:solidFill>
                <a:schemeClr val="dk1"/>
              </a:solidFill>
              <a:effectLst/>
              <a:latin typeface="+mn-lt"/>
              <a:ea typeface="+mn-ea"/>
              <a:cs typeface="+mn-cs"/>
            </a:rPr>
            <a:t>職員の平均年齢が高いことから</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6.4</a:t>
          </a:r>
          <a:r>
            <a:rPr kumimoji="1" lang="ja-JP" altLang="ja-JP" sz="1300">
              <a:solidFill>
                <a:schemeClr val="dk1"/>
              </a:solidFill>
              <a:effectLst/>
              <a:latin typeface="+mn-lt"/>
              <a:ea typeface="+mn-ea"/>
              <a:cs typeface="+mn-cs"/>
            </a:rPr>
            <a:t>ポイント上回る高い水準となっている。</a:t>
          </a:r>
          <a:endParaRPr kumimoji="1" lang="en-US" altLang="ja-JP" sz="1200">
            <a:solidFill>
              <a:schemeClr val="dk1"/>
            </a:solidFill>
            <a:effectLst/>
            <a:latin typeface="ＭＳ Ｐゴシック"/>
            <a:ea typeface="+mn-ea"/>
            <a:cs typeface="+mn-cs"/>
          </a:endParaRPr>
        </a:p>
        <a:p>
          <a:r>
            <a:rPr kumimoji="1" lang="ja-JP" altLang="en-US" sz="1200" baseline="0">
              <a:solidFill>
                <a:schemeClr val="dk1"/>
              </a:solidFill>
              <a:effectLst/>
              <a:latin typeface="ＭＳ Ｐゴシック"/>
              <a:ea typeface="+mn-ea"/>
              <a:cs typeface="+mn-cs"/>
            </a:rPr>
            <a:t>　</a:t>
          </a:r>
          <a:r>
            <a:rPr kumimoji="1" lang="ja-JP" altLang="en-US" sz="1200">
              <a:latin typeface="ＭＳ Ｐゴシック"/>
            </a:rPr>
            <a:t>今</a:t>
          </a:r>
          <a:r>
            <a:rPr kumimoji="1" lang="ja-JP" altLang="en-US" sz="1300">
              <a:latin typeface="ＭＳ Ｐゴシック"/>
            </a:rPr>
            <a:t>後は退職者のピークが続いていく中，職員数の管理や職員の各種手当の見直しを徹底し，人件費削減に努めていく。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99568</xdr:rowOff>
    </xdr:from>
    <xdr:to>
      <xdr:col>7</xdr:col>
      <xdr:colOff>15875</xdr:colOff>
      <xdr:row>38</xdr:row>
      <xdr:rowOff>127000</xdr:rowOff>
    </xdr:to>
    <xdr:cxnSp macro="">
      <xdr:nvCxnSpPr>
        <xdr:cNvPr id="62" name="直線コネクタ 61"/>
        <xdr:cNvCxnSpPr/>
      </xdr:nvCxnSpPr>
      <xdr:spPr>
        <a:xfrm>
          <a:off x="3987800" y="6614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99568</xdr:rowOff>
    </xdr:from>
    <xdr:to>
      <xdr:col>5</xdr:col>
      <xdr:colOff>549275</xdr:colOff>
      <xdr:row>38</xdr:row>
      <xdr:rowOff>127000</xdr:rowOff>
    </xdr:to>
    <xdr:cxnSp macro="">
      <xdr:nvCxnSpPr>
        <xdr:cNvPr id="65" name="直線コネクタ 64"/>
        <xdr:cNvCxnSpPr/>
      </xdr:nvCxnSpPr>
      <xdr:spPr>
        <a:xfrm flipV="1">
          <a:off x="3098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168148</xdr:rowOff>
    </xdr:to>
    <xdr:cxnSp macro="">
      <xdr:nvCxnSpPr>
        <xdr:cNvPr id="68" name="直線コネクタ 67"/>
        <xdr:cNvCxnSpPr/>
      </xdr:nvCxnSpPr>
      <xdr:spPr>
        <a:xfrm flipV="1">
          <a:off x="2209800" y="6642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99568</xdr:rowOff>
    </xdr:from>
    <xdr:to>
      <xdr:col>3</xdr:col>
      <xdr:colOff>142875</xdr:colOff>
      <xdr:row>38</xdr:row>
      <xdr:rowOff>168148</xdr:rowOff>
    </xdr:to>
    <xdr:cxnSp macro="">
      <xdr:nvCxnSpPr>
        <xdr:cNvPr id="71" name="直線コネクタ 70"/>
        <xdr:cNvCxnSpPr/>
      </xdr:nvCxnSpPr>
      <xdr:spPr>
        <a:xfrm>
          <a:off x="1320800" y="66146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1" name="円/楕円 80"/>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2"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48768</xdr:rowOff>
    </xdr:from>
    <xdr:to>
      <xdr:col>5</xdr:col>
      <xdr:colOff>600075</xdr:colOff>
      <xdr:row>38</xdr:row>
      <xdr:rowOff>150368</xdr:rowOff>
    </xdr:to>
    <xdr:sp macro="" textlink="">
      <xdr:nvSpPr>
        <xdr:cNvPr id="83" name="円/楕円 82"/>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135145</xdr:rowOff>
    </xdr:from>
    <xdr:ext cx="736600" cy="259045"/>
    <xdr:sp macro="" textlink="">
      <xdr:nvSpPr>
        <xdr:cNvPr id="84" name="テキスト ボックス 83"/>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5" name="円/楕円 84"/>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6" name="テキスト ボックス 85"/>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117348</xdr:rowOff>
    </xdr:from>
    <xdr:to>
      <xdr:col>3</xdr:col>
      <xdr:colOff>193675</xdr:colOff>
      <xdr:row>39</xdr:row>
      <xdr:rowOff>47498</xdr:rowOff>
    </xdr:to>
    <xdr:sp macro="" textlink="">
      <xdr:nvSpPr>
        <xdr:cNvPr id="87" name="円/楕円 86"/>
        <xdr:cNvSpPr/>
      </xdr:nvSpPr>
      <xdr:spPr>
        <a:xfrm>
          <a:off x="2159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32275</xdr:rowOff>
    </xdr:from>
    <xdr:ext cx="762000" cy="259045"/>
    <xdr:sp macro="" textlink="">
      <xdr:nvSpPr>
        <xdr:cNvPr id="88" name="テキスト ボックス 87"/>
        <xdr:cNvSpPr txBox="1"/>
      </xdr:nvSpPr>
      <xdr:spPr>
        <a:xfrm>
          <a:off x="1828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48768</xdr:rowOff>
    </xdr:from>
    <xdr:to>
      <xdr:col>1</xdr:col>
      <xdr:colOff>676275</xdr:colOff>
      <xdr:row>38</xdr:row>
      <xdr:rowOff>150368</xdr:rowOff>
    </xdr:to>
    <xdr:sp macro="" textlink="">
      <xdr:nvSpPr>
        <xdr:cNvPr id="89" name="円/楕円 88"/>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135145</xdr:rowOff>
    </xdr:from>
    <xdr:ext cx="762000" cy="259045"/>
    <xdr:sp macro="" textlink="">
      <xdr:nvSpPr>
        <xdr:cNvPr id="90" name="テキスト ボックス 89"/>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年度からの消費税の増税により，物件費の全体的な増加や，</a:t>
          </a:r>
          <a:r>
            <a:rPr lang="ja-JP" altLang="en-US" sz="1300" b="0" i="0" u="none" strike="noStrike" baseline="0" smtClean="0">
              <a:solidFill>
                <a:schemeClr val="dk1"/>
              </a:solidFill>
              <a:latin typeface="+mn-lt"/>
              <a:ea typeface="+mn-ea"/>
              <a:cs typeface="+mn-cs"/>
            </a:rPr>
            <a:t>道路の景観向上や交通の快適性，安全確保のために植栽管理委託料が増額したことで，前年度より</a:t>
          </a:r>
          <a:r>
            <a:rPr lang="en-US" altLang="ja-JP" sz="1300" b="0" i="0" u="none" strike="noStrike" baseline="0" smtClean="0">
              <a:solidFill>
                <a:schemeClr val="dk1"/>
              </a:solidFill>
              <a:latin typeface="+mn-lt"/>
              <a:ea typeface="+mn-ea"/>
              <a:cs typeface="+mn-cs"/>
            </a:rPr>
            <a:t>0.6</a:t>
          </a:r>
          <a:r>
            <a:rPr lang="ja-JP" altLang="en-US" sz="1300" b="0" i="0" u="none" strike="noStrike" baseline="0" smtClean="0">
              <a:solidFill>
                <a:schemeClr val="dk1"/>
              </a:solidFill>
              <a:latin typeface="+mn-lt"/>
              <a:ea typeface="+mn-ea"/>
              <a:cs typeface="+mn-cs"/>
            </a:rPr>
            <a:t>ポイント増の</a:t>
          </a:r>
          <a:r>
            <a:rPr lang="en-US" altLang="ja-JP" sz="1300" b="0" i="0" u="none" strike="noStrike" baseline="0" smtClean="0">
              <a:solidFill>
                <a:schemeClr val="dk1"/>
              </a:solidFill>
              <a:latin typeface="+mn-lt"/>
              <a:ea typeface="+mn-ea"/>
              <a:cs typeface="+mn-cs"/>
            </a:rPr>
            <a:t>10.4</a:t>
          </a:r>
          <a:r>
            <a:rPr lang="ja-JP" altLang="en-US" sz="1300" b="0" i="0" u="none" strike="noStrike" baseline="0" smtClean="0">
              <a:solidFill>
                <a:schemeClr val="dk1"/>
              </a:solidFill>
              <a:latin typeface="+mn-lt"/>
              <a:ea typeface="+mn-ea"/>
              <a:cs typeface="+mn-cs"/>
            </a:rPr>
            <a:t>％になっている</a:t>
          </a:r>
          <a:r>
            <a:rPr lang="ja-JP" altLang="en-US" sz="1300" b="0" i="0" u="none" strike="noStrike" baseline="0" smtClean="0">
              <a:solidFill>
                <a:schemeClr val="tx1"/>
              </a:solidFill>
              <a:latin typeface="+mn-lt"/>
              <a:ea typeface="+mn-ea"/>
              <a:cs typeface="+mn-cs"/>
            </a:rPr>
            <a:t>が，類似団体と比較して</a:t>
          </a:r>
          <a:r>
            <a:rPr lang="en-US" altLang="ja-JP" sz="1300" b="0" i="0" u="none" strike="noStrike" baseline="0" smtClean="0">
              <a:solidFill>
                <a:schemeClr val="tx1"/>
              </a:solidFill>
              <a:latin typeface="+mn-lt"/>
              <a:ea typeface="+mn-ea"/>
              <a:cs typeface="+mn-cs"/>
            </a:rPr>
            <a:t>5.5</a:t>
          </a:r>
          <a:r>
            <a:rPr lang="ja-JP" altLang="en-US" sz="1300" b="0" i="0" u="none" strike="noStrike" baseline="0" smtClean="0">
              <a:solidFill>
                <a:schemeClr val="tx1"/>
              </a:solidFill>
              <a:latin typeface="+mn-lt"/>
              <a:ea typeface="+mn-ea"/>
              <a:cs typeface="+mn-cs"/>
            </a:rPr>
            <a:t>ポイント下回っている。</a:t>
          </a:r>
          <a:r>
            <a:rPr kumimoji="1" lang="ja-JP" altLang="en-US" sz="1300" b="0" i="0" u="none" strike="noStrike" baseline="0" smtClean="0">
              <a:solidFill>
                <a:schemeClr val="tx1"/>
              </a:solidFill>
              <a:latin typeface="+mn-lt"/>
              <a:ea typeface="+mn-ea"/>
              <a:cs typeface="+mn-cs"/>
            </a:rPr>
            <a:t>今後も業務に関するシステムの導入や施設</a:t>
          </a:r>
          <a:r>
            <a:rPr kumimoji="1" lang="ja-JP" altLang="en-US" sz="1300" b="0" i="0" u="none" strike="noStrike" baseline="0" smtClean="0">
              <a:solidFill>
                <a:schemeClr val="dk1"/>
              </a:solidFill>
              <a:latin typeface="+mn-lt"/>
              <a:ea typeface="+mn-ea"/>
              <a:cs typeface="+mn-cs"/>
            </a:rPr>
            <a:t>の維持管理といった委託料の増が見込まれることから，経常的な委託の見直しを図り，経費の削減を徹底していく。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30988</xdr:rowOff>
    </xdr:to>
    <xdr:cxnSp macro="">
      <xdr:nvCxnSpPr>
        <xdr:cNvPr id="120" name="直線コネクタ 119"/>
        <xdr:cNvCxnSpPr/>
      </xdr:nvCxnSpPr>
      <xdr:spPr>
        <a:xfrm>
          <a:off x="15671800" y="2746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8128</xdr:rowOff>
    </xdr:to>
    <xdr:cxnSp macro="">
      <xdr:nvCxnSpPr>
        <xdr:cNvPr id="123" name="直線コネクタ 122"/>
        <xdr:cNvCxnSpPr/>
      </xdr:nvCxnSpPr>
      <xdr:spPr>
        <a:xfrm flipV="1">
          <a:off x="14782800" y="2746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8128</xdr:rowOff>
    </xdr:to>
    <xdr:cxnSp macro="">
      <xdr:nvCxnSpPr>
        <xdr:cNvPr id="126" name="直線コネクタ 125"/>
        <xdr:cNvCxnSpPr/>
      </xdr:nvCxnSpPr>
      <xdr:spPr>
        <a:xfrm>
          <a:off x="13893800" y="26873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106426</xdr:rowOff>
    </xdr:from>
    <xdr:to>
      <xdr:col>20</xdr:col>
      <xdr:colOff>158750</xdr:colOff>
      <xdr:row>15</xdr:row>
      <xdr:rowOff>115570</xdr:rowOff>
    </xdr:to>
    <xdr:cxnSp macro="">
      <xdr:nvCxnSpPr>
        <xdr:cNvPr id="129" name="直線コネクタ 128"/>
        <xdr:cNvCxnSpPr/>
      </xdr:nvCxnSpPr>
      <xdr:spPr>
        <a:xfrm>
          <a:off x="13004800" y="2678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39" name="円/楕円 138"/>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168165</xdr:rowOff>
    </xdr:from>
    <xdr:ext cx="762000" cy="259045"/>
    <xdr:sp macro="" textlink="">
      <xdr:nvSpPr>
        <xdr:cNvPr id="140"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1" name="円/楕円 140"/>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2" name="テキスト ボックス 141"/>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3" name="円/楕円 142"/>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4" name="テキスト ボックス 143"/>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45" name="円/楕円 144"/>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46" name="テキスト ボックス 145"/>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47" name="円/楕円 146"/>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48" name="テキスト ボックス 147"/>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年々高齢化が進み，介護・医療サービスといった扶助費が増加しているため，前年度より</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6.1</a:t>
          </a:r>
          <a:r>
            <a:rPr kumimoji="1" lang="ja-JP" altLang="en-US" sz="1300">
              <a:latin typeface="ＭＳ Ｐゴシック"/>
            </a:rPr>
            <a:t>％となっているが，類似団体平均</a:t>
          </a:r>
          <a:r>
            <a:rPr kumimoji="1" lang="ja-JP" altLang="en-US" sz="1300">
              <a:solidFill>
                <a:schemeClr val="tx1"/>
              </a:solidFill>
              <a:latin typeface="ＭＳ Ｐゴシック"/>
            </a:rPr>
            <a:t>と比較して</a:t>
          </a:r>
          <a:r>
            <a:rPr kumimoji="1" lang="en-US" altLang="ja-JP" sz="1300">
              <a:solidFill>
                <a:schemeClr val="tx1"/>
              </a:solidFill>
              <a:latin typeface="ＭＳ Ｐゴシック"/>
            </a:rPr>
            <a:t>1.2</a:t>
          </a:r>
          <a:r>
            <a:rPr kumimoji="1" lang="ja-JP" altLang="en-US" sz="1300">
              <a:solidFill>
                <a:schemeClr val="tx1"/>
              </a:solidFill>
              <a:latin typeface="ＭＳ Ｐゴシック"/>
            </a:rPr>
            <a:t>ポイント下回っている。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今後も高齢化が進む</a:t>
          </a:r>
          <a:r>
            <a:rPr kumimoji="1" lang="ja-JP" altLang="en-US" sz="1300">
              <a:latin typeface="ＭＳ Ｐゴシック"/>
            </a:rPr>
            <a:t>上で，介護・医療サービスの水準を維持するために扶助費の増加が見込まれることから，地域住民の健康づくりに積極的に取り組むことで，扶助費の削減に努めていく。</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44450</xdr:rowOff>
    </xdr:to>
    <xdr:cxnSp macro="">
      <xdr:nvCxnSpPr>
        <xdr:cNvPr id="181" name="直線コネクタ 180"/>
        <xdr:cNvCxnSpPr/>
      </xdr:nvCxnSpPr>
      <xdr:spPr>
        <a:xfrm>
          <a:off x="3987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44450</xdr:rowOff>
    </xdr:to>
    <xdr:cxnSp macro="">
      <xdr:nvCxnSpPr>
        <xdr:cNvPr id="184" name="直線コネクタ 183"/>
        <xdr:cNvCxnSpPr/>
      </xdr:nvCxnSpPr>
      <xdr:spPr>
        <a:xfrm flipV="1">
          <a:off x="3098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44450</xdr:rowOff>
    </xdr:to>
    <xdr:cxnSp macro="">
      <xdr:nvCxnSpPr>
        <xdr:cNvPr id="187" name="直線コネクタ 186"/>
        <xdr:cNvCxnSpPr/>
      </xdr:nvCxnSpPr>
      <xdr:spPr>
        <a:xfrm>
          <a:off x="2209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139700</xdr:rowOff>
    </xdr:to>
    <xdr:cxnSp macro="">
      <xdr:nvCxnSpPr>
        <xdr:cNvPr id="190" name="直線コネクタ 189"/>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0" name="円/楕円 199"/>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1"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4" name="円/楕円 203"/>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05" name="テキスト ボックス 204"/>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06" name="円/楕円 205"/>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07" name="テキスト ボックス 20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08" name="円/楕円 207"/>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09" name="テキスト ボックス 208"/>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年度に行った借換債の償還が開始したことから，農業集落排水事業における公債費への繰出金が増額したことで，前年度より</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18.9</a:t>
          </a:r>
          <a:r>
            <a:rPr kumimoji="1" lang="ja-JP" altLang="en-US" sz="1300">
              <a:latin typeface="ＭＳ Ｐゴシック"/>
            </a:rPr>
            <a:t>％と類似団体平均を</a:t>
          </a:r>
          <a:r>
            <a:rPr kumimoji="1" lang="en-US" altLang="ja-JP" sz="1300">
              <a:solidFill>
                <a:schemeClr val="tx1"/>
              </a:solidFill>
              <a:latin typeface="ＭＳ Ｐゴシック"/>
            </a:rPr>
            <a:t>4.4</a:t>
          </a:r>
          <a:r>
            <a:rPr kumimoji="1" lang="ja-JP" altLang="en-US" sz="1300">
              <a:solidFill>
                <a:schemeClr val="tx1"/>
              </a:solidFill>
              <a:latin typeface="ＭＳ Ｐゴシック"/>
            </a:rPr>
            <a:t>ポイント</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繰出金については，年々増加傾向であることから，税収を主な財源とする一般会計の負担額を減らすよう各会計での収入の確立を図っていく。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44704</xdr:rowOff>
    </xdr:from>
    <xdr:to>
      <xdr:col>24</xdr:col>
      <xdr:colOff>31750</xdr:colOff>
      <xdr:row>58</xdr:row>
      <xdr:rowOff>76708</xdr:rowOff>
    </xdr:to>
    <xdr:cxnSp macro="">
      <xdr:nvCxnSpPr>
        <xdr:cNvPr id="239" name="直線コネクタ 238"/>
        <xdr:cNvCxnSpPr/>
      </xdr:nvCxnSpPr>
      <xdr:spPr>
        <a:xfrm>
          <a:off x="15671800" y="9988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44704</xdr:rowOff>
    </xdr:to>
    <xdr:cxnSp macro="">
      <xdr:nvCxnSpPr>
        <xdr:cNvPr id="242" name="直線コネクタ 241"/>
        <xdr:cNvCxnSpPr/>
      </xdr:nvCxnSpPr>
      <xdr:spPr>
        <a:xfrm>
          <a:off x="14782800" y="9956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xdr:rowOff>
    </xdr:from>
    <xdr:to>
      <xdr:col>21</xdr:col>
      <xdr:colOff>361950</xdr:colOff>
      <xdr:row>58</xdr:row>
      <xdr:rowOff>12700</xdr:rowOff>
    </xdr:to>
    <xdr:cxnSp macro="">
      <xdr:nvCxnSpPr>
        <xdr:cNvPr id="245" name="直線コネクタ 244"/>
        <xdr:cNvCxnSpPr/>
      </xdr:nvCxnSpPr>
      <xdr:spPr>
        <a:xfrm>
          <a:off x="13893800" y="9947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133858</xdr:rowOff>
    </xdr:from>
    <xdr:to>
      <xdr:col>20</xdr:col>
      <xdr:colOff>158750</xdr:colOff>
      <xdr:row>58</xdr:row>
      <xdr:rowOff>3556</xdr:rowOff>
    </xdr:to>
    <xdr:cxnSp macro="">
      <xdr:nvCxnSpPr>
        <xdr:cNvPr id="248" name="直線コネクタ 247"/>
        <xdr:cNvCxnSpPr/>
      </xdr:nvCxnSpPr>
      <xdr:spPr>
        <a:xfrm>
          <a:off x="13004800" y="9906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25908</xdr:rowOff>
    </xdr:from>
    <xdr:to>
      <xdr:col>24</xdr:col>
      <xdr:colOff>82550</xdr:colOff>
      <xdr:row>58</xdr:row>
      <xdr:rowOff>127508</xdr:rowOff>
    </xdr:to>
    <xdr:sp macro="" textlink="">
      <xdr:nvSpPr>
        <xdr:cNvPr id="258" name="円/楕円 257"/>
        <xdr:cNvSpPr/>
      </xdr:nvSpPr>
      <xdr:spPr>
        <a:xfrm>
          <a:off x="164592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169435</xdr:rowOff>
    </xdr:from>
    <xdr:ext cx="762000" cy="259045"/>
    <xdr:sp macro="" textlink="">
      <xdr:nvSpPr>
        <xdr:cNvPr id="259" name="その他該当値テキスト"/>
        <xdr:cNvSpPr txBox="1"/>
      </xdr:nvSpPr>
      <xdr:spPr>
        <a:xfrm>
          <a:off x="165989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165354</xdr:rowOff>
    </xdr:from>
    <xdr:to>
      <xdr:col>22</xdr:col>
      <xdr:colOff>615950</xdr:colOff>
      <xdr:row>58</xdr:row>
      <xdr:rowOff>95504</xdr:rowOff>
    </xdr:to>
    <xdr:sp macro="" textlink="">
      <xdr:nvSpPr>
        <xdr:cNvPr id="260" name="円/楕円 259"/>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80281</xdr:rowOff>
    </xdr:from>
    <xdr:ext cx="736600" cy="259045"/>
    <xdr:sp macro="" textlink="">
      <xdr:nvSpPr>
        <xdr:cNvPr id="261" name="テキスト ボックス 260"/>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2" name="円/楕円 26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3" name="テキスト ボックス 26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124206</xdr:rowOff>
    </xdr:from>
    <xdr:to>
      <xdr:col>20</xdr:col>
      <xdr:colOff>209550</xdr:colOff>
      <xdr:row>58</xdr:row>
      <xdr:rowOff>54356</xdr:rowOff>
    </xdr:to>
    <xdr:sp macro="" textlink="">
      <xdr:nvSpPr>
        <xdr:cNvPr id="264" name="円/楕円 263"/>
        <xdr:cNvSpPr/>
      </xdr:nvSpPr>
      <xdr:spPr>
        <a:xfrm>
          <a:off x="13843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39133</xdr:rowOff>
    </xdr:from>
    <xdr:ext cx="762000" cy="259045"/>
    <xdr:sp macro="" textlink="">
      <xdr:nvSpPr>
        <xdr:cNvPr id="265" name="テキスト ボックス 264"/>
        <xdr:cNvSpPr txBox="1"/>
      </xdr:nvSpPr>
      <xdr:spPr>
        <a:xfrm>
          <a:off x="13512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83058</xdr:rowOff>
    </xdr:from>
    <xdr:to>
      <xdr:col>19</xdr:col>
      <xdr:colOff>6350</xdr:colOff>
      <xdr:row>58</xdr:row>
      <xdr:rowOff>13208</xdr:rowOff>
    </xdr:to>
    <xdr:sp macro="" textlink="">
      <xdr:nvSpPr>
        <xdr:cNvPr id="266" name="円/楕円 265"/>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169435</xdr:rowOff>
    </xdr:from>
    <xdr:ext cx="762000" cy="259045"/>
    <xdr:sp macro="" textlink="">
      <xdr:nvSpPr>
        <xdr:cNvPr id="267" name="テキスト ボックス 266"/>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ごみ処理施設の老朽化に伴い，維持補修費が増加したことで，一部事務組合への負担金が増加し，前年度より</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7.5</a:t>
          </a:r>
          <a:r>
            <a:rPr kumimoji="1" lang="ja-JP" altLang="en-US" sz="1300">
              <a:latin typeface="ＭＳ Ｐゴシック"/>
            </a:rPr>
            <a:t>％となってはいるものの，類似団体平均は</a:t>
          </a:r>
          <a:r>
            <a:rPr kumimoji="1" lang="en-US" altLang="ja-JP" sz="1300">
              <a:solidFill>
                <a:schemeClr val="tx1"/>
              </a:solidFill>
              <a:latin typeface="ＭＳ Ｐゴシック"/>
            </a:rPr>
            <a:t>5.3</a:t>
          </a:r>
          <a:r>
            <a:rPr kumimoji="1" lang="ja-JP" altLang="en-US" sz="1300">
              <a:solidFill>
                <a:schemeClr val="tx1"/>
              </a:solidFill>
              <a:latin typeface="ＭＳ Ｐゴシック"/>
            </a:rPr>
            <a:t>ポイント</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今後も補助団体の事業内容，収支状況等を精査するとともに交付基準を明確にし，補助金等の廃止や見直しを図る。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69850</xdr:rowOff>
    </xdr:to>
    <xdr:cxnSp macro="">
      <xdr:nvCxnSpPr>
        <xdr:cNvPr id="297" name="直線コネクタ 296"/>
        <xdr:cNvCxnSpPr/>
      </xdr:nvCxnSpPr>
      <xdr:spPr>
        <a:xfrm>
          <a:off x="15671800" y="6052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51562</xdr:rowOff>
    </xdr:to>
    <xdr:cxnSp macro="">
      <xdr:nvCxnSpPr>
        <xdr:cNvPr id="300" name="直線コネクタ 299"/>
        <xdr:cNvCxnSpPr/>
      </xdr:nvCxnSpPr>
      <xdr:spPr>
        <a:xfrm>
          <a:off x="14782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60706</xdr:rowOff>
    </xdr:to>
    <xdr:cxnSp macro="">
      <xdr:nvCxnSpPr>
        <xdr:cNvPr id="303" name="直線コネクタ 302"/>
        <xdr:cNvCxnSpPr/>
      </xdr:nvCxnSpPr>
      <xdr:spPr>
        <a:xfrm flipV="1">
          <a:off x="13893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101854</xdr:rowOff>
    </xdr:to>
    <xdr:cxnSp macro="">
      <xdr:nvCxnSpPr>
        <xdr:cNvPr id="306" name="直線コネクタ 305"/>
        <xdr:cNvCxnSpPr/>
      </xdr:nvCxnSpPr>
      <xdr:spPr>
        <a:xfrm flipV="1">
          <a:off x="13004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16" name="円/楕円 315"/>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17"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18" name="円/楕円 317"/>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19" name="テキスト ボックス 318"/>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0" name="円/楕円 319"/>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1" name="テキスト ボックス 320"/>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2" name="円/楕円 321"/>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3" name="テキスト ボックス 322"/>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24" name="円/楕円 323"/>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25" name="テキスト ボックス 324"/>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年度から統合に係る青葉中校舎改築事業債の元利償還が開始されたことで，前年度より</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11.9</a:t>
          </a:r>
          <a:r>
            <a:rPr kumimoji="1" lang="ja-JP" altLang="en-US" sz="1300">
              <a:latin typeface="ＭＳ Ｐゴシック"/>
            </a:rPr>
            <a:t>％となっているが，類似団体</a:t>
          </a:r>
          <a:r>
            <a:rPr kumimoji="1" lang="ja-JP" altLang="en-US" sz="1300">
              <a:solidFill>
                <a:schemeClr val="tx1"/>
              </a:solidFill>
              <a:latin typeface="ＭＳ Ｐゴシック"/>
            </a:rPr>
            <a:t>平均と比較して</a:t>
          </a:r>
          <a:r>
            <a:rPr kumimoji="1" lang="en-US" altLang="ja-JP" sz="1300">
              <a:solidFill>
                <a:schemeClr val="tx1"/>
              </a:solidFill>
              <a:latin typeface="ＭＳ Ｐゴシック"/>
            </a:rPr>
            <a:t>2.5</a:t>
          </a:r>
          <a:r>
            <a:rPr kumimoji="1" lang="ja-JP" altLang="en-US" sz="1300">
              <a:solidFill>
                <a:schemeClr val="tx1"/>
              </a:solidFill>
              <a:latin typeface="ＭＳ Ｐゴシック"/>
            </a:rPr>
            <a:t>ポイント下回っている。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今後も統合小となる葵小校舎</a:t>
          </a:r>
          <a:r>
            <a:rPr kumimoji="1" lang="ja-JP" altLang="en-US" sz="1300">
              <a:latin typeface="ＭＳ Ｐゴシック"/>
            </a:rPr>
            <a:t>の増築・大規模改造事業をはじめ，大戸小校舎，長岡小校舎の大規模改造事業に係る多額の起債が見込まれていることから，起債の平準化に努めていく。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5080</xdr:rowOff>
    </xdr:to>
    <xdr:cxnSp macro="">
      <xdr:nvCxnSpPr>
        <xdr:cNvPr id="358" name="直線コネクタ 357"/>
        <xdr:cNvCxnSpPr/>
      </xdr:nvCxnSpPr>
      <xdr:spPr>
        <a:xfrm>
          <a:off x="3987800" y="12997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75</xdr:row>
      <xdr:rowOff>138430</xdr:rowOff>
    </xdr:to>
    <xdr:cxnSp macro="">
      <xdr:nvCxnSpPr>
        <xdr:cNvPr id="361" name="直線コネクタ 360"/>
        <xdr:cNvCxnSpPr/>
      </xdr:nvCxnSpPr>
      <xdr:spPr>
        <a:xfrm>
          <a:off x="3098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130810</xdr:rowOff>
    </xdr:to>
    <xdr:cxnSp macro="">
      <xdr:nvCxnSpPr>
        <xdr:cNvPr id="364" name="直線コネクタ 363"/>
        <xdr:cNvCxnSpPr/>
      </xdr:nvCxnSpPr>
      <xdr:spPr>
        <a:xfrm>
          <a:off x="2209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81280</xdr:rowOff>
    </xdr:to>
    <xdr:cxnSp macro="">
      <xdr:nvCxnSpPr>
        <xdr:cNvPr id="367" name="直線コネクタ 366"/>
        <xdr:cNvCxnSpPr/>
      </xdr:nvCxnSpPr>
      <xdr:spPr>
        <a:xfrm flipV="1">
          <a:off x="1320800" y="12959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77" name="円/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79" name="円/楕円 378"/>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0" name="テキスト ボックス 379"/>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81" name="円/楕円 380"/>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82" name="テキスト ボックス 381"/>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83" name="円/楕円 382"/>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84" name="テキスト ボックス 383"/>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5" name="円/楕円 384"/>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86" name="テキスト ボックス 385"/>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ja-JP" altLang="en-US" sz="1300">
              <a:solidFill>
                <a:schemeClr val="tx1"/>
              </a:solidFill>
              <a:latin typeface="ＭＳ Ｐゴシック"/>
            </a:rPr>
            <a:t>を</a:t>
          </a:r>
          <a:r>
            <a:rPr kumimoji="1" lang="en-US" altLang="ja-JP" sz="1300">
              <a:solidFill>
                <a:schemeClr val="tx1"/>
              </a:solidFill>
              <a:latin typeface="ＭＳ Ｐゴシック"/>
            </a:rPr>
            <a:t>1.1</a:t>
          </a:r>
          <a:r>
            <a:rPr kumimoji="1" lang="ja-JP" altLang="en-US" sz="1300">
              <a:solidFill>
                <a:schemeClr val="tx1"/>
              </a:solidFill>
              <a:latin typeface="ＭＳ Ｐゴシック"/>
            </a:rPr>
            <a:t>ポイント</a:t>
          </a:r>
          <a:r>
            <a:rPr kumimoji="1" lang="ja-JP" altLang="en-US" sz="1300">
              <a:latin typeface="ＭＳ Ｐゴシック"/>
            </a:rPr>
            <a:t>下回っていはいるが，農業集落排水事業における公債費への繰出金が増額したことで，前年度より</a:t>
          </a:r>
          <a:r>
            <a:rPr kumimoji="1" lang="en-US" altLang="ja-JP" sz="1300">
              <a:latin typeface="ＭＳ Ｐゴシック"/>
            </a:rPr>
            <a:t>2.4</a:t>
          </a:r>
          <a:r>
            <a:rPr kumimoji="1" lang="ja-JP" altLang="en-US" sz="1300">
              <a:latin typeface="ＭＳ Ｐゴシック"/>
            </a:rPr>
            <a:t>ポイント増の</a:t>
          </a:r>
          <a:r>
            <a:rPr kumimoji="1" lang="en-US" altLang="ja-JP" sz="1300">
              <a:latin typeface="ＭＳ Ｐゴシック"/>
            </a:rPr>
            <a:t>72.9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今後も高齢化の影響で，介護保険や国民健康保険への繰出金が増加する見込みがあるため，各会計での収入の確立に向けた財産運営をはじめ，人件費や物件費の削減に努めて</a:t>
          </a:r>
          <a:r>
            <a:rPr kumimoji="1" lang="ja-JP" altLang="en-US" sz="1300">
              <a:solidFill>
                <a:schemeClr val="tx1"/>
              </a:solidFill>
              <a:latin typeface="ＭＳ Ｐゴシック"/>
            </a:rPr>
            <a:t>いく。</a:t>
          </a:r>
          <a:endParaRPr kumimoji="1" lang="en-US" altLang="ja-JP" sz="1300">
            <a:solidFill>
              <a:schemeClr val="tx1"/>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145287</xdr:rowOff>
    </xdr:to>
    <xdr:cxnSp macro="">
      <xdr:nvCxnSpPr>
        <xdr:cNvPr id="417" name="直線コネクタ 416"/>
        <xdr:cNvCxnSpPr/>
      </xdr:nvCxnSpPr>
      <xdr:spPr>
        <a:xfrm>
          <a:off x="15671800" y="13065761"/>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35561</xdr:rowOff>
    </xdr:to>
    <xdr:cxnSp macro="">
      <xdr:nvCxnSpPr>
        <xdr:cNvPr id="420" name="直線コネクタ 419"/>
        <xdr:cNvCxnSpPr/>
      </xdr:nvCxnSpPr>
      <xdr:spPr>
        <a:xfrm>
          <a:off x="14782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26415</xdr:rowOff>
    </xdr:to>
    <xdr:cxnSp macro="">
      <xdr:nvCxnSpPr>
        <xdr:cNvPr id="423" name="直線コネクタ 422"/>
        <xdr:cNvCxnSpPr/>
      </xdr:nvCxnSpPr>
      <xdr:spPr>
        <a:xfrm>
          <a:off x="13893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161289</xdr:rowOff>
    </xdr:to>
    <xdr:cxnSp macro="">
      <xdr:nvCxnSpPr>
        <xdr:cNvPr id="426" name="直線コネクタ 425"/>
        <xdr:cNvCxnSpPr/>
      </xdr:nvCxnSpPr>
      <xdr:spPr>
        <a:xfrm>
          <a:off x="13004800" y="12928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6" name="円/楕円 435"/>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111014</xdr:rowOff>
    </xdr:from>
    <xdr:ext cx="762000" cy="259045"/>
    <xdr:sp macro="" textlink="">
      <xdr:nvSpPr>
        <xdr:cNvPr id="437"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38" name="円/楕円 43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39" name="テキスト ボックス 43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40" name="円/楕円 439"/>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41" name="テキスト ボックス 440"/>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2" name="円/楕円 441"/>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3" name="テキスト ボックス 442"/>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44" name="円/楕円 44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45" name="テキスト ボックス 44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164197</xdr:rowOff>
    </xdr:from>
    <xdr:to>
      <xdr:col>4</xdr:col>
      <xdr:colOff>1117600</xdr:colOff>
      <xdr:row>18</xdr:row>
      <xdr:rowOff>22007</xdr:rowOff>
    </xdr:to>
    <xdr:cxnSp macro="">
      <xdr:nvCxnSpPr>
        <xdr:cNvPr id="52" name="直線コネクタ 51"/>
        <xdr:cNvCxnSpPr/>
      </xdr:nvCxnSpPr>
      <xdr:spPr bwMode="auto">
        <a:xfrm flipV="1">
          <a:off x="5003800" y="3126472"/>
          <a:ext cx="647700" cy="2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148973</xdr:rowOff>
    </xdr:from>
    <xdr:ext cx="762000" cy="259045"/>
    <xdr:sp macro="" textlink="">
      <xdr:nvSpPr>
        <xdr:cNvPr id="53" name="人口1人当たり決算額の推移平均値テキスト130"/>
        <xdr:cNvSpPr txBox="1"/>
      </xdr:nvSpPr>
      <xdr:spPr>
        <a:xfrm>
          <a:off x="5740400" y="311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14246</xdr:rowOff>
    </xdr:from>
    <xdr:to>
      <xdr:col>4</xdr:col>
      <xdr:colOff>469900</xdr:colOff>
      <xdr:row>18</xdr:row>
      <xdr:rowOff>22007</xdr:rowOff>
    </xdr:to>
    <xdr:cxnSp macro="">
      <xdr:nvCxnSpPr>
        <xdr:cNvPr id="55" name="直線コネクタ 54"/>
        <xdr:cNvCxnSpPr/>
      </xdr:nvCxnSpPr>
      <xdr:spPr bwMode="auto">
        <a:xfrm>
          <a:off x="4305300" y="3147971"/>
          <a:ext cx="698500" cy="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142501</xdr:rowOff>
    </xdr:from>
    <xdr:to>
      <xdr:col>3</xdr:col>
      <xdr:colOff>904875</xdr:colOff>
      <xdr:row>18</xdr:row>
      <xdr:rowOff>14246</xdr:rowOff>
    </xdr:to>
    <xdr:cxnSp macro="">
      <xdr:nvCxnSpPr>
        <xdr:cNvPr id="58" name="直線コネクタ 57"/>
        <xdr:cNvCxnSpPr/>
      </xdr:nvCxnSpPr>
      <xdr:spPr bwMode="auto">
        <a:xfrm>
          <a:off x="3606800" y="3104776"/>
          <a:ext cx="698500" cy="4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142501</xdr:rowOff>
    </xdr:from>
    <xdr:to>
      <xdr:col>3</xdr:col>
      <xdr:colOff>206375</xdr:colOff>
      <xdr:row>18</xdr:row>
      <xdr:rowOff>13081</xdr:rowOff>
    </xdr:to>
    <xdr:cxnSp macro="">
      <xdr:nvCxnSpPr>
        <xdr:cNvPr id="61" name="直線コネクタ 60"/>
        <xdr:cNvCxnSpPr/>
      </xdr:nvCxnSpPr>
      <xdr:spPr bwMode="auto">
        <a:xfrm flipV="1">
          <a:off x="2908300" y="3104776"/>
          <a:ext cx="698500" cy="4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113397</xdr:rowOff>
    </xdr:from>
    <xdr:to>
      <xdr:col>5</xdr:col>
      <xdr:colOff>34925</xdr:colOff>
      <xdr:row>18</xdr:row>
      <xdr:rowOff>43547</xdr:rowOff>
    </xdr:to>
    <xdr:sp macro="" textlink="">
      <xdr:nvSpPr>
        <xdr:cNvPr id="71" name="円/楕円 70"/>
        <xdr:cNvSpPr/>
      </xdr:nvSpPr>
      <xdr:spPr bwMode="auto">
        <a:xfrm>
          <a:off x="5600700" y="307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129924</xdr:rowOff>
    </xdr:from>
    <xdr:ext cx="762000" cy="259045"/>
    <xdr:sp macro="" textlink="">
      <xdr:nvSpPr>
        <xdr:cNvPr id="72" name="人口1人当たり決算額の推移該当値テキスト130"/>
        <xdr:cNvSpPr txBox="1"/>
      </xdr:nvSpPr>
      <xdr:spPr>
        <a:xfrm>
          <a:off x="5740400" y="292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142657</xdr:rowOff>
    </xdr:from>
    <xdr:to>
      <xdr:col>4</xdr:col>
      <xdr:colOff>520700</xdr:colOff>
      <xdr:row>18</xdr:row>
      <xdr:rowOff>72807</xdr:rowOff>
    </xdr:to>
    <xdr:sp macro="" textlink="">
      <xdr:nvSpPr>
        <xdr:cNvPr id="73" name="円/楕円 72"/>
        <xdr:cNvSpPr/>
      </xdr:nvSpPr>
      <xdr:spPr bwMode="auto">
        <a:xfrm>
          <a:off x="4953000" y="310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82984</xdr:rowOff>
    </xdr:from>
    <xdr:ext cx="736600" cy="259045"/>
    <xdr:sp macro="" textlink="">
      <xdr:nvSpPr>
        <xdr:cNvPr id="74" name="テキスト ボックス 73"/>
        <xdr:cNvSpPr txBox="1"/>
      </xdr:nvSpPr>
      <xdr:spPr>
        <a:xfrm>
          <a:off x="4622800" y="2873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134896</xdr:rowOff>
    </xdr:from>
    <xdr:to>
      <xdr:col>3</xdr:col>
      <xdr:colOff>955675</xdr:colOff>
      <xdr:row>18</xdr:row>
      <xdr:rowOff>65046</xdr:rowOff>
    </xdr:to>
    <xdr:sp macro="" textlink="">
      <xdr:nvSpPr>
        <xdr:cNvPr id="75" name="円/楕円 74"/>
        <xdr:cNvSpPr/>
      </xdr:nvSpPr>
      <xdr:spPr bwMode="auto">
        <a:xfrm>
          <a:off x="4254500" y="309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75223</xdr:rowOff>
    </xdr:from>
    <xdr:ext cx="762000" cy="259045"/>
    <xdr:sp macro="" textlink="">
      <xdr:nvSpPr>
        <xdr:cNvPr id="76" name="テキスト ボックス 75"/>
        <xdr:cNvSpPr txBox="1"/>
      </xdr:nvSpPr>
      <xdr:spPr>
        <a:xfrm>
          <a:off x="3924300" y="286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91701</xdr:rowOff>
    </xdr:from>
    <xdr:to>
      <xdr:col>3</xdr:col>
      <xdr:colOff>257175</xdr:colOff>
      <xdr:row>18</xdr:row>
      <xdr:rowOff>21851</xdr:rowOff>
    </xdr:to>
    <xdr:sp macro="" textlink="">
      <xdr:nvSpPr>
        <xdr:cNvPr id="77" name="円/楕円 76"/>
        <xdr:cNvSpPr/>
      </xdr:nvSpPr>
      <xdr:spPr bwMode="auto">
        <a:xfrm>
          <a:off x="3556000" y="305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32028</xdr:rowOff>
    </xdr:from>
    <xdr:ext cx="762000" cy="259045"/>
    <xdr:sp macro="" textlink="">
      <xdr:nvSpPr>
        <xdr:cNvPr id="78" name="テキスト ボックス 77"/>
        <xdr:cNvSpPr txBox="1"/>
      </xdr:nvSpPr>
      <xdr:spPr>
        <a:xfrm>
          <a:off x="3225800" y="282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133731</xdr:rowOff>
    </xdr:from>
    <xdr:to>
      <xdr:col>2</xdr:col>
      <xdr:colOff>692150</xdr:colOff>
      <xdr:row>18</xdr:row>
      <xdr:rowOff>63881</xdr:rowOff>
    </xdr:to>
    <xdr:sp macro="" textlink="">
      <xdr:nvSpPr>
        <xdr:cNvPr id="79" name="円/楕円 78"/>
        <xdr:cNvSpPr/>
      </xdr:nvSpPr>
      <xdr:spPr bwMode="auto">
        <a:xfrm>
          <a:off x="2857500" y="309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74058</xdr:rowOff>
    </xdr:from>
    <xdr:ext cx="762000" cy="259045"/>
    <xdr:sp macro="" textlink="">
      <xdr:nvSpPr>
        <xdr:cNvPr id="80" name="テキスト ボックス 79"/>
        <xdr:cNvSpPr txBox="1"/>
      </xdr:nvSpPr>
      <xdr:spPr>
        <a:xfrm>
          <a:off x="2527300" y="28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88171</xdr:rowOff>
    </xdr:from>
    <xdr:to>
      <xdr:col>4</xdr:col>
      <xdr:colOff>1117600</xdr:colOff>
      <xdr:row>35</xdr:row>
      <xdr:rowOff>134185</xdr:rowOff>
    </xdr:to>
    <xdr:cxnSp macro="">
      <xdr:nvCxnSpPr>
        <xdr:cNvPr id="115" name="直線コネクタ 114"/>
        <xdr:cNvCxnSpPr/>
      </xdr:nvCxnSpPr>
      <xdr:spPr bwMode="auto">
        <a:xfrm flipV="1">
          <a:off x="5003800" y="6698521"/>
          <a:ext cx="6477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79386</xdr:rowOff>
    </xdr:from>
    <xdr:to>
      <xdr:col>4</xdr:col>
      <xdr:colOff>469900</xdr:colOff>
      <xdr:row>35</xdr:row>
      <xdr:rowOff>134185</xdr:rowOff>
    </xdr:to>
    <xdr:cxnSp macro="">
      <xdr:nvCxnSpPr>
        <xdr:cNvPr id="118" name="直線コネクタ 117"/>
        <xdr:cNvCxnSpPr/>
      </xdr:nvCxnSpPr>
      <xdr:spPr bwMode="auto">
        <a:xfrm>
          <a:off x="4305300" y="6689736"/>
          <a:ext cx="698500" cy="54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16063</xdr:rowOff>
    </xdr:from>
    <xdr:to>
      <xdr:col>3</xdr:col>
      <xdr:colOff>904875</xdr:colOff>
      <xdr:row>35</xdr:row>
      <xdr:rowOff>79386</xdr:rowOff>
    </xdr:to>
    <xdr:cxnSp macro="">
      <xdr:nvCxnSpPr>
        <xdr:cNvPr id="121" name="直線コネクタ 120"/>
        <xdr:cNvCxnSpPr/>
      </xdr:nvCxnSpPr>
      <xdr:spPr bwMode="auto">
        <a:xfrm>
          <a:off x="3606800" y="6626413"/>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205344</xdr:rowOff>
    </xdr:from>
    <xdr:to>
      <xdr:col>3</xdr:col>
      <xdr:colOff>206375</xdr:colOff>
      <xdr:row>35</xdr:row>
      <xdr:rowOff>16063</xdr:rowOff>
    </xdr:to>
    <xdr:cxnSp macro="">
      <xdr:nvCxnSpPr>
        <xdr:cNvPr id="124" name="直線コネクタ 123"/>
        <xdr:cNvCxnSpPr/>
      </xdr:nvCxnSpPr>
      <xdr:spPr bwMode="auto">
        <a:xfrm>
          <a:off x="2908300" y="6472794"/>
          <a:ext cx="698500" cy="15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37371</xdr:rowOff>
    </xdr:from>
    <xdr:to>
      <xdr:col>5</xdr:col>
      <xdr:colOff>34925</xdr:colOff>
      <xdr:row>35</xdr:row>
      <xdr:rowOff>138971</xdr:rowOff>
    </xdr:to>
    <xdr:sp macro="" textlink="">
      <xdr:nvSpPr>
        <xdr:cNvPr id="134" name="円/楕円 133"/>
        <xdr:cNvSpPr/>
      </xdr:nvSpPr>
      <xdr:spPr bwMode="auto">
        <a:xfrm>
          <a:off x="5600700" y="664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225348</xdr:rowOff>
    </xdr:from>
    <xdr:ext cx="762000" cy="259045"/>
    <xdr:sp macro="" textlink="">
      <xdr:nvSpPr>
        <xdr:cNvPr id="135" name="人口1人当たり決算額の推移該当値テキスト445"/>
        <xdr:cNvSpPr txBox="1"/>
      </xdr:nvSpPr>
      <xdr:spPr>
        <a:xfrm>
          <a:off x="5740400" y="649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83385</xdr:rowOff>
    </xdr:from>
    <xdr:to>
      <xdr:col>4</xdr:col>
      <xdr:colOff>520700</xdr:colOff>
      <xdr:row>35</xdr:row>
      <xdr:rowOff>184985</xdr:rowOff>
    </xdr:to>
    <xdr:sp macro="" textlink="">
      <xdr:nvSpPr>
        <xdr:cNvPr id="136" name="円/楕円 135"/>
        <xdr:cNvSpPr/>
      </xdr:nvSpPr>
      <xdr:spPr bwMode="auto">
        <a:xfrm>
          <a:off x="4953000" y="669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195162</xdr:rowOff>
    </xdr:from>
    <xdr:ext cx="736600" cy="259045"/>
    <xdr:sp macro="" textlink="">
      <xdr:nvSpPr>
        <xdr:cNvPr id="137" name="テキスト ボックス 136"/>
        <xdr:cNvSpPr txBox="1"/>
      </xdr:nvSpPr>
      <xdr:spPr>
        <a:xfrm>
          <a:off x="4622800" y="646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28586</xdr:rowOff>
    </xdr:from>
    <xdr:to>
      <xdr:col>3</xdr:col>
      <xdr:colOff>955675</xdr:colOff>
      <xdr:row>35</xdr:row>
      <xdr:rowOff>130186</xdr:rowOff>
    </xdr:to>
    <xdr:sp macro="" textlink="">
      <xdr:nvSpPr>
        <xdr:cNvPr id="138" name="円/楕円 137"/>
        <xdr:cNvSpPr/>
      </xdr:nvSpPr>
      <xdr:spPr bwMode="auto">
        <a:xfrm>
          <a:off x="4254500" y="663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140363</xdr:rowOff>
    </xdr:from>
    <xdr:ext cx="762000" cy="259045"/>
    <xdr:sp macro="" textlink="">
      <xdr:nvSpPr>
        <xdr:cNvPr id="139" name="テキスト ボックス 138"/>
        <xdr:cNvSpPr txBox="1"/>
      </xdr:nvSpPr>
      <xdr:spPr>
        <a:xfrm>
          <a:off x="3924300" y="640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308163</xdr:rowOff>
    </xdr:from>
    <xdr:to>
      <xdr:col>3</xdr:col>
      <xdr:colOff>257175</xdr:colOff>
      <xdr:row>35</xdr:row>
      <xdr:rowOff>66863</xdr:rowOff>
    </xdr:to>
    <xdr:sp macro="" textlink="">
      <xdr:nvSpPr>
        <xdr:cNvPr id="140" name="円/楕円 139"/>
        <xdr:cNvSpPr/>
      </xdr:nvSpPr>
      <xdr:spPr bwMode="auto">
        <a:xfrm>
          <a:off x="3556000" y="657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77041</xdr:rowOff>
    </xdr:from>
    <xdr:ext cx="762000" cy="259045"/>
    <xdr:sp macro="" textlink="">
      <xdr:nvSpPr>
        <xdr:cNvPr id="141" name="テキスト ボックス 140"/>
        <xdr:cNvSpPr txBox="1"/>
      </xdr:nvSpPr>
      <xdr:spPr>
        <a:xfrm>
          <a:off x="3225800" y="63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154544</xdr:rowOff>
    </xdr:from>
    <xdr:to>
      <xdr:col>2</xdr:col>
      <xdr:colOff>692150</xdr:colOff>
      <xdr:row>34</xdr:row>
      <xdr:rowOff>256144</xdr:rowOff>
    </xdr:to>
    <xdr:sp macro="" textlink="">
      <xdr:nvSpPr>
        <xdr:cNvPr id="142" name="円/楕円 141"/>
        <xdr:cNvSpPr/>
      </xdr:nvSpPr>
      <xdr:spPr bwMode="auto">
        <a:xfrm>
          <a:off x="2857500" y="642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266321</xdr:rowOff>
    </xdr:from>
    <xdr:ext cx="762000" cy="259045"/>
    <xdr:sp macro="" textlink="">
      <xdr:nvSpPr>
        <xdr:cNvPr id="143" name="テキスト ボックス 142"/>
        <xdr:cNvSpPr txBox="1"/>
      </xdr:nvSpPr>
      <xdr:spPr>
        <a:xfrm>
          <a:off x="2527300" y="619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年度の財政調整基金は，年度末に取崩しをしているものの，計画的な財政運営により前年度とほぼ同額を維持している。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実質収支額は，太陽光発電施設の増設により，固定資産税が増収となり，</a:t>
          </a:r>
          <a:r>
            <a:rPr kumimoji="1" lang="en-US" altLang="ja-JP" sz="1400" baseline="0">
              <a:latin typeface="ＭＳ ゴシック" pitchFamily="49" charset="-128"/>
              <a:ea typeface="ＭＳ ゴシック" pitchFamily="49" charset="-128"/>
            </a:rPr>
            <a:t>0.5</a:t>
          </a:r>
          <a:r>
            <a:rPr kumimoji="1" lang="ja-JP" altLang="en-US" sz="1400" baseline="0">
              <a:latin typeface="ＭＳ ゴシック" pitchFamily="49" charset="-128"/>
              <a:ea typeface="ＭＳ ゴシック" pitchFamily="49" charset="-128"/>
            </a:rPr>
            <a:t>ポイント増の</a:t>
          </a:r>
          <a:r>
            <a:rPr kumimoji="1" lang="en-US" altLang="ja-JP" sz="1400" baseline="0">
              <a:latin typeface="ＭＳ ゴシック" pitchFamily="49" charset="-128"/>
              <a:ea typeface="ＭＳ ゴシック" pitchFamily="49" charset="-128"/>
            </a:rPr>
            <a:t>5.86</a:t>
          </a:r>
          <a:r>
            <a:rPr kumimoji="1" lang="ja-JP" altLang="en-US" sz="1400" baseline="0">
              <a:latin typeface="ＭＳ ゴシック" pitchFamily="49" charset="-128"/>
              <a:ea typeface="ＭＳ ゴシック" pitchFamily="49" charset="-128"/>
            </a:rPr>
            <a:t>％となっている。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今後は，高齢化に伴う扶助費の増が見込まれることから，歳入確保の取組みを強化し，歳出の削減に努めていく。</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今後も人口減少により，税収が厳しい状況である中，扶助費や公債費の増加が見込まれることから，各基金の取崩しによる財政運営が予想される。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また，一般会計を除く各会計に対する繰出金が充てられており，一般会計を圧迫しているため，各会計における収入確保に努めていく。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年度から明光中校舎改築事業債，平成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年度から青葉中校舎改築事業債</a:t>
          </a:r>
          <a:r>
            <a:rPr kumimoji="1" lang="ja-JP" altLang="en-US" sz="1400">
              <a:solidFill>
                <a:schemeClr val="tx1"/>
              </a:solidFill>
              <a:latin typeface="ＭＳ ゴシック" pitchFamily="49" charset="-128"/>
              <a:ea typeface="ＭＳ ゴシック" pitchFamily="49" charset="-128"/>
            </a:rPr>
            <a:t>や消防救急無線・共同指令センター整備事業債の償還が</a:t>
          </a:r>
          <a:r>
            <a:rPr kumimoji="1" lang="ja-JP" altLang="en-US" sz="1400">
              <a:latin typeface="ＭＳ ゴシック" pitchFamily="49" charset="-128"/>
              <a:ea typeface="ＭＳ ゴシック" pitchFamily="49" charset="-128"/>
            </a:rPr>
            <a:t>開始したため元利償還金等は増加傾向にある。</a:t>
          </a:r>
        </a:p>
        <a:p>
          <a:r>
            <a:rPr kumimoji="1" lang="ja-JP" altLang="en-US" sz="1400">
              <a:latin typeface="ＭＳ ゴシック" pitchFamily="49" charset="-128"/>
              <a:ea typeface="ＭＳ ゴシック" pitchFamily="49" charset="-128"/>
            </a:rPr>
            <a:t>　また，公営企業への負担金等が平成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年度より増加していることから，実質公債費比率の分子は平成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今後は，葵小校舎整備事業や大戸小校舎，長岡小校舎における大規模改造事業が続くことから，多額の地方債発行が見込まれるため，適正な財政計画を進めていく。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年度の青葉中校舎，平成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年度に青葉小校舎といった教育施設整備に伴う地方債の発行額が大きかったため，増加している。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しかし，公営企業に係る地方債残高や退職手当負担見込額が減少していること，臨時財政対策債に係る基準財政需要額算入額が増加していることから，将来負担比率は年々減少傾向にある。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今後は，広域ごみ処理施設の建設が予定されていることから，基金の取崩しが見込まれるため，計画的な基金の積立てを行う等，健全な財政運営に努めていく。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11580792</v>
      </c>
      <c r="BO4" s="379"/>
      <c r="BP4" s="379"/>
      <c r="BQ4" s="379"/>
      <c r="BR4" s="379"/>
      <c r="BS4" s="379"/>
      <c r="BT4" s="379"/>
      <c r="BU4" s="380"/>
      <c r="BV4" s="378">
        <v>12162962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5.4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11086145</v>
      </c>
      <c r="BO5" s="384"/>
      <c r="BP5" s="384"/>
      <c r="BQ5" s="384"/>
      <c r="BR5" s="384"/>
      <c r="BS5" s="384"/>
      <c r="BT5" s="384"/>
      <c r="BU5" s="385"/>
      <c r="BV5" s="383">
        <v>11651560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84.8</v>
      </c>
      <c r="CU5" s="354"/>
      <c r="CV5" s="354"/>
      <c r="CW5" s="354"/>
      <c r="CX5" s="354"/>
      <c r="CY5" s="354"/>
      <c r="CZ5" s="354"/>
      <c r="DA5" s="355"/>
      <c r="DB5" s="353">
        <v>81.900000000000006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494647</v>
      </c>
      <c r="BO6" s="384"/>
      <c r="BP6" s="384"/>
      <c r="BQ6" s="384"/>
      <c r="BR6" s="384"/>
      <c r="BS6" s="384"/>
      <c r="BT6" s="384"/>
      <c r="BU6" s="385"/>
      <c r="BV6" s="383">
        <v>511402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91.7</v>
      </c>
      <c r="CU6" s="530"/>
      <c r="CV6" s="530"/>
      <c r="CW6" s="530"/>
      <c r="CX6" s="530"/>
      <c r="CY6" s="530"/>
      <c r="CZ6" s="530"/>
      <c r="DA6" s="531"/>
      <c r="DB6" s="529">
        <v>88.9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65632</v>
      </c>
      <c r="BO7" s="384"/>
      <c r="BP7" s="384"/>
      <c r="BQ7" s="384"/>
      <c r="BR7" s="384"/>
      <c r="BS7" s="384"/>
      <c r="BT7" s="384"/>
      <c r="BU7" s="385"/>
      <c r="BV7" s="383">
        <v>116266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7326937</v>
      </c>
      <c r="CU7" s="384"/>
      <c r="CV7" s="384"/>
      <c r="CW7" s="384"/>
      <c r="CX7" s="384"/>
      <c r="CY7" s="384"/>
      <c r="CZ7" s="384"/>
      <c r="DA7" s="385"/>
      <c r="DB7" s="383">
        <v>7368901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429015</v>
      </c>
      <c r="BO8" s="384"/>
      <c r="BP8" s="384"/>
      <c r="BQ8" s="384"/>
      <c r="BR8" s="384"/>
      <c r="BS8" s="384"/>
      <c r="BT8" s="384"/>
      <c r="BU8" s="385"/>
      <c r="BV8" s="383">
        <v>395136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34513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33879</v>
      </c>
      <c r="BO9" s="384"/>
      <c r="BP9" s="384"/>
      <c r="BQ9" s="384"/>
      <c r="BR9" s="384"/>
      <c r="BS9" s="384"/>
      <c r="BT9" s="384"/>
      <c r="BU9" s="385"/>
      <c r="BV9" s="383">
        <v>-50599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35008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731</v>
      </c>
      <c r="BO10" s="384"/>
      <c r="BP10" s="384"/>
      <c r="BQ10" s="384"/>
      <c r="BR10" s="384"/>
      <c r="BS10" s="384"/>
      <c r="BT10" s="384"/>
      <c r="BU10" s="385"/>
      <c r="BV10" s="383">
        <v>595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50787</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33774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243050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33342</v>
      </c>
      <c r="S13" s="485"/>
      <c r="T13" s="485"/>
      <c r="U13" s="485"/>
      <c r="V13" s="486"/>
      <c r="W13" s="472" t="s">
        <v>123</v>
      </c>
      <c r="X13" s="396"/>
      <c r="Y13" s="396"/>
      <c r="Z13" s="396"/>
      <c r="AA13" s="396"/>
      <c r="AB13" s="397"/>
      <c r="AC13" s="359">
        <v>2815</v>
      </c>
      <c r="AD13" s="360"/>
      <c r="AE13" s="360"/>
      <c r="AF13" s="360"/>
      <c r="AG13" s="361"/>
      <c r="AH13" s="359">
        <v>3356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-157653</v>
      </c>
      <c r="BO13" s="384"/>
      <c r="BP13" s="384"/>
      <c r="BQ13" s="384"/>
      <c r="BR13" s="384"/>
      <c r="BS13" s="384"/>
      <c r="BT13" s="384"/>
      <c r="BU13" s="385"/>
      <c r="BV13" s="383">
        <v>-50004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34122</v>
      </c>
      <c r="S14" s="485"/>
      <c r="T14" s="485"/>
      <c r="U14" s="485"/>
      <c r="V14" s="486"/>
      <c r="W14" s="487"/>
      <c r="X14" s="399"/>
      <c r="Y14" s="399"/>
      <c r="Z14" s="399"/>
      <c r="AA14" s="399"/>
      <c r="AB14" s="400"/>
      <c r="AC14" s="477">
        <v>16.600000000000001</v>
      </c>
      <c r="AD14" s="478"/>
      <c r="AE14" s="478"/>
      <c r="AF14" s="478"/>
      <c r="AG14" s="479"/>
      <c r="AH14" s="477">
        <v>18.5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80.2</v>
      </c>
      <c r="CU14" s="456"/>
      <c r="CV14" s="456"/>
      <c r="CW14" s="456"/>
      <c r="CX14" s="456"/>
      <c r="CY14" s="456"/>
      <c r="CZ14" s="456"/>
      <c r="DA14" s="457"/>
      <c r="DB14" s="488">
        <v>81.8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33698</v>
      </c>
      <c r="S15" s="485"/>
      <c r="T15" s="485"/>
      <c r="U15" s="485"/>
      <c r="V15" s="486"/>
      <c r="W15" s="472" t="s">
        <v>130</v>
      </c>
      <c r="X15" s="396"/>
      <c r="Y15" s="396"/>
      <c r="Z15" s="396"/>
      <c r="AA15" s="396"/>
      <c r="AB15" s="397"/>
      <c r="AC15" s="359">
        <v>3911</v>
      </c>
      <c r="AD15" s="360"/>
      <c r="AE15" s="360"/>
      <c r="AF15" s="360"/>
      <c r="AG15" s="361"/>
      <c r="AH15" s="359">
        <v>4316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3333583</v>
      </c>
      <c r="BO15" s="379"/>
      <c r="BP15" s="379"/>
      <c r="BQ15" s="379"/>
      <c r="BR15" s="379"/>
      <c r="BS15" s="379"/>
      <c r="BT15" s="379"/>
      <c r="BU15" s="380"/>
      <c r="BV15" s="378">
        <v>3206803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v>
      </c>
      <c r="AD16" s="478"/>
      <c r="AE16" s="478"/>
      <c r="AF16" s="478"/>
      <c r="AG16" s="479"/>
      <c r="AH16" s="477">
        <v>23.8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5850627</v>
      </c>
      <c r="BO16" s="384"/>
      <c r="BP16" s="384"/>
      <c r="BQ16" s="384"/>
      <c r="BR16" s="384"/>
      <c r="BS16" s="384"/>
      <c r="BT16" s="384"/>
      <c r="BU16" s="385"/>
      <c r="BV16" s="383">
        <v>5889188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10258</v>
      </c>
      <c r="AD17" s="360"/>
      <c r="AE17" s="360"/>
      <c r="AF17" s="360"/>
      <c r="AG17" s="361"/>
      <c r="AH17" s="359">
        <v>10412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4257261</v>
      </c>
      <c r="BO17" s="384"/>
      <c r="BP17" s="384"/>
      <c r="BQ17" s="384"/>
      <c r="BR17" s="384"/>
      <c r="BS17" s="384"/>
      <c r="BT17" s="384"/>
      <c r="BU17" s="385"/>
      <c r="BV17" s="383">
        <v>4096237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121.58</v>
      </c>
      <c r="M18" s="448"/>
      <c r="N18" s="448"/>
      <c r="O18" s="448"/>
      <c r="P18" s="448"/>
      <c r="Q18" s="448"/>
      <c r="R18" s="449"/>
      <c r="S18" s="449"/>
      <c r="T18" s="449"/>
      <c r="U18" s="449"/>
      <c r="V18" s="450"/>
      <c r="W18" s="464"/>
      <c r="X18" s="465"/>
      <c r="Y18" s="465"/>
      <c r="Z18" s="465"/>
      <c r="AA18" s="465"/>
      <c r="AB18" s="473"/>
      <c r="AC18" s="347">
        <v>60.4</v>
      </c>
      <c r="AD18" s="348"/>
      <c r="AE18" s="348"/>
      <c r="AF18" s="348"/>
      <c r="AG18" s="451"/>
      <c r="AH18" s="347">
        <v>57.3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6182872</v>
      </c>
      <c r="BO18" s="384"/>
      <c r="BP18" s="384"/>
      <c r="BQ18" s="384"/>
      <c r="BR18" s="384"/>
      <c r="BS18" s="384"/>
      <c r="BT18" s="384"/>
      <c r="BU18" s="385"/>
      <c r="BV18" s="383">
        <v>6084669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284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8114862</v>
      </c>
      <c r="BO19" s="384"/>
      <c r="BP19" s="384"/>
      <c r="BQ19" s="384"/>
      <c r="BR19" s="384"/>
      <c r="BS19" s="384"/>
      <c r="BT19" s="384"/>
      <c r="BU19" s="385"/>
      <c r="BV19" s="383">
        <v>8373315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11187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9603307</v>
      </c>
      <c r="BO23" s="384"/>
      <c r="BP23" s="384"/>
      <c r="BQ23" s="384"/>
      <c r="BR23" s="384"/>
      <c r="BS23" s="384"/>
      <c r="BT23" s="384"/>
      <c r="BU23" s="385"/>
      <c r="BV23" s="383">
        <v>9297336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8680</v>
      </c>
      <c r="R24" s="360"/>
      <c r="S24" s="360"/>
      <c r="T24" s="360"/>
      <c r="U24" s="360"/>
      <c r="V24" s="361"/>
      <c r="W24" s="425"/>
      <c r="X24" s="416"/>
      <c r="Y24" s="417"/>
      <c r="Z24" s="356" t="s">
        <v>154</v>
      </c>
      <c r="AA24" s="357"/>
      <c r="AB24" s="357"/>
      <c r="AC24" s="357"/>
      <c r="AD24" s="357"/>
      <c r="AE24" s="357"/>
      <c r="AF24" s="357"/>
      <c r="AG24" s="358"/>
      <c r="AH24" s="359">
        <v>247</v>
      </c>
      <c r="AI24" s="360"/>
      <c r="AJ24" s="360"/>
      <c r="AK24" s="360"/>
      <c r="AL24" s="361"/>
      <c r="AM24" s="359">
        <v>761007</v>
      </c>
      <c r="AN24" s="360"/>
      <c r="AO24" s="360"/>
      <c r="AP24" s="360"/>
      <c r="AQ24" s="360"/>
      <c r="AR24" s="361"/>
      <c r="AS24" s="359">
        <v>3081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9292259</v>
      </c>
      <c r="BO24" s="384"/>
      <c r="BP24" s="384"/>
      <c r="BQ24" s="384"/>
      <c r="BR24" s="384"/>
      <c r="BS24" s="384"/>
      <c r="BT24" s="384"/>
      <c r="BU24" s="385"/>
      <c r="BV24" s="383">
        <v>8852860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6680</v>
      </c>
      <c r="R25" s="360"/>
      <c r="S25" s="360"/>
      <c r="T25" s="360"/>
      <c r="U25" s="360"/>
      <c r="V25" s="361"/>
      <c r="W25" s="425"/>
      <c r="X25" s="416"/>
      <c r="Y25" s="417"/>
      <c r="Z25" s="356" t="s">
        <v>157</v>
      </c>
      <c r="AA25" s="357"/>
      <c r="AB25" s="357"/>
      <c r="AC25" s="357"/>
      <c r="AD25" s="357"/>
      <c r="AE25" s="357"/>
      <c r="AF25" s="357"/>
      <c r="AG25" s="358"/>
      <c r="AH25" s="359">
        <v>50</v>
      </c>
      <c r="AI25" s="360"/>
      <c r="AJ25" s="360"/>
      <c r="AK25" s="360"/>
      <c r="AL25" s="361"/>
      <c r="AM25" s="359">
        <v>139950</v>
      </c>
      <c r="AN25" s="360"/>
      <c r="AO25" s="360"/>
      <c r="AP25" s="360"/>
      <c r="AQ25" s="360"/>
      <c r="AR25" s="361"/>
      <c r="AS25" s="359">
        <v>2799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856090</v>
      </c>
      <c r="BO25" s="379"/>
      <c r="BP25" s="379"/>
      <c r="BQ25" s="379"/>
      <c r="BR25" s="379"/>
      <c r="BS25" s="379"/>
      <c r="BT25" s="379"/>
      <c r="BU25" s="380"/>
      <c r="BV25" s="378">
        <v>496795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5900</v>
      </c>
      <c r="R26" s="360"/>
      <c r="S26" s="360"/>
      <c r="T26" s="360"/>
      <c r="U26" s="360"/>
      <c r="V26" s="361"/>
      <c r="W26" s="425"/>
      <c r="X26" s="416"/>
      <c r="Y26" s="417"/>
      <c r="Z26" s="356" t="s">
        <v>160</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3540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49070</v>
      </c>
      <c r="AN27" s="360"/>
      <c r="AO27" s="360"/>
      <c r="AP27" s="360"/>
      <c r="AQ27" s="360"/>
      <c r="AR27" s="361"/>
      <c r="AS27" s="359">
        <v>3505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311559</v>
      </c>
      <c r="BO27" s="387"/>
      <c r="BP27" s="387"/>
      <c r="BQ27" s="387"/>
      <c r="BR27" s="387"/>
      <c r="BS27" s="387"/>
      <c r="BT27" s="387"/>
      <c r="BU27" s="388"/>
      <c r="BV27" s="386">
        <v>311521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3180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1969032</v>
      </c>
      <c r="BO28" s="379"/>
      <c r="BP28" s="379"/>
      <c r="BQ28" s="379"/>
      <c r="BR28" s="379"/>
      <c r="BS28" s="379"/>
      <c r="BT28" s="379"/>
      <c r="BU28" s="380"/>
      <c r="BV28" s="378">
        <v>1996351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3100</v>
      </c>
      <c r="R29" s="360"/>
      <c r="S29" s="360"/>
      <c r="T29" s="360"/>
      <c r="U29" s="360"/>
      <c r="V29" s="361"/>
      <c r="W29" s="426"/>
      <c r="X29" s="427"/>
      <c r="Y29" s="428"/>
      <c r="Z29" s="356" t="s">
        <v>170</v>
      </c>
      <c r="AA29" s="357"/>
      <c r="AB29" s="357"/>
      <c r="AC29" s="357"/>
      <c r="AD29" s="357"/>
      <c r="AE29" s="357"/>
      <c r="AF29" s="357"/>
      <c r="AG29" s="358"/>
      <c r="AH29" s="359">
        <v>261</v>
      </c>
      <c r="AI29" s="360"/>
      <c r="AJ29" s="360"/>
      <c r="AK29" s="360"/>
      <c r="AL29" s="361"/>
      <c r="AM29" s="359">
        <v>810077</v>
      </c>
      <c r="AN29" s="360"/>
      <c r="AO29" s="360"/>
      <c r="AP29" s="360"/>
      <c r="AQ29" s="360"/>
      <c r="AR29" s="361"/>
      <c r="AS29" s="359">
        <v>3104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135188</v>
      </c>
      <c r="BO29" s="384"/>
      <c r="BP29" s="384"/>
      <c r="BQ29" s="384"/>
      <c r="BR29" s="384"/>
      <c r="BS29" s="384"/>
      <c r="BT29" s="384"/>
      <c r="BU29" s="385"/>
      <c r="BV29" s="383">
        <v>135154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1226032</v>
      </c>
      <c r="BO30" s="387"/>
      <c r="BP30" s="387"/>
      <c r="BQ30" s="387"/>
      <c r="BR30" s="387"/>
      <c r="BS30" s="387"/>
      <c r="BT30" s="387"/>
      <c r="BU30" s="388"/>
      <c r="BV30" s="386">
        <v>1288379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茨城地方広域環境事務組合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水戸地方農業共済事務組合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茨城美野里環境組合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8668</v>
      </c>
      <c r="J41" s="83">
        <v>8726</v>
      </c>
      <c r="K41" s="83">
        <v>8827</v>
      </c>
      <c r="L41" s="83">
        <v>9297</v>
      </c>
      <c r="M41" s="84">
        <v>9603</v>
      </c>
    </row>
    <row r="42" spans="2:13" ht="27.75" customHeight="1" x14ac:dyDescent="0.15">
      <c r="B42" s="1171"/>
      <c r="C42" s="1172"/>
      <c r="D42" s="85"/>
      <c r="E42" s="1175" t="s">
        <v>26</v>
      </c>
      <c r="F42" s="1175"/>
      <c r="G42" s="1175"/>
      <c r="H42" s="1176"/>
      <c r="I42" s="86">
        <v>3</v>
      </c>
      <c r="J42" s="87">
        <v>280</v>
      </c>
      <c r="K42" s="87">
        <v>247</v>
      </c>
      <c r="L42" s="87">
        <v>247</v>
      </c>
      <c r="M42" s="88">
        <v>222</v>
      </c>
    </row>
    <row r="43" spans="2:13" ht="27.75" customHeight="1" x14ac:dyDescent="0.15">
      <c r="B43" s="1171"/>
      <c r="C43" s="1172"/>
      <c r="D43" s="85"/>
      <c r="E43" s="1175" t="s">
        <v>27</v>
      </c>
      <c r="F43" s="1175"/>
      <c r="G43" s="1175"/>
      <c r="H43" s="1176"/>
      <c r="I43" s="86">
        <v>8145</v>
      </c>
      <c r="J43" s="87">
        <v>8129</v>
      </c>
      <c r="K43" s="87">
        <v>8041</v>
      </c>
      <c r="L43" s="87">
        <v>7769</v>
      </c>
      <c r="M43" s="88">
        <v>7464</v>
      </c>
    </row>
    <row r="44" spans="2:13" ht="27.75" customHeight="1" x14ac:dyDescent="0.15">
      <c r="B44" s="1171"/>
      <c r="C44" s="1172"/>
      <c r="D44" s="85"/>
      <c r="E44" s="1175" t="s">
        <v>28</v>
      </c>
      <c r="F44" s="1175"/>
      <c r="G44" s="1175"/>
      <c r="H44" s="1176"/>
      <c r="I44" s="86">
        <v>14</v>
      </c>
      <c r="J44" s="87" t="s">
        <v>481</v>
      </c>
      <c r="K44" s="87" t="s">
        <v>481</v>
      </c>
      <c r="L44" s="87" t="s">
        <v>481</v>
      </c>
      <c r="M44" s="88" t="s">
        <v>481</v>
      </c>
    </row>
    <row r="45" spans="2:13" ht="27.75" customHeight="1" x14ac:dyDescent="0.15">
      <c r="B45" s="1171"/>
      <c r="C45" s="1172"/>
      <c r="D45" s="85"/>
      <c r="E45" s="1175" t="s">
        <v>29</v>
      </c>
      <c r="F45" s="1175"/>
      <c r="G45" s="1175"/>
      <c r="H45" s="1176"/>
      <c r="I45" s="86">
        <v>2648</v>
      </c>
      <c r="J45" s="87">
        <v>2693</v>
      </c>
      <c r="K45" s="87">
        <v>2656</v>
      </c>
      <c r="L45" s="87">
        <v>2412</v>
      </c>
      <c r="M45" s="88">
        <v>2153</v>
      </c>
    </row>
    <row r="46" spans="2:13" ht="27.75" customHeight="1" x14ac:dyDescent="0.15">
      <c r="B46" s="1171"/>
      <c r="C46" s="1172"/>
      <c r="D46" s="85"/>
      <c r="E46" s="1175" t="s">
        <v>30</v>
      </c>
      <c r="F46" s="1175"/>
      <c r="G46" s="1175"/>
      <c r="H46" s="1176"/>
      <c r="I46" s="86">
        <v>11</v>
      </c>
      <c r="J46" s="87">
        <v>3</v>
      </c>
      <c r="K46" s="87">
        <v>6</v>
      </c>
      <c r="L46" s="87">
        <v>4</v>
      </c>
      <c r="M46" s="88">
        <v>5</v>
      </c>
    </row>
    <row r="47" spans="2:13" ht="27.75" customHeight="1" x14ac:dyDescent="0.15">
      <c r="B47" s="1171"/>
      <c r="C47" s="1172"/>
      <c r="D47" s="85"/>
      <c r="E47" s="1175" t="s">
        <v>31</v>
      </c>
      <c r="F47" s="1175"/>
      <c r="G47" s="1175"/>
      <c r="H47" s="1176"/>
      <c r="I47" s="86" t="s">
        <v>481</v>
      </c>
      <c r="J47" s="87" t="s">
        <v>481</v>
      </c>
      <c r="K47" s="87" t="s">
        <v>481</v>
      </c>
      <c r="L47" s="87" t="s">
        <v>481</v>
      </c>
      <c r="M47" s="88" t="s">
        <v>481</v>
      </c>
    </row>
    <row r="48" spans="2:13" ht="27.75" customHeight="1" x14ac:dyDescent="0.15">
      <c r="B48" s="1173"/>
      <c r="C48" s="1174"/>
      <c r="D48" s="85"/>
      <c r="E48" s="1175" t="s">
        <v>32</v>
      </c>
      <c r="F48" s="1175"/>
      <c r="G48" s="1175"/>
      <c r="H48" s="1176"/>
      <c r="I48" s="86" t="s">
        <v>481</v>
      </c>
      <c r="J48" s="87" t="s">
        <v>481</v>
      </c>
      <c r="K48" s="87" t="s">
        <v>481</v>
      </c>
      <c r="L48" s="87" t="s">
        <v>481</v>
      </c>
      <c r="M48" s="88" t="s">
        <v>481</v>
      </c>
    </row>
    <row r="49" spans="2:13" ht="27.75" customHeight="1" x14ac:dyDescent="0.15">
      <c r="B49" s="1169" t="s">
        <v>33</v>
      </c>
      <c r="C49" s="1170"/>
      <c r="D49" s="89"/>
      <c r="E49" s="1175" t="s">
        <v>34</v>
      </c>
      <c r="F49" s="1175"/>
      <c r="G49" s="1175"/>
      <c r="H49" s="1176"/>
      <c r="I49" s="86">
        <v>2299</v>
      </c>
      <c r="J49" s="87">
        <v>2814</v>
      </c>
      <c r="K49" s="87">
        <v>3228</v>
      </c>
      <c r="L49" s="87">
        <v>3705</v>
      </c>
      <c r="M49" s="88">
        <v>3617</v>
      </c>
    </row>
    <row r="50" spans="2:13" ht="27.75" customHeight="1" x14ac:dyDescent="0.15">
      <c r="B50" s="1171"/>
      <c r="C50" s="1172"/>
      <c r="D50" s="85"/>
      <c r="E50" s="1175" t="s">
        <v>35</v>
      </c>
      <c r="F50" s="1175"/>
      <c r="G50" s="1175"/>
      <c r="H50" s="1176"/>
      <c r="I50" s="86">
        <v>298</v>
      </c>
      <c r="J50" s="87">
        <v>273</v>
      </c>
      <c r="K50" s="87">
        <v>250</v>
      </c>
      <c r="L50" s="87">
        <v>215</v>
      </c>
      <c r="M50" s="88">
        <v>179</v>
      </c>
    </row>
    <row r="51" spans="2:13" ht="27.75" customHeight="1" x14ac:dyDescent="0.15">
      <c r="B51" s="1173"/>
      <c r="C51" s="1174"/>
      <c r="D51" s="85"/>
      <c r="E51" s="1175" t="s">
        <v>36</v>
      </c>
      <c r="F51" s="1175"/>
      <c r="G51" s="1175"/>
      <c r="H51" s="1176"/>
      <c r="I51" s="86">
        <v>9607</v>
      </c>
      <c r="J51" s="87">
        <v>9716</v>
      </c>
      <c r="K51" s="87">
        <v>10069</v>
      </c>
      <c r="L51" s="87">
        <v>10382</v>
      </c>
      <c r="M51" s="88">
        <v>10388</v>
      </c>
    </row>
    <row r="52" spans="2:13" ht="27.75" customHeight="1" thickBot="1" x14ac:dyDescent="0.2">
      <c r="B52" s="1177" t="s">
        <v>37</v>
      </c>
      <c r="C52" s="1178"/>
      <c r="D52" s="90"/>
      <c r="E52" s="1179" t="s">
        <v>38</v>
      </c>
      <c r="F52" s="1179"/>
      <c r="G52" s="1179"/>
      <c r="H52" s="1180"/>
      <c r="I52" s="91">
        <v>7286</v>
      </c>
      <c r="J52" s="92">
        <v>7029</v>
      </c>
      <c r="K52" s="92">
        <v>6230</v>
      </c>
      <c r="L52" s="92">
        <v>5428</v>
      </c>
      <c r="M52" s="93">
        <v>5264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45862</v>
      </c>
      <c r="E3" s="116"/>
      <c r="F3" s="117">
        <v>49426</v>
      </c>
      <c r="G3" s="118"/>
      <c r="H3" s="119"/>
    </row>
    <row r="4" spans="1:8" x14ac:dyDescent="0.15">
      <c r="A4" s="120"/>
      <c r="B4" s="121"/>
      <c r="C4" s="122"/>
      <c r="D4" s="123">
        <v>28030</v>
      </c>
      <c r="E4" s="124"/>
      <c r="F4" s="125">
        <v>26568</v>
      </c>
      <c r="G4" s="126"/>
      <c r="H4" s="127"/>
    </row>
    <row r="5" spans="1:8" x14ac:dyDescent="0.15">
      <c r="A5" s="108" t="s">
        <v>514</v>
      </c>
      <c r="B5" s="113"/>
      <c r="C5" s="114"/>
      <c r="D5" s="115">
        <v>24986</v>
      </c>
      <c r="E5" s="116"/>
      <c r="F5" s="117">
        <v>42839</v>
      </c>
      <c r="G5" s="118"/>
      <c r="H5" s="119"/>
    </row>
    <row r="6" spans="1:8" x14ac:dyDescent="0.15">
      <c r="A6" s="120"/>
      <c r="B6" s="121"/>
      <c r="C6" s="122"/>
      <c r="D6" s="123">
        <v>17137</v>
      </c>
      <c r="E6" s="124"/>
      <c r="F6" s="125">
        <v>22027</v>
      </c>
      <c r="G6" s="126"/>
      <c r="H6" s="127"/>
    </row>
    <row r="7" spans="1:8" x14ac:dyDescent="0.15">
      <c r="A7" s="108" t="s">
        <v>515</v>
      </c>
      <c r="B7" s="113"/>
      <c r="C7" s="114"/>
      <c r="D7" s="115">
        <v>34739</v>
      </c>
      <c r="E7" s="116"/>
      <c r="F7" s="117">
        <v>46819</v>
      </c>
      <c r="G7" s="118"/>
      <c r="H7" s="119"/>
    </row>
    <row r="8" spans="1:8" x14ac:dyDescent="0.15">
      <c r="A8" s="120"/>
      <c r="B8" s="121"/>
      <c r="C8" s="122"/>
      <c r="D8" s="123">
        <v>21400</v>
      </c>
      <c r="E8" s="124"/>
      <c r="F8" s="125">
        <v>24121</v>
      </c>
      <c r="G8" s="126"/>
      <c r="H8" s="127"/>
    </row>
    <row r="9" spans="1:8" x14ac:dyDescent="0.15">
      <c r="A9" s="108" t="s">
        <v>516</v>
      </c>
      <c r="B9" s="113"/>
      <c r="C9" s="114"/>
      <c r="D9" s="115">
        <v>70248</v>
      </c>
      <c r="E9" s="116"/>
      <c r="F9" s="117">
        <v>53270</v>
      </c>
      <c r="G9" s="118"/>
      <c r="H9" s="119"/>
    </row>
    <row r="10" spans="1:8" x14ac:dyDescent="0.15">
      <c r="A10" s="120"/>
      <c r="B10" s="121"/>
      <c r="C10" s="122"/>
      <c r="D10" s="123">
        <v>28879</v>
      </c>
      <c r="E10" s="124"/>
      <c r="F10" s="125">
        <v>24316</v>
      </c>
      <c r="G10" s="126"/>
      <c r="H10" s="127"/>
    </row>
    <row r="11" spans="1:8" x14ac:dyDescent="0.15">
      <c r="A11" s="108" t="s">
        <v>517</v>
      </c>
      <c r="B11" s="113"/>
      <c r="C11" s="114"/>
      <c r="D11" s="115">
        <v>56803</v>
      </c>
      <c r="E11" s="116"/>
      <c r="F11" s="117">
        <v>53292</v>
      </c>
      <c r="G11" s="118"/>
      <c r="H11" s="119"/>
    </row>
    <row r="12" spans="1:8" x14ac:dyDescent="0.15">
      <c r="A12" s="120"/>
      <c r="B12" s="121"/>
      <c r="C12" s="128"/>
      <c r="D12" s="123">
        <v>27622</v>
      </c>
      <c r="E12" s="124"/>
      <c r="F12" s="125">
        <v>28900</v>
      </c>
      <c r="G12" s="126"/>
      <c r="H12" s="127"/>
    </row>
    <row r="13" spans="1:8" x14ac:dyDescent="0.15">
      <c r="A13" s="108"/>
      <c r="B13" s="113"/>
      <c r="C13" s="129"/>
      <c r="D13" s="130">
        <v>46528</v>
      </c>
      <c r="E13" s="131"/>
      <c r="F13" s="132">
        <v>49129</v>
      </c>
      <c r="G13" s="133"/>
      <c r="H13" s="119"/>
    </row>
    <row r="14" spans="1:8" x14ac:dyDescent="0.15">
      <c r="A14" s="120"/>
      <c r="B14" s="121"/>
      <c r="C14" s="122"/>
      <c r="D14" s="123">
        <v>24614</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4.45</v>
      </c>
      <c r="C19" s="134">
        <f>ROUND(VALUE(SUBSTITUTE(実質収支比率等に係る経年分析!G$48,"▲","-")),2)</f>
        <v>6.05</v>
      </c>
      <c r="D19" s="134">
        <f>ROUND(VALUE(SUBSTITUTE(実質収支比率等に係る経年分析!H$48,"▲","-")),2)</f>
        <v>6.09</v>
      </c>
      <c r="E19" s="134">
        <f>ROUND(VALUE(SUBSTITUTE(実質収支比率等に係る経年分析!I$48,"▲","-")),2)</f>
        <v>5.36</v>
      </c>
      <c r="F19" s="134">
        <f>ROUND(VALUE(SUBSTITUTE(実質収支比率等に係る経年分析!J$48,"▲","-")),2)</f>
        <v>5.86</v>
      </c>
    </row>
    <row r="20" spans="1:11" x14ac:dyDescent="0.15">
      <c r="A20" s="134" t="s">
        <v>43</v>
      </c>
      <c r="B20" s="134">
        <f>ROUND(VALUE(SUBSTITUTE(実質収支比率等に係る経年分析!F$47,"▲","-")),2)</f>
        <v>17.809999999999999</v>
      </c>
      <c r="C20" s="134">
        <f>ROUND(VALUE(SUBSTITUTE(実質収支比率等に係る経年分析!G$47,"▲","-")),2)</f>
        <v>20.84</v>
      </c>
      <c r="D20" s="134">
        <f>ROUND(VALUE(SUBSTITUTE(実質収支比率等に係る経年分析!H$47,"▲","-")),2)</f>
        <v>24.2</v>
      </c>
      <c r="E20" s="134">
        <f>ROUND(VALUE(SUBSTITUTE(実質収支比率等に係る経年分析!I$47,"▲","-")),2)</f>
        <v>27.09</v>
      </c>
      <c r="F20" s="134">
        <f>ROUND(VALUE(SUBSTITUTE(実質収支比率等に係る経年分析!J$47,"▲","-")),2)</f>
        <v>26.87</v>
      </c>
    </row>
    <row r="21" spans="1:11" x14ac:dyDescent="0.15">
      <c r="A21" s="134" t="s">
        <v>44</v>
      </c>
      <c r="B21" s="134">
        <f>IF(ISNUMBER(VALUE(SUBSTITUTE(実質収支比率等に係る経年分析!F$49,"▲","-"))),ROUND(VALUE(SUBSTITUTE(実質収支比率等に係る経年分析!F$49,"▲","-")),2),NA())</f>
        <v>-2.5</v>
      </c>
      <c r="C21" s="134">
        <f>IF(ISNUMBER(VALUE(SUBSTITUTE(実質収支比率等に係る経年分析!G$49,"▲","-"))),ROUND(VALUE(SUBSTITUTE(実質収支比率等に係る経年分析!G$49,"▲","-")),2),NA())</f>
        <v>2.04</v>
      </c>
      <c r="D21" s="134">
        <f>IF(ISNUMBER(VALUE(SUBSTITUTE(実質収支比率等に係る経年分析!H$49,"▲","-"))),ROUND(VALUE(SUBSTITUTE(実質収支比率等に係る経年分析!H$49,"▲","-")),2),NA())</f>
        <v>-0.04</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-2.15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後期高齢者医療保険特別会計</v>
      </c>
      <c r="B29" s="135">
        <f>IF(ROUND(VALUE(SUBSTITUTE(連結実質赤字比率に係る赤字・黒字の構成分析!F$41,"▲", "-")), 2) &lt; 0, ABS(ROUND(VALUE(SUBSTITUTE(連結実質赤字比率に係る赤字・黒字の構成分析!F$41,"▲", "-")), 2)), NA())</f>
        <v>0.01</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1.1499999999999999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4.4400000000000004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657</v>
      </c>
      <c r="E42" s="136"/>
      <c r="F42" s="136"/>
      <c r="G42" s="136">
        <f>'実質公債費比率（分子）の構造'!L$52</f>
        <v>680</v>
      </c>
      <c r="H42" s="136"/>
      <c r="I42" s="136"/>
      <c r="J42" s="136">
        <f>'実質公債費比率（分子）の構造'!M$52</f>
        <v>721</v>
      </c>
      <c r="K42" s="136"/>
      <c r="L42" s="136"/>
      <c r="M42" s="136">
        <f>'実質公債費比率（分子）の構造'!N$52</f>
        <v>772</v>
      </c>
      <c r="N42" s="136"/>
      <c r="O42" s="136"/>
      <c r="P42" s="136">
        <f>'実質公債費比率（分子）の構造'!O$52</f>
        <v>808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42</v>
      </c>
      <c r="C45" s="136"/>
      <c r="D45" s="136"/>
      <c r="E45" s="136">
        <f>'実質公債費比率（分子）の構造'!L$49</f>
        <v>13</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471</v>
      </c>
      <c r="C46" s="136"/>
      <c r="D46" s="136"/>
      <c r="E46" s="136">
        <f>'実質公債費比率（分子）の構造'!L$48</f>
        <v>507</v>
      </c>
      <c r="F46" s="136"/>
      <c r="G46" s="136"/>
      <c r="H46" s="136">
        <f>'実質公債費比率（分子）の構造'!M$48</f>
        <v>480</v>
      </c>
      <c r="I46" s="136"/>
      <c r="J46" s="136"/>
      <c r="K46" s="136">
        <f>'実質公債費比率（分子）の構造'!N$48</f>
        <v>455</v>
      </c>
      <c r="L46" s="136"/>
      <c r="M46" s="136"/>
      <c r="N46" s="136">
        <f>'実質公債費比率（分子）の構造'!O$48</f>
        <v>507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1005</v>
      </c>
      <c r="C49" s="136"/>
      <c r="D49" s="136"/>
      <c r="E49" s="136">
        <f>'実質公債費比率（分子）の構造'!L$45</f>
        <v>850</v>
      </c>
      <c r="F49" s="136"/>
      <c r="G49" s="136"/>
      <c r="H49" s="136">
        <f>'実質公債費比率（分子）の構造'!M$45</f>
        <v>865</v>
      </c>
      <c r="I49" s="136"/>
      <c r="J49" s="136"/>
      <c r="K49" s="136">
        <f>'実質公債費比率（分子）の構造'!N$45</f>
        <v>881</v>
      </c>
      <c r="L49" s="136"/>
      <c r="M49" s="136"/>
      <c r="N49" s="136">
        <f>'実質公債費比率（分子）の構造'!O$45</f>
        <v>908</v>
      </c>
      <c r="O49" s="136"/>
      <c r="P49" s="136"/>
    </row>
    <row r="50" spans="1:16" x14ac:dyDescent="0.15">
      <c r="A50" s="136" t="s">
        <v>59</v>
      </c>
      <c r="B50" s="136" t="e">
        <f>NA()</f>
        <v>#N/A</v>
      </c>
      <c r="C50" s="136">
        <f>IF(ISNUMBER('実質公債費比率（分子）の構造'!K$53),'実質公債費比率（分子）の構造'!K$53,NA())</f>
        <v>861</v>
      </c>
      <c r="D50" s="136" t="e">
        <f>NA()</f>
        <v>#N/A</v>
      </c>
      <c r="E50" s="136" t="e">
        <f>NA()</f>
        <v>#N/A</v>
      </c>
      <c r="F50" s="136">
        <f>IF(ISNUMBER('実質公債費比率（分子）の構造'!L$53),'実質公債費比率（分子）の構造'!L$53,NA())</f>
        <v>690</v>
      </c>
      <c r="G50" s="136" t="e">
        <f>NA()</f>
        <v>#N/A</v>
      </c>
      <c r="H50" s="136" t="e">
        <f>NA()</f>
        <v>#N/A</v>
      </c>
      <c r="I50" s="136">
        <f>IF(ISNUMBER('実質公債費比率（分子）の構造'!M$53),'実質公債費比率（分子）の構造'!M$53,NA())</f>
        <v>624</v>
      </c>
      <c r="J50" s="136" t="e">
        <f>NA()</f>
        <v>#N/A</v>
      </c>
      <c r="K50" s="136" t="e">
        <f>NA()</f>
        <v>#N/A</v>
      </c>
      <c r="L50" s="136">
        <f>IF(ISNUMBER('実質公債費比率（分子）の構造'!N$53),'実質公債費比率（分子）の構造'!N$53,NA())</f>
        <v>564</v>
      </c>
      <c r="M50" s="136" t="e">
        <f>NA()</f>
        <v>#N/A</v>
      </c>
      <c r="N50" s="136" t="e">
        <f>NA()</f>
        <v>#N/A</v>
      </c>
      <c r="O50" s="136">
        <f>IF(ISNUMBER('実質公債費比率（分子）の構造'!O$53),'実質公債費比率（分子）の構造'!O$53,NA())</f>
        <v>607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9607</v>
      </c>
      <c r="E56" s="135"/>
      <c r="F56" s="135"/>
      <c r="G56" s="135">
        <f>'将来負担比率（分子）の構造'!J$51</f>
        <v>9716</v>
      </c>
      <c r="H56" s="135"/>
      <c r="I56" s="135"/>
      <c r="J56" s="135">
        <f>'将来負担比率（分子）の構造'!K$51</f>
        <v>10069</v>
      </c>
      <c r="K56" s="135"/>
      <c r="L56" s="135"/>
      <c r="M56" s="135">
        <f>'将来負担比率（分子）の構造'!L$51</f>
        <v>10382</v>
      </c>
      <c r="N56" s="135"/>
      <c r="O56" s="135"/>
      <c r="P56" s="135">
        <f>'将来負担比率（分子）の構造'!M$51</f>
        <v>10388</v>
      </c>
    </row>
    <row r="57" spans="1:16" x14ac:dyDescent="0.15">
      <c r="A57" s="135" t="s">
        <v>35</v>
      </c>
      <c r="B57" s="135"/>
      <c r="C57" s="135"/>
      <c r="D57" s="135">
        <f>'将来負担比率（分子）の構造'!I$50</f>
        <v>298</v>
      </c>
      <c r="E57" s="135"/>
      <c r="F57" s="135"/>
      <c r="G57" s="135">
        <f>'将来負担比率（分子）の構造'!J$50</f>
        <v>273</v>
      </c>
      <c r="H57" s="135"/>
      <c r="I57" s="135"/>
      <c r="J57" s="135">
        <f>'将来負担比率（分子）の構造'!K$50</f>
        <v>250</v>
      </c>
      <c r="K57" s="135"/>
      <c r="L57" s="135"/>
      <c r="M57" s="135">
        <f>'将来負担比率（分子）の構造'!L$50</f>
        <v>215</v>
      </c>
      <c r="N57" s="135"/>
      <c r="O57" s="135"/>
      <c r="P57" s="135">
        <f>'将来負担比率（分子）の構造'!M$50</f>
        <v>179</v>
      </c>
    </row>
    <row r="58" spans="1:16" x14ac:dyDescent="0.15">
      <c r="A58" s="135" t="s">
        <v>34</v>
      </c>
      <c r="B58" s="135"/>
      <c r="C58" s="135"/>
      <c r="D58" s="135">
        <f>'将来負担比率（分子）の構造'!I$49</f>
        <v>2299</v>
      </c>
      <c r="E58" s="135"/>
      <c r="F58" s="135"/>
      <c r="G58" s="135">
        <f>'将来負担比率（分子）の構造'!J$49</f>
        <v>2814</v>
      </c>
      <c r="H58" s="135"/>
      <c r="I58" s="135"/>
      <c r="J58" s="135">
        <f>'将来負担比率（分子）の構造'!K$49</f>
        <v>3228</v>
      </c>
      <c r="K58" s="135"/>
      <c r="L58" s="135"/>
      <c r="M58" s="135">
        <f>'将来負担比率（分子）の構造'!L$49</f>
        <v>3705</v>
      </c>
      <c r="N58" s="135"/>
      <c r="O58" s="135"/>
      <c r="P58" s="135">
        <f>'将来負担比率（分子）の構造'!M$49</f>
        <v>3617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11</v>
      </c>
      <c r="C61" s="135"/>
      <c r="D61" s="135"/>
      <c r="E61" s="135">
        <f>'将来負担比率（分子）の構造'!J$46</f>
        <v>3</v>
      </c>
      <c r="F61" s="135"/>
      <c r="G61" s="135"/>
      <c r="H61" s="135">
        <f>'将来負担比率（分子）の構造'!K$46</f>
        <v>6</v>
      </c>
      <c r="I61" s="135"/>
      <c r="J61" s="135"/>
      <c r="K61" s="135">
        <f>'将来負担比率（分子）の構造'!L$46</f>
        <v>4</v>
      </c>
      <c r="L61" s="135"/>
      <c r="M61" s="135"/>
      <c r="N61" s="135">
        <f>'将来負担比率（分子）の構造'!M$46</f>
        <v>5</v>
      </c>
      <c r="O61" s="135"/>
      <c r="P61" s="135"/>
    </row>
    <row r="62" spans="1:16" x14ac:dyDescent="0.15">
      <c r="A62" s="135" t="s">
        <v>29</v>
      </c>
      <c r="B62" s="135">
        <f>'将来負担比率（分子）の構造'!I$45</f>
        <v>2648</v>
      </c>
      <c r="C62" s="135"/>
      <c r="D62" s="135"/>
      <c r="E62" s="135">
        <f>'将来負担比率（分子）の構造'!J$45</f>
        <v>2693</v>
      </c>
      <c r="F62" s="135"/>
      <c r="G62" s="135"/>
      <c r="H62" s="135">
        <f>'将来負担比率（分子）の構造'!K$45</f>
        <v>2656</v>
      </c>
      <c r="I62" s="135"/>
      <c r="J62" s="135"/>
      <c r="K62" s="135">
        <f>'将来負担比率（分子）の構造'!L$45</f>
        <v>2412</v>
      </c>
      <c r="L62" s="135"/>
      <c r="M62" s="135"/>
      <c r="N62" s="135">
        <f>'将来負担比率（分子）の構造'!M$45</f>
        <v>2153</v>
      </c>
      <c r="O62" s="135"/>
      <c r="P62" s="135"/>
    </row>
    <row r="63" spans="1:16" x14ac:dyDescent="0.15">
      <c r="A63" s="135" t="s">
        <v>28</v>
      </c>
      <c r="B63" s="135">
        <f>'将来負担比率（分子）の構造'!I$44</f>
        <v>14</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8145</v>
      </c>
      <c r="C64" s="135"/>
      <c r="D64" s="135"/>
      <c r="E64" s="135">
        <f>'将来負担比率（分子）の構造'!J$43</f>
        <v>8129</v>
      </c>
      <c r="F64" s="135"/>
      <c r="G64" s="135"/>
      <c r="H64" s="135">
        <f>'将来負担比率（分子）の構造'!K$43</f>
        <v>8041</v>
      </c>
      <c r="I64" s="135"/>
      <c r="J64" s="135"/>
      <c r="K64" s="135">
        <f>'将来負担比率（分子）の構造'!L$43</f>
        <v>7769</v>
      </c>
      <c r="L64" s="135"/>
      <c r="M64" s="135"/>
      <c r="N64" s="135">
        <f>'将来負担比率（分子）の構造'!M$43</f>
        <v>7464</v>
      </c>
      <c r="O64" s="135"/>
      <c r="P64" s="135"/>
    </row>
    <row r="65" spans="1:16" x14ac:dyDescent="0.15">
      <c r="A65" s="135" t="s">
        <v>26</v>
      </c>
      <c r="B65" s="135">
        <f>'将来負担比率（分子）の構造'!I$42</f>
        <v>3</v>
      </c>
      <c r="C65" s="135"/>
      <c r="D65" s="135"/>
      <c r="E65" s="135">
        <f>'将来負担比率（分子）の構造'!J$42</f>
        <v>280</v>
      </c>
      <c r="F65" s="135"/>
      <c r="G65" s="135"/>
      <c r="H65" s="135">
        <f>'将来負担比率（分子）の構造'!K$42</f>
        <v>247</v>
      </c>
      <c r="I65" s="135"/>
      <c r="J65" s="135"/>
      <c r="K65" s="135">
        <f>'将来負担比率（分子）の構造'!L$42</f>
        <v>247</v>
      </c>
      <c r="L65" s="135"/>
      <c r="M65" s="135"/>
      <c r="N65" s="135">
        <f>'将来負担比率（分子）の構造'!M$42</f>
        <v>222</v>
      </c>
      <c r="O65" s="135"/>
      <c r="P65" s="135"/>
    </row>
    <row r="66" spans="1:16" x14ac:dyDescent="0.15">
      <c r="A66" s="135" t="s">
        <v>25</v>
      </c>
      <c r="B66" s="135">
        <f>'将来負担比率（分子）の構造'!I$41</f>
        <v>8668</v>
      </c>
      <c r="C66" s="135"/>
      <c r="D66" s="135"/>
      <c r="E66" s="135">
        <f>'将来負担比率（分子）の構造'!J$41</f>
        <v>8726</v>
      </c>
      <c r="F66" s="135"/>
      <c r="G66" s="135"/>
      <c r="H66" s="135">
        <f>'将来負担比率（分子）の構造'!K$41</f>
        <v>8827</v>
      </c>
      <c r="I66" s="135"/>
      <c r="J66" s="135"/>
      <c r="K66" s="135">
        <f>'将来負担比率（分子）の構造'!L$41</f>
        <v>9297</v>
      </c>
      <c r="L66" s="135"/>
      <c r="M66" s="135"/>
      <c r="N66" s="135">
        <f>'将来負担比率（分子）の構造'!M$41</f>
        <v>9603</v>
      </c>
      <c r="O66" s="135"/>
      <c r="P66" s="135"/>
    </row>
    <row r="67" spans="1:16" x14ac:dyDescent="0.15">
      <c r="A67" s="135" t="s">
        <v>63</v>
      </c>
      <c r="B67" s="135" t="e">
        <f>NA()</f>
        <v>#N/A</v>
      </c>
      <c r="C67" s="135">
        <f>IF(ISNUMBER('将来負担比率（分子）の構造'!I$52), IF('将来負担比率（分子）の構造'!I$52 &lt; 0, 0, '将来負担比率（分子）の構造'!I$52), NA())</f>
        <v>7286</v>
      </c>
      <c r="D67" s="135" t="e">
        <f>NA()</f>
        <v>#N/A</v>
      </c>
      <c r="E67" s="135" t="e">
        <f>NA()</f>
        <v>#N/A</v>
      </c>
      <c r="F67" s="135">
        <f>IF(ISNUMBER('将来負担比率（分子）の構造'!J$52), IF('将来負担比率（分子）の構造'!J$52 &lt; 0, 0, '将来負担比率（分子）の構造'!J$52), NA())</f>
        <v>7029</v>
      </c>
      <c r="G67" s="135" t="e">
        <f>NA()</f>
        <v>#N/A</v>
      </c>
      <c r="H67" s="135" t="e">
        <f>NA()</f>
        <v>#N/A</v>
      </c>
      <c r="I67" s="135">
        <f>IF(ISNUMBER('将来負担比率（分子）の構造'!K$52), IF('将来負担比率（分子）の構造'!K$52 &lt; 0, 0, '将来負担比率（分子）の構造'!K$52), NA())</f>
        <v>6230</v>
      </c>
      <c r="J67" s="135" t="e">
        <f>NA()</f>
        <v>#N/A</v>
      </c>
      <c r="K67" s="135" t="e">
        <f>NA()</f>
        <v>#N/A</v>
      </c>
      <c r="L67" s="135">
        <f>IF(ISNUMBER('将来負担比率（分子）の構造'!L$52), IF('将来負担比率（分子）の構造'!L$52 &lt; 0, 0, '将来負担比率（分子）の構造'!L$52), NA())</f>
        <v>5428</v>
      </c>
      <c r="M67" s="135" t="e">
        <f>NA()</f>
        <v>#N/A</v>
      </c>
      <c r="N67" s="135" t="e">
        <f>NA()</f>
        <v>#N/A</v>
      </c>
      <c r="O67" s="135">
        <f>IF(ISNUMBER('将来負担比率（分子）の構造'!M$52), IF('将来負担比率（分子）の構造'!M$52 &lt; 0, 0, '将来負担比率（分子）の構造'!M$52), NA())</f>
        <v>5264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3585324</v>
      </c>
      <c r="S5" s="639"/>
      <c r="T5" s="639"/>
      <c r="U5" s="639"/>
      <c r="V5" s="639"/>
      <c r="W5" s="639"/>
      <c r="X5" s="639"/>
      <c r="Y5" s="686"/>
      <c r="Z5" s="699">
        <v>31</v>
      </c>
      <c r="AA5" s="699"/>
      <c r="AB5" s="699"/>
      <c r="AC5" s="699"/>
      <c r="AD5" s="700">
        <v>3585324</v>
      </c>
      <c r="AE5" s="700"/>
      <c r="AF5" s="700"/>
      <c r="AG5" s="700"/>
      <c r="AH5" s="700"/>
      <c r="AI5" s="700"/>
      <c r="AJ5" s="700"/>
      <c r="AK5" s="700"/>
      <c r="AL5" s="687">
        <v>53.2</v>
      </c>
      <c r="AM5" s="656"/>
      <c r="AN5" s="656"/>
      <c r="AO5" s="688"/>
      <c r="AP5" s="675" t="s">
        <v>208</v>
      </c>
      <c r="AQ5" s="676"/>
      <c r="AR5" s="676"/>
      <c r="AS5" s="676"/>
      <c r="AT5" s="676"/>
      <c r="AU5" s="676"/>
      <c r="AV5" s="676"/>
      <c r="AW5" s="676"/>
      <c r="AX5" s="676"/>
      <c r="AY5" s="676"/>
      <c r="AZ5" s="676"/>
      <c r="BA5" s="676"/>
      <c r="BB5" s="676"/>
      <c r="BC5" s="676"/>
      <c r="BD5" s="676"/>
      <c r="BE5" s="676"/>
      <c r="BF5" s="677"/>
      <c r="BG5" s="588">
        <v>3585324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184489</v>
      </c>
      <c r="S6" s="589"/>
      <c r="T6" s="589"/>
      <c r="U6" s="589"/>
      <c r="V6" s="589"/>
      <c r="W6" s="589"/>
      <c r="X6" s="589"/>
      <c r="Y6" s="590"/>
      <c r="Z6" s="641">
        <v>1.6</v>
      </c>
      <c r="AA6" s="641"/>
      <c r="AB6" s="641"/>
      <c r="AC6" s="641"/>
      <c r="AD6" s="642">
        <v>184489</v>
      </c>
      <c r="AE6" s="642"/>
      <c r="AF6" s="642"/>
      <c r="AG6" s="642"/>
      <c r="AH6" s="642"/>
      <c r="AI6" s="642"/>
      <c r="AJ6" s="642"/>
      <c r="AK6" s="642"/>
      <c r="AL6" s="611">
        <v>2.7</v>
      </c>
      <c r="AM6" s="643"/>
      <c r="AN6" s="643"/>
      <c r="AO6" s="644"/>
      <c r="AP6" s="585" t="s">
        <v>214</v>
      </c>
      <c r="AQ6" s="586"/>
      <c r="AR6" s="586"/>
      <c r="AS6" s="586"/>
      <c r="AT6" s="586"/>
      <c r="AU6" s="586"/>
      <c r="AV6" s="586"/>
      <c r="AW6" s="586"/>
      <c r="AX6" s="586"/>
      <c r="AY6" s="586"/>
      <c r="AZ6" s="586"/>
      <c r="BA6" s="586"/>
      <c r="BB6" s="586"/>
      <c r="BC6" s="586"/>
      <c r="BD6" s="586"/>
      <c r="BE6" s="586"/>
      <c r="BF6" s="587"/>
      <c r="BG6" s="588">
        <v>3585324</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136123</v>
      </c>
      <c r="CS6" s="589"/>
      <c r="CT6" s="589"/>
      <c r="CU6" s="589"/>
      <c r="CV6" s="589"/>
      <c r="CW6" s="589"/>
      <c r="CX6" s="589"/>
      <c r="CY6" s="590"/>
      <c r="CZ6" s="641">
        <v>1.2</v>
      </c>
      <c r="DA6" s="641"/>
      <c r="DB6" s="641"/>
      <c r="DC6" s="641"/>
      <c r="DD6" s="594" t="s">
        <v>209</v>
      </c>
      <c r="DE6" s="589"/>
      <c r="DF6" s="589"/>
      <c r="DG6" s="589"/>
      <c r="DH6" s="589"/>
      <c r="DI6" s="589"/>
      <c r="DJ6" s="589"/>
      <c r="DK6" s="589"/>
      <c r="DL6" s="589"/>
      <c r="DM6" s="589"/>
      <c r="DN6" s="589"/>
      <c r="DO6" s="589"/>
      <c r="DP6" s="590"/>
      <c r="DQ6" s="594">
        <v>136123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5432</v>
      </c>
      <c r="S7" s="589"/>
      <c r="T7" s="589"/>
      <c r="U7" s="589"/>
      <c r="V7" s="589"/>
      <c r="W7" s="589"/>
      <c r="X7" s="589"/>
      <c r="Y7" s="590"/>
      <c r="Z7" s="641">
        <v>0</v>
      </c>
      <c r="AA7" s="641"/>
      <c r="AB7" s="641"/>
      <c r="AC7" s="641"/>
      <c r="AD7" s="642">
        <v>5432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1541525</v>
      </c>
      <c r="BH7" s="589"/>
      <c r="BI7" s="589"/>
      <c r="BJ7" s="589"/>
      <c r="BK7" s="589"/>
      <c r="BL7" s="589"/>
      <c r="BM7" s="589"/>
      <c r="BN7" s="590"/>
      <c r="BO7" s="641">
        <v>43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1127350</v>
      </c>
      <c r="CS7" s="589"/>
      <c r="CT7" s="589"/>
      <c r="CU7" s="589"/>
      <c r="CV7" s="589"/>
      <c r="CW7" s="589"/>
      <c r="CX7" s="589"/>
      <c r="CY7" s="590"/>
      <c r="CZ7" s="641">
        <v>10.199999999999999</v>
      </c>
      <c r="DA7" s="641"/>
      <c r="DB7" s="641"/>
      <c r="DC7" s="641"/>
      <c r="DD7" s="594">
        <v>3303</v>
      </c>
      <c r="DE7" s="589"/>
      <c r="DF7" s="589"/>
      <c r="DG7" s="589"/>
      <c r="DH7" s="589"/>
      <c r="DI7" s="589"/>
      <c r="DJ7" s="589"/>
      <c r="DK7" s="589"/>
      <c r="DL7" s="589"/>
      <c r="DM7" s="589"/>
      <c r="DN7" s="589"/>
      <c r="DO7" s="589"/>
      <c r="DP7" s="590"/>
      <c r="DQ7" s="594">
        <v>1007844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21682</v>
      </c>
      <c r="S8" s="589"/>
      <c r="T8" s="589"/>
      <c r="U8" s="589"/>
      <c r="V8" s="589"/>
      <c r="W8" s="589"/>
      <c r="X8" s="589"/>
      <c r="Y8" s="590"/>
      <c r="Z8" s="641">
        <v>0.2</v>
      </c>
      <c r="AA8" s="641"/>
      <c r="AB8" s="641"/>
      <c r="AC8" s="641"/>
      <c r="AD8" s="642">
        <v>21682</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52872</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3457366</v>
      </c>
      <c r="CS8" s="589"/>
      <c r="CT8" s="589"/>
      <c r="CU8" s="589"/>
      <c r="CV8" s="589"/>
      <c r="CW8" s="589"/>
      <c r="CX8" s="589"/>
      <c r="CY8" s="590"/>
      <c r="CZ8" s="641">
        <v>31.2</v>
      </c>
      <c r="DA8" s="641"/>
      <c r="DB8" s="641"/>
      <c r="DC8" s="641"/>
      <c r="DD8" s="594">
        <v>109773</v>
      </c>
      <c r="DE8" s="589"/>
      <c r="DF8" s="589"/>
      <c r="DG8" s="589"/>
      <c r="DH8" s="589"/>
      <c r="DI8" s="589"/>
      <c r="DJ8" s="589"/>
      <c r="DK8" s="589"/>
      <c r="DL8" s="589"/>
      <c r="DM8" s="589"/>
      <c r="DN8" s="589"/>
      <c r="DO8" s="589"/>
      <c r="DP8" s="590"/>
      <c r="DQ8" s="594">
        <v>1735181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12843</v>
      </c>
      <c r="S9" s="589"/>
      <c r="T9" s="589"/>
      <c r="U9" s="589"/>
      <c r="V9" s="589"/>
      <c r="W9" s="589"/>
      <c r="X9" s="589"/>
      <c r="Y9" s="590"/>
      <c r="Z9" s="641">
        <v>0.1</v>
      </c>
      <c r="AA9" s="641"/>
      <c r="AB9" s="641"/>
      <c r="AC9" s="641"/>
      <c r="AD9" s="642">
        <v>12843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1227799</v>
      </c>
      <c r="BH9" s="589"/>
      <c r="BI9" s="589"/>
      <c r="BJ9" s="589"/>
      <c r="BK9" s="589"/>
      <c r="BL9" s="589"/>
      <c r="BM9" s="589"/>
      <c r="BN9" s="590"/>
      <c r="BO9" s="641">
        <v>34.200000000000003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790076</v>
      </c>
      <c r="CS9" s="589"/>
      <c r="CT9" s="589"/>
      <c r="CU9" s="589"/>
      <c r="CV9" s="589"/>
      <c r="CW9" s="589"/>
      <c r="CX9" s="589"/>
      <c r="CY9" s="590"/>
      <c r="CZ9" s="641">
        <v>7.1</v>
      </c>
      <c r="DA9" s="641"/>
      <c r="DB9" s="641"/>
      <c r="DC9" s="641"/>
      <c r="DD9" s="594">
        <v>43099</v>
      </c>
      <c r="DE9" s="589"/>
      <c r="DF9" s="589"/>
      <c r="DG9" s="589"/>
      <c r="DH9" s="589"/>
      <c r="DI9" s="589"/>
      <c r="DJ9" s="589"/>
      <c r="DK9" s="589"/>
      <c r="DL9" s="589"/>
      <c r="DM9" s="589"/>
      <c r="DN9" s="589"/>
      <c r="DO9" s="589"/>
      <c r="DP9" s="590"/>
      <c r="DQ9" s="594">
        <v>717581</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352022</v>
      </c>
      <c r="S10" s="589"/>
      <c r="T10" s="589"/>
      <c r="U10" s="589"/>
      <c r="V10" s="589"/>
      <c r="W10" s="589"/>
      <c r="X10" s="589"/>
      <c r="Y10" s="590"/>
      <c r="Z10" s="641">
        <v>3</v>
      </c>
      <c r="AA10" s="641"/>
      <c r="AB10" s="641"/>
      <c r="AC10" s="641"/>
      <c r="AD10" s="642">
        <v>352022</v>
      </c>
      <c r="AE10" s="642"/>
      <c r="AF10" s="642"/>
      <c r="AG10" s="642"/>
      <c r="AH10" s="642"/>
      <c r="AI10" s="642"/>
      <c r="AJ10" s="642"/>
      <c r="AK10" s="642"/>
      <c r="AL10" s="611">
        <v>5.2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92097</v>
      </c>
      <c r="BH10" s="589"/>
      <c r="BI10" s="589"/>
      <c r="BJ10" s="589"/>
      <c r="BK10" s="589"/>
      <c r="BL10" s="589"/>
      <c r="BM10" s="589"/>
      <c r="BN10" s="590"/>
      <c r="BO10" s="641">
        <v>2.6</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27049</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45</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15911</v>
      </c>
      <c r="S11" s="589"/>
      <c r="T11" s="589"/>
      <c r="U11" s="589"/>
      <c r="V11" s="589"/>
      <c r="W11" s="589"/>
      <c r="X11" s="589"/>
      <c r="Y11" s="590"/>
      <c r="Z11" s="641">
        <v>0.1</v>
      </c>
      <c r="AA11" s="641"/>
      <c r="AB11" s="641"/>
      <c r="AC11" s="641"/>
      <c r="AD11" s="642">
        <v>15911</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168757</v>
      </c>
      <c r="BH11" s="589"/>
      <c r="BI11" s="589"/>
      <c r="BJ11" s="589"/>
      <c r="BK11" s="589"/>
      <c r="BL11" s="589"/>
      <c r="BM11" s="589"/>
      <c r="BN11" s="590"/>
      <c r="BO11" s="641">
        <v>4.7</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681128</v>
      </c>
      <c r="CS11" s="589"/>
      <c r="CT11" s="589"/>
      <c r="CU11" s="589"/>
      <c r="CV11" s="589"/>
      <c r="CW11" s="589"/>
      <c r="CX11" s="589"/>
      <c r="CY11" s="590"/>
      <c r="CZ11" s="641">
        <v>6.1</v>
      </c>
      <c r="DA11" s="641"/>
      <c r="DB11" s="641"/>
      <c r="DC11" s="641"/>
      <c r="DD11" s="594">
        <v>170155</v>
      </c>
      <c r="DE11" s="589"/>
      <c r="DF11" s="589"/>
      <c r="DG11" s="589"/>
      <c r="DH11" s="589"/>
      <c r="DI11" s="589"/>
      <c r="DJ11" s="589"/>
      <c r="DK11" s="589"/>
      <c r="DL11" s="589"/>
      <c r="DM11" s="589"/>
      <c r="DN11" s="589"/>
      <c r="DO11" s="589"/>
      <c r="DP11" s="590"/>
      <c r="DQ11" s="594">
        <v>527638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1654709</v>
      </c>
      <c r="BH12" s="589"/>
      <c r="BI12" s="589"/>
      <c r="BJ12" s="589"/>
      <c r="BK12" s="589"/>
      <c r="BL12" s="589"/>
      <c r="BM12" s="589"/>
      <c r="BN12" s="590"/>
      <c r="BO12" s="641">
        <v>46.2</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152170</v>
      </c>
      <c r="CS12" s="589"/>
      <c r="CT12" s="589"/>
      <c r="CU12" s="589"/>
      <c r="CV12" s="589"/>
      <c r="CW12" s="589"/>
      <c r="CX12" s="589"/>
      <c r="CY12" s="590"/>
      <c r="CZ12" s="641">
        <v>1.4</v>
      </c>
      <c r="DA12" s="641"/>
      <c r="DB12" s="641"/>
      <c r="DC12" s="641"/>
      <c r="DD12" s="594" t="s">
        <v>111</v>
      </c>
      <c r="DE12" s="589"/>
      <c r="DF12" s="589"/>
      <c r="DG12" s="589"/>
      <c r="DH12" s="589"/>
      <c r="DI12" s="589"/>
      <c r="DJ12" s="589"/>
      <c r="DK12" s="589"/>
      <c r="DL12" s="589"/>
      <c r="DM12" s="589"/>
      <c r="DN12" s="589"/>
      <c r="DO12" s="589"/>
      <c r="DP12" s="590"/>
      <c r="DQ12" s="594">
        <v>119889</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20963</v>
      </c>
      <c r="S13" s="589"/>
      <c r="T13" s="589"/>
      <c r="U13" s="589"/>
      <c r="V13" s="589"/>
      <c r="W13" s="589"/>
      <c r="X13" s="589"/>
      <c r="Y13" s="590"/>
      <c r="Z13" s="641">
        <v>0.2</v>
      </c>
      <c r="AA13" s="641"/>
      <c r="AB13" s="641"/>
      <c r="AC13" s="641"/>
      <c r="AD13" s="642">
        <v>20963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1645819</v>
      </c>
      <c r="BH13" s="589"/>
      <c r="BI13" s="589"/>
      <c r="BJ13" s="589"/>
      <c r="BK13" s="589"/>
      <c r="BL13" s="589"/>
      <c r="BM13" s="589"/>
      <c r="BN13" s="590"/>
      <c r="BO13" s="641">
        <v>45.9</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1061425</v>
      </c>
      <c r="CS13" s="589"/>
      <c r="CT13" s="589"/>
      <c r="CU13" s="589"/>
      <c r="CV13" s="589"/>
      <c r="CW13" s="589"/>
      <c r="CX13" s="589"/>
      <c r="CY13" s="590"/>
      <c r="CZ13" s="641">
        <v>9.6</v>
      </c>
      <c r="DA13" s="641"/>
      <c r="DB13" s="641"/>
      <c r="DC13" s="641"/>
      <c r="DD13" s="594">
        <v>414317</v>
      </c>
      <c r="DE13" s="589"/>
      <c r="DF13" s="589"/>
      <c r="DG13" s="589"/>
      <c r="DH13" s="589"/>
      <c r="DI13" s="589"/>
      <c r="DJ13" s="589"/>
      <c r="DK13" s="589"/>
      <c r="DL13" s="589"/>
      <c r="DM13" s="589"/>
      <c r="DN13" s="589"/>
      <c r="DO13" s="589"/>
      <c r="DP13" s="590"/>
      <c r="DQ13" s="594">
        <v>883496</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85543</v>
      </c>
      <c r="BH14" s="589"/>
      <c r="BI14" s="589"/>
      <c r="BJ14" s="589"/>
      <c r="BK14" s="589"/>
      <c r="BL14" s="589"/>
      <c r="BM14" s="589"/>
      <c r="BN14" s="590"/>
      <c r="BO14" s="641">
        <v>2.4</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488083</v>
      </c>
      <c r="CS14" s="589"/>
      <c r="CT14" s="589"/>
      <c r="CU14" s="589"/>
      <c r="CV14" s="589"/>
      <c r="CW14" s="589"/>
      <c r="CX14" s="589"/>
      <c r="CY14" s="590"/>
      <c r="CZ14" s="641">
        <v>4.4000000000000004</v>
      </c>
      <c r="DA14" s="641"/>
      <c r="DB14" s="641"/>
      <c r="DC14" s="641"/>
      <c r="DD14" s="594">
        <v>73514</v>
      </c>
      <c r="DE14" s="589"/>
      <c r="DF14" s="589"/>
      <c r="DG14" s="589"/>
      <c r="DH14" s="589"/>
      <c r="DI14" s="589"/>
      <c r="DJ14" s="589"/>
      <c r="DK14" s="589"/>
      <c r="DL14" s="589"/>
      <c r="DM14" s="589"/>
      <c r="DN14" s="589"/>
      <c r="DO14" s="589"/>
      <c r="DP14" s="590"/>
      <c r="DQ14" s="594">
        <v>419231</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11293</v>
      </c>
      <c r="S15" s="589"/>
      <c r="T15" s="589"/>
      <c r="U15" s="589"/>
      <c r="V15" s="589"/>
      <c r="W15" s="589"/>
      <c r="X15" s="589"/>
      <c r="Y15" s="590"/>
      <c r="Z15" s="641">
        <v>0.1</v>
      </c>
      <c r="AA15" s="641"/>
      <c r="AB15" s="641"/>
      <c r="AC15" s="641"/>
      <c r="AD15" s="642">
        <v>11293</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303547</v>
      </c>
      <c r="BH15" s="589"/>
      <c r="BI15" s="589"/>
      <c r="BJ15" s="589"/>
      <c r="BK15" s="589"/>
      <c r="BL15" s="589"/>
      <c r="BM15" s="589"/>
      <c r="BN15" s="590"/>
      <c r="BO15" s="641">
        <v>8.5</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2199989</v>
      </c>
      <c r="CS15" s="589"/>
      <c r="CT15" s="589"/>
      <c r="CU15" s="589"/>
      <c r="CV15" s="589"/>
      <c r="CW15" s="589"/>
      <c r="CX15" s="589"/>
      <c r="CY15" s="590"/>
      <c r="CZ15" s="641">
        <v>19.8</v>
      </c>
      <c r="DA15" s="641"/>
      <c r="DB15" s="641"/>
      <c r="DC15" s="641"/>
      <c r="DD15" s="594">
        <v>1104295</v>
      </c>
      <c r="DE15" s="589"/>
      <c r="DF15" s="589"/>
      <c r="DG15" s="589"/>
      <c r="DH15" s="589"/>
      <c r="DI15" s="589"/>
      <c r="DJ15" s="589"/>
      <c r="DK15" s="589"/>
      <c r="DL15" s="589"/>
      <c r="DM15" s="589"/>
      <c r="DN15" s="589"/>
      <c r="DO15" s="589"/>
      <c r="DP15" s="590"/>
      <c r="DQ15" s="594">
        <v>1147074</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2671587</v>
      </c>
      <c r="S16" s="589"/>
      <c r="T16" s="589"/>
      <c r="U16" s="589"/>
      <c r="V16" s="589"/>
      <c r="W16" s="589"/>
      <c r="X16" s="589"/>
      <c r="Y16" s="590"/>
      <c r="Z16" s="641">
        <v>23.1</v>
      </c>
      <c r="AA16" s="641"/>
      <c r="AB16" s="641"/>
      <c r="AC16" s="641"/>
      <c r="AD16" s="642">
        <v>2521546</v>
      </c>
      <c r="AE16" s="642"/>
      <c r="AF16" s="642"/>
      <c r="AG16" s="642"/>
      <c r="AH16" s="642"/>
      <c r="AI16" s="642"/>
      <c r="AJ16" s="642"/>
      <c r="AK16" s="642"/>
      <c r="AL16" s="611">
        <v>37.4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6527</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5188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2521546</v>
      </c>
      <c r="S17" s="589"/>
      <c r="T17" s="589"/>
      <c r="U17" s="589"/>
      <c r="V17" s="589"/>
      <c r="W17" s="589"/>
      <c r="X17" s="589"/>
      <c r="Y17" s="590"/>
      <c r="Z17" s="641">
        <v>21.8</v>
      </c>
      <c r="AA17" s="641"/>
      <c r="AB17" s="641"/>
      <c r="AC17" s="641"/>
      <c r="AD17" s="642">
        <v>2521546</v>
      </c>
      <c r="AE17" s="642"/>
      <c r="AF17" s="642"/>
      <c r="AG17" s="642"/>
      <c r="AH17" s="642"/>
      <c r="AI17" s="642"/>
      <c r="AJ17" s="642"/>
      <c r="AK17" s="642"/>
      <c r="AL17" s="611">
        <v>37.4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958859</v>
      </c>
      <c r="CS17" s="589"/>
      <c r="CT17" s="589"/>
      <c r="CU17" s="589"/>
      <c r="CV17" s="589"/>
      <c r="CW17" s="589"/>
      <c r="CX17" s="589"/>
      <c r="CY17" s="590"/>
      <c r="CZ17" s="641">
        <v>8.6</v>
      </c>
      <c r="DA17" s="641"/>
      <c r="DB17" s="641"/>
      <c r="DC17" s="641"/>
      <c r="DD17" s="594" t="s">
        <v>111</v>
      </c>
      <c r="DE17" s="589"/>
      <c r="DF17" s="589"/>
      <c r="DG17" s="589"/>
      <c r="DH17" s="589"/>
      <c r="DI17" s="589"/>
      <c r="DJ17" s="589"/>
      <c r="DK17" s="589"/>
      <c r="DL17" s="589"/>
      <c r="DM17" s="589"/>
      <c r="DN17" s="589"/>
      <c r="DO17" s="589"/>
      <c r="DP17" s="590"/>
      <c r="DQ17" s="594">
        <v>920925</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101955</v>
      </c>
      <c r="S18" s="589"/>
      <c r="T18" s="589"/>
      <c r="U18" s="589"/>
      <c r="V18" s="589"/>
      <c r="W18" s="589"/>
      <c r="X18" s="589"/>
      <c r="Y18" s="590"/>
      <c r="Z18" s="641">
        <v>0.9</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48086</v>
      </c>
      <c r="S19" s="589"/>
      <c r="T19" s="589"/>
      <c r="U19" s="589"/>
      <c r="V19" s="589"/>
      <c r="W19" s="589"/>
      <c r="X19" s="589"/>
      <c r="Y19" s="590"/>
      <c r="Z19" s="641">
        <v>0.4</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6881546</v>
      </c>
      <c r="S20" s="589"/>
      <c r="T20" s="589"/>
      <c r="U20" s="589"/>
      <c r="V20" s="589"/>
      <c r="W20" s="589"/>
      <c r="X20" s="589"/>
      <c r="Y20" s="590"/>
      <c r="Z20" s="641">
        <v>59.4</v>
      </c>
      <c r="AA20" s="641"/>
      <c r="AB20" s="641"/>
      <c r="AC20" s="641"/>
      <c r="AD20" s="642">
        <v>6731505</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11086145</v>
      </c>
      <c r="CS20" s="589"/>
      <c r="CT20" s="589"/>
      <c r="CU20" s="589"/>
      <c r="CV20" s="589"/>
      <c r="CW20" s="589"/>
      <c r="CX20" s="589"/>
      <c r="CY20" s="590"/>
      <c r="CZ20" s="641">
        <v>100</v>
      </c>
      <c r="DA20" s="641"/>
      <c r="DB20" s="641"/>
      <c r="DC20" s="641"/>
      <c r="DD20" s="594">
        <v>1918456</v>
      </c>
      <c r="DE20" s="589"/>
      <c r="DF20" s="589"/>
      <c r="DG20" s="589"/>
      <c r="DH20" s="589"/>
      <c r="DI20" s="589"/>
      <c r="DJ20" s="589"/>
      <c r="DK20" s="589"/>
      <c r="DL20" s="589"/>
      <c r="DM20" s="589"/>
      <c r="DN20" s="589"/>
      <c r="DO20" s="589"/>
      <c r="DP20" s="590"/>
      <c r="DQ20" s="594">
        <v>7620215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4066</v>
      </c>
      <c r="S21" s="589"/>
      <c r="T21" s="589"/>
      <c r="U21" s="589"/>
      <c r="V21" s="589"/>
      <c r="W21" s="589"/>
      <c r="X21" s="589"/>
      <c r="Y21" s="590"/>
      <c r="Z21" s="641">
        <v>0</v>
      </c>
      <c r="AA21" s="641"/>
      <c r="AB21" s="641"/>
      <c r="AC21" s="641"/>
      <c r="AD21" s="642">
        <v>4066</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116764</v>
      </c>
      <c r="S22" s="589"/>
      <c r="T22" s="589"/>
      <c r="U22" s="589"/>
      <c r="V22" s="589"/>
      <c r="W22" s="589"/>
      <c r="X22" s="589"/>
      <c r="Y22" s="590"/>
      <c r="Z22" s="641">
        <v>1</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104790</v>
      </c>
      <c r="S23" s="589"/>
      <c r="T23" s="589"/>
      <c r="U23" s="589"/>
      <c r="V23" s="589"/>
      <c r="W23" s="589"/>
      <c r="X23" s="589"/>
      <c r="Y23" s="590"/>
      <c r="Z23" s="641">
        <v>0.9</v>
      </c>
      <c r="AA23" s="641"/>
      <c r="AB23" s="641"/>
      <c r="AC23" s="641"/>
      <c r="AD23" s="642">
        <v>6427</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48511</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5105355</v>
      </c>
      <c r="CS24" s="639"/>
      <c r="CT24" s="639"/>
      <c r="CU24" s="639"/>
      <c r="CV24" s="639"/>
      <c r="CW24" s="639"/>
      <c r="CX24" s="639"/>
      <c r="CY24" s="686"/>
      <c r="CZ24" s="690">
        <v>46.1</v>
      </c>
      <c r="DA24" s="691"/>
      <c r="DB24" s="691"/>
      <c r="DC24" s="692"/>
      <c r="DD24" s="685">
        <v>3650664</v>
      </c>
      <c r="DE24" s="639"/>
      <c r="DF24" s="639"/>
      <c r="DG24" s="639"/>
      <c r="DH24" s="639"/>
      <c r="DI24" s="639"/>
      <c r="DJ24" s="639"/>
      <c r="DK24" s="686"/>
      <c r="DL24" s="685">
        <v>3507569</v>
      </c>
      <c r="DM24" s="639"/>
      <c r="DN24" s="639"/>
      <c r="DO24" s="639"/>
      <c r="DP24" s="639"/>
      <c r="DQ24" s="639"/>
      <c r="DR24" s="639"/>
      <c r="DS24" s="639"/>
      <c r="DT24" s="639"/>
      <c r="DU24" s="639"/>
      <c r="DV24" s="686"/>
      <c r="DW24" s="687">
        <v>48.1</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1417530</v>
      </c>
      <c r="S25" s="589"/>
      <c r="T25" s="589"/>
      <c r="U25" s="589"/>
      <c r="V25" s="589"/>
      <c r="W25" s="589"/>
      <c r="X25" s="589"/>
      <c r="Y25" s="590"/>
      <c r="Z25" s="641">
        <v>12.2</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2389904</v>
      </c>
      <c r="CS25" s="607"/>
      <c r="CT25" s="607"/>
      <c r="CU25" s="607"/>
      <c r="CV25" s="607"/>
      <c r="CW25" s="607"/>
      <c r="CX25" s="607"/>
      <c r="CY25" s="608"/>
      <c r="CZ25" s="591">
        <v>21.6</v>
      </c>
      <c r="DA25" s="609"/>
      <c r="DB25" s="609"/>
      <c r="DC25" s="610"/>
      <c r="DD25" s="594">
        <v>2279981</v>
      </c>
      <c r="DE25" s="607"/>
      <c r="DF25" s="607"/>
      <c r="DG25" s="607"/>
      <c r="DH25" s="607"/>
      <c r="DI25" s="607"/>
      <c r="DJ25" s="607"/>
      <c r="DK25" s="608"/>
      <c r="DL25" s="594">
        <v>2190077</v>
      </c>
      <c r="DM25" s="607"/>
      <c r="DN25" s="607"/>
      <c r="DO25" s="607"/>
      <c r="DP25" s="607"/>
      <c r="DQ25" s="607"/>
      <c r="DR25" s="607"/>
      <c r="DS25" s="607"/>
      <c r="DT25" s="607"/>
      <c r="DU25" s="607"/>
      <c r="DV25" s="608"/>
      <c r="DW25" s="611">
        <v>30</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v>788</v>
      </c>
      <c r="S26" s="589"/>
      <c r="T26" s="589"/>
      <c r="U26" s="589"/>
      <c r="V26" s="589"/>
      <c r="W26" s="589"/>
      <c r="X26" s="589"/>
      <c r="Y26" s="590"/>
      <c r="Z26" s="641">
        <v>0</v>
      </c>
      <c r="AA26" s="641"/>
      <c r="AB26" s="641"/>
      <c r="AC26" s="641"/>
      <c r="AD26" s="642">
        <v>788</v>
      </c>
      <c r="AE26" s="642"/>
      <c r="AF26" s="642"/>
      <c r="AG26" s="642"/>
      <c r="AH26" s="642"/>
      <c r="AI26" s="642"/>
      <c r="AJ26" s="642"/>
      <c r="AK26" s="642"/>
      <c r="AL26" s="611">
        <v>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1457891</v>
      </c>
      <c r="CS26" s="589"/>
      <c r="CT26" s="589"/>
      <c r="CU26" s="589"/>
      <c r="CV26" s="589"/>
      <c r="CW26" s="589"/>
      <c r="CX26" s="589"/>
      <c r="CY26" s="590"/>
      <c r="CZ26" s="591">
        <v>13.2</v>
      </c>
      <c r="DA26" s="609"/>
      <c r="DB26" s="609"/>
      <c r="DC26" s="610"/>
      <c r="DD26" s="594">
        <v>1410385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951049</v>
      </c>
      <c r="S27" s="589"/>
      <c r="T27" s="589"/>
      <c r="U27" s="589"/>
      <c r="V27" s="589"/>
      <c r="W27" s="589"/>
      <c r="X27" s="589"/>
      <c r="Y27" s="590"/>
      <c r="Z27" s="641">
        <v>8.1999999999999993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3585324</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1756592</v>
      </c>
      <c r="CS27" s="607"/>
      <c r="CT27" s="607"/>
      <c r="CU27" s="607"/>
      <c r="CV27" s="607"/>
      <c r="CW27" s="607"/>
      <c r="CX27" s="607"/>
      <c r="CY27" s="608"/>
      <c r="CZ27" s="591">
        <v>15.8</v>
      </c>
      <c r="DA27" s="609"/>
      <c r="DB27" s="609"/>
      <c r="DC27" s="610"/>
      <c r="DD27" s="594">
        <v>449758</v>
      </c>
      <c r="DE27" s="607"/>
      <c r="DF27" s="607"/>
      <c r="DG27" s="607"/>
      <c r="DH27" s="607"/>
      <c r="DI27" s="607"/>
      <c r="DJ27" s="607"/>
      <c r="DK27" s="608"/>
      <c r="DL27" s="594">
        <v>447354</v>
      </c>
      <c r="DM27" s="607"/>
      <c r="DN27" s="607"/>
      <c r="DO27" s="607"/>
      <c r="DP27" s="607"/>
      <c r="DQ27" s="607"/>
      <c r="DR27" s="607"/>
      <c r="DS27" s="607"/>
      <c r="DT27" s="607"/>
      <c r="DU27" s="607"/>
      <c r="DV27" s="608"/>
      <c r="DW27" s="611">
        <v>6.1</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4927</v>
      </c>
      <c r="S28" s="589"/>
      <c r="T28" s="589"/>
      <c r="U28" s="589"/>
      <c r="V28" s="589"/>
      <c r="W28" s="589"/>
      <c r="X28" s="589"/>
      <c r="Y28" s="590"/>
      <c r="Z28" s="641">
        <v>0</v>
      </c>
      <c r="AA28" s="641"/>
      <c r="AB28" s="641"/>
      <c r="AC28" s="641"/>
      <c r="AD28" s="642">
        <v>1636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958859</v>
      </c>
      <c r="CS28" s="589"/>
      <c r="CT28" s="589"/>
      <c r="CU28" s="589"/>
      <c r="CV28" s="589"/>
      <c r="CW28" s="589"/>
      <c r="CX28" s="589"/>
      <c r="CY28" s="590"/>
      <c r="CZ28" s="591">
        <v>8.6</v>
      </c>
      <c r="DA28" s="609"/>
      <c r="DB28" s="609"/>
      <c r="DC28" s="610"/>
      <c r="DD28" s="594">
        <v>920925</v>
      </c>
      <c r="DE28" s="589"/>
      <c r="DF28" s="589"/>
      <c r="DG28" s="589"/>
      <c r="DH28" s="589"/>
      <c r="DI28" s="589"/>
      <c r="DJ28" s="589"/>
      <c r="DK28" s="590"/>
      <c r="DL28" s="594">
        <v>870138</v>
      </c>
      <c r="DM28" s="589"/>
      <c r="DN28" s="589"/>
      <c r="DO28" s="589"/>
      <c r="DP28" s="589"/>
      <c r="DQ28" s="589"/>
      <c r="DR28" s="589"/>
      <c r="DS28" s="589"/>
      <c r="DT28" s="589"/>
      <c r="DU28" s="589"/>
      <c r="DV28" s="590"/>
      <c r="DW28" s="611">
        <v>11.9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631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958859</v>
      </c>
      <c r="CS29" s="607"/>
      <c r="CT29" s="607"/>
      <c r="CU29" s="607"/>
      <c r="CV29" s="607"/>
      <c r="CW29" s="607"/>
      <c r="CX29" s="607"/>
      <c r="CY29" s="608"/>
      <c r="CZ29" s="591">
        <v>8.6</v>
      </c>
      <c r="DA29" s="609"/>
      <c r="DB29" s="609"/>
      <c r="DC29" s="610"/>
      <c r="DD29" s="594">
        <v>920925</v>
      </c>
      <c r="DE29" s="607"/>
      <c r="DF29" s="607"/>
      <c r="DG29" s="607"/>
      <c r="DH29" s="607"/>
      <c r="DI29" s="607"/>
      <c r="DJ29" s="607"/>
      <c r="DK29" s="608"/>
      <c r="DL29" s="594">
        <v>870138</v>
      </c>
      <c r="DM29" s="607"/>
      <c r="DN29" s="607"/>
      <c r="DO29" s="607"/>
      <c r="DP29" s="607"/>
      <c r="DQ29" s="607"/>
      <c r="DR29" s="607"/>
      <c r="DS29" s="607"/>
      <c r="DT29" s="607"/>
      <c r="DU29" s="607"/>
      <c r="DV29" s="608"/>
      <c r="DW29" s="611">
        <v>11.9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318855</v>
      </c>
      <c r="S30" s="589"/>
      <c r="T30" s="589"/>
      <c r="U30" s="589"/>
      <c r="V30" s="589"/>
      <c r="W30" s="589"/>
      <c r="X30" s="589"/>
      <c r="Y30" s="590"/>
      <c r="Z30" s="641">
        <v>2.8</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98.6</v>
      </c>
      <c r="BH30" s="655"/>
      <c r="BI30" s="655"/>
      <c r="BJ30" s="655"/>
      <c r="BK30" s="655"/>
      <c r="BL30" s="655"/>
      <c r="BM30" s="656">
        <v>94.5</v>
      </c>
      <c r="BN30" s="655"/>
      <c r="BO30" s="655"/>
      <c r="BP30" s="655"/>
      <c r="BQ30" s="657"/>
      <c r="BR30" s="654">
        <v>98.4</v>
      </c>
      <c r="BS30" s="655"/>
      <c r="BT30" s="655"/>
      <c r="BU30" s="655"/>
      <c r="BV30" s="655"/>
      <c r="BW30" s="655"/>
      <c r="BX30" s="656">
        <v>93.3</v>
      </c>
      <c r="BY30" s="655"/>
      <c r="BZ30" s="655"/>
      <c r="CA30" s="655"/>
      <c r="CB30" s="657"/>
      <c r="CD30" s="660"/>
      <c r="CE30" s="661"/>
      <c r="CF30" s="625" t="s">
        <v>292</v>
      </c>
      <c r="CG30" s="622"/>
      <c r="CH30" s="622"/>
      <c r="CI30" s="622"/>
      <c r="CJ30" s="622"/>
      <c r="CK30" s="622"/>
      <c r="CL30" s="622"/>
      <c r="CM30" s="622"/>
      <c r="CN30" s="622"/>
      <c r="CO30" s="622"/>
      <c r="CP30" s="622"/>
      <c r="CQ30" s="623"/>
      <c r="CR30" s="588">
        <v>842429</v>
      </c>
      <c r="CS30" s="589"/>
      <c r="CT30" s="589"/>
      <c r="CU30" s="589"/>
      <c r="CV30" s="589"/>
      <c r="CW30" s="589"/>
      <c r="CX30" s="589"/>
      <c r="CY30" s="590"/>
      <c r="CZ30" s="591">
        <v>7.6</v>
      </c>
      <c r="DA30" s="609"/>
      <c r="DB30" s="609"/>
      <c r="DC30" s="610"/>
      <c r="DD30" s="594">
        <v>806635</v>
      </c>
      <c r="DE30" s="589"/>
      <c r="DF30" s="589"/>
      <c r="DG30" s="589"/>
      <c r="DH30" s="589"/>
      <c r="DI30" s="589"/>
      <c r="DJ30" s="589"/>
      <c r="DK30" s="590"/>
      <c r="DL30" s="594">
        <v>755853</v>
      </c>
      <c r="DM30" s="589"/>
      <c r="DN30" s="589"/>
      <c r="DO30" s="589"/>
      <c r="DP30" s="589"/>
      <c r="DQ30" s="589"/>
      <c r="DR30" s="589"/>
      <c r="DS30" s="589"/>
      <c r="DT30" s="589"/>
      <c r="DU30" s="589"/>
      <c r="DV30" s="590"/>
      <c r="DW30" s="611">
        <v>10.4</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296402</v>
      </c>
      <c r="S31" s="589"/>
      <c r="T31" s="589"/>
      <c r="U31" s="589"/>
      <c r="V31" s="589"/>
      <c r="W31" s="589"/>
      <c r="X31" s="589"/>
      <c r="Y31" s="590"/>
      <c r="Z31" s="641">
        <v>2.6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95.8</v>
      </c>
      <c r="BN31" s="653"/>
      <c r="BO31" s="653"/>
      <c r="BP31" s="653"/>
      <c r="BQ31" s="617"/>
      <c r="BR31" s="652">
        <v>98.4</v>
      </c>
      <c r="BS31" s="607"/>
      <c r="BT31" s="607"/>
      <c r="BU31" s="607"/>
      <c r="BV31" s="607"/>
      <c r="BW31" s="607"/>
      <c r="BX31" s="643">
        <v>95</v>
      </c>
      <c r="BY31" s="653"/>
      <c r="BZ31" s="653"/>
      <c r="CA31" s="653"/>
      <c r="CB31" s="617"/>
      <c r="CD31" s="660"/>
      <c r="CE31" s="661"/>
      <c r="CF31" s="625" t="s">
        <v>296</v>
      </c>
      <c r="CG31" s="622"/>
      <c r="CH31" s="622"/>
      <c r="CI31" s="622"/>
      <c r="CJ31" s="622"/>
      <c r="CK31" s="622"/>
      <c r="CL31" s="622"/>
      <c r="CM31" s="622"/>
      <c r="CN31" s="622"/>
      <c r="CO31" s="622"/>
      <c r="CP31" s="622"/>
      <c r="CQ31" s="623"/>
      <c r="CR31" s="588">
        <v>116430</v>
      </c>
      <c r="CS31" s="607"/>
      <c r="CT31" s="607"/>
      <c r="CU31" s="607"/>
      <c r="CV31" s="607"/>
      <c r="CW31" s="607"/>
      <c r="CX31" s="607"/>
      <c r="CY31" s="608"/>
      <c r="CZ31" s="591">
        <v>1.1000000000000001</v>
      </c>
      <c r="DA31" s="609"/>
      <c r="DB31" s="609"/>
      <c r="DC31" s="610"/>
      <c r="DD31" s="594">
        <v>114290</v>
      </c>
      <c r="DE31" s="607"/>
      <c r="DF31" s="607"/>
      <c r="DG31" s="607"/>
      <c r="DH31" s="607"/>
      <c r="DI31" s="607"/>
      <c r="DJ31" s="607"/>
      <c r="DK31" s="608"/>
      <c r="DL31" s="594">
        <v>114285</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286533</v>
      </c>
      <c r="S32" s="589"/>
      <c r="T32" s="589"/>
      <c r="U32" s="589"/>
      <c r="V32" s="589"/>
      <c r="W32" s="589"/>
      <c r="X32" s="589"/>
      <c r="Y32" s="590"/>
      <c r="Z32" s="641">
        <v>2.5</v>
      </c>
      <c r="AA32" s="641"/>
      <c r="AB32" s="641"/>
      <c r="AC32" s="641"/>
      <c r="AD32" s="642">
        <v>267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92.8</v>
      </c>
      <c r="BN32" s="573"/>
      <c r="BO32" s="573"/>
      <c r="BP32" s="573"/>
      <c r="BQ32" s="630"/>
      <c r="BR32" s="651">
        <v>98.1</v>
      </c>
      <c r="BS32" s="573"/>
      <c r="BT32" s="573"/>
      <c r="BU32" s="573"/>
      <c r="BV32" s="573"/>
      <c r="BW32" s="573"/>
      <c r="BX32" s="636">
        <v>91</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1148400</v>
      </c>
      <c r="S33" s="589"/>
      <c r="T33" s="589"/>
      <c r="U33" s="589"/>
      <c r="V33" s="589"/>
      <c r="W33" s="589"/>
      <c r="X33" s="589"/>
      <c r="Y33" s="590"/>
      <c r="Z33" s="641">
        <v>9.9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4055807</v>
      </c>
      <c r="CS33" s="607"/>
      <c r="CT33" s="607"/>
      <c r="CU33" s="607"/>
      <c r="CV33" s="607"/>
      <c r="CW33" s="607"/>
      <c r="CX33" s="607"/>
      <c r="CY33" s="608"/>
      <c r="CZ33" s="591">
        <v>36.6</v>
      </c>
      <c r="DA33" s="609"/>
      <c r="DB33" s="609"/>
      <c r="DC33" s="610"/>
      <c r="DD33" s="594">
        <v>3358751</v>
      </c>
      <c r="DE33" s="607"/>
      <c r="DF33" s="607"/>
      <c r="DG33" s="607"/>
      <c r="DH33" s="607"/>
      <c r="DI33" s="607"/>
      <c r="DJ33" s="607"/>
      <c r="DK33" s="608"/>
      <c r="DL33" s="594">
        <v>2675303</v>
      </c>
      <c r="DM33" s="607"/>
      <c r="DN33" s="607"/>
      <c r="DO33" s="607"/>
      <c r="DP33" s="607"/>
      <c r="DQ33" s="607"/>
      <c r="DR33" s="607"/>
      <c r="DS33" s="607"/>
      <c r="DT33" s="607"/>
      <c r="DU33" s="607"/>
      <c r="DV33" s="608"/>
      <c r="DW33" s="611">
        <v>36.700000000000003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1248091</v>
      </c>
      <c r="CS34" s="589"/>
      <c r="CT34" s="589"/>
      <c r="CU34" s="589"/>
      <c r="CV34" s="589"/>
      <c r="CW34" s="589"/>
      <c r="CX34" s="589"/>
      <c r="CY34" s="590"/>
      <c r="CZ34" s="591">
        <v>11.3</v>
      </c>
      <c r="DA34" s="609"/>
      <c r="DB34" s="609"/>
      <c r="DC34" s="610"/>
      <c r="DD34" s="594">
        <v>900969</v>
      </c>
      <c r="DE34" s="589"/>
      <c r="DF34" s="589"/>
      <c r="DG34" s="589"/>
      <c r="DH34" s="589"/>
      <c r="DI34" s="589"/>
      <c r="DJ34" s="589"/>
      <c r="DK34" s="590"/>
      <c r="DL34" s="594">
        <v>758636</v>
      </c>
      <c r="DM34" s="589"/>
      <c r="DN34" s="589"/>
      <c r="DO34" s="589"/>
      <c r="DP34" s="589"/>
      <c r="DQ34" s="589"/>
      <c r="DR34" s="589"/>
      <c r="DS34" s="589"/>
      <c r="DT34" s="589"/>
      <c r="DU34" s="589"/>
      <c r="DV34" s="590"/>
      <c r="DW34" s="611">
        <v>10.4</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548100</v>
      </c>
      <c r="S35" s="589"/>
      <c r="T35" s="589"/>
      <c r="U35" s="589"/>
      <c r="V35" s="589"/>
      <c r="W35" s="589"/>
      <c r="X35" s="589"/>
      <c r="Y35" s="590"/>
      <c r="Z35" s="641">
        <v>4.7</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1858394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150103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34568</v>
      </c>
      <c r="CS35" s="607"/>
      <c r="CT35" s="607"/>
      <c r="CU35" s="607"/>
      <c r="CV35" s="607"/>
      <c r="CW35" s="607"/>
      <c r="CX35" s="607"/>
      <c r="CY35" s="608"/>
      <c r="CZ35" s="591">
        <v>0.3</v>
      </c>
      <c r="DA35" s="609"/>
      <c r="DB35" s="609"/>
      <c r="DC35" s="610"/>
      <c r="DD35" s="594">
        <v>26218</v>
      </c>
      <c r="DE35" s="607"/>
      <c r="DF35" s="607"/>
      <c r="DG35" s="607"/>
      <c r="DH35" s="607"/>
      <c r="DI35" s="607"/>
      <c r="DJ35" s="607"/>
      <c r="DK35" s="608"/>
      <c r="DL35" s="594">
        <v>26218</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11580792</v>
      </c>
      <c r="S36" s="629"/>
      <c r="T36" s="629"/>
      <c r="U36" s="629"/>
      <c r="V36" s="629"/>
      <c r="W36" s="629"/>
      <c r="X36" s="629"/>
      <c r="Y36" s="632"/>
      <c r="Z36" s="633">
        <v>100</v>
      </c>
      <c r="AA36" s="633"/>
      <c r="AB36" s="633"/>
      <c r="AC36" s="633"/>
      <c r="AD36" s="634">
        <v>6744689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573227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37844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997841</v>
      </c>
      <c r="CS36" s="589"/>
      <c r="CT36" s="589"/>
      <c r="CU36" s="589"/>
      <c r="CV36" s="589"/>
      <c r="CW36" s="589"/>
      <c r="CX36" s="589"/>
      <c r="CY36" s="590"/>
      <c r="CZ36" s="591">
        <v>9</v>
      </c>
      <c r="DA36" s="609"/>
      <c r="DB36" s="609"/>
      <c r="DC36" s="610"/>
      <c r="DD36" s="594">
        <v>864251</v>
      </c>
      <c r="DE36" s="589"/>
      <c r="DF36" s="589"/>
      <c r="DG36" s="589"/>
      <c r="DH36" s="589"/>
      <c r="DI36" s="589"/>
      <c r="DJ36" s="589"/>
      <c r="DK36" s="590"/>
      <c r="DL36" s="594">
        <v>544431</v>
      </c>
      <c r="DM36" s="589"/>
      <c r="DN36" s="589"/>
      <c r="DO36" s="589"/>
      <c r="DP36" s="589"/>
      <c r="DQ36" s="589"/>
      <c r="DR36" s="589"/>
      <c r="DS36" s="589"/>
      <c r="DT36" s="589"/>
      <c r="DU36" s="589"/>
      <c r="DV36" s="590"/>
      <c r="DW36" s="611">
        <v>7.5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122316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5980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314141</v>
      </c>
      <c r="CS37" s="607"/>
      <c r="CT37" s="607"/>
      <c r="CU37" s="607"/>
      <c r="CV37" s="607"/>
      <c r="CW37" s="607"/>
      <c r="CX37" s="607"/>
      <c r="CY37" s="608"/>
      <c r="CZ37" s="591">
        <v>2.8</v>
      </c>
      <c r="DA37" s="609"/>
      <c r="DB37" s="609"/>
      <c r="DC37" s="610"/>
      <c r="DD37" s="594">
        <v>314141</v>
      </c>
      <c r="DE37" s="607"/>
      <c r="DF37" s="607"/>
      <c r="DG37" s="607"/>
      <c r="DH37" s="607"/>
      <c r="DI37" s="607"/>
      <c r="DJ37" s="607"/>
      <c r="DK37" s="608"/>
      <c r="DL37" s="594">
        <v>310972</v>
      </c>
      <c r="DM37" s="607"/>
      <c r="DN37" s="607"/>
      <c r="DO37" s="607"/>
      <c r="DP37" s="607"/>
      <c r="DQ37" s="607"/>
      <c r="DR37" s="607"/>
      <c r="DS37" s="607"/>
      <c r="DT37" s="607"/>
      <c r="DU37" s="607"/>
      <c r="DV37" s="608"/>
      <c r="DW37" s="611">
        <v>4.3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4768</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11353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1702084</v>
      </c>
      <c r="CS38" s="589"/>
      <c r="CT38" s="589"/>
      <c r="CU38" s="589"/>
      <c r="CV38" s="589"/>
      <c r="CW38" s="589"/>
      <c r="CX38" s="589"/>
      <c r="CY38" s="590"/>
      <c r="CZ38" s="591">
        <v>15.4</v>
      </c>
      <c r="DA38" s="609"/>
      <c r="DB38" s="609"/>
      <c r="DC38" s="610"/>
      <c r="DD38" s="594">
        <v>1520313</v>
      </c>
      <c r="DE38" s="589"/>
      <c r="DF38" s="589"/>
      <c r="DG38" s="589"/>
      <c r="DH38" s="589"/>
      <c r="DI38" s="589"/>
      <c r="DJ38" s="589"/>
      <c r="DK38" s="590"/>
      <c r="DL38" s="594">
        <v>1346018</v>
      </c>
      <c r="DM38" s="589"/>
      <c r="DN38" s="589"/>
      <c r="DO38" s="589"/>
      <c r="DP38" s="589"/>
      <c r="DQ38" s="589"/>
      <c r="DR38" s="589"/>
      <c r="DS38" s="589"/>
      <c r="DT38" s="589"/>
      <c r="DU38" s="589"/>
      <c r="DV38" s="590"/>
      <c r="DW38" s="611">
        <v>18.5</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14223</v>
      </c>
      <c r="CS39" s="607"/>
      <c r="CT39" s="607"/>
      <c r="CU39" s="607"/>
      <c r="CV39" s="607"/>
      <c r="CW39" s="607"/>
      <c r="CX39" s="607"/>
      <c r="CY39" s="608"/>
      <c r="CZ39" s="591">
        <v>0.1</v>
      </c>
      <c r="DA39" s="609"/>
      <c r="DB39" s="609"/>
      <c r="DC39" s="610"/>
      <c r="DD39" s="594" t="s">
        <v>321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257700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59000</v>
      </c>
      <c r="CS40" s="589"/>
      <c r="CT40" s="589"/>
      <c r="CU40" s="589"/>
      <c r="CV40" s="589"/>
      <c r="CW40" s="589"/>
      <c r="CX40" s="589"/>
      <c r="CY40" s="590"/>
      <c r="CZ40" s="591">
        <v>0.5</v>
      </c>
      <c r="DA40" s="609"/>
      <c r="DB40" s="609"/>
      <c r="DC40" s="610"/>
      <c r="DD40" s="594">
        <v>47000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900383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1924983</v>
      </c>
      <c r="CS42" s="589"/>
      <c r="CT42" s="589"/>
      <c r="CU42" s="589"/>
      <c r="CV42" s="589"/>
      <c r="CW42" s="589"/>
      <c r="CX42" s="589"/>
      <c r="CY42" s="590"/>
      <c r="CZ42" s="591">
        <v>17.399999999999999</v>
      </c>
      <c r="DA42" s="592"/>
      <c r="DB42" s="592"/>
      <c r="DC42" s="593"/>
      <c r="DD42" s="594">
        <v>610800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68322</v>
      </c>
      <c r="CS43" s="607"/>
      <c r="CT43" s="607"/>
      <c r="CU43" s="607"/>
      <c r="CV43" s="607"/>
      <c r="CW43" s="607"/>
      <c r="CX43" s="607"/>
      <c r="CY43" s="608"/>
      <c r="CZ43" s="591">
        <v>0.6</v>
      </c>
      <c r="DA43" s="609"/>
      <c r="DB43" s="609"/>
      <c r="DC43" s="610"/>
      <c r="DD43" s="594">
        <v>68322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1918456</v>
      </c>
      <c r="CS44" s="589"/>
      <c r="CT44" s="589"/>
      <c r="CU44" s="589"/>
      <c r="CV44" s="589"/>
      <c r="CW44" s="589"/>
      <c r="CX44" s="589"/>
      <c r="CY44" s="590"/>
      <c r="CZ44" s="591">
        <v>17.3</v>
      </c>
      <c r="DA44" s="592"/>
      <c r="DB44" s="592"/>
      <c r="DC44" s="593"/>
      <c r="DD44" s="594">
        <v>605612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983948</v>
      </c>
      <c r="CS45" s="607"/>
      <c r="CT45" s="607"/>
      <c r="CU45" s="607"/>
      <c r="CV45" s="607"/>
      <c r="CW45" s="607"/>
      <c r="CX45" s="607"/>
      <c r="CY45" s="608"/>
      <c r="CZ45" s="591">
        <v>8.9</v>
      </c>
      <c r="DA45" s="609"/>
      <c r="DB45" s="609"/>
      <c r="DC45" s="610"/>
      <c r="DD45" s="594">
        <v>127283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932891</v>
      </c>
      <c r="CS46" s="589"/>
      <c r="CT46" s="589"/>
      <c r="CU46" s="589"/>
      <c r="CV46" s="589"/>
      <c r="CW46" s="589"/>
      <c r="CX46" s="589"/>
      <c r="CY46" s="590"/>
      <c r="CZ46" s="591">
        <v>8.4</v>
      </c>
      <c r="DA46" s="592"/>
      <c r="DB46" s="592"/>
      <c r="DC46" s="593"/>
      <c r="DD46" s="594">
        <v>476712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6527</v>
      </c>
      <c r="CS47" s="607"/>
      <c r="CT47" s="607"/>
      <c r="CU47" s="607"/>
      <c r="CV47" s="607"/>
      <c r="CW47" s="607"/>
      <c r="CX47" s="607"/>
      <c r="CY47" s="608"/>
      <c r="CZ47" s="591">
        <v>0.1</v>
      </c>
      <c r="DA47" s="609"/>
      <c r="DB47" s="609"/>
      <c r="DC47" s="610"/>
      <c r="DD47" s="594">
        <v>5188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11086145</v>
      </c>
      <c r="CS49" s="573"/>
      <c r="CT49" s="573"/>
      <c r="CU49" s="573"/>
      <c r="CV49" s="573"/>
      <c r="CW49" s="573"/>
      <c r="CX49" s="573"/>
      <c r="CY49" s="574"/>
      <c r="CZ49" s="575">
        <v>100</v>
      </c>
      <c r="DA49" s="576"/>
      <c r="DB49" s="576"/>
      <c r="DC49" s="577"/>
      <c r="DD49" s="578">
        <v>7620215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11593</v>
      </c>
      <c r="R7" s="1101"/>
      <c r="S7" s="1101"/>
      <c r="T7" s="1101"/>
      <c r="U7" s="1101"/>
      <c r="V7" s="1101">
        <v>11099</v>
      </c>
      <c r="W7" s="1101"/>
      <c r="X7" s="1101"/>
      <c r="Y7" s="1101"/>
      <c r="Z7" s="1101"/>
      <c r="AA7" s="1101">
        <v>495</v>
      </c>
      <c r="AB7" s="1101"/>
      <c r="AC7" s="1101"/>
      <c r="AD7" s="1101"/>
      <c r="AE7" s="1102"/>
      <c r="AF7" s="1103">
        <v>429</v>
      </c>
      <c r="AG7" s="1104"/>
      <c r="AH7" s="1104"/>
      <c r="AI7" s="1104"/>
      <c r="AJ7" s="1105"/>
      <c r="AK7" s="1087">
        <v>319</v>
      </c>
      <c r="AL7" s="1088"/>
      <c r="AM7" s="1088"/>
      <c r="AN7" s="1088"/>
      <c r="AO7" s="1088"/>
      <c r="AP7" s="1088">
        <v>9603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11593</v>
      </c>
      <c r="R23" s="1065"/>
      <c r="S23" s="1065"/>
      <c r="T23" s="1065"/>
      <c r="U23" s="1065"/>
      <c r="V23" s="1065">
        <v>11099</v>
      </c>
      <c r="W23" s="1065"/>
      <c r="X23" s="1065"/>
      <c r="Y23" s="1065"/>
      <c r="Z23" s="1065"/>
      <c r="AA23" s="1065">
        <v>495</v>
      </c>
      <c r="AB23" s="1065"/>
      <c r="AC23" s="1065"/>
      <c r="AD23" s="1065"/>
      <c r="AE23" s="1066"/>
      <c r="AF23" s="1067">
        <v>429</v>
      </c>
      <c r="AG23" s="1065"/>
      <c r="AH23" s="1065"/>
      <c r="AI23" s="1065"/>
      <c r="AJ23" s="1068"/>
      <c r="AK23" s="1069"/>
      <c r="AL23" s="1070"/>
      <c r="AM23" s="1070"/>
      <c r="AN23" s="1070"/>
      <c r="AO23" s="1070"/>
      <c r="AP23" s="1065">
        <v>9603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4599</v>
      </c>
      <c r="R28" s="1050"/>
      <c r="S28" s="1050"/>
      <c r="T28" s="1050"/>
      <c r="U28" s="1050"/>
      <c r="V28" s="1050">
        <v>4449</v>
      </c>
      <c r="W28" s="1050"/>
      <c r="X28" s="1050"/>
      <c r="Y28" s="1050"/>
      <c r="Z28" s="1050"/>
      <c r="AA28" s="1050">
        <v>150</v>
      </c>
      <c r="AB28" s="1050"/>
      <c r="AC28" s="1050"/>
      <c r="AD28" s="1050"/>
      <c r="AE28" s="1051"/>
      <c r="AF28" s="1052">
        <v>150</v>
      </c>
      <c r="AG28" s="1050"/>
      <c r="AH28" s="1050"/>
      <c r="AI28" s="1050"/>
      <c r="AJ28" s="1053"/>
      <c r="AK28" s="1054">
        <v>424</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2929</v>
      </c>
      <c r="R29" s="1040"/>
      <c r="S29" s="1040"/>
      <c r="T29" s="1040"/>
      <c r="U29" s="1040"/>
      <c r="V29" s="1040">
        <v>2844</v>
      </c>
      <c r="W29" s="1040"/>
      <c r="X29" s="1040"/>
      <c r="Y29" s="1040"/>
      <c r="Z29" s="1040"/>
      <c r="AA29" s="1040">
        <v>85</v>
      </c>
      <c r="AB29" s="1040"/>
      <c r="AC29" s="1040"/>
      <c r="AD29" s="1040"/>
      <c r="AE29" s="1041"/>
      <c r="AF29" s="1015">
        <v>85</v>
      </c>
      <c r="AG29" s="1016"/>
      <c r="AH29" s="1016"/>
      <c r="AI29" s="1016"/>
      <c r="AJ29" s="1017"/>
      <c r="AK29" s="976">
        <v>511</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299</v>
      </c>
      <c r="R30" s="1040"/>
      <c r="S30" s="1040"/>
      <c r="T30" s="1040"/>
      <c r="U30" s="1040"/>
      <c r="V30" s="1040">
        <v>298</v>
      </c>
      <c r="W30" s="1040"/>
      <c r="X30" s="1040"/>
      <c r="Y30" s="1040"/>
      <c r="Z30" s="1040"/>
      <c r="AA30" s="1040">
        <v>1</v>
      </c>
      <c r="AB30" s="1040"/>
      <c r="AC30" s="1040"/>
      <c r="AD30" s="1040"/>
      <c r="AE30" s="1041"/>
      <c r="AF30" s="1015">
        <v>1</v>
      </c>
      <c r="AG30" s="1016"/>
      <c r="AH30" s="1016"/>
      <c r="AI30" s="1016"/>
      <c r="AJ30" s="1017"/>
      <c r="AK30" s="976">
        <v>114</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781</v>
      </c>
      <c r="R31" s="1040"/>
      <c r="S31" s="1040"/>
      <c r="T31" s="1040"/>
      <c r="U31" s="1040"/>
      <c r="V31" s="1040">
        <v>753</v>
      </c>
      <c r="W31" s="1040"/>
      <c r="X31" s="1040"/>
      <c r="Y31" s="1040"/>
      <c r="Z31" s="1040"/>
      <c r="AA31" s="1040">
        <v>28</v>
      </c>
      <c r="AB31" s="1040"/>
      <c r="AC31" s="1040"/>
      <c r="AD31" s="1040"/>
      <c r="AE31" s="1041"/>
      <c r="AF31" s="1015">
        <v>507</v>
      </c>
      <c r="AG31" s="1016"/>
      <c r="AH31" s="1016"/>
      <c r="AI31" s="1016"/>
      <c r="AJ31" s="1017"/>
      <c r="AK31" s="976">
        <v>127</v>
      </c>
      <c r="AL31" s="967"/>
      <c r="AM31" s="967"/>
      <c r="AN31" s="967"/>
      <c r="AO31" s="967"/>
      <c r="AP31" s="967">
        <v>2924</v>
      </c>
      <c r="AQ31" s="967"/>
      <c r="AR31" s="967"/>
      <c r="AS31" s="967"/>
      <c r="AT31" s="967"/>
      <c r="AU31" s="967">
        <v>599</v>
      </c>
      <c r="AV31" s="967"/>
      <c r="AW31" s="967"/>
      <c r="AX31" s="967"/>
      <c r="AY31" s="967"/>
      <c r="AZ31" s="1038"/>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5</v>
      </c>
      <c r="R32" s="1040"/>
      <c r="S32" s="1040"/>
      <c r="T32" s="1040"/>
      <c r="U32" s="1040"/>
      <c r="V32" s="1040">
        <v>5</v>
      </c>
      <c r="W32" s="1040"/>
      <c r="X32" s="1040"/>
      <c r="Y32" s="1040"/>
      <c r="Z32" s="1040"/>
      <c r="AA32" s="1040">
        <v>0</v>
      </c>
      <c r="AB32" s="1040"/>
      <c r="AC32" s="1040"/>
      <c r="AD32" s="1040"/>
      <c r="AE32" s="1041"/>
      <c r="AF32" s="1015">
        <v>85</v>
      </c>
      <c r="AG32" s="1016"/>
      <c r="AH32" s="1016"/>
      <c r="AI32" s="1016"/>
      <c r="AJ32" s="1017"/>
      <c r="AK32" s="976">
        <v>5</v>
      </c>
      <c r="AL32" s="967"/>
      <c r="AM32" s="967"/>
      <c r="AN32" s="967"/>
      <c r="AO32" s="967"/>
      <c r="AP32" s="967"/>
      <c r="AQ32" s="967"/>
      <c r="AR32" s="967"/>
      <c r="AS32" s="967"/>
      <c r="AT32" s="967"/>
      <c r="AU32" s="967"/>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652</v>
      </c>
      <c r="R33" s="1040"/>
      <c r="S33" s="1040"/>
      <c r="T33" s="1040"/>
      <c r="U33" s="1040"/>
      <c r="V33" s="1040">
        <v>643</v>
      </c>
      <c r="W33" s="1040"/>
      <c r="X33" s="1040"/>
      <c r="Y33" s="1040"/>
      <c r="Z33" s="1040"/>
      <c r="AA33" s="1040">
        <v>9</v>
      </c>
      <c r="AB33" s="1040"/>
      <c r="AC33" s="1040"/>
      <c r="AD33" s="1040"/>
      <c r="AE33" s="1041"/>
      <c r="AF33" s="1015">
        <v>9</v>
      </c>
      <c r="AG33" s="1016"/>
      <c r="AH33" s="1016"/>
      <c r="AI33" s="1016"/>
      <c r="AJ33" s="1017"/>
      <c r="AK33" s="976">
        <v>410</v>
      </c>
      <c r="AL33" s="967"/>
      <c r="AM33" s="967"/>
      <c r="AN33" s="967"/>
      <c r="AO33" s="967"/>
      <c r="AP33" s="967">
        <v>5265</v>
      </c>
      <c r="AQ33" s="967"/>
      <c r="AR33" s="967"/>
      <c r="AS33" s="967"/>
      <c r="AT33" s="967"/>
      <c r="AU33" s="967">
        <v>4923</v>
      </c>
      <c r="AV33" s="967"/>
      <c r="AW33" s="967"/>
      <c r="AX33" s="967"/>
      <c r="AY33" s="967"/>
      <c r="AZ33" s="1038"/>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260</v>
      </c>
      <c r="R34" s="1040"/>
      <c r="S34" s="1040"/>
      <c r="T34" s="1040"/>
      <c r="U34" s="1040"/>
      <c r="V34" s="1040">
        <v>254</v>
      </c>
      <c r="W34" s="1040"/>
      <c r="X34" s="1040"/>
      <c r="Y34" s="1040"/>
      <c r="Z34" s="1040"/>
      <c r="AA34" s="1040">
        <v>6</v>
      </c>
      <c r="AB34" s="1040"/>
      <c r="AC34" s="1040"/>
      <c r="AD34" s="1040"/>
      <c r="AE34" s="1041"/>
      <c r="AF34" s="1015">
        <v>6</v>
      </c>
      <c r="AG34" s="1016"/>
      <c r="AH34" s="1016"/>
      <c r="AI34" s="1016"/>
      <c r="AJ34" s="1017"/>
      <c r="AK34" s="976">
        <v>184</v>
      </c>
      <c r="AL34" s="967"/>
      <c r="AM34" s="967"/>
      <c r="AN34" s="967"/>
      <c r="AO34" s="967"/>
      <c r="AP34" s="967">
        <v>1942</v>
      </c>
      <c r="AQ34" s="967"/>
      <c r="AR34" s="967"/>
      <c r="AS34" s="967"/>
      <c r="AT34" s="967"/>
      <c r="AU34" s="967">
        <v>1942</v>
      </c>
      <c r="AV34" s="967"/>
      <c r="AW34" s="967"/>
      <c r="AX34" s="967"/>
      <c r="AY34" s="967"/>
      <c r="AZ34" s="1038"/>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843</v>
      </c>
      <c r="AG63" s="955"/>
      <c r="AH63" s="955"/>
      <c r="AI63" s="955"/>
      <c r="AJ63" s="1026"/>
      <c r="AK63" s="1027"/>
      <c r="AL63" s="959"/>
      <c r="AM63" s="959"/>
      <c r="AN63" s="959"/>
      <c r="AO63" s="959"/>
      <c r="AP63" s="955">
        <v>10131</v>
      </c>
      <c r="AQ63" s="955"/>
      <c r="AR63" s="955"/>
      <c r="AS63" s="955"/>
      <c r="AT63" s="955"/>
      <c r="AU63" s="955">
        <v>7464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540</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541</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547</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254</v>
      </c>
      <c r="R73" s="967"/>
      <c r="S73" s="967"/>
      <c r="T73" s="967"/>
      <c r="U73" s="967"/>
      <c r="V73" s="967">
        <v>241</v>
      </c>
      <c r="W73" s="967"/>
      <c r="X73" s="967"/>
      <c r="Y73" s="967"/>
      <c r="Z73" s="967"/>
      <c r="AA73" s="967">
        <v>13</v>
      </c>
      <c r="AB73" s="967"/>
      <c r="AC73" s="967"/>
      <c r="AD73" s="967"/>
      <c r="AE73" s="967"/>
      <c r="AF73" s="967">
        <v>13</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366</v>
      </c>
      <c r="R74" s="967"/>
      <c r="S74" s="967"/>
      <c r="T74" s="967"/>
      <c r="U74" s="967"/>
      <c r="V74" s="967">
        <v>357</v>
      </c>
      <c r="W74" s="967"/>
      <c r="X74" s="967"/>
      <c r="Y74" s="967"/>
      <c r="Z74" s="967"/>
      <c r="AA74" s="967">
        <v>9</v>
      </c>
      <c r="AB74" s="967"/>
      <c r="AC74" s="967"/>
      <c r="AD74" s="967"/>
      <c r="AE74" s="967"/>
      <c r="AF74" s="967">
        <v>702</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646</v>
      </c>
      <c r="R75" s="975"/>
      <c r="S75" s="975"/>
      <c r="T75" s="975"/>
      <c r="U75" s="976"/>
      <c r="V75" s="977">
        <v>509</v>
      </c>
      <c r="W75" s="975"/>
      <c r="X75" s="975"/>
      <c r="Y75" s="975"/>
      <c r="Z75" s="976"/>
      <c r="AA75" s="977">
        <v>137</v>
      </c>
      <c r="AB75" s="975"/>
      <c r="AC75" s="975"/>
      <c r="AD75" s="975"/>
      <c r="AE75" s="976"/>
      <c r="AF75" s="977">
        <v>137</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10243</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864769</v>
      </c>
      <c r="AB110" s="873"/>
      <c r="AC110" s="873"/>
      <c r="AD110" s="873"/>
      <c r="AE110" s="874"/>
      <c r="AF110" s="875">
        <v>881050</v>
      </c>
      <c r="AG110" s="873"/>
      <c r="AH110" s="873"/>
      <c r="AI110" s="873"/>
      <c r="AJ110" s="874"/>
      <c r="AK110" s="875">
        <v>908072</v>
      </c>
      <c r="AL110" s="873"/>
      <c r="AM110" s="873"/>
      <c r="AN110" s="873"/>
      <c r="AO110" s="874"/>
      <c r="AP110" s="876">
        <v>13.9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8826760</v>
      </c>
      <c r="BR110" s="800"/>
      <c r="BS110" s="800"/>
      <c r="BT110" s="800"/>
      <c r="BU110" s="800"/>
      <c r="BV110" s="800">
        <v>9297336</v>
      </c>
      <c r="BW110" s="800"/>
      <c r="BX110" s="800"/>
      <c r="BY110" s="800"/>
      <c r="BZ110" s="800"/>
      <c r="CA110" s="800">
        <v>9603307</v>
      </c>
      <c r="CB110" s="800"/>
      <c r="CC110" s="800"/>
      <c r="CD110" s="800"/>
      <c r="CE110" s="800"/>
      <c r="CF110" s="861">
        <v>146.5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247289</v>
      </c>
      <c r="BR111" s="771"/>
      <c r="BS111" s="771"/>
      <c r="BT111" s="771"/>
      <c r="BU111" s="771"/>
      <c r="BV111" s="771">
        <v>247289</v>
      </c>
      <c r="BW111" s="771"/>
      <c r="BX111" s="771"/>
      <c r="BY111" s="771"/>
      <c r="BZ111" s="771"/>
      <c r="CA111" s="771">
        <v>222256</v>
      </c>
      <c r="CB111" s="771"/>
      <c r="CC111" s="771"/>
      <c r="CD111" s="771"/>
      <c r="CE111" s="771"/>
      <c r="CF111" s="848">
        <v>3.4</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8040841</v>
      </c>
      <c r="BR112" s="771"/>
      <c r="BS112" s="771"/>
      <c r="BT112" s="771"/>
      <c r="BU112" s="771"/>
      <c r="BV112" s="771">
        <v>7769239</v>
      </c>
      <c r="BW112" s="771"/>
      <c r="BX112" s="771"/>
      <c r="BY112" s="771"/>
      <c r="BZ112" s="771"/>
      <c r="CA112" s="771">
        <v>7464225</v>
      </c>
      <c r="CB112" s="771"/>
      <c r="CC112" s="771"/>
      <c r="CD112" s="771"/>
      <c r="CE112" s="771"/>
      <c r="CF112" s="848">
        <v>113.9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247289</v>
      </c>
      <c r="DH112" s="771"/>
      <c r="DI112" s="771"/>
      <c r="DJ112" s="771"/>
      <c r="DK112" s="771"/>
      <c r="DL112" s="771">
        <v>247289</v>
      </c>
      <c r="DM112" s="771"/>
      <c r="DN112" s="771"/>
      <c r="DO112" s="771"/>
      <c r="DP112" s="771"/>
      <c r="DQ112" s="771">
        <v>222256</v>
      </c>
      <c r="DR112" s="771"/>
      <c r="DS112" s="771"/>
      <c r="DT112" s="771"/>
      <c r="DU112" s="771"/>
      <c r="DV112" s="823">
        <v>3.4</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480017</v>
      </c>
      <c r="AB113" s="909"/>
      <c r="AC113" s="909"/>
      <c r="AD113" s="909"/>
      <c r="AE113" s="910"/>
      <c r="AF113" s="911">
        <v>454768</v>
      </c>
      <c r="AG113" s="909"/>
      <c r="AH113" s="909"/>
      <c r="AI113" s="909"/>
      <c r="AJ113" s="910"/>
      <c r="AK113" s="911">
        <v>506562</v>
      </c>
      <c r="AL113" s="909"/>
      <c r="AM113" s="909"/>
      <c r="AN113" s="909"/>
      <c r="AO113" s="910"/>
      <c r="AP113" s="912">
        <v>7.7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2655986</v>
      </c>
      <c r="BR114" s="771"/>
      <c r="BS114" s="771"/>
      <c r="BT114" s="771"/>
      <c r="BU114" s="771"/>
      <c r="BV114" s="771">
        <v>2412219</v>
      </c>
      <c r="BW114" s="771"/>
      <c r="BX114" s="771"/>
      <c r="BY114" s="771"/>
      <c r="BZ114" s="771"/>
      <c r="CA114" s="771">
        <v>2153109</v>
      </c>
      <c r="CB114" s="771"/>
      <c r="CC114" s="771"/>
      <c r="CD114" s="771"/>
      <c r="CE114" s="771"/>
      <c r="CF114" s="848">
        <v>32.799999999999997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5609</v>
      </c>
      <c r="BR115" s="771"/>
      <c r="BS115" s="771"/>
      <c r="BT115" s="771"/>
      <c r="BU115" s="771"/>
      <c r="BV115" s="771">
        <v>4351</v>
      </c>
      <c r="BW115" s="771"/>
      <c r="BX115" s="771"/>
      <c r="BY115" s="771"/>
      <c r="BZ115" s="771"/>
      <c r="CA115" s="771">
        <v>4678</v>
      </c>
      <c r="CB115" s="771"/>
      <c r="CC115" s="771"/>
      <c r="CD115" s="771"/>
      <c r="CE115" s="771"/>
      <c r="CF115" s="848">
        <v>0.1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1344786</v>
      </c>
      <c r="AB117" s="895"/>
      <c r="AC117" s="895"/>
      <c r="AD117" s="895"/>
      <c r="AE117" s="896"/>
      <c r="AF117" s="898">
        <v>1335818</v>
      </c>
      <c r="AG117" s="895"/>
      <c r="AH117" s="895"/>
      <c r="AI117" s="895"/>
      <c r="AJ117" s="896"/>
      <c r="AK117" s="898">
        <v>1414634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19776485</v>
      </c>
      <c r="BR118" s="858"/>
      <c r="BS118" s="858"/>
      <c r="BT118" s="858"/>
      <c r="BU118" s="858"/>
      <c r="BV118" s="858">
        <v>19730434</v>
      </c>
      <c r="BW118" s="858"/>
      <c r="BX118" s="858"/>
      <c r="BY118" s="858"/>
      <c r="BZ118" s="858"/>
      <c r="CA118" s="858">
        <v>19447575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3228392</v>
      </c>
      <c r="BR119" s="800"/>
      <c r="BS119" s="800"/>
      <c r="BT119" s="800"/>
      <c r="BU119" s="800"/>
      <c r="BV119" s="800">
        <v>3705498</v>
      </c>
      <c r="BW119" s="800"/>
      <c r="BX119" s="800"/>
      <c r="BY119" s="800"/>
      <c r="BZ119" s="800"/>
      <c r="CA119" s="800">
        <v>3616967</v>
      </c>
      <c r="CB119" s="800"/>
      <c r="CC119" s="800"/>
      <c r="CD119" s="800"/>
      <c r="CE119" s="800"/>
      <c r="CF119" s="861">
        <v>55.2</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249538</v>
      </c>
      <c r="BR120" s="771"/>
      <c r="BS120" s="771"/>
      <c r="BT120" s="771"/>
      <c r="BU120" s="771"/>
      <c r="BV120" s="771">
        <v>214845</v>
      </c>
      <c r="BW120" s="771"/>
      <c r="BX120" s="771"/>
      <c r="BY120" s="771"/>
      <c r="BZ120" s="771"/>
      <c r="CA120" s="771">
        <v>179050</v>
      </c>
      <c r="CB120" s="771"/>
      <c r="CC120" s="771"/>
      <c r="CD120" s="771"/>
      <c r="CE120" s="771"/>
      <c r="CF120" s="848">
        <v>2.7</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5081729</v>
      </c>
      <c r="DH120" s="800"/>
      <c r="DI120" s="800"/>
      <c r="DJ120" s="800"/>
      <c r="DK120" s="800"/>
      <c r="DL120" s="800">
        <v>5055876</v>
      </c>
      <c r="DM120" s="800"/>
      <c r="DN120" s="800"/>
      <c r="DO120" s="800"/>
      <c r="DP120" s="800"/>
      <c r="DQ120" s="800">
        <v>4922500</v>
      </c>
      <c r="DR120" s="800"/>
      <c r="DS120" s="800"/>
      <c r="DT120" s="800"/>
      <c r="DU120" s="800"/>
      <c r="DV120" s="801">
        <v>75.099999999999994</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10068997</v>
      </c>
      <c r="BR121" s="858"/>
      <c r="BS121" s="858"/>
      <c r="BT121" s="858"/>
      <c r="BU121" s="858"/>
      <c r="BV121" s="858">
        <v>10382029</v>
      </c>
      <c r="BW121" s="858"/>
      <c r="BX121" s="858"/>
      <c r="BY121" s="858"/>
      <c r="BZ121" s="858"/>
      <c r="CA121" s="858">
        <v>10387826</v>
      </c>
      <c r="CB121" s="858"/>
      <c r="CC121" s="858"/>
      <c r="CD121" s="858"/>
      <c r="CE121" s="858"/>
      <c r="CF121" s="859">
        <v>158.4</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2049338</v>
      </c>
      <c r="DH121" s="771"/>
      <c r="DI121" s="771"/>
      <c r="DJ121" s="771"/>
      <c r="DK121" s="771"/>
      <c r="DL121" s="771">
        <v>2018156</v>
      </c>
      <c r="DM121" s="771"/>
      <c r="DN121" s="771"/>
      <c r="DO121" s="771"/>
      <c r="DP121" s="771"/>
      <c r="DQ121" s="771">
        <v>1942361</v>
      </c>
      <c r="DR121" s="771"/>
      <c r="DS121" s="771"/>
      <c r="DT121" s="771"/>
      <c r="DU121" s="771"/>
      <c r="DV121" s="823">
        <v>29.6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13546927</v>
      </c>
      <c r="BR122" s="840"/>
      <c r="BS122" s="840"/>
      <c r="BT122" s="840"/>
      <c r="BU122" s="840"/>
      <c r="BV122" s="840">
        <v>14302372</v>
      </c>
      <c r="BW122" s="840"/>
      <c r="BX122" s="840"/>
      <c r="BY122" s="840"/>
      <c r="BZ122" s="840"/>
      <c r="CA122" s="840">
        <v>14183843</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v>909774</v>
      </c>
      <c r="DH122" s="771"/>
      <c r="DI122" s="771"/>
      <c r="DJ122" s="771"/>
      <c r="DK122" s="771"/>
      <c r="DL122" s="771">
        <v>695207</v>
      </c>
      <c r="DM122" s="771"/>
      <c r="DN122" s="771"/>
      <c r="DO122" s="771"/>
      <c r="DP122" s="771"/>
      <c r="DQ122" s="771">
        <v>599364</v>
      </c>
      <c r="DR122" s="771"/>
      <c r="DS122" s="771"/>
      <c r="DT122" s="771"/>
      <c r="DU122" s="771"/>
      <c r="DV122" s="823">
        <v>9.1</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443</v>
      </c>
      <c r="AB123" s="784"/>
      <c r="AC123" s="784"/>
      <c r="AD123" s="784"/>
      <c r="AE123" s="785"/>
      <c r="AF123" s="786" t="s">
        <v>443</v>
      </c>
      <c r="AG123" s="784"/>
      <c r="AH123" s="784"/>
      <c r="AI123" s="784"/>
      <c r="AJ123" s="785"/>
      <c r="AK123" s="786" t="s">
        <v>443</v>
      </c>
      <c r="AL123" s="784"/>
      <c r="AM123" s="784"/>
      <c r="AN123" s="784"/>
      <c r="AO123" s="785"/>
      <c r="AP123" s="754" t="s">
        <v>443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93.9</v>
      </c>
      <c r="BR123" s="832"/>
      <c r="BS123" s="832"/>
      <c r="BT123" s="832"/>
      <c r="BU123" s="832"/>
      <c r="BV123" s="832">
        <v>81.8</v>
      </c>
      <c r="BW123" s="832"/>
      <c r="BX123" s="832"/>
      <c r="BY123" s="832"/>
      <c r="BZ123" s="832"/>
      <c r="CA123" s="832">
        <v>80.2</v>
      </c>
      <c r="CB123" s="832"/>
      <c r="CC123" s="832"/>
      <c r="CD123" s="832"/>
      <c r="CE123" s="832"/>
      <c r="CF123" s="730"/>
      <c r="CG123" s="731"/>
      <c r="CH123" s="731"/>
      <c r="CI123" s="731"/>
      <c r="CJ123" s="833"/>
      <c r="CK123" s="851"/>
      <c r="CL123" s="812"/>
      <c r="CM123" s="812"/>
      <c r="CN123" s="812"/>
      <c r="CO123" s="813"/>
      <c r="CP123" s="828" t="s">
        <v>445</v>
      </c>
      <c r="CQ123" s="829"/>
      <c r="CR123" s="829"/>
      <c r="CS123" s="829"/>
      <c r="CT123" s="829"/>
      <c r="CU123" s="829"/>
      <c r="CV123" s="829"/>
      <c r="CW123" s="829"/>
      <c r="CX123" s="829"/>
      <c r="CY123" s="829"/>
      <c r="CZ123" s="829"/>
      <c r="DA123" s="829"/>
      <c r="DB123" s="829"/>
      <c r="DC123" s="829"/>
      <c r="DD123" s="829"/>
      <c r="DE123" s="829"/>
      <c r="DF123" s="830"/>
      <c r="DG123" s="783" t="s">
        <v>446</v>
      </c>
      <c r="DH123" s="784"/>
      <c r="DI123" s="784"/>
      <c r="DJ123" s="784"/>
      <c r="DK123" s="785"/>
      <c r="DL123" s="786" t="s">
        <v>446</v>
      </c>
      <c r="DM123" s="784"/>
      <c r="DN123" s="784"/>
      <c r="DO123" s="784"/>
      <c r="DP123" s="785"/>
      <c r="DQ123" s="786" t="s">
        <v>446</v>
      </c>
      <c r="DR123" s="784"/>
      <c r="DS123" s="784"/>
      <c r="DT123" s="784"/>
      <c r="DU123" s="785"/>
      <c r="DV123" s="754" t="s">
        <v>446</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446</v>
      </c>
      <c r="AB126" s="784"/>
      <c r="AC126" s="784"/>
      <c r="AD126" s="784"/>
      <c r="AE126" s="785"/>
      <c r="AF126" s="786" t="s">
        <v>446</v>
      </c>
      <c r="AG126" s="784"/>
      <c r="AH126" s="784"/>
      <c r="AI126" s="784"/>
      <c r="AJ126" s="785"/>
      <c r="AK126" s="786" t="s">
        <v>446</v>
      </c>
      <c r="AL126" s="784"/>
      <c r="AM126" s="784"/>
      <c r="AN126" s="784"/>
      <c r="AO126" s="785"/>
      <c r="AP126" s="754" t="s">
        <v>446</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446</v>
      </c>
      <c r="AB127" s="784"/>
      <c r="AC127" s="784"/>
      <c r="AD127" s="784"/>
      <c r="AE127" s="785"/>
      <c r="AF127" s="786" t="s">
        <v>446</v>
      </c>
      <c r="AG127" s="784"/>
      <c r="AH127" s="784"/>
      <c r="AI127" s="784"/>
      <c r="AJ127" s="785"/>
      <c r="AK127" s="786" t="s">
        <v>446</v>
      </c>
      <c r="AL127" s="784"/>
      <c r="AM127" s="784"/>
      <c r="AN127" s="784"/>
      <c r="AO127" s="785"/>
      <c r="AP127" s="754" t="s">
        <v>446</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13.94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5609</v>
      </c>
      <c r="DH127" s="820"/>
      <c r="DI127" s="820"/>
      <c r="DJ127" s="820"/>
      <c r="DK127" s="820"/>
      <c r="DL127" s="820">
        <v>4351</v>
      </c>
      <c r="DM127" s="820"/>
      <c r="DN127" s="820"/>
      <c r="DO127" s="820"/>
      <c r="DP127" s="820"/>
      <c r="DQ127" s="820">
        <v>4678</v>
      </c>
      <c r="DR127" s="820"/>
      <c r="DS127" s="820"/>
      <c r="DT127" s="820"/>
      <c r="DU127" s="820"/>
      <c r="DV127" s="821">
        <v>0.1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34980</v>
      </c>
      <c r="AB128" s="724"/>
      <c r="AC128" s="724"/>
      <c r="AD128" s="724"/>
      <c r="AE128" s="725"/>
      <c r="AF128" s="726">
        <v>35131</v>
      </c>
      <c r="AG128" s="724"/>
      <c r="AH128" s="724"/>
      <c r="AI128" s="724"/>
      <c r="AJ128" s="725"/>
      <c r="AK128" s="726">
        <v>37934</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18.940000000000001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7318220</v>
      </c>
      <c r="AB129" s="784"/>
      <c r="AC129" s="784"/>
      <c r="AD129" s="784"/>
      <c r="AE129" s="785"/>
      <c r="AF129" s="786">
        <v>7368901</v>
      </c>
      <c r="AG129" s="784"/>
      <c r="AH129" s="784"/>
      <c r="AI129" s="784"/>
      <c r="AJ129" s="785"/>
      <c r="AK129" s="786">
        <v>7326937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686852</v>
      </c>
      <c r="AB130" s="784"/>
      <c r="AC130" s="784"/>
      <c r="AD130" s="784"/>
      <c r="AE130" s="785"/>
      <c r="AF130" s="786">
        <v>736652</v>
      </c>
      <c r="AG130" s="784"/>
      <c r="AH130" s="784"/>
      <c r="AI130" s="784"/>
      <c r="AJ130" s="785"/>
      <c r="AK130" s="786">
        <v>770842</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80.2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6631368</v>
      </c>
      <c r="AB131" s="717"/>
      <c r="AC131" s="717"/>
      <c r="AD131" s="717"/>
      <c r="AE131" s="718"/>
      <c r="AF131" s="719">
        <v>6632249</v>
      </c>
      <c r="AG131" s="717"/>
      <c r="AH131" s="717"/>
      <c r="AI131" s="717"/>
      <c r="AJ131" s="718"/>
      <c r="AK131" s="719">
        <v>6556095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9.394049614</v>
      </c>
      <c r="AB132" s="740"/>
      <c r="AC132" s="740"/>
      <c r="AD132" s="740"/>
      <c r="AE132" s="741"/>
      <c r="AF132" s="742">
        <v>8.5044303980000002</v>
      </c>
      <c r="AG132" s="740"/>
      <c r="AH132" s="740"/>
      <c r="AI132" s="740"/>
      <c r="AJ132" s="741"/>
      <c r="AK132" s="742">
        <v>9.2411412590000008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10.7</v>
      </c>
      <c r="AB133" s="749"/>
      <c r="AC133" s="749"/>
      <c r="AD133" s="749"/>
      <c r="AE133" s="750"/>
      <c r="AF133" s="748">
        <v>9.3000000000000007</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2389904</v>
      </c>
      <c r="L9" s="264">
        <v>70762</v>
      </c>
      <c r="M9" s="265">
        <v>59313</v>
      </c>
      <c r="N9" s="266">
        <v>19.3</v>
      </c>
    </row>
    <row r="10" spans="1:16" x14ac:dyDescent="0.15">
      <c r="A10" s="248"/>
      <c r="B10" s="244"/>
      <c r="C10" s="244"/>
      <c r="D10" s="244"/>
      <c r="E10" s="244"/>
      <c r="F10" s="244"/>
      <c r="G10" s="1133" t="s">
        <v>478</v>
      </c>
      <c r="H10" s="1134"/>
      <c r="I10" s="1134"/>
      <c r="J10" s="1135"/>
      <c r="K10" s="267">
        <v>27817</v>
      </c>
      <c r="L10" s="268">
        <v>824</v>
      </c>
      <c r="M10" s="269">
        <v>5376</v>
      </c>
      <c r="N10" s="270">
        <v>-84.7</v>
      </c>
    </row>
    <row r="11" spans="1:16" ht="13.5" customHeight="1" x14ac:dyDescent="0.15">
      <c r="A11" s="248"/>
      <c r="B11" s="244"/>
      <c r="C11" s="244"/>
      <c r="D11" s="244"/>
      <c r="E11" s="244"/>
      <c r="F11" s="244"/>
      <c r="G11" s="1133" t="s">
        <v>479</v>
      </c>
      <c r="H11" s="1134"/>
      <c r="I11" s="1134"/>
      <c r="J11" s="1135"/>
      <c r="K11" s="267">
        <v>70731</v>
      </c>
      <c r="L11" s="268">
        <v>2094</v>
      </c>
      <c r="M11" s="269">
        <v>7786</v>
      </c>
      <c r="N11" s="270">
        <v>-73.099999999999994</v>
      </c>
    </row>
    <row r="12" spans="1:16" ht="13.5" customHeight="1" x14ac:dyDescent="0.15">
      <c r="A12" s="248"/>
      <c r="B12" s="244"/>
      <c r="C12" s="244"/>
      <c r="D12" s="244"/>
      <c r="E12" s="244"/>
      <c r="F12" s="244"/>
      <c r="G12" s="1133" t="s">
        <v>480</v>
      </c>
      <c r="H12" s="1134"/>
      <c r="I12" s="1134"/>
      <c r="J12" s="1135"/>
      <c r="K12" s="267" t="s">
        <v>481</v>
      </c>
      <c r="L12" s="268" t="s">
        <v>481</v>
      </c>
      <c r="M12" s="269">
        <v>131</v>
      </c>
      <c r="N12" s="270" t="s">
        <v>481</v>
      </c>
    </row>
    <row r="13" spans="1:16" ht="13.5" customHeight="1" x14ac:dyDescent="0.15">
      <c r="A13" s="248"/>
      <c r="B13" s="244"/>
      <c r="C13" s="244"/>
      <c r="D13" s="244"/>
      <c r="E13" s="244"/>
      <c r="F13" s="244"/>
      <c r="G13" s="1133" t="s">
        <v>482</v>
      </c>
      <c r="H13" s="1134"/>
      <c r="I13" s="1134"/>
      <c r="J13" s="1135"/>
      <c r="K13" s="267" t="s">
        <v>481</v>
      </c>
      <c r="L13" s="268" t="s">
        <v>481</v>
      </c>
      <c r="M13" s="269">
        <v>5</v>
      </c>
      <c r="N13" s="270" t="s">
        <v>481</v>
      </c>
    </row>
    <row r="14" spans="1:16" ht="13.5" customHeight="1" x14ac:dyDescent="0.15">
      <c r="A14" s="248"/>
      <c r="B14" s="244"/>
      <c r="C14" s="244"/>
      <c r="D14" s="244"/>
      <c r="E14" s="244"/>
      <c r="F14" s="244"/>
      <c r="G14" s="1133" t="s">
        <v>483</v>
      </c>
      <c r="H14" s="1134"/>
      <c r="I14" s="1134"/>
      <c r="J14" s="1135"/>
      <c r="K14" s="267">
        <v>199819</v>
      </c>
      <c r="L14" s="268">
        <v>5916</v>
      </c>
      <c r="M14" s="269">
        <v>2777</v>
      </c>
      <c r="N14" s="270">
        <v>113</v>
      </c>
    </row>
    <row r="15" spans="1:16" ht="13.5" customHeight="1" x14ac:dyDescent="0.15">
      <c r="A15" s="248"/>
      <c r="B15" s="244"/>
      <c r="C15" s="244"/>
      <c r="D15" s="244"/>
      <c r="E15" s="244"/>
      <c r="F15" s="244"/>
      <c r="G15" s="1133" t="s">
        <v>484</v>
      </c>
      <c r="H15" s="1134"/>
      <c r="I15" s="1134"/>
      <c r="J15" s="1135"/>
      <c r="K15" s="267">
        <v>68322</v>
      </c>
      <c r="L15" s="268">
        <v>2023</v>
      </c>
      <c r="M15" s="269">
        <v>1317</v>
      </c>
      <c r="N15" s="270">
        <v>53.6</v>
      </c>
    </row>
    <row r="16" spans="1:16" x14ac:dyDescent="0.15">
      <c r="A16" s="248"/>
      <c r="B16" s="244"/>
      <c r="C16" s="244"/>
      <c r="D16" s="244"/>
      <c r="E16" s="244"/>
      <c r="F16" s="244"/>
      <c r="G16" s="1136" t="s">
        <v>485</v>
      </c>
      <c r="H16" s="1137"/>
      <c r="I16" s="1137"/>
      <c r="J16" s="1138"/>
      <c r="K16" s="268">
        <v>-241858</v>
      </c>
      <c r="L16" s="268">
        <v>-7161</v>
      </c>
      <c r="M16" s="269">
        <v>-6006</v>
      </c>
      <c r="N16" s="270">
        <v>19.2</v>
      </c>
    </row>
    <row r="17" spans="1:16" x14ac:dyDescent="0.15">
      <c r="A17" s="248"/>
      <c r="B17" s="244"/>
      <c r="C17" s="244"/>
      <c r="D17" s="244"/>
      <c r="E17" s="244"/>
      <c r="F17" s="244"/>
      <c r="G17" s="1136" t="s">
        <v>170</v>
      </c>
      <c r="H17" s="1137"/>
      <c r="I17" s="1137"/>
      <c r="J17" s="1138"/>
      <c r="K17" s="268">
        <v>2514735</v>
      </c>
      <c r="L17" s="268">
        <v>74458</v>
      </c>
      <c r="M17" s="269">
        <v>70700</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7.73</v>
      </c>
      <c r="L21" s="281">
        <v>6.73</v>
      </c>
      <c r="M21" s="282">
        <v>1</v>
      </c>
      <c r="N21" s="249"/>
      <c r="O21" s="283"/>
      <c r="P21" s="279"/>
    </row>
    <row r="22" spans="1:16" s="284" customFormat="1" x14ac:dyDescent="0.15">
      <c r="A22" s="279"/>
      <c r="B22" s="249"/>
      <c r="C22" s="249"/>
      <c r="D22" s="249"/>
      <c r="E22" s="249"/>
      <c r="F22" s="249"/>
      <c r="G22" s="1130" t="s">
        <v>491</v>
      </c>
      <c r="H22" s="1131"/>
      <c r="I22" s="1131"/>
      <c r="J22" s="1132"/>
      <c r="K22" s="285">
        <v>97.9</v>
      </c>
      <c r="L22" s="286">
        <v>96.8</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908072</v>
      </c>
      <c r="L32" s="294">
        <v>26887</v>
      </c>
      <c r="M32" s="295">
        <v>33640</v>
      </c>
      <c r="N32" s="296">
        <v>-20.100000000000001</v>
      </c>
    </row>
    <row r="33" spans="1:16" ht="13.5" customHeight="1" x14ac:dyDescent="0.15">
      <c r="A33" s="248"/>
      <c r="B33" s="244"/>
      <c r="C33" s="244"/>
      <c r="D33" s="244"/>
      <c r="E33" s="244"/>
      <c r="F33" s="244"/>
      <c r="G33" s="1121" t="s">
        <v>495</v>
      </c>
      <c r="H33" s="1122"/>
      <c r="I33" s="1122"/>
      <c r="J33" s="1123"/>
      <c r="K33" s="294" t="s">
        <v>481</v>
      </c>
      <c r="L33" s="294" t="s">
        <v>481</v>
      </c>
      <c r="M33" s="295" t="s">
        <v>481</v>
      </c>
      <c r="N33" s="296" t="s">
        <v>481</v>
      </c>
    </row>
    <row r="34" spans="1:16" ht="27" customHeight="1" x14ac:dyDescent="0.15">
      <c r="A34" s="248"/>
      <c r="B34" s="244"/>
      <c r="C34" s="244"/>
      <c r="D34" s="244"/>
      <c r="E34" s="244"/>
      <c r="F34" s="244"/>
      <c r="G34" s="1121" t="s">
        <v>496</v>
      </c>
      <c r="H34" s="1122"/>
      <c r="I34" s="1122"/>
      <c r="J34" s="1123"/>
      <c r="K34" s="294" t="s">
        <v>481</v>
      </c>
      <c r="L34" s="294" t="s">
        <v>481</v>
      </c>
      <c r="M34" s="295">
        <v>3</v>
      </c>
      <c r="N34" s="296" t="s">
        <v>481</v>
      </c>
    </row>
    <row r="35" spans="1:16" ht="27" customHeight="1" x14ac:dyDescent="0.15">
      <c r="A35" s="248"/>
      <c r="B35" s="244"/>
      <c r="C35" s="244"/>
      <c r="D35" s="244"/>
      <c r="E35" s="244"/>
      <c r="F35" s="244"/>
      <c r="G35" s="1121" t="s">
        <v>497</v>
      </c>
      <c r="H35" s="1122"/>
      <c r="I35" s="1122"/>
      <c r="J35" s="1123"/>
      <c r="K35" s="294">
        <v>506562</v>
      </c>
      <c r="L35" s="294">
        <v>14999</v>
      </c>
      <c r="M35" s="295">
        <v>10374</v>
      </c>
      <c r="N35" s="296">
        <v>44.6</v>
      </c>
    </row>
    <row r="36" spans="1:16" ht="27" customHeight="1" x14ac:dyDescent="0.15">
      <c r="A36" s="248"/>
      <c r="B36" s="244"/>
      <c r="C36" s="244"/>
      <c r="D36" s="244"/>
      <c r="E36" s="244"/>
      <c r="F36" s="244"/>
      <c r="G36" s="1121" t="s">
        <v>498</v>
      </c>
      <c r="H36" s="1122"/>
      <c r="I36" s="1122"/>
      <c r="J36" s="1123"/>
      <c r="K36" s="294" t="s">
        <v>481</v>
      </c>
      <c r="L36" s="294" t="s">
        <v>481</v>
      </c>
      <c r="M36" s="295">
        <v>2665</v>
      </c>
      <c r="N36" s="296" t="s">
        <v>481</v>
      </c>
    </row>
    <row r="37" spans="1:16" ht="13.5" customHeight="1" x14ac:dyDescent="0.15">
      <c r="A37" s="248"/>
      <c r="B37" s="244"/>
      <c r="C37" s="244"/>
      <c r="D37" s="244"/>
      <c r="E37" s="244"/>
      <c r="F37" s="244"/>
      <c r="G37" s="1121" t="s">
        <v>499</v>
      </c>
      <c r="H37" s="1122"/>
      <c r="I37" s="1122"/>
      <c r="J37" s="1123"/>
      <c r="K37" s="294" t="s">
        <v>481</v>
      </c>
      <c r="L37" s="294" t="s">
        <v>481</v>
      </c>
      <c r="M37" s="295">
        <v>1343</v>
      </c>
      <c r="N37" s="296" t="s">
        <v>481</v>
      </c>
    </row>
    <row r="38" spans="1:16" ht="27" customHeight="1" x14ac:dyDescent="0.15">
      <c r="A38" s="248"/>
      <c r="B38" s="244"/>
      <c r="C38" s="244"/>
      <c r="D38" s="244"/>
      <c r="E38" s="244"/>
      <c r="F38" s="244"/>
      <c r="G38" s="1124" t="s">
        <v>500</v>
      </c>
      <c r="H38" s="1125"/>
      <c r="I38" s="1125"/>
      <c r="J38" s="1126"/>
      <c r="K38" s="297" t="s">
        <v>481</v>
      </c>
      <c r="L38" s="297" t="s">
        <v>481</v>
      </c>
      <c r="M38" s="298">
        <v>2</v>
      </c>
      <c r="N38" s="299" t="s">
        <v>481</v>
      </c>
      <c r="O38" s="293"/>
    </row>
    <row r="39" spans="1:16" x14ac:dyDescent="0.15">
      <c r="A39" s="248"/>
      <c r="B39" s="244"/>
      <c r="C39" s="244"/>
      <c r="D39" s="244"/>
      <c r="E39" s="244"/>
      <c r="F39" s="244"/>
      <c r="G39" s="1124" t="s">
        <v>501</v>
      </c>
      <c r="H39" s="1125"/>
      <c r="I39" s="1125"/>
      <c r="J39" s="1126"/>
      <c r="K39" s="300">
        <v>-37934</v>
      </c>
      <c r="L39" s="300">
        <v>-1123</v>
      </c>
      <c r="M39" s="301">
        <v>-3110</v>
      </c>
      <c r="N39" s="302">
        <v>-63.9</v>
      </c>
      <c r="O39" s="293"/>
    </row>
    <row r="40" spans="1:16" ht="27" customHeight="1" x14ac:dyDescent="0.15">
      <c r="A40" s="248"/>
      <c r="B40" s="244"/>
      <c r="C40" s="244"/>
      <c r="D40" s="244"/>
      <c r="E40" s="244"/>
      <c r="F40" s="244"/>
      <c r="G40" s="1121" t="s">
        <v>502</v>
      </c>
      <c r="H40" s="1122"/>
      <c r="I40" s="1122"/>
      <c r="J40" s="1123"/>
      <c r="K40" s="300">
        <v>-770842</v>
      </c>
      <c r="L40" s="300">
        <v>-22824</v>
      </c>
      <c r="M40" s="301">
        <v>-31707</v>
      </c>
      <c r="N40" s="302">
        <v>-28</v>
      </c>
      <c r="O40" s="293"/>
    </row>
    <row r="41" spans="1:16" x14ac:dyDescent="0.15">
      <c r="A41" s="248"/>
      <c r="B41" s="244"/>
      <c r="C41" s="244"/>
      <c r="D41" s="244"/>
      <c r="E41" s="244"/>
      <c r="F41" s="244"/>
      <c r="G41" s="1127" t="s">
        <v>280</v>
      </c>
      <c r="H41" s="1128"/>
      <c r="I41" s="1128"/>
      <c r="J41" s="1129"/>
      <c r="K41" s="294">
        <v>605858</v>
      </c>
      <c r="L41" s="300">
        <v>17939</v>
      </c>
      <c r="M41" s="301">
        <v>13210</v>
      </c>
      <c r="N41" s="302">
        <v>35.799999999999997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1586906</v>
      </c>
      <c r="J51" s="320">
        <v>45862</v>
      </c>
      <c r="K51" s="321">
        <v>-32.6</v>
      </c>
      <c r="L51" s="322">
        <v>49426</v>
      </c>
      <c r="M51" s="323">
        <v>4.5999999999999996</v>
      </c>
      <c r="N51" s="324">
        <v>-37.200000000000003</v>
      </c>
    </row>
    <row r="52" spans="1:14" x14ac:dyDescent="0.15">
      <c r="A52" s="248"/>
      <c r="B52" s="244"/>
      <c r="C52" s="244"/>
      <c r="D52" s="244"/>
      <c r="E52" s="244"/>
      <c r="F52" s="244"/>
      <c r="G52" s="325"/>
      <c r="H52" s="326" t="s">
        <v>513</v>
      </c>
      <c r="I52" s="327">
        <v>969909</v>
      </c>
      <c r="J52" s="328">
        <v>28030</v>
      </c>
      <c r="K52" s="329">
        <v>-27.8</v>
      </c>
      <c r="L52" s="330">
        <v>26568</v>
      </c>
      <c r="M52" s="331">
        <v>-4.5999999999999996</v>
      </c>
      <c r="N52" s="332">
        <v>-23.2</v>
      </c>
    </row>
    <row r="53" spans="1:14" x14ac:dyDescent="0.15">
      <c r="A53" s="248"/>
      <c r="B53" s="244"/>
      <c r="C53" s="244"/>
      <c r="D53" s="244"/>
      <c r="E53" s="244"/>
      <c r="F53" s="244"/>
      <c r="G53" s="310" t="s">
        <v>514</v>
      </c>
      <c r="H53" s="311"/>
      <c r="I53" s="319">
        <v>853928</v>
      </c>
      <c r="J53" s="320">
        <v>24986</v>
      </c>
      <c r="K53" s="321">
        <v>-45.5</v>
      </c>
      <c r="L53" s="322">
        <v>42839</v>
      </c>
      <c r="M53" s="323">
        <v>-13.3</v>
      </c>
      <c r="N53" s="324">
        <v>-32.200000000000003</v>
      </c>
    </row>
    <row r="54" spans="1:14" x14ac:dyDescent="0.15">
      <c r="A54" s="248"/>
      <c r="B54" s="244"/>
      <c r="C54" s="244"/>
      <c r="D54" s="244"/>
      <c r="E54" s="244"/>
      <c r="F54" s="244"/>
      <c r="G54" s="325"/>
      <c r="H54" s="326" t="s">
        <v>513</v>
      </c>
      <c r="I54" s="327">
        <v>585676</v>
      </c>
      <c r="J54" s="328">
        <v>17137</v>
      </c>
      <c r="K54" s="329">
        <v>-38.9</v>
      </c>
      <c r="L54" s="330">
        <v>22027</v>
      </c>
      <c r="M54" s="331">
        <v>-17.100000000000001</v>
      </c>
      <c r="N54" s="332">
        <v>-21.8</v>
      </c>
    </row>
    <row r="55" spans="1:14" x14ac:dyDescent="0.15">
      <c r="A55" s="248"/>
      <c r="B55" s="244"/>
      <c r="C55" s="244"/>
      <c r="D55" s="244"/>
      <c r="E55" s="244"/>
      <c r="F55" s="244"/>
      <c r="G55" s="310" t="s">
        <v>515</v>
      </c>
      <c r="H55" s="311"/>
      <c r="I55" s="319">
        <v>1188526</v>
      </c>
      <c r="J55" s="320">
        <v>34739</v>
      </c>
      <c r="K55" s="321">
        <v>39</v>
      </c>
      <c r="L55" s="322">
        <v>46819</v>
      </c>
      <c r="M55" s="323">
        <v>9.3000000000000007</v>
      </c>
      <c r="N55" s="324">
        <v>29.7</v>
      </c>
    </row>
    <row r="56" spans="1:14" x14ac:dyDescent="0.15">
      <c r="A56" s="248"/>
      <c r="B56" s="244"/>
      <c r="C56" s="244"/>
      <c r="D56" s="244"/>
      <c r="E56" s="244"/>
      <c r="F56" s="244"/>
      <c r="G56" s="325"/>
      <c r="H56" s="326" t="s">
        <v>513</v>
      </c>
      <c r="I56" s="327">
        <v>732142</v>
      </c>
      <c r="J56" s="328">
        <v>21400</v>
      </c>
      <c r="K56" s="329">
        <v>24.9</v>
      </c>
      <c r="L56" s="330">
        <v>24121</v>
      </c>
      <c r="M56" s="331">
        <v>9.5</v>
      </c>
      <c r="N56" s="332">
        <v>15.4</v>
      </c>
    </row>
    <row r="57" spans="1:14" x14ac:dyDescent="0.15">
      <c r="A57" s="248"/>
      <c r="B57" s="244"/>
      <c r="C57" s="244"/>
      <c r="D57" s="244"/>
      <c r="E57" s="244"/>
      <c r="F57" s="244"/>
      <c r="G57" s="310" t="s">
        <v>516</v>
      </c>
      <c r="H57" s="311"/>
      <c r="I57" s="319">
        <v>2396998</v>
      </c>
      <c r="J57" s="320">
        <v>70248</v>
      </c>
      <c r="K57" s="321">
        <v>102.2</v>
      </c>
      <c r="L57" s="322">
        <v>53270</v>
      </c>
      <c r="M57" s="323">
        <v>13.8</v>
      </c>
      <c r="N57" s="324">
        <v>88.4</v>
      </c>
    </row>
    <row r="58" spans="1:14" x14ac:dyDescent="0.15">
      <c r="A58" s="248"/>
      <c r="B58" s="244"/>
      <c r="C58" s="244"/>
      <c r="D58" s="244"/>
      <c r="E58" s="244"/>
      <c r="F58" s="244"/>
      <c r="G58" s="325"/>
      <c r="H58" s="326" t="s">
        <v>513</v>
      </c>
      <c r="I58" s="327">
        <v>985398</v>
      </c>
      <c r="J58" s="328">
        <v>28879</v>
      </c>
      <c r="K58" s="329">
        <v>34.9</v>
      </c>
      <c r="L58" s="330">
        <v>24316</v>
      </c>
      <c r="M58" s="331">
        <v>0.8</v>
      </c>
      <c r="N58" s="332">
        <v>34.1</v>
      </c>
    </row>
    <row r="59" spans="1:14" x14ac:dyDescent="0.15">
      <c r="A59" s="248"/>
      <c r="B59" s="244"/>
      <c r="C59" s="244"/>
      <c r="D59" s="244"/>
      <c r="E59" s="244"/>
      <c r="F59" s="244"/>
      <c r="G59" s="310" t="s">
        <v>517</v>
      </c>
      <c r="H59" s="311"/>
      <c r="I59" s="319">
        <v>1918456</v>
      </c>
      <c r="J59" s="320">
        <v>56803</v>
      </c>
      <c r="K59" s="321">
        <v>-19.100000000000001</v>
      </c>
      <c r="L59" s="322">
        <v>53292</v>
      </c>
      <c r="M59" s="323">
        <v>0</v>
      </c>
      <c r="N59" s="324">
        <v>-19.100000000000001</v>
      </c>
    </row>
    <row r="60" spans="1:14" x14ac:dyDescent="0.15">
      <c r="A60" s="248"/>
      <c r="B60" s="244"/>
      <c r="C60" s="244"/>
      <c r="D60" s="244"/>
      <c r="E60" s="244"/>
      <c r="F60" s="244"/>
      <c r="G60" s="325"/>
      <c r="H60" s="326" t="s">
        <v>513</v>
      </c>
      <c r="I60" s="333">
        <v>932891</v>
      </c>
      <c r="J60" s="328">
        <v>27622</v>
      </c>
      <c r="K60" s="329">
        <v>-4.4000000000000004</v>
      </c>
      <c r="L60" s="330">
        <v>28900</v>
      </c>
      <c r="M60" s="331">
        <v>18.899999999999999</v>
      </c>
      <c r="N60" s="332">
        <v>-23.3</v>
      </c>
    </row>
    <row r="61" spans="1:14" x14ac:dyDescent="0.15">
      <c r="A61" s="248"/>
      <c r="B61" s="244"/>
      <c r="C61" s="244"/>
      <c r="D61" s="244"/>
      <c r="E61" s="244"/>
      <c r="F61" s="244"/>
      <c r="G61" s="310" t="s">
        <v>518</v>
      </c>
      <c r="H61" s="334"/>
      <c r="I61" s="335">
        <v>1588963</v>
      </c>
      <c r="J61" s="336">
        <v>46528</v>
      </c>
      <c r="K61" s="337">
        <v>8.8000000000000007</v>
      </c>
      <c r="L61" s="338">
        <v>49129</v>
      </c>
      <c r="M61" s="339">
        <v>2.9</v>
      </c>
      <c r="N61" s="324">
        <v>5.9</v>
      </c>
    </row>
    <row r="62" spans="1:14" x14ac:dyDescent="0.15">
      <c r="A62" s="248"/>
      <c r="B62" s="244"/>
      <c r="C62" s="244"/>
      <c r="D62" s="244"/>
      <c r="E62" s="244"/>
      <c r="F62" s="244"/>
      <c r="G62" s="325"/>
      <c r="H62" s="326" t="s">
        <v>513</v>
      </c>
      <c r="I62" s="327">
        <v>841203</v>
      </c>
      <c r="J62" s="328">
        <v>24614</v>
      </c>
      <c r="K62" s="329">
        <v>-2.2999999999999998</v>
      </c>
      <c r="L62" s="330">
        <v>25186</v>
      </c>
      <c r="M62" s="331">
        <v>1.5</v>
      </c>
      <c r="N62" s="332">
        <v>-3.8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17.809999999999999</v>
      </c>
      <c r="G47" s="12">
        <v>20.84</v>
      </c>
      <c r="H47" s="12">
        <v>24.2</v>
      </c>
      <c r="I47" s="12">
        <v>27.09</v>
      </c>
      <c r="J47" s="13">
        <v>26.87</v>
      </c>
    </row>
    <row r="48" spans="2:10" ht="57.75" customHeight="1" x14ac:dyDescent="0.15">
      <c r="B48" s="14"/>
      <c r="C48" s="1141" t="s">
        <v>4</v>
      </c>
      <c r="D48" s="1141"/>
      <c r="E48" s="1142"/>
      <c r="F48" s="15">
        <v>4.45</v>
      </c>
      <c r="G48" s="16">
        <v>6.05</v>
      </c>
      <c r="H48" s="16">
        <v>6.09</v>
      </c>
      <c r="I48" s="16">
        <v>5.36</v>
      </c>
      <c r="J48" s="17">
        <v>5.86</v>
      </c>
    </row>
    <row r="49" spans="2:10" ht="57.75" customHeight="1" thickBot="1" x14ac:dyDescent="0.2">
      <c r="B49" s="18"/>
      <c r="C49" s="1143" t="s">
        <v>5</v>
      </c>
      <c r="D49" s="1143"/>
      <c r="E49" s="1144"/>
      <c r="F49" s="19" t="s">
        <v>525</v>
      </c>
      <c r="G49" s="20">
        <v>2.04</v>
      </c>
      <c r="H49" s="20" t="s">
        <v>526</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529</v>
      </c>
      <c r="D34" s="1151"/>
      <c r="E34" s="1152"/>
      <c r="F34" s="32">
        <v>6.18</v>
      </c>
      <c r="G34" s="33">
        <v>5.99</v>
      </c>
      <c r="H34" s="33">
        <v>6.66</v>
      </c>
      <c r="I34" s="33">
        <v>6.22</v>
      </c>
      <c r="J34" s="34">
        <v>6.91</v>
      </c>
      <c r="K34" s="22"/>
      <c r="L34" s="22"/>
      <c r="M34" s="22"/>
      <c r="N34" s="22"/>
      <c r="O34" s="22"/>
      <c r="P34" s="22"/>
    </row>
    <row r="35" spans="1:16" ht="39" customHeight="1" x14ac:dyDescent="0.15">
      <c r="A35" s="22"/>
      <c r="B35" s="35"/>
      <c r="C35" s="1145" t="s">
        <v>530</v>
      </c>
      <c r="D35" s="1146"/>
      <c r="E35" s="1147"/>
      <c r="F35" s="36">
        <v>4.4400000000000004</v>
      </c>
      <c r="G35" s="37">
        <v>6.09</v>
      </c>
      <c r="H35" s="37">
        <v>6.09</v>
      </c>
      <c r="I35" s="37">
        <v>5.36</v>
      </c>
      <c r="J35" s="38">
        <v>5.85</v>
      </c>
      <c r="K35" s="22"/>
      <c r="L35" s="22"/>
      <c r="M35" s="22"/>
      <c r="N35" s="22"/>
      <c r="O35" s="22"/>
      <c r="P35" s="22"/>
    </row>
    <row r="36" spans="1:16" ht="39" customHeight="1" x14ac:dyDescent="0.15">
      <c r="A36" s="22"/>
      <c r="B36" s="35"/>
      <c r="C36" s="1145" t="s">
        <v>531</v>
      </c>
      <c r="D36" s="1146"/>
      <c r="E36" s="1147"/>
      <c r="F36" s="36">
        <v>1.56</v>
      </c>
      <c r="G36" s="37">
        <v>2.4</v>
      </c>
      <c r="H36" s="37">
        <v>4.5999999999999996</v>
      </c>
      <c r="I36" s="37">
        <v>4.51</v>
      </c>
      <c r="J36" s="38">
        <v>2.04</v>
      </c>
      <c r="K36" s="22"/>
      <c r="L36" s="22"/>
      <c r="M36" s="22"/>
      <c r="N36" s="22"/>
      <c r="O36" s="22"/>
      <c r="P36" s="22"/>
    </row>
    <row r="37" spans="1:16" ht="39" customHeight="1" x14ac:dyDescent="0.15">
      <c r="A37" s="22"/>
      <c r="B37" s="35"/>
      <c r="C37" s="1145" t="s">
        <v>532</v>
      </c>
      <c r="D37" s="1146"/>
      <c r="E37" s="1147"/>
      <c r="F37" s="36">
        <v>1.07</v>
      </c>
      <c r="G37" s="37">
        <v>0.54</v>
      </c>
      <c r="H37" s="37">
        <v>0.51</v>
      </c>
      <c r="I37" s="37">
        <v>0.85</v>
      </c>
      <c r="J37" s="38">
        <v>1.1599999999999999</v>
      </c>
      <c r="K37" s="22"/>
      <c r="L37" s="22"/>
      <c r="M37" s="22"/>
      <c r="N37" s="22"/>
      <c r="O37" s="22"/>
      <c r="P37" s="22"/>
    </row>
    <row r="38" spans="1:16" ht="39" customHeight="1" x14ac:dyDescent="0.15">
      <c r="A38" s="22"/>
      <c r="B38" s="35"/>
      <c r="C38" s="1145" t="s">
        <v>533</v>
      </c>
      <c r="D38" s="1146"/>
      <c r="E38" s="1147"/>
      <c r="F38" s="36">
        <v>0.89</v>
      </c>
      <c r="G38" s="37">
        <v>0.96</v>
      </c>
      <c r="H38" s="37">
        <v>1.03</v>
      </c>
      <c r="I38" s="37">
        <v>1.0900000000000001</v>
      </c>
      <c r="J38" s="38">
        <v>1.1499999999999999</v>
      </c>
      <c r="K38" s="22"/>
      <c r="L38" s="22"/>
      <c r="M38" s="22"/>
      <c r="N38" s="22"/>
      <c r="O38" s="22"/>
      <c r="P38" s="22"/>
    </row>
    <row r="39" spans="1:16" ht="39" customHeight="1" x14ac:dyDescent="0.15">
      <c r="A39" s="22"/>
      <c r="B39" s="35"/>
      <c r="C39" s="1145" t="s">
        <v>534</v>
      </c>
      <c r="D39" s="1146"/>
      <c r="E39" s="1147"/>
      <c r="F39" s="36">
        <v>0.22</v>
      </c>
      <c r="G39" s="37">
        <v>0.18</v>
      </c>
      <c r="H39" s="37">
        <v>0.26</v>
      </c>
      <c r="I39" s="37">
        <v>0.1</v>
      </c>
      <c r="J39" s="38">
        <v>0.12</v>
      </c>
      <c r="K39" s="22"/>
      <c r="L39" s="22"/>
      <c r="M39" s="22"/>
      <c r="N39" s="22"/>
      <c r="O39" s="22"/>
      <c r="P39" s="22"/>
    </row>
    <row r="40" spans="1:16" ht="39" customHeight="1" x14ac:dyDescent="0.15">
      <c r="A40" s="22"/>
      <c r="B40" s="35"/>
      <c r="C40" s="1145" t="s">
        <v>535</v>
      </c>
      <c r="D40" s="1146"/>
      <c r="E40" s="1147"/>
      <c r="F40" s="36">
        <v>0.11</v>
      </c>
      <c r="G40" s="37">
        <v>0.25</v>
      </c>
      <c r="H40" s="37">
        <v>0.89</v>
      </c>
      <c r="I40" s="37">
        <v>0.04</v>
      </c>
      <c r="J40" s="38">
        <v>7.0000000000000007E-2</v>
      </c>
      <c r="K40" s="22"/>
      <c r="L40" s="22"/>
      <c r="M40" s="22"/>
      <c r="N40" s="22"/>
      <c r="O40" s="22"/>
      <c r="P40" s="22"/>
    </row>
    <row r="41" spans="1:16" ht="39" customHeight="1" x14ac:dyDescent="0.15">
      <c r="A41" s="22"/>
      <c r="B41" s="35"/>
      <c r="C41" s="1145" t="s">
        <v>536</v>
      </c>
      <c r="D41" s="1146"/>
      <c r="E41" s="1147"/>
      <c r="F41" s="36" t="s">
        <v>537</v>
      </c>
      <c r="G41" s="37">
        <v>0.01</v>
      </c>
      <c r="H41" s="37">
        <v>0.01</v>
      </c>
      <c r="I41" s="37">
        <v>0.02</v>
      </c>
      <c r="J41" s="38">
        <v>0</v>
      </c>
      <c r="K41" s="22"/>
      <c r="L41" s="22"/>
      <c r="M41" s="22"/>
      <c r="N41" s="22"/>
      <c r="O41" s="22"/>
      <c r="P41" s="22"/>
    </row>
    <row r="42" spans="1:16" ht="39" customHeight="1" x14ac:dyDescent="0.15">
      <c r="A42" s="22"/>
      <c r="B42" s="39"/>
      <c r="C42" s="1145" t="s">
        <v>538</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539</v>
      </c>
      <c r="D43" s="1149"/>
      <c r="E43" s="1150"/>
      <c r="F43" s="41">
        <v>0</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1005</v>
      </c>
      <c r="L45" s="60">
        <v>850</v>
      </c>
      <c r="M45" s="60">
        <v>865</v>
      </c>
      <c r="N45" s="60">
        <v>881</v>
      </c>
      <c r="O45" s="61">
        <v>908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471</v>
      </c>
      <c r="L48" s="64">
        <v>507</v>
      </c>
      <c r="M48" s="64">
        <v>480</v>
      </c>
      <c r="N48" s="64">
        <v>455</v>
      </c>
      <c r="O48" s="65">
        <v>507</v>
      </c>
      <c r="P48" s="48"/>
      <c r="Q48" s="48"/>
      <c r="R48" s="48"/>
      <c r="S48" s="48"/>
      <c r="T48" s="48"/>
      <c r="U48" s="48"/>
    </row>
    <row r="49" spans="1:21" ht="30.75" customHeight="1" x14ac:dyDescent="0.15">
      <c r="A49" s="48"/>
      <c r="B49" s="1163"/>
      <c r="C49" s="1164"/>
      <c r="D49" s="62"/>
      <c r="E49" s="1155" t="s">
        <v>16</v>
      </c>
      <c r="F49" s="1155"/>
      <c r="G49" s="1155"/>
      <c r="H49" s="1155"/>
      <c r="I49" s="1155"/>
      <c r="J49" s="1156"/>
      <c r="K49" s="63">
        <v>42</v>
      </c>
      <c r="L49" s="64">
        <v>13</v>
      </c>
      <c r="M49" s="64" t="s">
        <v>481</v>
      </c>
      <c r="N49" s="64" t="s">
        <v>481</v>
      </c>
      <c r="O49" s="65" t="s">
        <v>481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657</v>
      </c>
      <c r="L52" s="64">
        <v>680</v>
      </c>
      <c r="M52" s="64">
        <v>721</v>
      </c>
      <c r="N52" s="64">
        <v>772</v>
      </c>
      <c r="O52" s="65">
        <v>808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861</v>
      </c>
      <c r="L53" s="69">
        <v>690</v>
      </c>
      <c r="M53" s="69">
        <v>624</v>
      </c>
      <c r="N53" s="69">
        <v>564</v>
      </c>
      <c r="O53" s="70">
        <v>607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2016-05-06T06:45:59Z</cp:lastPrinted>
  <dcterms:created xsi:type="dcterms:W3CDTF">2016-02-15T00:51:12Z</dcterms:created>
  <dcterms:modified xsi:type="dcterms:W3CDTF">2016-05-06T06:46:02Z</dcterms:modified>
  <cp:category/>
</cp:coreProperties>
</file>