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W36" i="9"/>
  <c r="BW37" i="9" s="1"/>
  <c r="BW38" i="9" s="1"/>
  <c r="BW39" i="9" s="1"/>
  <c r="BW40" i="9" s="1"/>
  <c r="BE36" i="9"/>
  <c r="AM36" i="9"/>
  <c r="CO35" i="9"/>
  <c r="BW35" i="9"/>
  <c r="AM35" i="9"/>
  <c r="CO34" i="9"/>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E35" i="9" s="1"/>
</calcChain>
</file>

<file path=xl/sharedStrings.xml><?xml version="1.0" encoding="utf-8"?>
<sst xmlns="http://schemas.openxmlformats.org/spreadsheetml/2006/main" count="980" uniqueCount="544">
  <si>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</si>
  <si>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</si>
  <si>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</si>
  <si>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</si>
  <si>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</si>
  <si>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</si>
  <si>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</si>
  <si>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</si>
  <si>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</si>
  <si>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</si>
  <si>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</si>
  <si>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</si>
  <si>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</si>
  <si>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</si>
  <si>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</si>
  <si>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</si>
  <si>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</si>
  <si>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</si>
  <si>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</si>
  <si>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</si>
  <si>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</si>
  <si>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</si>
  <si>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</si>
  <si>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</si>
  <si>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</si>
  <si>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</si>
  <si>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</si>
  <si>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</si>
  <si>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</si>
  <si>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</si>
  <si>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</si>
  <si>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</si>
  <si>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</si>
  <si>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</si>
  <si>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</si>
  <si>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</si>
  <si>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</si>
  <si>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</si>
  <si>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</si>
  <si>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</si>
  <si>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</si>
  <si>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</si>
  <si>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</si>
  <si>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</si>
  <si>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</si>
  <si>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</si>
  <si>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</si>
  <si>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</si>
  <si>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</si>
  <si>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</si>
  <si>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</si>
  <si>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</si>
  <si>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</si>
  <si>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</si>
  <si>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</si>
  <si>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</si>
  <si>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</si>
  <si>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</si>
  <si>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</si>
  <si>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</si>
  <si>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</si>
  <si>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</si>
  <si>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</si>
  <si>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</si>
  <si>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</si>
  <si>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</si>
  <si>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</si>
  <si>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</si>
  <si>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</si>
  <si>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</si>
  <si>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</si>
  <si>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</si>
  <si>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</si>
  <si>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</si>
  <si>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</si>
  <si>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</si>
  <si>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</si>
  <si>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</si>
  <si>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</si>
  <si>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</si>
  <si>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</si>
  <si>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</si>
  <si>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大洗町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</si>
  <si>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</si>
  <si>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</si>
  <si>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</si>
  <si>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</si>
  <si>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</si>
  <si>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</si>
  <si>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</si>
  <si>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</si>
  <si>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</si>
  <si>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</si>
  <si>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</si>
  <si>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</si>
  <si>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</si>
  <si>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</si>
  <si>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</si>
  <si>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</si>
  <si>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</si>
  <si>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</si>
  <si>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</si>
  <si>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</si>
  <si>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</si>
  <si>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</si>
  <si>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</si>
  <si>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</si>
  <si>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</si>
  <si>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</si>
  <si>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</si>
  <si>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</si>
  <si>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</si>
  <si>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</si>
  <si>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</si>
  <si>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</si>
  <si>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</si>
  <si>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</si>
  <si>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</si>
  <si>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</si>
  <si>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</si>
  <si>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</si>
  <si>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</si>
  <si>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</si>
  <si>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</si>
  <si>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</si>
  <si>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</si>
  <si>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</si>
  <si>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</si>
  <si>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</si>
  <si>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</si>
  <si>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</si>
  <si>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</si>
  <si>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</si>
  <si>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</si>
  <si>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</si>
  <si>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</si>
  <si>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</si>
  <si>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</si>
  <si>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</si>
  <si>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</si>
  <si>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</si>
  <si>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</si>
  <si>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</si>
  <si>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</si>
  <si>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</si>
  <si>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</si>
  <si>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</si>
  <si>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</si>
  <si>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</si>
  <si>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</si>
  <si>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</si>
  <si>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</si>
  <si>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</si>
  <si>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</si>
  <si>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</si>
  <si>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</si>
  <si>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</si>
  <si>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</si>
  <si>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</si>
  <si>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</si>
  <si>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</si>
  <si>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</si>
  <si>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</si>
  <si>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</si>
  <si>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</si>
  <si>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</si>
  <si>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</si>
  <si>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</si>
  <si>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</si>
  <si>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</si>
  <si>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</si>
  <si>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</si>
  <si>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</si>
  <si>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</si>
  <si>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</si>
  <si>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</si>
  <si>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</si>
  <si>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</si>
  <si>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</si>
  <si>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</si>
  <si>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</si>
  <si>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</si>
  <si>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</si>
  <si>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</si>
  <si>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</si>
  <si>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</si>
  <si>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</si>
  <si>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</si>
  <si>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</si>
  <si>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</si>
  <si>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</si>
  <si>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</si>
  <si>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</si>
  <si>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</si>
  <si>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</si>
  <si>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</si>
  <si>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茨城県大洗町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</si>
  <si>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</si>
  <si>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</si>
  <si>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</si>
  <si>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</si>
  <si>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</si>
  <si>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</si>
  <si>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</si>
  <si>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</si>
  <si>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</si>
  <si>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</si>
  <si>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</si>
  <si>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</si>
  <si>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</si>
  <si>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</si>
  <si>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</si>
  <si>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</si>
  <si>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</si>
  <si>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</si>
  <si>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</si>
  <si>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</si>
  <si>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</si>
  <si>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</si>
  <si>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</si>
  <si>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</si>
  <si>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</si>
  <si>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</si>
  <si>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</si>
  <si>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</si>
  <si>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</si>
  <si>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</si>
  <si>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</si>
  <si>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</si>
  <si>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</si>
  <si>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</si>
  <si>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</si>
  <si>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</si>
  <si>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</si>
  <si>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</si>
  <si>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</si>
  <si>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</si>
  <si>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</si>
  <si>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</si>
  <si>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</si>
  <si>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</si>
  <si>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</si>
  <si>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</si>
  <si>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</si>
  <si>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</si>
  <si>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</si>
  <si>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</si>
  <si>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</si>
  <si>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</si>
  <si>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</si>
  <si>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</si>
  <si>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</si>
  <si>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</si>
  <si>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</si>
  <si>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</si>
  <si>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</si>
  <si>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</si>
  <si>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</si>
  <si>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</si>
  <si>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</si>
  <si>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</si>
  <si>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</si>
  <si>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</si>
  <si>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</si>
  <si>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</si>
  <si>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</si>
  <si>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</si>
  <si>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</si>
  <si>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</si>
  <si>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</si>
  <si>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</si>
  <si>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</si>
  <si>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</si>
  <si>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</si>
  <si>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</si>
  <si>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</si>
  <si>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</si>
  <si>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</si>
  <si>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</si>
  <si>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</si>
  <si>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</si>
  <si>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</si>
  <si>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</si>
  <si>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</si>
  <si>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</si>
  <si>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</si>
  <si>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</si>
  <si>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</si>
  <si>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</si>
  <si>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</si>
  <si>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</si>
  <si>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</si>
  <si>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</si>
  <si>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</si>
  <si>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</si>
  <si>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</si>
  <si>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</si>
  <si>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</si>
  <si>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</si>
  <si>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</si>
  <si>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</si>
  <si>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</si>
  <si>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</si>
  <si>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</si>
  <si>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</si>
  <si>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</si>
  <si>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</si>
  <si>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</si>
  <si>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</si>
  <si>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</si>
  <si>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</si>
  <si>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</si>
  <si>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</si>
  <si>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</si>
  <si>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</si>
  <si>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</si>
  <si>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</si>
  <si>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</si>
  <si>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</si>
  <si>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</si>
  <si>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</si>
  <si>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</si>
  <si>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</si>
  <si>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</si>
  <si>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</si>
  <si>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</si>
  <si>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</si>
  <si>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</si>
  <si>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</si>
  <si>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</si>
  <si>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</si>
  <si>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</si>
  <si>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</si>
  <si>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</si>
  <si>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</si>
  <si>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</si>
  <si>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</si>
  <si>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</si>
  <si>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</si>
  <si>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</si>
  <si>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</si>
  <si>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</si>
  <si>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</si>
  <si>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</si>
  <si>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</si>
  <si>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茨城県大洗町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</si>
  <si>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</si>
  <si>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</si>
  <si>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</si>
  <si>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</si>
  <si>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</si>
  <si>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</si>
  <si>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</si>
  <si>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</si>
  <si>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</si>
  <si>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</si>
  <si>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</si>
  <si>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</si>
  <si>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</si>
  <si>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</si>
  <si>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</si>
  <si>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</si>
  <si>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</si>
  <si>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</si>
  <si>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</si>
  <si>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</si>
  <si>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町営公園墓地事業特別会計</t>
    <phoneticPr fontId="5"/>
  </si>
  <si>
    <t>東茨城郡内町村及び一部事務組合公平委員会特別会計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</si>
  <si>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</si>
  <si>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</si>
  <si>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</si>
  <si>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</si>
  <si>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</si>
  <si>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</si>
  <si>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</si>
  <si>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</si>
  <si>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</si>
  <si>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</si>
  <si>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</si>
  <si>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</si>
  <si>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</si>
  <si>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</si>
  <si>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</si>
  <si>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</si>
  <si>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</si>
  <si>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</si>
  <si>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地方卸売市場事業特別会計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</si>
  <si>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</si>
  <si>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</si>
  <si>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</si>
  <si>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</si>
  <si>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</si>
  <si>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</si>
  <si>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</si>
  <si>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</si>
  <si>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</si>
  <si>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</si>
  <si>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</si>
  <si>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</si>
  <si>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</si>
  <si>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</si>
  <si>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</si>
  <si>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</si>
  <si>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</si>
  <si>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</si>
  <si>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</si>
  <si>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</si>
  <si>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</si>
  <si>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</si>
  <si>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</si>
  <si>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</si>
  <si>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</si>
  <si>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</si>
  <si>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</si>
  <si>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</si>
  <si>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</si>
  <si>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</si>
  <si>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</si>
  <si>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</si>
  <si>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</si>
  <si>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</si>
  <si>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</si>
  <si>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</si>
  <si>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</si>
  <si>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</si>
  <si>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</si>
  <si>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</si>
  <si>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</si>
  <si>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</si>
  <si>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</si>
  <si>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</si>
  <si>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</si>
  <si>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</si>
  <si>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</si>
  <si>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</si>
  <si>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</si>
  <si>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</si>
  <si>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</si>
  <si>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</si>
  <si>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</si>
  <si>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</si>
  <si>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</si>
  <si>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</si>
  <si>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</si>
  <si>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</si>
  <si>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</si>
  <si>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</si>
  <si>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</si>
  <si>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</si>
  <si>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</si>
  <si>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</si>
  <si>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</si>
  <si>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</si>
  <si>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</si>
  <si>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</si>
  <si>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</si>
  <si>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</si>
  <si>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</si>
  <si>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</si>
  <si>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</si>
  <si>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</si>
  <si>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</si>
  <si>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</si>
  <si>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</si>
  <si>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</si>
  <si>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</si>
  <si>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</si>
  <si>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</si>
  <si>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</si>
  <si>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</si>
  <si>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</si>
  <si>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</si>
  <si>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</si>
  <si>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</si>
  <si>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</si>
  <si>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</si>
  <si>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</si>
  <si>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</si>
  <si>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</si>
  <si>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</si>
  <si>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</si>
  <si>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</si>
  <si>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</si>
  <si>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</si>
  <si>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</si>
  <si>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</si>
  <si>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</si>
  <si>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</si>
  <si>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</si>
  <si>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</si>
  <si>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</si>
  <si>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</si>
  <si>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</si>
  <si>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</si>
  <si>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</si>
  <si>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</si>
  <si>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</si>
  <si>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</si>
  <si>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</si>
  <si>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</si>
  <si>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</si>
  <si>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</si>
  <si>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</si>
  <si>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</si>
  <si>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</si>
  <si>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</si>
  <si>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</si>
  <si>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</si>
  <si>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</si>
  <si>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</si>
  <si>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</si>
  <si>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</si>
  <si>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</si>
  <si>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</si>
  <si>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</si>
  <si>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</si>
  <si>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</si>
  <si>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</si>
  <si>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</si>
  <si>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</si>
  <si>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</si>
  <si>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</si>
  <si>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4.98</t>
  </si>
  <si>
    <t>一般会計</t>
  </si>
  <si>
    <t>水道事業会計</t>
  </si>
  <si>
    <t>介護保険特別会計</t>
  </si>
  <si>
    <t>国民健康保険特別会計</t>
  </si>
  <si>
    <t>▲ 0.28</t>
  </si>
  <si>
    <t>▲ 0.30</t>
  </si>
  <si>
    <t>公共下水道事業特別会計</t>
  </si>
  <si>
    <t>町営公園墓地事業特別会計</t>
  </si>
  <si>
    <t>東茨城郡内町村及び一部事務組合公平委員会特別会計</t>
  </si>
  <si>
    <t>地方卸売市場事業特別会計</t>
  </si>
  <si>
    <t>その他会計（赤字）</t>
  </si>
  <si>
    <t>その他会計（黒字）</t>
  </si>
  <si>
    <t>茨城県市町村総合事務組合(一般会計)</t>
    <rPh sb="0" eb="3">
      <t>イバラキケン</t>
    </rPh>
    <rPh sb="3" eb="4">
      <t>シ</t>
    </rPh>
    <rPh sb="4" eb="6">
      <t>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</si>
  <si>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6">
      <t>カイ</t>
    </rPh>
    <rPh sb="26" eb="27">
      <t>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</si>
  <si>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</si>
  <si>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15" eb="17">
      <t>コウキ</t>
    </rPh>
    <rPh sb="17" eb="20">
      <t>コウレイシャ</t>
    </rPh>
    <rPh sb="20" eb="22">
      <t>イリョウ</t>
    </rPh>
    <rPh sb="22" eb="24">
      <t>トクベツ</t>
    </rPh>
    <rPh sb="24" eb="25">
      <t>カイ</t>
    </rPh>
    <rPh sb="25" eb="26">
      <t>ケイ</t>
    </rPh>
    <phoneticPr fontId="2"/>
  </si>
  <si>
    <t>大洗，鉾田，水戸環境組合</t>
    <rPh sb="0" eb="2">
      <t>オオアライ</t>
    </rPh>
    <rPh sb="3" eb="5">
      <t>ホコタ</t>
    </rPh>
    <rPh sb="6" eb="8">
      <t>ミト</t>
    </rPh>
    <rPh sb="8" eb="10">
      <t>カンキョウ</t>
    </rPh>
    <rPh sb="10" eb="12">
      <t>クミアイ</t>
    </rPh>
    <phoneticPr fontId="2"/>
  </si>
  <si>
    <t>水戸地方農業共済事務組合</t>
    <rPh sb="0" eb="2">
      <t>ミト</t>
    </rPh>
    <rPh sb="2" eb="4">
      <t>チホウ</t>
    </rPh>
    <rPh sb="4" eb="6">
      <t>ノウギョウ</t>
    </rPh>
    <rPh sb="6" eb="8">
      <t>キョウサイ</t>
    </rPh>
    <rPh sb="8" eb="10">
      <t>ジム</t>
    </rPh>
    <rPh sb="10" eb="12">
      <t>クミアイ</t>
    </rPh>
    <phoneticPr fontId="2"/>
  </si>
  <si>
    <t>茨城租税債権管理機構</t>
    <rPh sb="0" eb="2">
      <t>イバラキ</t>
    </rPh>
    <rPh sb="2" eb="4">
      <t>ソゼイ</t>
    </rPh>
    <rPh sb="4" eb="6">
      <t>サイケン</t>
    </rPh>
    <rPh sb="6" eb="8">
      <t>カンリ</t>
    </rPh>
    <rPh sb="8" eb="10">
      <t>キコウ</t>
    </rPh>
    <phoneticPr fontId="2"/>
  </si>
  <si>
    <t>大洗ターミナル</t>
    <rPh sb="0" eb="2">
      <t>オオアライ</t>
    </rPh>
    <phoneticPr fontId="2"/>
  </si>
  <si>
    <t>大洗町土地開発公社</t>
    <rPh sb="0" eb="3">
      <t>オオアライマチ</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</si>
</sst>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76171</c:v>
                </c:pt>
                <c:pt idx="1">
                  <c:v>129005</c:v>
                </c:pt>
                <c:pt idx="2">
                  <c:v>86150</c:v>
                </c:pt>
                <c:pt idx="3">
                  <c:v>88139</c:v>
                </c:pt>
                <c:pt idx="4">
                  <c:v>198462</c:v>
                </c:pt>
              </c:numCache>
            </c:numRef>
          </c:val>
          <c:smooth val="0"/>
        </c:ser>
        <c:dLbls>
          <c:showLegendKey val="0"/>
          <c:showVal val="0"/>
          <c:showCatName val="0"/>
          <c:showSerName val="0"/>
          <c:showPercent val="0"/>
          <c:showBubbleSize val="0"/>
        </c:dLbls>
        <c:marker val="1"/>
        <c:smooth val="0"/>
        <c:axId val="166820480"/>
        <c:axId val="166925056"/>
      </c:lineChart>
      <c:catAx>
        <c:axId val="166820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925056"/>
        <c:crosses val="autoZero"/>
        <c:auto val="1"/>
        <c:lblAlgn val="ctr"/>
        <c:lblOffset val="100"/>
        <c:tickLblSkip val="1"/>
        <c:tickMarkSkip val="1"/>
        <c:noMultiLvlLbl val="0"/>
      </c:catAx>
      <c:valAx>
        <c:axId val="16692505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820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7.44</c:v>
                </c:pt>
                <c:pt idx="1">
                  <c:v>9.6999999999999993</c:v>
                </c:pt>
                <c:pt idx="2">
                  <c:v>10.57</c:v>
                </c:pt>
                <c:pt idx="3">
                  <c:v>5.47</c:v>
                </c:pt>
                <c:pt idx="4">
                  <c:v>11.97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9.09</c:v>
                </c:pt>
                <c:pt idx="1">
                  <c:v>9.1999999999999993</c:v>
                </c:pt>
                <c:pt idx="2">
                  <c:v>9.4600000000000009</c:v>
                </c:pt>
                <c:pt idx="3">
                  <c:v>9.36</c:v>
                </c:pt>
                <c:pt idx="4">
                  <c:v>9.3699999999999992</c:v>
                </c:pt>
              </c:numCache>
            </c:numRef>
          </c:val>
        </c:ser>
        <c:dLbls>
          <c:showLegendKey val="0"/>
          <c:showVal val="0"/>
          <c:showCatName val="0"/>
          <c:showSerName val="0"/>
          <c:showPercent val="0"/>
          <c:showBubbleSize val="0"/>
        </c:dLbls>
        <c:gapWidth val="250"/>
        <c:overlap val="100"/>
        <c:axId val="177669632"/>
        <c:axId val="177671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2.6</c:v>
                </c:pt>
                <c:pt idx="1">
                  <c:v>2.17</c:v>
                </c:pt>
                <c:pt idx="2">
                  <c:v>0.43</c:v>
                </c:pt>
                <c:pt idx="3">
                  <c:v>-4.9800000000000004</c:v>
                </c:pt>
                <c:pt idx="4">
                  <c:v>6.5</c:v>
                </c:pt>
              </c:numCache>
            </c:numRef>
          </c:val>
          <c:smooth val="0"/>
        </c:ser>
        <c:dLbls>
          <c:showLegendKey val="0"/>
          <c:showVal val="0"/>
          <c:showCatName val="0"/>
          <c:showSerName val="0"/>
          <c:showPercent val="0"/>
          <c:showBubbleSize val="0"/>
        </c:dLbls>
        <c:marker val="1"/>
        <c:smooth val="0"/>
        <c:axId val="177669632"/>
        <c:axId val="177671552"/>
      </c:lineChart>
      <c:catAx>
        <c:axId val="17766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7671552"/>
        <c:crosses val="autoZero"/>
        <c:auto val="1"/>
        <c:lblAlgn val="ctr"/>
        <c:lblOffset val="100"/>
        <c:tickLblSkip val="1"/>
        <c:tickMarkSkip val="1"/>
        <c:noMultiLvlLbl val="0"/>
      </c:catAx>
      <c:valAx>
        <c:axId val="17767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66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0.02</c:v>
                </c:pt>
                <c:pt idx="4">
                  <c:v>#N/A</c:v>
                </c:pt>
                <c:pt idx="5">
                  <c:v>0.01</c:v>
                </c:pt>
                <c:pt idx="6">
                  <c:v>#N/A</c:v>
                </c:pt>
                <c:pt idx="7">
                  <c:v>0.03</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0.04</c:v>
                </c:pt>
                <c:pt idx="8">
                  <c:v>#N/A</c:v>
                </c:pt>
                <c:pt idx="9">
                  <c:v>0.05</c:v>
                </c:pt>
              </c:numCache>
            </c:numRef>
          </c:val>
        </c:ser>
        <c:ser>
          <c:idx val="3"/>
          <c:order val="3"/>
          <c:tx>
            <c:strRef>
              <c:f>データシート!$A$30</c:f>
              <c:strCache>
                <c:ptCount val="1"/>
                <c:pt idx="0">
                  <c:v>東茨城郡内町村及び一部事務組合公平委員会特別会計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0.05</c:v>
                </c:pt>
                <c:pt idx="8">
                  <c:v>#N/A</c:v>
                </c:pt>
                <c:pt idx="9">
                  <c:v>0.08</c:v>
                </c:pt>
              </c:numCache>
            </c:numRef>
          </c:val>
        </c:ser>
        <c:ser>
          <c:idx val="4"/>
          <c:order val="4"/>
          <c:tx>
            <c:strRef>
              <c:f>データシート!$A$31</c:f>
              <c:strCache>
                <c:ptCount val="1"/>
                <c:pt idx="0">
                  <c:v>町営公園墓地事業特別会計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0.17</c:v>
                </c:pt>
                <c:pt idx="2">
                  <c:v>#N/A</c:v>
                </c:pt>
                <c:pt idx="3">
                  <c:v>0.15</c:v>
                </c:pt>
                <c:pt idx="4">
                  <c:v>#N/A</c:v>
                </c:pt>
                <c:pt idx="5">
                  <c:v>0.16</c:v>
                </c:pt>
                <c:pt idx="6">
                  <c:v>#N/A</c:v>
                </c:pt>
                <c:pt idx="7">
                  <c:v>0.1</c:v>
                </c:pt>
                <c:pt idx="8">
                  <c:v>#N/A</c:v>
                </c:pt>
                <c:pt idx="9">
                  <c:v>0.13</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0.45</c:v>
                </c:pt>
                <c:pt idx="2">
                  <c:v>#N/A</c:v>
                </c:pt>
                <c:pt idx="3">
                  <c:v>0.44</c:v>
                </c:pt>
                <c:pt idx="4">
                  <c:v>#N/A</c:v>
                </c:pt>
                <c:pt idx="5">
                  <c:v>0.28000000000000003</c:v>
                </c:pt>
                <c:pt idx="6">
                  <c:v>#N/A</c:v>
                </c:pt>
                <c:pt idx="7">
                  <c:v>0.15</c:v>
                </c:pt>
                <c:pt idx="8">
                  <c:v>#N/A</c:v>
                </c:pt>
                <c:pt idx="9">
                  <c:v>0.31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0.49</c:v>
                </c:pt>
                <c:pt idx="2">
                  <c:v>#N/A</c:v>
                </c:pt>
                <c:pt idx="3">
                  <c:v>0.37</c:v>
                </c:pt>
                <c:pt idx="4">
                  <c:v>0.28000000000000003</c:v>
                </c:pt>
                <c:pt idx="5">
                  <c:v>#N/A</c:v>
                </c:pt>
                <c:pt idx="6">
                  <c:v>0.3</c:v>
                </c:pt>
                <c:pt idx="7">
                  <c:v>#N/A</c:v>
                </c:pt>
                <c:pt idx="8">
                  <c:v>#N/A</c:v>
                </c:pt>
                <c:pt idx="9">
                  <c:v>0.7</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0.78</c:v>
                </c:pt>
                <c:pt idx="2">
                  <c:v>#N/A</c:v>
                </c:pt>
                <c:pt idx="3">
                  <c:v>0.5</c:v>
                </c:pt>
                <c:pt idx="4">
                  <c:v>#N/A</c:v>
                </c:pt>
                <c:pt idx="5">
                  <c:v>0.78</c:v>
                </c:pt>
                <c:pt idx="6">
                  <c:v>#N/A</c:v>
                </c:pt>
                <c:pt idx="7">
                  <c:v>1.01</c:v>
                </c:pt>
                <c:pt idx="8">
                  <c:v>#N/A</c:v>
                </c:pt>
                <c:pt idx="9">
                  <c:v>0.78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6.77</c:v>
                </c:pt>
                <c:pt idx="2">
                  <c:v>#N/A</c:v>
                </c:pt>
                <c:pt idx="3">
                  <c:v>6.88</c:v>
                </c:pt>
                <c:pt idx="4">
                  <c:v>#N/A</c:v>
                </c:pt>
                <c:pt idx="5">
                  <c:v>7.28</c:v>
                </c:pt>
                <c:pt idx="6">
                  <c:v>#N/A</c:v>
                </c:pt>
                <c:pt idx="7">
                  <c:v>7.89</c:v>
                </c:pt>
                <c:pt idx="8">
                  <c:v>#N/A</c:v>
                </c:pt>
                <c:pt idx="9">
                  <c:v>7.63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9.33</c:v>
                </c:pt>
                <c:pt idx="2">
                  <c:v>#N/A</c:v>
                </c:pt>
                <c:pt idx="3">
                  <c:v>9.52</c:v>
                </c:pt>
                <c:pt idx="4">
                  <c:v>#N/A</c:v>
                </c:pt>
                <c:pt idx="5">
                  <c:v>10.36</c:v>
                </c:pt>
                <c:pt idx="6">
                  <c:v>#N/A</c:v>
                </c:pt>
                <c:pt idx="7">
                  <c:v>5.3</c:v>
                </c:pt>
                <c:pt idx="8">
                  <c:v>#N/A</c:v>
                </c:pt>
                <c:pt idx="9">
                  <c:v>11.74</c:v>
                </c:pt>
              </c:numCache>
            </c:numRef>
          </c:val>
        </c:ser>
        <c:dLbls>
          <c:showLegendKey val="0"/>
          <c:showVal val="0"/>
          <c:showCatName val="0"/>
          <c:showSerName val="0"/>
          <c:showPercent val="0"/>
          <c:showBubbleSize val="0"/>
        </c:dLbls>
        <c:gapWidth val="150"/>
        <c:overlap val="100"/>
        <c:axId val="178110464"/>
        <c:axId val="178112000"/>
      </c:barChart>
      <c:catAx>
        <c:axId val="17811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8112000"/>
        <c:crosses val="autoZero"/>
        <c:auto val="1"/>
        <c:lblAlgn val="ctr"/>
        <c:lblOffset val="100"/>
        <c:tickLblSkip val="1"/>
        <c:tickMarkSkip val="1"/>
        <c:noMultiLvlLbl val="0"/>
      </c:catAx>
      <c:valAx>
        <c:axId val="178112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110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656</c:v>
                </c:pt>
                <c:pt idx="5">
                  <c:v>671</c:v>
                </c:pt>
                <c:pt idx="8">
                  <c:v>662</c:v>
                </c:pt>
                <c:pt idx="11">
                  <c:v>698</c:v>
                </c:pt>
                <c:pt idx="14">
                  <c:v>698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82</c:v>
                </c:pt>
                <c:pt idx="3">
                  <c:v>87</c:v>
                </c:pt>
                <c:pt idx="6">
                  <c:v>22</c:v>
                </c:pt>
                <c:pt idx="9">
                  <c:v>16</c:v>
                </c:pt>
                <c:pt idx="12">
                  <c:v>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198</c:v>
                </c:pt>
                <c:pt idx="3">
                  <c:v>239</c:v>
                </c:pt>
                <c:pt idx="6">
                  <c:v>222</c:v>
                </c:pt>
                <c:pt idx="9">
                  <c:v>229</c:v>
                </c:pt>
                <c:pt idx="12">
                  <c:v>243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648</c:v>
                </c:pt>
                <c:pt idx="3">
                  <c:v>654</c:v>
                </c:pt>
                <c:pt idx="6">
                  <c:v>654</c:v>
                </c:pt>
                <c:pt idx="9">
                  <c:v>643</c:v>
                </c:pt>
                <c:pt idx="12">
                  <c:v>570</c:v>
                </c:pt>
              </c:numCache>
            </c:numRef>
          </c:val>
        </c:ser>
        <c:dLbls>
          <c:showLegendKey val="0"/>
          <c:showVal val="0"/>
          <c:showCatName val="0"/>
          <c:showSerName val="0"/>
          <c:showPercent val="0"/>
          <c:showBubbleSize val="0"/>
        </c:dLbls>
        <c:gapWidth val="100"/>
        <c:overlap val="100"/>
        <c:axId val="177847680"/>
        <c:axId val="177862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272</c:v>
                </c:pt>
                <c:pt idx="2">
                  <c:v>#N/A</c:v>
                </c:pt>
                <c:pt idx="3">
                  <c:v>#N/A</c:v>
                </c:pt>
                <c:pt idx="4">
                  <c:v>310</c:v>
                </c:pt>
                <c:pt idx="5">
                  <c:v>#N/A</c:v>
                </c:pt>
                <c:pt idx="6">
                  <c:v>#N/A</c:v>
                </c:pt>
                <c:pt idx="7">
                  <c:v>236</c:v>
                </c:pt>
                <c:pt idx="8">
                  <c:v>#N/A</c:v>
                </c:pt>
                <c:pt idx="9">
                  <c:v>#N/A</c:v>
                </c:pt>
                <c:pt idx="10">
                  <c:v>190</c:v>
                </c:pt>
                <c:pt idx="11">
                  <c:v>#N/A</c:v>
                </c:pt>
                <c:pt idx="12">
                  <c:v>#N/A</c:v>
                </c:pt>
                <c:pt idx="13">
                  <c:v>132</c:v>
                </c:pt>
                <c:pt idx="14">
                  <c:v>#N/A</c:v>
                </c:pt>
              </c:numCache>
            </c:numRef>
          </c:val>
          <c:smooth val="0"/>
        </c:ser>
        <c:dLbls>
          <c:showLegendKey val="0"/>
          <c:showVal val="0"/>
          <c:showCatName val="0"/>
          <c:showSerName val="0"/>
          <c:showPercent val="0"/>
          <c:showBubbleSize val="0"/>
        </c:dLbls>
        <c:marker val="1"/>
        <c:smooth val="0"/>
        <c:axId val="177847680"/>
        <c:axId val="177862144"/>
      </c:lineChart>
      <c:catAx>
        <c:axId val="17784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862144"/>
        <c:crosses val="autoZero"/>
        <c:auto val="1"/>
        <c:lblAlgn val="ctr"/>
        <c:lblOffset val="100"/>
        <c:tickLblSkip val="1"/>
        <c:tickMarkSkip val="1"/>
        <c:noMultiLvlLbl val="0"/>
      </c:catAx>
      <c:valAx>
        <c:axId val="177862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84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5808</c:v>
                </c:pt>
                <c:pt idx="5">
                  <c:v>5940</c:v>
                </c:pt>
                <c:pt idx="8">
                  <c:v>6043</c:v>
                </c:pt>
                <c:pt idx="11">
                  <c:v>6300</c:v>
                </c:pt>
                <c:pt idx="14">
                  <c:v>6884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3040</c:v>
                </c:pt>
                <c:pt idx="5">
                  <c:v>2988</c:v>
                </c:pt>
                <c:pt idx="8">
                  <c:v>3089</c:v>
                </c:pt>
                <c:pt idx="11">
                  <c:v>2959</c:v>
                </c:pt>
                <c:pt idx="14">
                  <c:v>2791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1397</c:v>
                </c:pt>
                <c:pt idx="5">
                  <c:v>894</c:v>
                </c:pt>
                <c:pt idx="8">
                  <c:v>1463</c:v>
                </c:pt>
                <c:pt idx="11">
                  <c:v>1378</c:v>
                </c:pt>
                <c:pt idx="14">
                  <c:v>1185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2</c:v>
                </c:pt>
                <c:pt idx="6">
                  <c:v>4</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2462</c:v>
                </c:pt>
                <c:pt idx="3">
                  <c:v>2406</c:v>
                </c:pt>
                <c:pt idx="6">
                  <c:v>2457</c:v>
                </c:pt>
                <c:pt idx="9">
                  <c:v>2073</c:v>
                </c:pt>
                <c:pt idx="12">
                  <c:v>2247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219</c:v>
                </c:pt>
                <c:pt idx="3">
                  <c:v>138</c:v>
                </c:pt>
                <c:pt idx="6">
                  <c:v>113</c:v>
                </c:pt>
                <c:pt idx="9">
                  <c:v>96</c:v>
                </c:pt>
                <c:pt idx="12">
                  <c:v>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2717</c:v>
                </c:pt>
                <c:pt idx="3">
                  <c:v>2826</c:v>
                </c:pt>
                <c:pt idx="6">
                  <c:v>2844</c:v>
                </c:pt>
                <c:pt idx="9">
                  <c:v>2846</c:v>
                </c:pt>
                <c:pt idx="12">
                  <c:v>2772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175</c:v>
                </c:pt>
                <c:pt idx="3">
                  <c:v>165</c:v>
                </c:pt>
                <c:pt idx="6">
                  <c:v>64</c:v>
                </c:pt>
                <c:pt idx="9">
                  <c:v>32</c:v>
                </c:pt>
                <c:pt idx="12">
                  <c:v>32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6208</c:v>
                </c:pt>
                <c:pt idx="3">
                  <c:v>6327</c:v>
                </c:pt>
                <c:pt idx="6">
                  <c:v>6627</c:v>
                </c:pt>
                <c:pt idx="9">
                  <c:v>7017</c:v>
                </c:pt>
                <c:pt idx="12">
                  <c:v>8165</c:v>
                </c:pt>
              </c:numCache>
            </c:numRef>
          </c:val>
        </c:ser>
        <c:dLbls>
          <c:showLegendKey val="0"/>
          <c:showVal val="0"/>
          <c:showCatName val="0"/>
          <c:showSerName val="0"/>
          <c:showPercent val="0"/>
          <c:showBubbleSize val="0"/>
        </c:dLbls>
        <c:gapWidth val="100"/>
        <c:overlap val="100"/>
        <c:axId val="177614848"/>
        <c:axId val="177616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1535</c:v>
                </c:pt>
                <c:pt idx="2">
                  <c:v>#N/A</c:v>
                </c:pt>
                <c:pt idx="3">
                  <c:v>#N/A</c:v>
                </c:pt>
                <c:pt idx="4">
                  <c:v>2041</c:v>
                </c:pt>
                <c:pt idx="5">
                  <c:v>#N/A</c:v>
                </c:pt>
                <c:pt idx="6">
                  <c:v>#N/A</c:v>
                </c:pt>
                <c:pt idx="7">
                  <c:v>1515</c:v>
                </c:pt>
                <c:pt idx="8">
                  <c:v>#N/A</c:v>
                </c:pt>
                <c:pt idx="9">
                  <c:v>#N/A</c:v>
                </c:pt>
                <c:pt idx="10">
                  <c:v>1426</c:v>
                </c:pt>
                <c:pt idx="11">
                  <c:v>#N/A</c:v>
                </c:pt>
                <c:pt idx="12">
                  <c:v>#N/A</c:v>
                </c:pt>
                <c:pt idx="13">
                  <c:v>2436</c:v>
                </c:pt>
                <c:pt idx="14">
                  <c:v>#N/A</c:v>
                </c:pt>
              </c:numCache>
            </c:numRef>
          </c:val>
          <c:smooth val="0"/>
        </c:ser>
        <c:dLbls>
          <c:showLegendKey val="0"/>
          <c:showVal val="0"/>
          <c:showCatName val="0"/>
          <c:showSerName val="0"/>
          <c:showPercent val="0"/>
          <c:showBubbleSize val="0"/>
        </c:dLbls>
        <c:marker val="1"/>
        <c:smooth val="0"/>
        <c:axId val="177614848"/>
        <c:axId val="177616768"/>
      </c:lineChart>
      <c:catAx>
        <c:axId val="17761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7616768"/>
        <c:crosses val="autoZero"/>
        <c:auto val="1"/>
        <c:lblAlgn val="ctr"/>
        <c:lblOffset val="100"/>
        <c:tickLblSkip val="1"/>
        <c:tickMarkSkip val="1"/>
        <c:noMultiLvlLbl val="0"/>
      </c:catAx>
      <c:valAx>
        <c:axId val="177616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614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17,870
17,193
23.74
11,948,371
10,876,940
503,786
4,209,773
8,164,738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66.1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財政力指数については，類似団体平均を</a:t>
          </a:r>
          <a:r>
            <a:rPr kumimoji="1" lang="en-US" altLang="ja-JP" sz="1300">
              <a:solidFill>
                <a:sysClr val="windowText" lastClr="000000"/>
              </a:solidFill>
              <a:latin typeface="ＭＳ Ｐゴシック"/>
            </a:rPr>
            <a:t>0.25</a:t>
          </a:r>
          <a:r>
            <a:rPr kumimoji="1" lang="ja-JP" altLang="en-US" sz="1300">
              <a:solidFill>
                <a:sysClr val="windowText" lastClr="000000"/>
              </a:solidFill>
              <a:latin typeface="ＭＳ Ｐゴシック"/>
            </a:rPr>
            <a:t>ポイント</a:t>
          </a:r>
          <a:r>
            <a:rPr kumimoji="1" lang="ja-JP" altLang="en-US" sz="1300">
              <a:latin typeface="ＭＳ Ｐゴシック"/>
            </a:rPr>
            <a:t>上回っているが，指数は平成</a:t>
          </a:r>
          <a:r>
            <a:rPr kumimoji="1" lang="en-US" altLang="ja-JP" sz="1300">
              <a:latin typeface="ＭＳ Ｐゴシック"/>
            </a:rPr>
            <a:t>21</a:t>
          </a:r>
          <a:r>
            <a:rPr kumimoji="1" lang="ja-JP" altLang="en-US" sz="1300">
              <a:latin typeface="ＭＳ Ｐゴシック"/>
            </a:rPr>
            <a:t>年度以降，微減の傾向で推移しており，今後も町民税，固定資産税等の徴収強化，公有地の民間への売却など税収の安定的確保に努める必要がある。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138491</xdr:rowOff>
    </xdr:from>
    <xdr:to>
      <xdr:col>7</xdr:col>
      <xdr:colOff>152400</xdr:colOff>
      <xdr:row>40</xdr:row>
      <xdr:rowOff>149981</xdr:rowOff>
    </xdr:to>
    <xdr:cxnSp macro="">
      <xdr:nvCxnSpPr>
        <xdr:cNvPr id="68" name="直線コネクタ 67"/>
        <xdr:cNvCxnSpPr/>
      </xdr:nvCxnSpPr>
      <xdr:spPr>
        <a:xfrm>
          <a:off x="4114800" y="69964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69"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115509</xdr:rowOff>
    </xdr:from>
    <xdr:to>
      <xdr:col>6</xdr:col>
      <xdr:colOff>0</xdr:colOff>
      <xdr:row>40</xdr:row>
      <xdr:rowOff>138491</xdr:rowOff>
    </xdr:to>
    <xdr:cxnSp macro="">
      <xdr:nvCxnSpPr>
        <xdr:cNvPr id="71" name="直線コネクタ 70"/>
        <xdr:cNvCxnSpPr/>
      </xdr:nvCxnSpPr>
      <xdr:spPr>
        <a:xfrm>
          <a:off x="3225800" y="69735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3" name="テキスト ボックス 72"/>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92528</xdr:rowOff>
    </xdr:from>
    <xdr:to>
      <xdr:col>4</xdr:col>
      <xdr:colOff>482600</xdr:colOff>
      <xdr:row>40</xdr:row>
      <xdr:rowOff>115509</xdr:rowOff>
    </xdr:to>
    <xdr:cxnSp macro="">
      <xdr:nvCxnSpPr>
        <xdr:cNvPr id="74" name="直線コネクタ 73"/>
        <xdr:cNvCxnSpPr/>
      </xdr:nvCxnSpPr>
      <xdr:spPr>
        <a:xfrm>
          <a:off x="2336800" y="69505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6" name="テキスト ボックス 75"/>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58057</xdr:rowOff>
    </xdr:from>
    <xdr:to>
      <xdr:col>3</xdr:col>
      <xdr:colOff>279400</xdr:colOff>
      <xdr:row>40</xdr:row>
      <xdr:rowOff>92528</xdr:rowOff>
    </xdr:to>
    <xdr:cxnSp macro="">
      <xdr:nvCxnSpPr>
        <xdr:cNvPr id="77" name="直線コネクタ 76"/>
        <xdr:cNvCxnSpPr/>
      </xdr:nvCxnSpPr>
      <xdr:spPr>
        <a:xfrm>
          <a:off x="1447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79" name="テキスト ボックス 78"/>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49486</xdr:rowOff>
    </xdr:from>
    <xdr:ext cx="762000" cy="259045"/>
    <xdr:sp macro="" textlink="">
      <xdr:nvSpPr>
        <xdr:cNvPr id="81" name="テキスト ボックス 80"/>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99181</xdr:rowOff>
    </xdr:from>
    <xdr:to>
      <xdr:col>7</xdr:col>
      <xdr:colOff>203200</xdr:colOff>
      <xdr:row>41</xdr:row>
      <xdr:rowOff>29331</xdr:rowOff>
    </xdr:to>
    <xdr:sp macro="" textlink="">
      <xdr:nvSpPr>
        <xdr:cNvPr id="87" name="円/楕円 86"/>
        <xdr:cNvSpPr/>
      </xdr:nvSpPr>
      <xdr:spPr>
        <a:xfrm>
          <a:off x="49022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115708</xdr:rowOff>
    </xdr:from>
    <xdr:ext cx="762000" cy="259045"/>
    <xdr:sp macro="" textlink="">
      <xdr:nvSpPr>
        <xdr:cNvPr id="88" name="財政力該当値テキスト"/>
        <xdr:cNvSpPr txBox="1"/>
      </xdr:nvSpPr>
      <xdr:spPr>
        <a:xfrm>
          <a:off x="5041900" y="680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87691</xdr:rowOff>
    </xdr:from>
    <xdr:to>
      <xdr:col>6</xdr:col>
      <xdr:colOff>50800</xdr:colOff>
      <xdr:row>41</xdr:row>
      <xdr:rowOff>17841</xdr:rowOff>
    </xdr:to>
    <xdr:sp macro="" textlink="">
      <xdr:nvSpPr>
        <xdr:cNvPr id="89" name="円/楕円 88"/>
        <xdr:cNvSpPr/>
      </xdr:nvSpPr>
      <xdr:spPr>
        <a:xfrm>
          <a:off x="4064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28018</xdr:rowOff>
    </xdr:from>
    <xdr:ext cx="736600" cy="259045"/>
    <xdr:sp macro="" textlink="">
      <xdr:nvSpPr>
        <xdr:cNvPr id="90" name="テキスト ボックス 89"/>
        <xdr:cNvSpPr txBox="1"/>
      </xdr:nvSpPr>
      <xdr:spPr>
        <a:xfrm>
          <a:off x="3733800" y="671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64709</xdr:rowOff>
    </xdr:from>
    <xdr:to>
      <xdr:col>4</xdr:col>
      <xdr:colOff>533400</xdr:colOff>
      <xdr:row>40</xdr:row>
      <xdr:rowOff>166309</xdr:rowOff>
    </xdr:to>
    <xdr:sp macro="" textlink="">
      <xdr:nvSpPr>
        <xdr:cNvPr id="91" name="円/楕円 90"/>
        <xdr:cNvSpPr/>
      </xdr:nvSpPr>
      <xdr:spPr>
        <a:xfrm>
          <a:off x="3175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5036</xdr:rowOff>
    </xdr:from>
    <xdr:ext cx="762000" cy="259045"/>
    <xdr:sp macro="" textlink="">
      <xdr:nvSpPr>
        <xdr:cNvPr id="92" name="テキスト ボックス 91"/>
        <xdr:cNvSpPr txBox="1"/>
      </xdr:nvSpPr>
      <xdr:spPr>
        <a:xfrm>
          <a:off x="2844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41728</xdr:rowOff>
    </xdr:from>
    <xdr:to>
      <xdr:col>3</xdr:col>
      <xdr:colOff>330200</xdr:colOff>
      <xdr:row>40</xdr:row>
      <xdr:rowOff>143328</xdr:rowOff>
    </xdr:to>
    <xdr:sp macro="" textlink="">
      <xdr:nvSpPr>
        <xdr:cNvPr id="93" name="円/楕円 92"/>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153505</xdr:rowOff>
    </xdr:from>
    <xdr:ext cx="762000" cy="259045"/>
    <xdr:sp macro="" textlink="">
      <xdr:nvSpPr>
        <xdr:cNvPr id="94" name="テキスト ボックス 93"/>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7257</xdr:rowOff>
    </xdr:from>
    <xdr:to>
      <xdr:col>2</xdr:col>
      <xdr:colOff>127000</xdr:colOff>
      <xdr:row>40</xdr:row>
      <xdr:rowOff>108857</xdr:rowOff>
    </xdr:to>
    <xdr:sp macro="" textlink="">
      <xdr:nvSpPr>
        <xdr:cNvPr id="95" name="円/楕円 94"/>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119034</xdr:rowOff>
    </xdr:from>
    <xdr:ext cx="762000" cy="259045"/>
    <xdr:sp macro="" textlink="">
      <xdr:nvSpPr>
        <xdr:cNvPr id="96" name="テキスト ボックス 95"/>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経常特定財源及び経常経費充当一般財源はそれぞれ減少したが，償還終了による公債費の減や退職手当組合負担金の減による人件費の減により経常収支比率が対前年度比で</a:t>
          </a:r>
          <a:r>
            <a:rPr kumimoji="1" lang="en-US" altLang="ja-JP" sz="1300">
              <a:latin typeface="ＭＳ Ｐゴシック"/>
            </a:rPr>
            <a:t>1.4</a:t>
          </a:r>
          <a:r>
            <a:rPr kumimoji="1" lang="ja-JP" altLang="en-US" sz="1300">
              <a:latin typeface="ＭＳ Ｐゴシック"/>
            </a:rPr>
            <a:t>ポイント減少となって</a:t>
          </a:r>
          <a:r>
            <a:rPr kumimoji="1" lang="ja-JP" altLang="en-US" sz="1300">
              <a:solidFill>
                <a:sysClr val="windowText" lastClr="000000"/>
              </a:solidFill>
              <a:latin typeface="ＭＳ Ｐゴシック"/>
            </a:rPr>
            <a:t>いる。しかし，類似団体平均と比較して</a:t>
          </a:r>
          <a:r>
            <a:rPr kumimoji="1" lang="en-US" altLang="ja-JP" sz="1300">
              <a:solidFill>
                <a:sysClr val="windowText" lastClr="000000"/>
              </a:solidFill>
              <a:latin typeface="ＭＳ Ｐゴシック"/>
            </a:rPr>
            <a:t>4.1</a:t>
          </a:r>
          <a:r>
            <a:rPr kumimoji="1" lang="ja-JP" altLang="en-US" sz="1300">
              <a:solidFill>
                <a:sysClr val="windowText" lastClr="000000"/>
              </a:solidFill>
              <a:latin typeface="ＭＳ Ｐゴシック"/>
            </a:rPr>
            <a:t>ポイント上回っている状況である。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今後は，公債費においては統合小学校建</a:t>
          </a:r>
          <a:r>
            <a:rPr kumimoji="1" lang="ja-JP" altLang="en-US" sz="1300">
              <a:latin typeface="ＭＳ Ｐゴシック"/>
            </a:rPr>
            <a:t>設に係る償還が開始することや，扶助費，繰出金の増が懸念される一方，町税の増収は期待できない状況であるため，当該比率の抑制のため一層の経常経費の削減と，税収の確保に努める。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63627</xdr:rowOff>
    </xdr:from>
    <xdr:to>
      <xdr:col>7</xdr:col>
      <xdr:colOff>152400</xdr:colOff>
      <xdr:row>63</xdr:row>
      <xdr:rowOff>97409</xdr:rowOff>
    </xdr:to>
    <xdr:cxnSp macro="">
      <xdr:nvCxnSpPr>
        <xdr:cNvPr id="129" name="直線コネクタ 128"/>
        <xdr:cNvCxnSpPr/>
      </xdr:nvCxnSpPr>
      <xdr:spPr>
        <a:xfrm flipV="1">
          <a:off x="4114800" y="10864977"/>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0"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97409</xdr:rowOff>
    </xdr:from>
    <xdr:to>
      <xdr:col>6</xdr:col>
      <xdr:colOff>0</xdr:colOff>
      <xdr:row>63</xdr:row>
      <xdr:rowOff>107061</xdr:rowOff>
    </xdr:to>
    <xdr:cxnSp macro="">
      <xdr:nvCxnSpPr>
        <xdr:cNvPr id="132" name="直線コネクタ 131"/>
        <xdr:cNvCxnSpPr/>
      </xdr:nvCxnSpPr>
      <xdr:spPr>
        <a:xfrm flipV="1">
          <a:off x="3225800" y="1089875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34" name="テキスト ボックス 13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73279</xdr:rowOff>
    </xdr:from>
    <xdr:to>
      <xdr:col>4</xdr:col>
      <xdr:colOff>482600</xdr:colOff>
      <xdr:row>63</xdr:row>
      <xdr:rowOff>107061</xdr:rowOff>
    </xdr:to>
    <xdr:cxnSp macro="">
      <xdr:nvCxnSpPr>
        <xdr:cNvPr id="135" name="直線コネクタ 134"/>
        <xdr:cNvCxnSpPr/>
      </xdr:nvCxnSpPr>
      <xdr:spPr>
        <a:xfrm>
          <a:off x="2336800" y="1087462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37" name="テキスト ボックス 136"/>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5715</xdr:rowOff>
    </xdr:from>
    <xdr:to>
      <xdr:col>3</xdr:col>
      <xdr:colOff>279400</xdr:colOff>
      <xdr:row>63</xdr:row>
      <xdr:rowOff>73279</xdr:rowOff>
    </xdr:to>
    <xdr:cxnSp macro="">
      <xdr:nvCxnSpPr>
        <xdr:cNvPr id="138" name="直線コネクタ 137"/>
        <xdr:cNvCxnSpPr/>
      </xdr:nvCxnSpPr>
      <xdr:spPr>
        <a:xfrm>
          <a:off x="1447800" y="10807065"/>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40" name="テキスト ボックス 139"/>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1" name="フローチャート : 判断 140"/>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107840</xdr:rowOff>
    </xdr:from>
    <xdr:ext cx="762000" cy="259045"/>
    <xdr:sp macro="" textlink="">
      <xdr:nvSpPr>
        <xdr:cNvPr id="142" name="テキスト ボックス 141"/>
        <xdr:cNvSpPr txBox="1"/>
      </xdr:nvSpPr>
      <xdr:spPr>
        <a:xfrm>
          <a:off x="1066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12827</xdr:rowOff>
    </xdr:from>
    <xdr:to>
      <xdr:col>7</xdr:col>
      <xdr:colOff>203200</xdr:colOff>
      <xdr:row>63</xdr:row>
      <xdr:rowOff>114427</xdr:rowOff>
    </xdr:to>
    <xdr:sp macro="" textlink="">
      <xdr:nvSpPr>
        <xdr:cNvPr id="148" name="円/楕円 147"/>
        <xdr:cNvSpPr/>
      </xdr:nvSpPr>
      <xdr:spPr>
        <a:xfrm>
          <a:off x="4902200" y="108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156354</xdr:rowOff>
    </xdr:from>
    <xdr:ext cx="762000" cy="259045"/>
    <xdr:sp macro="" textlink="">
      <xdr:nvSpPr>
        <xdr:cNvPr id="149" name="財政構造の弾力性該当値テキスト"/>
        <xdr:cNvSpPr txBox="1"/>
      </xdr:nvSpPr>
      <xdr:spPr>
        <a:xfrm>
          <a:off x="5041900" y="10786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46609</xdr:rowOff>
    </xdr:from>
    <xdr:to>
      <xdr:col>6</xdr:col>
      <xdr:colOff>50800</xdr:colOff>
      <xdr:row>63</xdr:row>
      <xdr:rowOff>148209</xdr:rowOff>
    </xdr:to>
    <xdr:sp macro="" textlink="">
      <xdr:nvSpPr>
        <xdr:cNvPr id="150" name="円/楕円 149"/>
        <xdr:cNvSpPr/>
      </xdr:nvSpPr>
      <xdr:spPr>
        <a:xfrm>
          <a:off x="4064000" y="108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132986</xdr:rowOff>
    </xdr:from>
    <xdr:ext cx="736600" cy="259045"/>
    <xdr:sp macro="" textlink="">
      <xdr:nvSpPr>
        <xdr:cNvPr id="151" name="テキスト ボックス 150"/>
        <xdr:cNvSpPr txBox="1"/>
      </xdr:nvSpPr>
      <xdr:spPr>
        <a:xfrm>
          <a:off x="3733800" y="10934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56261</xdr:rowOff>
    </xdr:from>
    <xdr:to>
      <xdr:col>4</xdr:col>
      <xdr:colOff>533400</xdr:colOff>
      <xdr:row>63</xdr:row>
      <xdr:rowOff>157861</xdr:rowOff>
    </xdr:to>
    <xdr:sp macro="" textlink="">
      <xdr:nvSpPr>
        <xdr:cNvPr id="152" name="円/楕円 151"/>
        <xdr:cNvSpPr/>
      </xdr:nvSpPr>
      <xdr:spPr>
        <a:xfrm>
          <a:off x="3175000" y="108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142638</xdr:rowOff>
    </xdr:from>
    <xdr:ext cx="762000" cy="259045"/>
    <xdr:sp macro="" textlink="">
      <xdr:nvSpPr>
        <xdr:cNvPr id="153" name="テキスト ボックス 152"/>
        <xdr:cNvSpPr txBox="1"/>
      </xdr:nvSpPr>
      <xdr:spPr>
        <a:xfrm>
          <a:off x="2844800" y="1094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22479</xdr:rowOff>
    </xdr:from>
    <xdr:to>
      <xdr:col>3</xdr:col>
      <xdr:colOff>330200</xdr:colOff>
      <xdr:row>63</xdr:row>
      <xdr:rowOff>124079</xdr:rowOff>
    </xdr:to>
    <xdr:sp macro="" textlink="">
      <xdr:nvSpPr>
        <xdr:cNvPr id="154" name="円/楕円 153"/>
        <xdr:cNvSpPr/>
      </xdr:nvSpPr>
      <xdr:spPr>
        <a:xfrm>
          <a:off x="2286000" y="1082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108856</xdr:rowOff>
    </xdr:from>
    <xdr:ext cx="762000" cy="259045"/>
    <xdr:sp macro="" textlink="">
      <xdr:nvSpPr>
        <xdr:cNvPr id="155" name="テキスト ボックス 154"/>
        <xdr:cNvSpPr txBox="1"/>
      </xdr:nvSpPr>
      <xdr:spPr>
        <a:xfrm>
          <a:off x="1955800" y="1091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126365</xdr:rowOff>
    </xdr:from>
    <xdr:to>
      <xdr:col>2</xdr:col>
      <xdr:colOff>127000</xdr:colOff>
      <xdr:row>63</xdr:row>
      <xdr:rowOff>56515</xdr:rowOff>
    </xdr:to>
    <xdr:sp macro="" textlink="">
      <xdr:nvSpPr>
        <xdr:cNvPr id="156" name="円/楕円 155"/>
        <xdr:cNvSpPr/>
      </xdr:nvSpPr>
      <xdr:spPr>
        <a:xfrm>
          <a:off x="1397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41292</xdr:rowOff>
    </xdr:from>
    <xdr:ext cx="762000" cy="259045"/>
    <xdr:sp macro="" textlink="">
      <xdr:nvSpPr>
        <xdr:cNvPr id="157" name="テキスト ボックス 156"/>
        <xdr:cNvSpPr txBox="1"/>
      </xdr:nvSpPr>
      <xdr:spPr>
        <a:xfrm>
          <a:off x="1066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[164,494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類似団体平均を上回っているのは人件費が要因となっている。これは，常備消防を町単独で運営していることや，復興事業，観光事業及び原子力防災関連事業の実施により人員を要していることによる。</a:t>
          </a:r>
          <a:endParaRPr kumimoji="1" lang="en-US" altLang="ja-JP" sz="1300">
            <a:latin typeface="ＭＳ Ｐゴシック"/>
          </a:endParaRPr>
        </a:p>
        <a:p>
          <a:r>
            <a:rPr kumimoji="1" lang="ja-JP" altLang="en-US" sz="1300">
              <a:latin typeface="ＭＳ Ｐゴシック"/>
            </a:rPr>
            <a:t>　人件費については，平成</a:t>
          </a:r>
          <a:r>
            <a:rPr kumimoji="1" lang="en-US" altLang="ja-JP" sz="1300">
              <a:latin typeface="ＭＳ Ｐゴシック"/>
            </a:rPr>
            <a:t>24</a:t>
          </a:r>
          <a:r>
            <a:rPr kumimoji="1" lang="ja-JP" altLang="en-US" sz="1300">
              <a:latin typeface="ＭＳ Ｐゴシック"/>
            </a:rPr>
            <a:t>年度から微減傾向にあるが，今後は再任用職員等を活用することにより引き続き人件費の抑制を図っていく。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104916</xdr:rowOff>
    </xdr:from>
    <xdr:to>
      <xdr:col>7</xdr:col>
      <xdr:colOff>152400</xdr:colOff>
      <xdr:row>82</xdr:row>
      <xdr:rowOff>133448</xdr:rowOff>
    </xdr:to>
    <xdr:cxnSp macro="">
      <xdr:nvCxnSpPr>
        <xdr:cNvPr id="190" name="直線コネクタ 189"/>
        <xdr:cNvCxnSpPr/>
      </xdr:nvCxnSpPr>
      <xdr:spPr>
        <a:xfrm>
          <a:off x="4114800" y="14163816"/>
          <a:ext cx="838200" cy="2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14203</xdr:rowOff>
    </xdr:from>
    <xdr:ext cx="762000" cy="259045"/>
    <xdr:sp macro="" textlink="">
      <xdr:nvSpPr>
        <xdr:cNvPr id="191" name="人件費・物件費等の状況平均値テキスト"/>
        <xdr:cNvSpPr txBox="1"/>
      </xdr:nvSpPr>
      <xdr:spPr>
        <a:xfrm>
          <a:off x="5041900" y="1390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104916</xdr:rowOff>
    </xdr:from>
    <xdr:to>
      <xdr:col>6</xdr:col>
      <xdr:colOff>0</xdr:colOff>
      <xdr:row>82</xdr:row>
      <xdr:rowOff>132657</xdr:rowOff>
    </xdr:to>
    <xdr:cxnSp macro="">
      <xdr:nvCxnSpPr>
        <xdr:cNvPr id="193" name="直線コネクタ 192"/>
        <xdr:cNvCxnSpPr/>
      </xdr:nvCxnSpPr>
      <xdr:spPr>
        <a:xfrm flipV="1">
          <a:off x="3225800" y="14163816"/>
          <a:ext cx="889000" cy="2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56614</xdr:rowOff>
    </xdr:from>
    <xdr:ext cx="736600" cy="259045"/>
    <xdr:sp macro="" textlink="">
      <xdr:nvSpPr>
        <xdr:cNvPr id="195" name="テキスト ボックス 194"/>
        <xdr:cNvSpPr txBox="1"/>
      </xdr:nvSpPr>
      <xdr:spPr>
        <a:xfrm>
          <a:off x="3733800" y="1377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132657</xdr:rowOff>
    </xdr:from>
    <xdr:to>
      <xdr:col>4</xdr:col>
      <xdr:colOff>482600</xdr:colOff>
      <xdr:row>83</xdr:row>
      <xdr:rowOff>19689</xdr:rowOff>
    </xdr:to>
    <xdr:cxnSp macro="">
      <xdr:nvCxnSpPr>
        <xdr:cNvPr id="196" name="直線コネクタ 195"/>
        <xdr:cNvCxnSpPr/>
      </xdr:nvCxnSpPr>
      <xdr:spPr>
        <a:xfrm flipV="1">
          <a:off x="2336800" y="14191557"/>
          <a:ext cx="889000" cy="5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70904</xdr:rowOff>
    </xdr:from>
    <xdr:ext cx="762000" cy="259045"/>
    <xdr:sp macro="" textlink="">
      <xdr:nvSpPr>
        <xdr:cNvPr id="198" name="テキスト ボックス 197"/>
        <xdr:cNvSpPr txBox="1"/>
      </xdr:nvSpPr>
      <xdr:spPr>
        <a:xfrm>
          <a:off x="2844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77409</xdr:rowOff>
    </xdr:from>
    <xdr:to>
      <xdr:col>3</xdr:col>
      <xdr:colOff>279400</xdr:colOff>
      <xdr:row>83</xdr:row>
      <xdr:rowOff>19689</xdr:rowOff>
    </xdr:to>
    <xdr:cxnSp macro="">
      <xdr:nvCxnSpPr>
        <xdr:cNvPr id="199" name="直線コネクタ 198"/>
        <xdr:cNvCxnSpPr/>
      </xdr:nvCxnSpPr>
      <xdr:spPr>
        <a:xfrm>
          <a:off x="1447800" y="14136309"/>
          <a:ext cx="889000" cy="11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108469</xdr:rowOff>
    </xdr:from>
    <xdr:ext cx="762000" cy="259045"/>
    <xdr:sp macro="" textlink="">
      <xdr:nvSpPr>
        <xdr:cNvPr id="201" name="テキスト ボックス 200"/>
        <xdr:cNvSpPr txBox="1"/>
      </xdr:nvSpPr>
      <xdr:spPr>
        <a:xfrm>
          <a:off x="1955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2" name="フローチャート : 判断 201"/>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29922</xdr:rowOff>
    </xdr:from>
    <xdr:ext cx="762000" cy="259045"/>
    <xdr:sp macro="" textlink="">
      <xdr:nvSpPr>
        <xdr:cNvPr id="203" name="テキスト ボックス 202"/>
        <xdr:cNvSpPr txBox="1"/>
      </xdr:nvSpPr>
      <xdr:spPr>
        <a:xfrm>
          <a:off x="1066800" y="1374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82648</xdr:rowOff>
    </xdr:from>
    <xdr:to>
      <xdr:col>7</xdr:col>
      <xdr:colOff>203200</xdr:colOff>
      <xdr:row>83</xdr:row>
      <xdr:rowOff>12798</xdr:rowOff>
    </xdr:to>
    <xdr:sp macro="" textlink="">
      <xdr:nvSpPr>
        <xdr:cNvPr id="209" name="円/楕円 208"/>
        <xdr:cNvSpPr/>
      </xdr:nvSpPr>
      <xdr:spPr>
        <a:xfrm>
          <a:off x="4902200" y="1414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54725</xdr:rowOff>
    </xdr:from>
    <xdr:ext cx="762000" cy="259045"/>
    <xdr:sp macro="" textlink="">
      <xdr:nvSpPr>
        <xdr:cNvPr id="210" name="人件費・物件費等の状況該当値テキスト"/>
        <xdr:cNvSpPr txBox="1"/>
      </xdr:nvSpPr>
      <xdr:spPr>
        <a:xfrm>
          <a:off x="5041900" y="1411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164,494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54116</xdr:rowOff>
    </xdr:from>
    <xdr:to>
      <xdr:col>6</xdr:col>
      <xdr:colOff>50800</xdr:colOff>
      <xdr:row>82</xdr:row>
      <xdr:rowOff>155716</xdr:rowOff>
    </xdr:to>
    <xdr:sp macro="" textlink="">
      <xdr:nvSpPr>
        <xdr:cNvPr id="211" name="円/楕円 210"/>
        <xdr:cNvSpPr/>
      </xdr:nvSpPr>
      <xdr:spPr>
        <a:xfrm>
          <a:off x="4064000" y="1411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140493</xdr:rowOff>
    </xdr:from>
    <xdr:ext cx="736600" cy="259045"/>
    <xdr:sp macro="" textlink="">
      <xdr:nvSpPr>
        <xdr:cNvPr id="212" name="テキスト ボックス 211"/>
        <xdr:cNvSpPr txBox="1"/>
      </xdr:nvSpPr>
      <xdr:spPr>
        <a:xfrm>
          <a:off x="3733800" y="14199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158,582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81857</xdr:rowOff>
    </xdr:from>
    <xdr:to>
      <xdr:col>4</xdr:col>
      <xdr:colOff>533400</xdr:colOff>
      <xdr:row>83</xdr:row>
      <xdr:rowOff>12007</xdr:rowOff>
    </xdr:to>
    <xdr:sp macro="" textlink="">
      <xdr:nvSpPr>
        <xdr:cNvPr id="213" name="円/楕円 212"/>
        <xdr:cNvSpPr/>
      </xdr:nvSpPr>
      <xdr:spPr>
        <a:xfrm>
          <a:off x="3175000" y="1414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168234</xdr:rowOff>
    </xdr:from>
    <xdr:ext cx="762000" cy="259045"/>
    <xdr:sp macro="" textlink="">
      <xdr:nvSpPr>
        <xdr:cNvPr id="214" name="テキスト ボックス 213"/>
        <xdr:cNvSpPr txBox="1"/>
      </xdr:nvSpPr>
      <xdr:spPr>
        <a:xfrm>
          <a:off x="2844800" y="1422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164,330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140339</xdr:rowOff>
    </xdr:from>
    <xdr:to>
      <xdr:col>3</xdr:col>
      <xdr:colOff>330200</xdr:colOff>
      <xdr:row>83</xdr:row>
      <xdr:rowOff>70489</xdr:rowOff>
    </xdr:to>
    <xdr:sp macro="" textlink="">
      <xdr:nvSpPr>
        <xdr:cNvPr id="215" name="円/楕円 214"/>
        <xdr:cNvSpPr/>
      </xdr:nvSpPr>
      <xdr:spPr>
        <a:xfrm>
          <a:off x="2286000" y="1419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55266</xdr:rowOff>
    </xdr:from>
    <xdr:ext cx="762000" cy="259045"/>
    <xdr:sp macro="" textlink="">
      <xdr:nvSpPr>
        <xdr:cNvPr id="216" name="テキスト ボックス 215"/>
        <xdr:cNvSpPr txBox="1"/>
      </xdr:nvSpPr>
      <xdr:spPr>
        <a:xfrm>
          <a:off x="1955800" y="1428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176,448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26609</xdr:rowOff>
    </xdr:from>
    <xdr:to>
      <xdr:col>2</xdr:col>
      <xdr:colOff>127000</xdr:colOff>
      <xdr:row>82</xdr:row>
      <xdr:rowOff>128209</xdr:rowOff>
    </xdr:to>
    <xdr:sp macro="" textlink="">
      <xdr:nvSpPr>
        <xdr:cNvPr id="217" name="円/楕円 216"/>
        <xdr:cNvSpPr/>
      </xdr:nvSpPr>
      <xdr:spPr>
        <a:xfrm>
          <a:off x="1397000" y="1408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112986</xdr:rowOff>
    </xdr:from>
    <xdr:ext cx="762000" cy="259045"/>
    <xdr:sp macro="" textlink="">
      <xdr:nvSpPr>
        <xdr:cNvPr id="218" name="テキスト ボックス 217"/>
        <xdr:cNvSpPr txBox="1"/>
      </xdr:nvSpPr>
      <xdr:spPr>
        <a:xfrm>
          <a:off x="1066800" y="1417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152,882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a:t>
          </a:r>
          <a:r>
            <a:rPr kumimoji="1" lang="en-US" altLang="ja-JP" sz="1300">
              <a:latin typeface="ＭＳ Ｐゴシック"/>
            </a:rPr>
            <a:t>1.1</a:t>
          </a:r>
          <a:r>
            <a:rPr kumimoji="1" lang="ja-JP" altLang="en-US" sz="1300">
              <a:latin typeface="ＭＳ Ｐゴシック"/>
            </a:rPr>
            <a:t>ポイント上回っており，対前年度比較では</a:t>
          </a:r>
          <a:r>
            <a:rPr kumimoji="1" lang="en-US" altLang="ja-JP" sz="1300">
              <a:latin typeface="ＭＳ Ｐゴシック"/>
            </a:rPr>
            <a:t>0.1</a:t>
          </a:r>
          <a:r>
            <a:rPr kumimoji="1" lang="ja-JP" altLang="en-US" sz="1300">
              <a:latin typeface="ＭＳ Ｐゴシック"/>
            </a:rPr>
            <a:t>ポイント増という状況である。これは，職員年齢構成の不均衡や退職者の増加によるものであり，昇格等が他の団体より早期となるため，当該指数が高くなる傾向がある。今後は，職員の平均年齢が下がるため，人件費総額については減少していく見込みであ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4" name="直線コネクタ 23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5" name="テキスト ボックス 23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8" name="直線コネクタ 23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9" name="テキスト ボックス 23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86</xdr:row>
      <xdr:rowOff>77470</xdr:rowOff>
    </xdr:to>
    <xdr:cxnSp macro="">
      <xdr:nvCxnSpPr>
        <xdr:cNvPr id="243" name="直線コネクタ 242"/>
        <xdr:cNvCxnSpPr/>
      </xdr:nvCxnSpPr>
      <xdr:spPr>
        <a:xfrm flipV="1">
          <a:off x="17018000" y="13832839"/>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4"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5" name="直線コネクタ 244"/>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6"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47" name="直線コネクタ 246"/>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64452</xdr:rowOff>
    </xdr:from>
    <xdr:to>
      <xdr:col>24</xdr:col>
      <xdr:colOff>558800</xdr:colOff>
      <xdr:row>84</xdr:row>
      <xdr:rowOff>70486</xdr:rowOff>
    </xdr:to>
    <xdr:cxnSp macro="">
      <xdr:nvCxnSpPr>
        <xdr:cNvPr id="248" name="直線コネクタ 247"/>
        <xdr:cNvCxnSpPr/>
      </xdr:nvCxnSpPr>
      <xdr:spPr>
        <a:xfrm>
          <a:off x="16179800" y="14466252"/>
          <a:ext cx="8382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141304</xdr:rowOff>
    </xdr:from>
    <xdr:ext cx="762000" cy="259045"/>
    <xdr:sp macro="" textlink="">
      <xdr:nvSpPr>
        <xdr:cNvPr id="249" name="給与水準   （国との比較）平均値テキスト"/>
        <xdr:cNvSpPr txBox="1"/>
      </xdr:nvSpPr>
      <xdr:spPr>
        <a:xfrm>
          <a:off x="17106900" y="14200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124777</xdr:rowOff>
    </xdr:from>
    <xdr:to>
      <xdr:col>24</xdr:col>
      <xdr:colOff>609600</xdr:colOff>
      <xdr:row>84</xdr:row>
      <xdr:rowOff>54927</xdr:rowOff>
    </xdr:to>
    <xdr:sp macro="" textlink="">
      <xdr:nvSpPr>
        <xdr:cNvPr id="250" name="フローチャート : 判断 249"/>
        <xdr:cNvSpPr/>
      </xdr:nvSpPr>
      <xdr:spPr>
        <a:xfrm>
          <a:off x="169672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64452</xdr:rowOff>
    </xdr:from>
    <xdr:to>
      <xdr:col>23</xdr:col>
      <xdr:colOff>406400</xdr:colOff>
      <xdr:row>87</xdr:row>
      <xdr:rowOff>141288</xdr:rowOff>
    </xdr:to>
    <xdr:cxnSp macro="">
      <xdr:nvCxnSpPr>
        <xdr:cNvPr id="251" name="直線コネクタ 250"/>
        <xdr:cNvCxnSpPr/>
      </xdr:nvCxnSpPr>
      <xdr:spPr>
        <a:xfrm flipV="1">
          <a:off x="15290800" y="14466252"/>
          <a:ext cx="889000" cy="59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100648</xdr:rowOff>
    </xdr:from>
    <xdr:to>
      <xdr:col>23</xdr:col>
      <xdr:colOff>457200</xdr:colOff>
      <xdr:row>84</xdr:row>
      <xdr:rowOff>30798</xdr:rowOff>
    </xdr:to>
    <xdr:sp macro="" textlink="">
      <xdr:nvSpPr>
        <xdr:cNvPr id="252" name="フローチャート : 判断 251"/>
        <xdr:cNvSpPr/>
      </xdr:nvSpPr>
      <xdr:spPr>
        <a:xfrm>
          <a:off x="16129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40975</xdr:rowOff>
    </xdr:from>
    <xdr:ext cx="736600" cy="259045"/>
    <xdr:sp macro="" textlink="">
      <xdr:nvSpPr>
        <xdr:cNvPr id="253" name="テキスト ボックス 252"/>
        <xdr:cNvSpPr txBox="1"/>
      </xdr:nvSpPr>
      <xdr:spPr>
        <a:xfrm>
          <a:off x="15798800" y="14099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86995</xdr:rowOff>
    </xdr:from>
    <xdr:to>
      <xdr:col>22</xdr:col>
      <xdr:colOff>203200</xdr:colOff>
      <xdr:row>87</xdr:row>
      <xdr:rowOff>141288</xdr:rowOff>
    </xdr:to>
    <xdr:cxnSp macro="">
      <xdr:nvCxnSpPr>
        <xdr:cNvPr id="254" name="直線コネクタ 253"/>
        <xdr:cNvCxnSpPr/>
      </xdr:nvCxnSpPr>
      <xdr:spPr>
        <a:xfrm>
          <a:off x="14401800" y="1500314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56832</xdr:rowOff>
    </xdr:from>
    <xdr:to>
      <xdr:col>22</xdr:col>
      <xdr:colOff>254000</xdr:colOff>
      <xdr:row>86</xdr:row>
      <xdr:rowOff>158432</xdr:rowOff>
    </xdr:to>
    <xdr:sp macro="" textlink="">
      <xdr:nvSpPr>
        <xdr:cNvPr id="255" name="フローチャート : 判断 254"/>
        <xdr:cNvSpPr/>
      </xdr:nvSpPr>
      <xdr:spPr>
        <a:xfrm>
          <a:off x="15240000" y="1480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168609</xdr:rowOff>
    </xdr:from>
    <xdr:ext cx="762000" cy="259045"/>
    <xdr:sp macro="" textlink="">
      <xdr:nvSpPr>
        <xdr:cNvPr id="256" name="テキスト ボックス 255"/>
        <xdr:cNvSpPr txBox="1"/>
      </xdr:nvSpPr>
      <xdr:spPr>
        <a:xfrm>
          <a:off x="14909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52388</xdr:rowOff>
    </xdr:from>
    <xdr:to>
      <xdr:col>21</xdr:col>
      <xdr:colOff>0</xdr:colOff>
      <xdr:row>87</xdr:row>
      <xdr:rowOff>86995</xdr:rowOff>
    </xdr:to>
    <xdr:cxnSp macro="">
      <xdr:nvCxnSpPr>
        <xdr:cNvPr id="257" name="直線コネクタ 256"/>
        <xdr:cNvCxnSpPr/>
      </xdr:nvCxnSpPr>
      <xdr:spPr>
        <a:xfrm>
          <a:off x="13512800" y="14454188"/>
          <a:ext cx="889000" cy="54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68898</xdr:rowOff>
    </xdr:from>
    <xdr:to>
      <xdr:col>21</xdr:col>
      <xdr:colOff>50800</xdr:colOff>
      <xdr:row>86</xdr:row>
      <xdr:rowOff>170498</xdr:rowOff>
    </xdr:to>
    <xdr:sp macro="" textlink="">
      <xdr:nvSpPr>
        <xdr:cNvPr id="258" name="フローチャート : 判断 257"/>
        <xdr:cNvSpPr/>
      </xdr:nvSpPr>
      <xdr:spPr>
        <a:xfrm>
          <a:off x="14351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9225</xdr:rowOff>
    </xdr:from>
    <xdr:ext cx="762000" cy="259045"/>
    <xdr:sp macro="" textlink="">
      <xdr:nvSpPr>
        <xdr:cNvPr id="259" name="テキスト ボックス 258"/>
        <xdr:cNvSpPr txBox="1"/>
      </xdr:nvSpPr>
      <xdr:spPr>
        <a:xfrm>
          <a:off x="14020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88582</xdr:rowOff>
    </xdr:from>
    <xdr:to>
      <xdr:col>19</xdr:col>
      <xdr:colOff>533400</xdr:colOff>
      <xdr:row>84</xdr:row>
      <xdr:rowOff>18732</xdr:rowOff>
    </xdr:to>
    <xdr:sp macro="" textlink="">
      <xdr:nvSpPr>
        <xdr:cNvPr id="260" name="フローチャート : 判断 259"/>
        <xdr:cNvSpPr/>
      </xdr:nvSpPr>
      <xdr:spPr>
        <a:xfrm>
          <a:off x="13462000" y="1431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28909</xdr:rowOff>
    </xdr:from>
    <xdr:ext cx="762000" cy="259045"/>
    <xdr:sp macro="" textlink="">
      <xdr:nvSpPr>
        <xdr:cNvPr id="261" name="テキスト ボックス 260"/>
        <xdr:cNvSpPr txBox="1"/>
      </xdr:nvSpPr>
      <xdr:spPr>
        <a:xfrm>
          <a:off x="13131800" y="1408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19686</xdr:rowOff>
    </xdr:from>
    <xdr:to>
      <xdr:col>24</xdr:col>
      <xdr:colOff>609600</xdr:colOff>
      <xdr:row>84</xdr:row>
      <xdr:rowOff>121286</xdr:rowOff>
    </xdr:to>
    <xdr:sp macro="" textlink="">
      <xdr:nvSpPr>
        <xdr:cNvPr id="267" name="円/楕円 266"/>
        <xdr:cNvSpPr/>
      </xdr:nvSpPr>
      <xdr:spPr>
        <a:xfrm>
          <a:off x="169672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163213</xdr:rowOff>
    </xdr:from>
    <xdr:ext cx="762000" cy="259045"/>
    <xdr:sp macro="" textlink="">
      <xdr:nvSpPr>
        <xdr:cNvPr id="268" name="給与水準   （国との比較）該当値テキスト"/>
        <xdr:cNvSpPr txBox="1"/>
      </xdr:nvSpPr>
      <xdr:spPr>
        <a:xfrm>
          <a:off x="17106900" y="1439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13652</xdr:rowOff>
    </xdr:from>
    <xdr:to>
      <xdr:col>23</xdr:col>
      <xdr:colOff>457200</xdr:colOff>
      <xdr:row>84</xdr:row>
      <xdr:rowOff>115252</xdr:rowOff>
    </xdr:to>
    <xdr:sp macro="" textlink="">
      <xdr:nvSpPr>
        <xdr:cNvPr id="269" name="円/楕円 268"/>
        <xdr:cNvSpPr/>
      </xdr:nvSpPr>
      <xdr:spPr>
        <a:xfrm>
          <a:off x="16129000" y="1441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100029</xdr:rowOff>
    </xdr:from>
    <xdr:ext cx="736600" cy="259045"/>
    <xdr:sp macro="" textlink="">
      <xdr:nvSpPr>
        <xdr:cNvPr id="270" name="テキスト ボックス 269"/>
        <xdr:cNvSpPr txBox="1"/>
      </xdr:nvSpPr>
      <xdr:spPr>
        <a:xfrm>
          <a:off x="15798800" y="145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90488</xdr:rowOff>
    </xdr:from>
    <xdr:to>
      <xdr:col>22</xdr:col>
      <xdr:colOff>254000</xdr:colOff>
      <xdr:row>88</xdr:row>
      <xdr:rowOff>20638</xdr:rowOff>
    </xdr:to>
    <xdr:sp macro="" textlink="">
      <xdr:nvSpPr>
        <xdr:cNvPr id="271" name="円/楕円 270"/>
        <xdr:cNvSpPr/>
      </xdr:nvSpPr>
      <xdr:spPr>
        <a:xfrm>
          <a:off x="15240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5415</xdr:rowOff>
    </xdr:from>
    <xdr:ext cx="762000" cy="259045"/>
    <xdr:sp macro="" textlink="">
      <xdr:nvSpPr>
        <xdr:cNvPr id="272" name="テキスト ボックス 271"/>
        <xdr:cNvSpPr txBox="1"/>
      </xdr:nvSpPr>
      <xdr:spPr>
        <a:xfrm>
          <a:off x="14909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36195</xdr:rowOff>
    </xdr:from>
    <xdr:to>
      <xdr:col>21</xdr:col>
      <xdr:colOff>50800</xdr:colOff>
      <xdr:row>87</xdr:row>
      <xdr:rowOff>137795</xdr:rowOff>
    </xdr:to>
    <xdr:sp macro="" textlink="">
      <xdr:nvSpPr>
        <xdr:cNvPr id="273" name="円/楕円 272"/>
        <xdr:cNvSpPr/>
      </xdr:nvSpPr>
      <xdr:spPr>
        <a:xfrm>
          <a:off x="14351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122572</xdr:rowOff>
    </xdr:from>
    <xdr:ext cx="762000" cy="259045"/>
    <xdr:sp macro="" textlink="">
      <xdr:nvSpPr>
        <xdr:cNvPr id="274" name="テキスト ボックス 273"/>
        <xdr:cNvSpPr txBox="1"/>
      </xdr:nvSpPr>
      <xdr:spPr>
        <a:xfrm>
          <a:off x="14020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1588</xdr:rowOff>
    </xdr:from>
    <xdr:to>
      <xdr:col>19</xdr:col>
      <xdr:colOff>533400</xdr:colOff>
      <xdr:row>84</xdr:row>
      <xdr:rowOff>103188</xdr:rowOff>
    </xdr:to>
    <xdr:sp macro="" textlink="">
      <xdr:nvSpPr>
        <xdr:cNvPr id="275" name="円/楕円 274"/>
        <xdr:cNvSpPr/>
      </xdr:nvSpPr>
      <xdr:spPr>
        <a:xfrm>
          <a:off x="13462000" y="14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87965</xdr:rowOff>
    </xdr:from>
    <xdr:ext cx="762000" cy="259045"/>
    <xdr:sp macro="" textlink="">
      <xdr:nvSpPr>
        <xdr:cNvPr id="276" name="テキスト ボックス 275"/>
        <xdr:cNvSpPr txBox="1"/>
      </xdr:nvSpPr>
      <xdr:spPr>
        <a:xfrm>
          <a:off x="13131800" y="1448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人口千人当たりの職員数は，類似団体平均を</a:t>
          </a:r>
          <a:r>
            <a:rPr kumimoji="1" lang="en-US" altLang="ja-JP" sz="1300">
              <a:solidFill>
                <a:sysClr val="windowText" lastClr="000000"/>
              </a:solidFill>
              <a:latin typeface="ＭＳ Ｐゴシック"/>
            </a:rPr>
            <a:t>1.52</a:t>
          </a:r>
          <a:r>
            <a:rPr kumimoji="1" lang="ja-JP" altLang="en-US" sz="1300">
              <a:solidFill>
                <a:sysClr val="windowText" lastClr="000000"/>
              </a:solidFill>
              <a:latin typeface="ＭＳ Ｐゴシック"/>
            </a:rPr>
            <a:t>人</a:t>
          </a:r>
          <a:r>
            <a:rPr kumimoji="1" lang="ja-JP" altLang="en-US" sz="1300">
              <a:latin typeface="ＭＳ Ｐゴシック"/>
            </a:rPr>
            <a:t>上回っている。これは，町の基幹産業である農業，漁業，観光業や復興事業のための積極的な施策展開に人員を要することや，消防業務を単独で運営していることが要因とされる。今後も，再任用職員や嘱託員等の多様な雇用形態を活用するとともに，事務事業の見直しを行うことにより，定員管理の適正化に取り組んでいく。</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06" name="直線コネクタ 305"/>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07"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08" name="直線コネクタ 307"/>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09"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0" name="直線コネクタ 309"/>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142452</xdr:rowOff>
    </xdr:from>
    <xdr:to>
      <xdr:col>24</xdr:col>
      <xdr:colOff>558800</xdr:colOff>
      <xdr:row>63</xdr:row>
      <xdr:rowOff>167922</xdr:rowOff>
    </xdr:to>
    <xdr:cxnSp macro="">
      <xdr:nvCxnSpPr>
        <xdr:cNvPr id="311" name="直線コネクタ 310"/>
        <xdr:cNvCxnSpPr/>
      </xdr:nvCxnSpPr>
      <xdr:spPr>
        <a:xfrm>
          <a:off x="16179800" y="10943802"/>
          <a:ext cx="8382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2"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3" name="フローチャート : 判断 312"/>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137089</xdr:rowOff>
    </xdr:from>
    <xdr:to>
      <xdr:col>23</xdr:col>
      <xdr:colOff>406400</xdr:colOff>
      <xdr:row>63</xdr:row>
      <xdr:rowOff>142452</xdr:rowOff>
    </xdr:to>
    <xdr:cxnSp macro="">
      <xdr:nvCxnSpPr>
        <xdr:cNvPr id="314" name="直線コネクタ 313"/>
        <xdr:cNvCxnSpPr/>
      </xdr:nvCxnSpPr>
      <xdr:spPr>
        <a:xfrm>
          <a:off x="15290800" y="10938439"/>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5" name="フローチャート : 判断 314"/>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25135</xdr:rowOff>
    </xdr:from>
    <xdr:ext cx="736600" cy="259045"/>
    <xdr:sp macro="" textlink="">
      <xdr:nvSpPr>
        <xdr:cNvPr id="316" name="テキスト ボックス 315"/>
        <xdr:cNvSpPr txBox="1"/>
      </xdr:nvSpPr>
      <xdr:spPr>
        <a:xfrm>
          <a:off x="15798800" y="104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137089</xdr:rowOff>
    </xdr:from>
    <xdr:to>
      <xdr:col>22</xdr:col>
      <xdr:colOff>203200</xdr:colOff>
      <xdr:row>63</xdr:row>
      <xdr:rowOff>159879</xdr:rowOff>
    </xdr:to>
    <xdr:cxnSp macro="">
      <xdr:nvCxnSpPr>
        <xdr:cNvPr id="317" name="直線コネクタ 316"/>
        <xdr:cNvCxnSpPr/>
      </xdr:nvCxnSpPr>
      <xdr:spPr>
        <a:xfrm flipV="1">
          <a:off x="14401800" y="10938439"/>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18" name="フローチャート : 判断 317"/>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19" name="テキスト ボックス 318"/>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131727</xdr:rowOff>
    </xdr:from>
    <xdr:to>
      <xdr:col>21</xdr:col>
      <xdr:colOff>0</xdr:colOff>
      <xdr:row>63</xdr:row>
      <xdr:rowOff>159879</xdr:rowOff>
    </xdr:to>
    <xdr:cxnSp macro="">
      <xdr:nvCxnSpPr>
        <xdr:cNvPr id="320" name="直線コネクタ 319"/>
        <xdr:cNvCxnSpPr/>
      </xdr:nvCxnSpPr>
      <xdr:spPr>
        <a:xfrm>
          <a:off x="13512800" y="1093307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1" name="フローチャート : 判断 320"/>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43903</xdr:rowOff>
    </xdr:from>
    <xdr:ext cx="762000" cy="259045"/>
    <xdr:sp macro="" textlink="">
      <xdr:nvSpPr>
        <xdr:cNvPr id="322" name="テキスト ボックス 321"/>
        <xdr:cNvSpPr txBox="1"/>
      </xdr:nvSpPr>
      <xdr:spPr>
        <a:xfrm>
          <a:off x="14020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23" name="フローチャート : 判断 322"/>
        <xdr:cNvSpPr/>
      </xdr:nvSpPr>
      <xdr:spPr>
        <a:xfrm>
          <a:off x="13462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5026</xdr:rowOff>
    </xdr:from>
    <xdr:ext cx="762000" cy="259045"/>
    <xdr:sp macro="" textlink="">
      <xdr:nvSpPr>
        <xdr:cNvPr id="324" name="テキスト ボックス 323"/>
        <xdr:cNvSpPr txBox="1"/>
      </xdr:nvSpPr>
      <xdr:spPr>
        <a:xfrm>
          <a:off x="13131800" y="104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117122</xdr:rowOff>
    </xdr:from>
    <xdr:to>
      <xdr:col>24</xdr:col>
      <xdr:colOff>609600</xdr:colOff>
      <xdr:row>64</xdr:row>
      <xdr:rowOff>47272</xdr:rowOff>
    </xdr:to>
    <xdr:sp macro="" textlink="">
      <xdr:nvSpPr>
        <xdr:cNvPr id="330" name="円/楕円 329"/>
        <xdr:cNvSpPr/>
      </xdr:nvSpPr>
      <xdr:spPr>
        <a:xfrm>
          <a:off x="16967200" y="1091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89199</xdr:rowOff>
    </xdr:from>
    <xdr:ext cx="762000" cy="259045"/>
    <xdr:sp macro="" textlink="">
      <xdr:nvSpPr>
        <xdr:cNvPr id="331" name="定員管理の状況該当値テキスト"/>
        <xdr:cNvSpPr txBox="1"/>
      </xdr:nvSpPr>
      <xdr:spPr>
        <a:xfrm>
          <a:off x="17106900" y="1089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91652</xdr:rowOff>
    </xdr:from>
    <xdr:to>
      <xdr:col>23</xdr:col>
      <xdr:colOff>457200</xdr:colOff>
      <xdr:row>64</xdr:row>
      <xdr:rowOff>21802</xdr:rowOff>
    </xdr:to>
    <xdr:sp macro="" textlink="">
      <xdr:nvSpPr>
        <xdr:cNvPr id="332" name="円/楕円 331"/>
        <xdr:cNvSpPr/>
      </xdr:nvSpPr>
      <xdr:spPr>
        <a:xfrm>
          <a:off x="16129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6579</xdr:rowOff>
    </xdr:from>
    <xdr:ext cx="736600" cy="259045"/>
    <xdr:sp macro="" textlink="">
      <xdr:nvSpPr>
        <xdr:cNvPr id="333" name="テキスト ボックス 332"/>
        <xdr:cNvSpPr txBox="1"/>
      </xdr:nvSpPr>
      <xdr:spPr>
        <a:xfrm>
          <a:off x="15798800" y="10979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86289</xdr:rowOff>
    </xdr:from>
    <xdr:to>
      <xdr:col>22</xdr:col>
      <xdr:colOff>254000</xdr:colOff>
      <xdr:row>64</xdr:row>
      <xdr:rowOff>16439</xdr:rowOff>
    </xdr:to>
    <xdr:sp macro="" textlink="">
      <xdr:nvSpPr>
        <xdr:cNvPr id="334" name="円/楕円 333"/>
        <xdr:cNvSpPr/>
      </xdr:nvSpPr>
      <xdr:spPr>
        <a:xfrm>
          <a:off x="15240000" y="1088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1216</xdr:rowOff>
    </xdr:from>
    <xdr:ext cx="762000" cy="259045"/>
    <xdr:sp macro="" textlink="">
      <xdr:nvSpPr>
        <xdr:cNvPr id="335" name="テキスト ボックス 334"/>
        <xdr:cNvSpPr txBox="1"/>
      </xdr:nvSpPr>
      <xdr:spPr>
        <a:xfrm>
          <a:off x="14909800" y="1097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109079</xdr:rowOff>
    </xdr:from>
    <xdr:to>
      <xdr:col>21</xdr:col>
      <xdr:colOff>50800</xdr:colOff>
      <xdr:row>64</xdr:row>
      <xdr:rowOff>39229</xdr:rowOff>
    </xdr:to>
    <xdr:sp macro="" textlink="">
      <xdr:nvSpPr>
        <xdr:cNvPr id="336" name="円/楕円 335"/>
        <xdr:cNvSpPr/>
      </xdr:nvSpPr>
      <xdr:spPr>
        <a:xfrm>
          <a:off x="14351000" y="1091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24006</xdr:rowOff>
    </xdr:from>
    <xdr:ext cx="762000" cy="259045"/>
    <xdr:sp macro="" textlink="">
      <xdr:nvSpPr>
        <xdr:cNvPr id="337" name="テキスト ボックス 336"/>
        <xdr:cNvSpPr txBox="1"/>
      </xdr:nvSpPr>
      <xdr:spPr>
        <a:xfrm>
          <a:off x="14020800" y="1099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80927</xdr:rowOff>
    </xdr:from>
    <xdr:to>
      <xdr:col>19</xdr:col>
      <xdr:colOff>533400</xdr:colOff>
      <xdr:row>64</xdr:row>
      <xdr:rowOff>11077</xdr:rowOff>
    </xdr:to>
    <xdr:sp macro="" textlink="">
      <xdr:nvSpPr>
        <xdr:cNvPr id="338" name="円/楕円 337"/>
        <xdr:cNvSpPr/>
      </xdr:nvSpPr>
      <xdr:spPr>
        <a:xfrm>
          <a:off x="13462000" y="108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167304</xdr:rowOff>
    </xdr:from>
    <xdr:ext cx="762000" cy="259045"/>
    <xdr:sp macro="" textlink="">
      <xdr:nvSpPr>
        <xdr:cNvPr id="339" name="テキスト ボックス 338"/>
        <xdr:cNvSpPr txBox="1"/>
      </xdr:nvSpPr>
      <xdr:spPr>
        <a:xfrm>
          <a:off x="13131800" y="1096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5.4</a:t>
          </a:r>
          <a:r>
            <a:rPr kumimoji="1" lang="ja-JP" altLang="en-US" sz="1300">
              <a:latin typeface="ＭＳ Ｐゴシック"/>
            </a:rPr>
            <a:t>ポイント下回っており，償還金の減により対前年度比においても</a:t>
          </a:r>
          <a:r>
            <a:rPr kumimoji="1" lang="en-US" altLang="ja-JP" sz="1300">
              <a:latin typeface="ＭＳ Ｐゴシック"/>
            </a:rPr>
            <a:t>1.5</a:t>
          </a:r>
          <a:r>
            <a:rPr kumimoji="1" lang="ja-JP" altLang="en-US" sz="1300">
              <a:latin typeface="ＭＳ Ｐゴシック"/>
            </a:rPr>
            <a:t>ポイント下回った。</a:t>
          </a:r>
          <a:endParaRPr kumimoji="1" lang="en-US" altLang="ja-JP" sz="1300">
            <a:latin typeface="ＭＳ Ｐゴシック"/>
          </a:endParaRPr>
        </a:p>
        <a:p>
          <a:r>
            <a:rPr kumimoji="1" lang="ja-JP" altLang="en-US" sz="1300">
              <a:latin typeface="ＭＳ Ｐゴシック"/>
            </a:rPr>
            <a:t>　しかしながら平成２７年度までは，統合小学校校舎建設事業</a:t>
          </a:r>
          <a:r>
            <a:rPr kumimoji="1" lang="ja-JP" altLang="en-US" sz="1300">
              <a:solidFill>
                <a:sysClr val="windowText" lastClr="000000"/>
              </a:solidFill>
              <a:latin typeface="ＭＳ Ｐゴシック"/>
            </a:rPr>
            <a:t>の継続もあり，それに係る地方債発行により更なる上昇が見込まれるため，その他の</a:t>
          </a:r>
          <a:r>
            <a:rPr kumimoji="1" lang="ja-JP" altLang="en-US" sz="1300">
              <a:latin typeface="ＭＳ Ｐゴシック"/>
            </a:rPr>
            <a:t>地方債の発行を抑制し，急激な比率の上昇を抑える必要がある。</a:t>
          </a:r>
        </a:p>
      </xdr:txBody>
    </xdr:sp>
    <xdr:clientData/>
  </xdr:twoCellAnchor>
  <xdr:oneCellAnchor>
    <xdr:from>
      <xdr:col>18</xdr:col>
      <xdr:colOff>444500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68" name="直線コネクタ 367"/>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69"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0" name="直線コネクタ 369"/>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1"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2" name="直線コネクタ 371"/>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67733</xdr:rowOff>
    </xdr:from>
    <xdr:to>
      <xdr:col>24</xdr:col>
      <xdr:colOff>558800</xdr:colOff>
      <xdr:row>39</xdr:row>
      <xdr:rowOff>16933</xdr:rowOff>
    </xdr:to>
    <xdr:cxnSp macro="">
      <xdr:nvCxnSpPr>
        <xdr:cNvPr id="373" name="直線コネクタ 372"/>
        <xdr:cNvCxnSpPr/>
      </xdr:nvCxnSpPr>
      <xdr:spPr>
        <a:xfrm flipV="1">
          <a:off x="16179800" y="658283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7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5" name="フローチャート : 判断 37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16933</xdr:rowOff>
    </xdr:from>
    <xdr:to>
      <xdr:col>23</xdr:col>
      <xdr:colOff>406400</xdr:colOff>
      <xdr:row>39</xdr:row>
      <xdr:rowOff>65194</xdr:rowOff>
    </xdr:to>
    <xdr:cxnSp macro="">
      <xdr:nvCxnSpPr>
        <xdr:cNvPr id="376" name="直線コネクタ 375"/>
        <xdr:cNvCxnSpPr/>
      </xdr:nvCxnSpPr>
      <xdr:spPr>
        <a:xfrm flipV="1">
          <a:off x="15290800" y="67034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77" name="フローチャート : 判断 37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78" name="テキスト ボックス 37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65194</xdr:rowOff>
    </xdr:from>
    <xdr:to>
      <xdr:col>22</xdr:col>
      <xdr:colOff>203200</xdr:colOff>
      <xdr:row>39</xdr:row>
      <xdr:rowOff>105410</xdr:rowOff>
    </xdr:to>
    <xdr:cxnSp macro="">
      <xdr:nvCxnSpPr>
        <xdr:cNvPr id="379" name="直線コネクタ 378"/>
        <xdr:cNvCxnSpPr/>
      </xdr:nvCxnSpPr>
      <xdr:spPr>
        <a:xfrm flipV="1">
          <a:off x="14401800" y="67517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0" name="フローチャート : 判断 379"/>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127864</xdr:rowOff>
    </xdr:from>
    <xdr:ext cx="762000" cy="259045"/>
    <xdr:sp macro="" textlink="">
      <xdr:nvSpPr>
        <xdr:cNvPr id="381" name="テキスト ボックス 380"/>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57150</xdr:rowOff>
    </xdr:from>
    <xdr:to>
      <xdr:col>21</xdr:col>
      <xdr:colOff>0</xdr:colOff>
      <xdr:row>39</xdr:row>
      <xdr:rowOff>105410</xdr:rowOff>
    </xdr:to>
    <xdr:cxnSp macro="">
      <xdr:nvCxnSpPr>
        <xdr:cNvPr id="382" name="直線コネクタ 381"/>
        <xdr:cNvCxnSpPr/>
      </xdr:nvCxnSpPr>
      <xdr:spPr>
        <a:xfrm>
          <a:off x="13512800" y="674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3" name="フローチャート : 判断 382"/>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84" name="テキスト ボックス 383"/>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5" name="フローチャート : 判断 384"/>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36847</xdr:rowOff>
    </xdr:from>
    <xdr:ext cx="762000" cy="259045"/>
    <xdr:sp macro="" textlink="">
      <xdr:nvSpPr>
        <xdr:cNvPr id="386" name="テキスト ボックス 385"/>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16933</xdr:rowOff>
    </xdr:from>
    <xdr:to>
      <xdr:col>24</xdr:col>
      <xdr:colOff>609600</xdr:colOff>
      <xdr:row>38</xdr:row>
      <xdr:rowOff>118533</xdr:rowOff>
    </xdr:to>
    <xdr:sp macro="" textlink="">
      <xdr:nvSpPr>
        <xdr:cNvPr id="392" name="円/楕円 391"/>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33460</xdr:rowOff>
    </xdr:from>
    <xdr:ext cx="762000" cy="259045"/>
    <xdr:sp macro="" textlink="">
      <xdr:nvSpPr>
        <xdr:cNvPr id="393"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137583</xdr:rowOff>
    </xdr:from>
    <xdr:to>
      <xdr:col>23</xdr:col>
      <xdr:colOff>457200</xdr:colOff>
      <xdr:row>39</xdr:row>
      <xdr:rowOff>67733</xdr:rowOff>
    </xdr:to>
    <xdr:sp macro="" textlink="">
      <xdr:nvSpPr>
        <xdr:cNvPr id="394" name="円/楕円 393"/>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77910</xdr:rowOff>
    </xdr:from>
    <xdr:ext cx="736600" cy="259045"/>
    <xdr:sp macro="" textlink="">
      <xdr:nvSpPr>
        <xdr:cNvPr id="395" name="テキスト ボックス 394"/>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14394</xdr:rowOff>
    </xdr:from>
    <xdr:to>
      <xdr:col>22</xdr:col>
      <xdr:colOff>254000</xdr:colOff>
      <xdr:row>39</xdr:row>
      <xdr:rowOff>115994</xdr:rowOff>
    </xdr:to>
    <xdr:sp macro="" textlink="">
      <xdr:nvSpPr>
        <xdr:cNvPr id="396" name="円/楕円 395"/>
        <xdr:cNvSpPr/>
      </xdr:nvSpPr>
      <xdr:spPr>
        <a:xfrm>
          <a:off x="15240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126171</xdr:rowOff>
    </xdr:from>
    <xdr:ext cx="762000" cy="259045"/>
    <xdr:sp macro="" textlink="">
      <xdr:nvSpPr>
        <xdr:cNvPr id="397" name="テキスト ボックス 396"/>
        <xdr:cNvSpPr txBox="1"/>
      </xdr:nvSpPr>
      <xdr:spPr>
        <a:xfrm>
          <a:off x="14909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54610</xdr:rowOff>
    </xdr:from>
    <xdr:to>
      <xdr:col>21</xdr:col>
      <xdr:colOff>50800</xdr:colOff>
      <xdr:row>39</xdr:row>
      <xdr:rowOff>156210</xdr:rowOff>
    </xdr:to>
    <xdr:sp macro="" textlink="">
      <xdr:nvSpPr>
        <xdr:cNvPr id="398" name="円/楕円 397"/>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166387</xdr:rowOff>
    </xdr:from>
    <xdr:ext cx="762000" cy="259045"/>
    <xdr:sp macro="" textlink="">
      <xdr:nvSpPr>
        <xdr:cNvPr id="399" name="テキスト ボックス 398"/>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6350</xdr:rowOff>
    </xdr:from>
    <xdr:to>
      <xdr:col>19</xdr:col>
      <xdr:colOff>533400</xdr:colOff>
      <xdr:row>39</xdr:row>
      <xdr:rowOff>107950</xdr:rowOff>
    </xdr:to>
    <xdr:sp macro="" textlink="">
      <xdr:nvSpPr>
        <xdr:cNvPr id="400" name="円/楕円 399"/>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118127</xdr:rowOff>
    </xdr:from>
    <xdr:ext cx="762000" cy="259045"/>
    <xdr:sp macro="" textlink="">
      <xdr:nvSpPr>
        <xdr:cNvPr id="401" name="テキスト ボックス 400"/>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前年度は</a:t>
          </a:r>
          <a:r>
            <a:rPr kumimoji="1" lang="ja-JP" altLang="en-US" sz="1300">
              <a:solidFill>
                <a:sysClr val="windowText" lastClr="000000"/>
              </a:solidFill>
              <a:latin typeface="ＭＳ Ｐゴシック"/>
            </a:rPr>
            <a:t>類似団体平均を</a:t>
          </a:r>
          <a:r>
            <a:rPr kumimoji="1" lang="en-US" altLang="ja-JP" sz="1300">
              <a:solidFill>
                <a:sysClr val="windowText" lastClr="000000"/>
              </a:solidFill>
              <a:latin typeface="ＭＳ Ｐゴシック"/>
            </a:rPr>
            <a:t>16.3</a:t>
          </a:r>
          <a:r>
            <a:rPr kumimoji="1" lang="ja-JP" altLang="en-US" sz="1300">
              <a:solidFill>
                <a:sysClr val="windowText" lastClr="000000"/>
              </a:solidFill>
              <a:latin typeface="ＭＳ Ｐゴシック"/>
            </a:rPr>
            <a:t>ポイント下回っていたが，統合小学校校舎建設事業，役場庁舎耐震改修事業等の大規模事業の新規借り入れにより地方債現在高が増えたことによって平成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年度は類似団体平均を</a:t>
          </a:r>
          <a:r>
            <a:rPr kumimoji="1" lang="en-US" altLang="ja-JP" sz="1300">
              <a:solidFill>
                <a:sysClr val="windowText" lastClr="000000"/>
              </a:solidFill>
              <a:latin typeface="ＭＳ Ｐゴシック"/>
            </a:rPr>
            <a:t>17.4</a:t>
          </a:r>
          <a:r>
            <a:rPr kumimoji="1" lang="ja-JP" altLang="en-US" sz="1300">
              <a:solidFill>
                <a:sysClr val="windowText" lastClr="000000"/>
              </a:solidFill>
              <a:latin typeface="ＭＳ Ｐゴシック"/>
            </a:rPr>
            <a:t>ポイント上回った。平成２７年度までは，これら</a:t>
          </a:r>
          <a:r>
            <a:rPr kumimoji="1" lang="ja-JP" altLang="en-US" sz="1300">
              <a:latin typeface="ＭＳ Ｐゴシック"/>
            </a:rPr>
            <a:t>事業の継続もあることから更なる上昇が見込まれるため，その他の地方債の発行を抑制し，基金の積み立て等により急激な比率の上昇を抑える必要がある。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28" name="直線コネクタ 427"/>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29"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0" name="直線コネクタ 429"/>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64186</xdr:rowOff>
    </xdr:from>
    <xdr:to>
      <xdr:col>24</xdr:col>
      <xdr:colOff>558800</xdr:colOff>
      <xdr:row>16</xdr:row>
      <xdr:rowOff>26899</xdr:rowOff>
    </xdr:to>
    <xdr:cxnSp macro="">
      <xdr:nvCxnSpPr>
        <xdr:cNvPr id="433" name="直線コネクタ 432"/>
        <xdr:cNvCxnSpPr/>
      </xdr:nvCxnSpPr>
      <xdr:spPr>
        <a:xfrm>
          <a:off x="16179800" y="2635936"/>
          <a:ext cx="838200" cy="1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80103</xdr:rowOff>
    </xdr:from>
    <xdr:ext cx="762000" cy="259045"/>
    <xdr:sp macro="" textlink="">
      <xdr:nvSpPr>
        <xdr:cNvPr id="434" name="将来負担の状況平均値テキスト"/>
        <xdr:cNvSpPr txBox="1"/>
      </xdr:nvSpPr>
      <xdr:spPr>
        <a:xfrm>
          <a:off x="17106900" y="248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5" name="フローチャート : 判断 434"/>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64186</xdr:rowOff>
    </xdr:from>
    <xdr:to>
      <xdr:col>23</xdr:col>
      <xdr:colOff>406400</xdr:colOff>
      <xdr:row>15</xdr:row>
      <xdr:rowOff>77216</xdr:rowOff>
    </xdr:to>
    <xdr:cxnSp macro="">
      <xdr:nvCxnSpPr>
        <xdr:cNvPr id="436" name="直線コネクタ 435"/>
        <xdr:cNvCxnSpPr/>
      </xdr:nvCxnSpPr>
      <xdr:spPr>
        <a:xfrm flipV="1">
          <a:off x="15290800" y="263593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37" name="フローチャート : 判断 436"/>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6977</xdr:rowOff>
    </xdr:from>
    <xdr:ext cx="736600" cy="259045"/>
    <xdr:sp macro="" textlink="">
      <xdr:nvSpPr>
        <xdr:cNvPr id="438" name="テキスト ボックス 437"/>
        <xdr:cNvSpPr txBox="1"/>
      </xdr:nvSpPr>
      <xdr:spPr>
        <a:xfrm>
          <a:off x="15798800" y="27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77216</xdr:rowOff>
    </xdr:from>
    <xdr:to>
      <xdr:col>22</xdr:col>
      <xdr:colOff>203200</xdr:colOff>
      <xdr:row>15</xdr:row>
      <xdr:rowOff>138024</xdr:rowOff>
    </xdr:to>
    <xdr:cxnSp macro="">
      <xdr:nvCxnSpPr>
        <xdr:cNvPr id="439" name="直線コネクタ 438"/>
        <xdr:cNvCxnSpPr/>
      </xdr:nvCxnSpPr>
      <xdr:spPr>
        <a:xfrm flipV="1">
          <a:off x="14401800" y="2648966"/>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0" name="フローチャート : 判断 439"/>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39311</xdr:rowOff>
    </xdr:from>
    <xdr:ext cx="762000" cy="259045"/>
    <xdr:sp macro="" textlink="">
      <xdr:nvSpPr>
        <xdr:cNvPr id="441" name="テキスト ボックス 440"/>
        <xdr:cNvSpPr txBox="1"/>
      </xdr:nvSpPr>
      <xdr:spPr>
        <a:xfrm>
          <a:off x="14909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69494</xdr:rowOff>
    </xdr:from>
    <xdr:to>
      <xdr:col>21</xdr:col>
      <xdr:colOff>0</xdr:colOff>
      <xdr:row>15</xdr:row>
      <xdr:rowOff>138024</xdr:rowOff>
    </xdr:to>
    <xdr:cxnSp macro="">
      <xdr:nvCxnSpPr>
        <xdr:cNvPr id="442" name="直線コネクタ 441"/>
        <xdr:cNvCxnSpPr/>
      </xdr:nvCxnSpPr>
      <xdr:spPr>
        <a:xfrm>
          <a:off x="13512800" y="2641244"/>
          <a:ext cx="889000" cy="6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3" name="フローチャート : 判断 442"/>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53789</xdr:rowOff>
    </xdr:from>
    <xdr:ext cx="762000" cy="259045"/>
    <xdr:sp macro="" textlink="">
      <xdr:nvSpPr>
        <xdr:cNvPr id="444" name="テキスト ボックス 443"/>
        <xdr:cNvSpPr txBox="1"/>
      </xdr:nvSpPr>
      <xdr:spPr>
        <a:xfrm>
          <a:off x="14020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45" name="フローチャート : 判断 444"/>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81297</xdr:rowOff>
    </xdr:from>
    <xdr:ext cx="762000" cy="259045"/>
    <xdr:sp macro="" textlink="">
      <xdr:nvSpPr>
        <xdr:cNvPr id="446" name="テキスト ボックス 445"/>
        <xdr:cNvSpPr txBox="1"/>
      </xdr:nvSpPr>
      <xdr:spPr>
        <a:xfrm>
          <a:off x="13131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147549</xdr:rowOff>
    </xdr:from>
    <xdr:to>
      <xdr:col>24</xdr:col>
      <xdr:colOff>609600</xdr:colOff>
      <xdr:row>16</xdr:row>
      <xdr:rowOff>77699</xdr:rowOff>
    </xdr:to>
    <xdr:sp macro="" textlink="">
      <xdr:nvSpPr>
        <xdr:cNvPr id="452" name="円/楕円 451"/>
        <xdr:cNvSpPr/>
      </xdr:nvSpPr>
      <xdr:spPr>
        <a:xfrm>
          <a:off x="16967200" y="271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119626</xdr:rowOff>
    </xdr:from>
    <xdr:ext cx="762000" cy="259045"/>
    <xdr:sp macro="" textlink="">
      <xdr:nvSpPr>
        <xdr:cNvPr id="453" name="将来負担の状況該当値テキスト"/>
        <xdr:cNvSpPr txBox="1"/>
      </xdr:nvSpPr>
      <xdr:spPr>
        <a:xfrm>
          <a:off x="17106900" y="269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13386</xdr:rowOff>
    </xdr:from>
    <xdr:to>
      <xdr:col>23</xdr:col>
      <xdr:colOff>457200</xdr:colOff>
      <xdr:row>15</xdr:row>
      <xdr:rowOff>114986</xdr:rowOff>
    </xdr:to>
    <xdr:sp macro="" textlink="">
      <xdr:nvSpPr>
        <xdr:cNvPr id="454" name="円/楕円 453"/>
        <xdr:cNvSpPr/>
      </xdr:nvSpPr>
      <xdr:spPr>
        <a:xfrm>
          <a:off x="16129000" y="258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125163</xdr:rowOff>
    </xdr:from>
    <xdr:ext cx="736600" cy="259045"/>
    <xdr:sp macro="" textlink="">
      <xdr:nvSpPr>
        <xdr:cNvPr id="455" name="テキスト ボックス 454"/>
        <xdr:cNvSpPr txBox="1"/>
      </xdr:nvSpPr>
      <xdr:spPr>
        <a:xfrm>
          <a:off x="15798800" y="2354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26416</xdr:rowOff>
    </xdr:from>
    <xdr:to>
      <xdr:col>22</xdr:col>
      <xdr:colOff>254000</xdr:colOff>
      <xdr:row>15</xdr:row>
      <xdr:rowOff>128016</xdr:rowOff>
    </xdr:to>
    <xdr:sp macro="" textlink="">
      <xdr:nvSpPr>
        <xdr:cNvPr id="456" name="円/楕円 455"/>
        <xdr:cNvSpPr/>
      </xdr:nvSpPr>
      <xdr:spPr>
        <a:xfrm>
          <a:off x="15240000" y="2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138193</xdr:rowOff>
    </xdr:from>
    <xdr:ext cx="762000" cy="259045"/>
    <xdr:sp macro="" textlink="">
      <xdr:nvSpPr>
        <xdr:cNvPr id="457" name="テキスト ボックス 456"/>
        <xdr:cNvSpPr txBox="1"/>
      </xdr:nvSpPr>
      <xdr:spPr>
        <a:xfrm>
          <a:off x="14909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87224</xdr:rowOff>
    </xdr:from>
    <xdr:to>
      <xdr:col>21</xdr:col>
      <xdr:colOff>50800</xdr:colOff>
      <xdr:row>16</xdr:row>
      <xdr:rowOff>17374</xdr:rowOff>
    </xdr:to>
    <xdr:sp macro="" textlink="">
      <xdr:nvSpPr>
        <xdr:cNvPr id="458" name="円/楕円 457"/>
        <xdr:cNvSpPr/>
      </xdr:nvSpPr>
      <xdr:spPr>
        <a:xfrm>
          <a:off x="14351000" y="265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27551</xdr:rowOff>
    </xdr:from>
    <xdr:ext cx="762000" cy="259045"/>
    <xdr:sp macro="" textlink="">
      <xdr:nvSpPr>
        <xdr:cNvPr id="459" name="テキスト ボックス 458"/>
        <xdr:cNvSpPr txBox="1"/>
      </xdr:nvSpPr>
      <xdr:spPr>
        <a:xfrm>
          <a:off x="14020800" y="242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18694</xdr:rowOff>
    </xdr:from>
    <xdr:to>
      <xdr:col>19</xdr:col>
      <xdr:colOff>533400</xdr:colOff>
      <xdr:row>15</xdr:row>
      <xdr:rowOff>120294</xdr:rowOff>
    </xdr:to>
    <xdr:sp macro="" textlink="">
      <xdr:nvSpPr>
        <xdr:cNvPr id="460" name="円/楕円 459"/>
        <xdr:cNvSpPr/>
      </xdr:nvSpPr>
      <xdr:spPr>
        <a:xfrm>
          <a:off x="13462000" y="259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130471</xdr:rowOff>
    </xdr:from>
    <xdr:ext cx="762000" cy="259045"/>
    <xdr:sp macro="" textlink="">
      <xdr:nvSpPr>
        <xdr:cNvPr id="461" name="テキスト ボックス 460"/>
        <xdr:cNvSpPr txBox="1"/>
      </xdr:nvSpPr>
      <xdr:spPr>
        <a:xfrm>
          <a:off x="13131800" y="23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茨城県大洗町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17,870
17,193
23.74
11,948,371
10,876,940
503,786
4,209,773
8,164,738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66.1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人件費に係る経常収支比率については，退職手当組合負担金の減等により，対前年度比で</a:t>
          </a:r>
          <a:r>
            <a:rPr kumimoji="1" lang="en-US" altLang="ja-JP" sz="1100">
              <a:latin typeface="ＭＳ Ｐゴシック"/>
            </a:rPr>
            <a:t>2.1</a:t>
          </a:r>
          <a:r>
            <a:rPr kumimoji="1" lang="ja-JP" altLang="en-US" sz="1100">
              <a:latin typeface="ＭＳ Ｐゴシック"/>
            </a:rPr>
            <a:t>ポイント減少した。類似団体平均</a:t>
          </a:r>
          <a:r>
            <a:rPr kumimoji="1" lang="ja-JP" altLang="en-US" sz="1100">
              <a:solidFill>
                <a:sysClr val="windowText" lastClr="000000"/>
              </a:solidFill>
              <a:latin typeface="ＭＳ Ｐゴシック"/>
            </a:rPr>
            <a:t>を</a:t>
          </a:r>
          <a:r>
            <a:rPr kumimoji="1" lang="en-US" altLang="ja-JP" sz="1100">
              <a:solidFill>
                <a:sysClr val="windowText" lastClr="000000"/>
              </a:solidFill>
              <a:latin typeface="ＭＳ Ｐゴシック"/>
            </a:rPr>
            <a:t>9.5</a:t>
          </a:r>
          <a:r>
            <a:rPr kumimoji="1" lang="ja-JP" altLang="en-US" sz="1100">
              <a:solidFill>
                <a:sysClr val="windowText" lastClr="000000"/>
              </a:solidFill>
              <a:latin typeface="ＭＳ Ｐゴシック"/>
            </a:rPr>
            <a:t>ポイント</a:t>
          </a:r>
          <a:r>
            <a:rPr kumimoji="1" lang="ja-JP" altLang="en-US" sz="1100">
              <a:latin typeface="ＭＳ Ｐゴシック"/>
            </a:rPr>
            <a:t>上回っているが，これは，当町に原子力施設が立地しており，また，常備消防業務の必要性から町単独で消防を運営していること，さらには，全国有数の観光地としての積極的な施策の展開と復興事業の実施に人員を要していることが要因である。</a:t>
          </a:r>
          <a:endParaRPr kumimoji="1" lang="en-US" altLang="ja-JP" sz="1100">
            <a:latin typeface="ＭＳ Ｐゴシック"/>
          </a:endParaRPr>
        </a:p>
        <a:p>
          <a:r>
            <a:rPr kumimoji="1" lang="ja-JP" altLang="en-US" sz="1100">
              <a:latin typeface="ＭＳ Ｐゴシック"/>
            </a:rPr>
            <a:t>　今後，職員年齢の低下により減少が見込まれているが，適正な定員管理と行財政改革の取り組みを通して，人件費の削減に努める。</a:t>
          </a:r>
          <a:endParaRPr kumimoji="1" lang="en-US" altLang="ja-JP"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106426</xdr:rowOff>
    </xdr:from>
    <xdr:to>
      <xdr:col>7</xdr:col>
      <xdr:colOff>15875</xdr:colOff>
      <xdr:row>40</xdr:row>
      <xdr:rowOff>30988</xdr:rowOff>
    </xdr:to>
    <xdr:cxnSp macro="">
      <xdr:nvCxnSpPr>
        <xdr:cNvPr id="62" name="直線コネクタ 61"/>
        <xdr:cNvCxnSpPr/>
      </xdr:nvCxnSpPr>
      <xdr:spPr>
        <a:xfrm flipV="1">
          <a:off x="3987800" y="679297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30988</xdr:rowOff>
    </xdr:from>
    <xdr:to>
      <xdr:col>5</xdr:col>
      <xdr:colOff>549275</xdr:colOff>
      <xdr:row>40</xdr:row>
      <xdr:rowOff>99568</xdr:rowOff>
    </xdr:to>
    <xdr:cxnSp macro="">
      <xdr:nvCxnSpPr>
        <xdr:cNvPr id="65" name="直線コネクタ 64"/>
        <xdr:cNvCxnSpPr/>
      </xdr:nvCxnSpPr>
      <xdr:spPr>
        <a:xfrm flipV="1">
          <a:off x="3098800" y="68889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7" name="テキスト ボックス 66"/>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30988</xdr:rowOff>
    </xdr:from>
    <xdr:to>
      <xdr:col>4</xdr:col>
      <xdr:colOff>346075</xdr:colOff>
      <xdr:row>40</xdr:row>
      <xdr:rowOff>99568</xdr:rowOff>
    </xdr:to>
    <xdr:cxnSp macro="">
      <xdr:nvCxnSpPr>
        <xdr:cNvPr id="68" name="直線コネクタ 67"/>
        <xdr:cNvCxnSpPr/>
      </xdr:nvCxnSpPr>
      <xdr:spPr>
        <a:xfrm>
          <a:off x="2209800" y="68889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165862</xdr:rowOff>
    </xdr:from>
    <xdr:to>
      <xdr:col>3</xdr:col>
      <xdr:colOff>142875</xdr:colOff>
      <xdr:row>40</xdr:row>
      <xdr:rowOff>30988</xdr:rowOff>
    </xdr:to>
    <xdr:cxnSp macro="">
      <xdr:nvCxnSpPr>
        <xdr:cNvPr id="71" name="直線コネクタ 70"/>
        <xdr:cNvCxnSpPr/>
      </xdr:nvCxnSpPr>
      <xdr:spPr>
        <a:xfrm>
          <a:off x="1320800" y="68524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126255</xdr:rowOff>
    </xdr:from>
    <xdr:ext cx="762000" cy="259045"/>
    <xdr:sp macro="" textlink="">
      <xdr:nvSpPr>
        <xdr:cNvPr id="73" name="テキスト ボックス 72"/>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5" name="テキスト ボックス 74"/>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55626</xdr:rowOff>
    </xdr:from>
    <xdr:to>
      <xdr:col>7</xdr:col>
      <xdr:colOff>66675</xdr:colOff>
      <xdr:row>39</xdr:row>
      <xdr:rowOff>157226</xdr:rowOff>
    </xdr:to>
    <xdr:sp macro="" textlink="">
      <xdr:nvSpPr>
        <xdr:cNvPr id="81" name="円/楕円 80"/>
        <xdr:cNvSpPr/>
      </xdr:nvSpPr>
      <xdr:spPr>
        <a:xfrm>
          <a:off x="47752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135653</xdr:rowOff>
    </xdr:from>
    <xdr:ext cx="762000" cy="259045"/>
    <xdr:sp macro="" textlink="">
      <xdr:nvSpPr>
        <xdr:cNvPr id="82" name="人件費該当値テキスト"/>
        <xdr:cNvSpPr txBox="1"/>
      </xdr:nvSpPr>
      <xdr:spPr>
        <a:xfrm>
          <a:off x="4914900" y="665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151638</xdr:rowOff>
    </xdr:from>
    <xdr:to>
      <xdr:col>5</xdr:col>
      <xdr:colOff>600075</xdr:colOff>
      <xdr:row>40</xdr:row>
      <xdr:rowOff>81788</xdr:rowOff>
    </xdr:to>
    <xdr:sp macro="" textlink="">
      <xdr:nvSpPr>
        <xdr:cNvPr id="83" name="円/楕円 82"/>
        <xdr:cNvSpPr/>
      </xdr:nvSpPr>
      <xdr:spPr>
        <a:xfrm>
          <a:off x="3937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66565</xdr:rowOff>
    </xdr:from>
    <xdr:ext cx="736600" cy="259045"/>
    <xdr:sp macro="" textlink="">
      <xdr:nvSpPr>
        <xdr:cNvPr id="84" name="テキスト ボックス 83"/>
        <xdr:cNvSpPr txBox="1"/>
      </xdr:nvSpPr>
      <xdr:spPr>
        <a:xfrm>
          <a:off x="3606800" y="692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48768</xdr:rowOff>
    </xdr:from>
    <xdr:to>
      <xdr:col>4</xdr:col>
      <xdr:colOff>396875</xdr:colOff>
      <xdr:row>40</xdr:row>
      <xdr:rowOff>150368</xdr:rowOff>
    </xdr:to>
    <xdr:sp macro="" textlink="">
      <xdr:nvSpPr>
        <xdr:cNvPr id="85" name="円/楕円 84"/>
        <xdr:cNvSpPr/>
      </xdr:nvSpPr>
      <xdr:spPr>
        <a:xfrm>
          <a:off x="3048000" y="69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135145</xdr:rowOff>
    </xdr:from>
    <xdr:ext cx="762000" cy="259045"/>
    <xdr:sp macro="" textlink="">
      <xdr:nvSpPr>
        <xdr:cNvPr id="86" name="テキスト ボックス 85"/>
        <xdr:cNvSpPr txBox="1"/>
      </xdr:nvSpPr>
      <xdr:spPr>
        <a:xfrm>
          <a:off x="27178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151638</xdr:rowOff>
    </xdr:from>
    <xdr:to>
      <xdr:col>3</xdr:col>
      <xdr:colOff>193675</xdr:colOff>
      <xdr:row>40</xdr:row>
      <xdr:rowOff>81788</xdr:rowOff>
    </xdr:to>
    <xdr:sp macro="" textlink="">
      <xdr:nvSpPr>
        <xdr:cNvPr id="87" name="円/楕円 86"/>
        <xdr:cNvSpPr/>
      </xdr:nvSpPr>
      <xdr:spPr>
        <a:xfrm>
          <a:off x="2159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66565</xdr:rowOff>
    </xdr:from>
    <xdr:ext cx="762000" cy="259045"/>
    <xdr:sp macro="" textlink="">
      <xdr:nvSpPr>
        <xdr:cNvPr id="88" name="テキスト ボックス 87"/>
        <xdr:cNvSpPr txBox="1"/>
      </xdr:nvSpPr>
      <xdr:spPr>
        <a:xfrm>
          <a:off x="1828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115062</xdr:rowOff>
    </xdr:from>
    <xdr:to>
      <xdr:col>1</xdr:col>
      <xdr:colOff>676275</xdr:colOff>
      <xdr:row>40</xdr:row>
      <xdr:rowOff>45212</xdr:rowOff>
    </xdr:to>
    <xdr:sp macro="" textlink="">
      <xdr:nvSpPr>
        <xdr:cNvPr id="89" name="円/楕円 88"/>
        <xdr:cNvSpPr/>
      </xdr:nvSpPr>
      <xdr:spPr>
        <a:xfrm>
          <a:off x="1270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29989</xdr:rowOff>
    </xdr:from>
    <xdr:ext cx="762000" cy="259045"/>
    <xdr:sp macro="" textlink="">
      <xdr:nvSpPr>
        <xdr:cNvPr id="90" name="テキスト ボックス 89"/>
        <xdr:cNvSpPr txBox="1"/>
      </xdr:nvSpPr>
      <xdr:spPr>
        <a:xfrm>
          <a:off x="939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物件費に係る経常収支比率については，昨年度より</a:t>
          </a:r>
          <a:r>
            <a:rPr kumimoji="1" lang="en-US" altLang="ja-JP" sz="1300">
              <a:latin typeface="ＭＳ Ｐゴシック"/>
            </a:rPr>
            <a:t>1.3</a:t>
          </a:r>
          <a:r>
            <a:rPr kumimoji="1" lang="ja-JP" altLang="en-US" sz="1300">
              <a:latin typeface="ＭＳ Ｐゴシック"/>
            </a:rPr>
            <a:t>ポイント上昇し類似団体と比較すると</a:t>
          </a:r>
          <a:r>
            <a:rPr kumimoji="1" lang="en-US" altLang="ja-JP" sz="1300">
              <a:latin typeface="ＭＳ Ｐゴシック"/>
            </a:rPr>
            <a:t>2.5</a:t>
          </a:r>
          <a:r>
            <a:rPr kumimoji="1" lang="ja-JP" altLang="en-US" sz="1300">
              <a:latin typeface="ＭＳ Ｐゴシック"/>
            </a:rPr>
            <a:t>ポイント高くなっている。これは，光熱水費の増や消費税の増税による影響のほか，複数の県施設の指定管理業務を担っていることによるためである。</a:t>
          </a:r>
          <a:endParaRPr kumimoji="1" lang="en-US" altLang="ja-JP" sz="1300">
            <a:latin typeface="ＭＳ Ｐゴシック"/>
          </a:endParaRPr>
        </a:p>
        <a:p>
          <a:r>
            <a:rPr kumimoji="1" lang="ja-JP" altLang="en-US" sz="1300">
              <a:latin typeface="ＭＳ Ｐゴシック"/>
            </a:rPr>
            <a:t>引き続き施設管理経費の節減や施設使用料等の財源確保に努める。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71483</xdr:rowOff>
    </xdr:from>
    <xdr:to>
      <xdr:col>24</xdr:col>
      <xdr:colOff>31750</xdr:colOff>
      <xdr:row>16</xdr:row>
      <xdr:rowOff>156391</xdr:rowOff>
    </xdr:to>
    <xdr:cxnSp macro="">
      <xdr:nvCxnSpPr>
        <xdr:cNvPr id="125" name="直線コネクタ 124"/>
        <xdr:cNvCxnSpPr/>
      </xdr:nvCxnSpPr>
      <xdr:spPr>
        <a:xfrm>
          <a:off x="15671800" y="2814683"/>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130283</xdr:rowOff>
    </xdr:from>
    <xdr:ext cx="762000" cy="259045"/>
    <xdr:sp macro="" textlink="">
      <xdr:nvSpPr>
        <xdr:cNvPr id="126" name="物件費平均値テキスト"/>
        <xdr:cNvSpPr txBox="1"/>
      </xdr:nvSpPr>
      <xdr:spPr>
        <a:xfrm>
          <a:off x="16598900" y="253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151493</xdr:rowOff>
    </xdr:from>
    <xdr:to>
      <xdr:col>22</xdr:col>
      <xdr:colOff>565150</xdr:colOff>
      <xdr:row>16</xdr:row>
      <xdr:rowOff>71483</xdr:rowOff>
    </xdr:to>
    <xdr:cxnSp macro="">
      <xdr:nvCxnSpPr>
        <xdr:cNvPr id="128" name="直線コネクタ 127"/>
        <xdr:cNvCxnSpPr/>
      </xdr:nvCxnSpPr>
      <xdr:spPr>
        <a:xfrm>
          <a:off x="14782800" y="272324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14894</xdr:rowOff>
    </xdr:from>
    <xdr:ext cx="736600" cy="259045"/>
    <xdr:sp macro="" textlink="">
      <xdr:nvSpPr>
        <xdr:cNvPr id="130" name="テキスト ボックス 129"/>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151493</xdr:rowOff>
    </xdr:from>
    <xdr:to>
      <xdr:col>21</xdr:col>
      <xdr:colOff>361950</xdr:colOff>
      <xdr:row>15</xdr:row>
      <xdr:rowOff>151493</xdr:rowOff>
    </xdr:to>
    <xdr:cxnSp macro="">
      <xdr:nvCxnSpPr>
        <xdr:cNvPr id="131" name="直線コネクタ 130"/>
        <xdr:cNvCxnSpPr/>
      </xdr:nvCxnSpPr>
      <xdr:spPr>
        <a:xfrm>
          <a:off x="13893800" y="2723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3" name="テキスト ボックス 13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151493</xdr:rowOff>
    </xdr:from>
    <xdr:to>
      <xdr:col>20</xdr:col>
      <xdr:colOff>158750</xdr:colOff>
      <xdr:row>15</xdr:row>
      <xdr:rowOff>151493</xdr:rowOff>
    </xdr:to>
    <xdr:cxnSp macro="">
      <xdr:nvCxnSpPr>
        <xdr:cNvPr id="134" name="直線コネクタ 133"/>
        <xdr:cNvCxnSpPr/>
      </xdr:nvCxnSpPr>
      <xdr:spPr>
        <a:xfrm>
          <a:off x="13004800" y="2723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121030</xdr:rowOff>
    </xdr:from>
    <xdr:ext cx="762000" cy="259045"/>
    <xdr:sp macro="" textlink="">
      <xdr:nvSpPr>
        <xdr:cNvPr id="136" name="テキスト ボックス 135"/>
        <xdr:cNvSpPr txBox="1"/>
      </xdr:nvSpPr>
      <xdr:spPr>
        <a:xfrm>
          <a:off x="13512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37" name="フローチャート : 判断 136"/>
        <xdr:cNvSpPr/>
      </xdr:nvSpPr>
      <xdr:spPr>
        <a:xfrm>
          <a:off x="12954000" y="25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101436</xdr:rowOff>
    </xdr:from>
    <xdr:ext cx="762000" cy="259045"/>
    <xdr:sp macro="" textlink="">
      <xdr:nvSpPr>
        <xdr:cNvPr id="138" name="テキスト ボックス 137"/>
        <xdr:cNvSpPr txBox="1"/>
      </xdr:nvSpPr>
      <xdr:spPr>
        <a:xfrm>
          <a:off x="12623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44" name="円/楕円 143"/>
        <xdr:cNvSpPr/>
      </xdr:nvSpPr>
      <xdr:spPr>
        <a:xfrm>
          <a:off x="164592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77668</xdr:rowOff>
    </xdr:from>
    <xdr:ext cx="762000" cy="259045"/>
    <xdr:sp macro="" textlink="">
      <xdr:nvSpPr>
        <xdr:cNvPr id="145" name="物件費該当値テキスト"/>
        <xdr:cNvSpPr txBox="1"/>
      </xdr:nvSpPr>
      <xdr:spPr>
        <a:xfrm>
          <a:off x="16598900" y="282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20683</xdr:rowOff>
    </xdr:from>
    <xdr:to>
      <xdr:col>22</xdr:col>
      <xdr:colOff>615950</xdr:colOff>
      <xdr:row>16</xdr:row>
      <xdr:rowOff>122283</xdr:rowOff>
    </xdr:to>
    <xdr:sp macro="" textlink="">
      <xdr:nvSpPr>
        <xdr:cNvPr id="146" name="円/楕円 145"/>
        <xdr:cNvSpPr/>
      </xdr:nvSpPr>
      <xdr:spPr>
        <a:xfrm>
          <a:off x="15621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107060</xdr:rowOff>
    </xdr:from>
    <xdr:ext cx="736600" cy="259045"/>
    <xdr:sp macro="" textlink="">
      <xdr:nvSpPr>
        <xdr:cNvPr id="147" name="テキスト ボックス 146"/>
        <xdr:cNvSpPr txBox="1"/>
      </xdr:nvSpPr>
      <xdr:spPr>
        <a:xfrm>
          <a:off x="15290800" y="285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100693</xdr:rowOff>
    </xdr:from>
    <xdr:to>
      <xdr:col>21</xdr:col>
      <xdr:colOff>412750</xdr:colOff>
      <xdr:row>16</xdr:row>
      <xdr:rowOff>30843</xdr:rowOff>
    </xdr:to>
    <xdr:sp macro="" textlink="">
      <xdr:nvSpPr>
        <xdr:cNvPr id="148" name="円/楕円 147"/>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15620</xdr:rowOff>
    </xdr:from>
    <xdr:ext cx="762000" cy="259045"/>
    <xdr:sp macro="" textlink="">
      <xdr:nvSpPr>
        <xdr:cNvPr id="149" name="テキスト ボックス 148"/>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100693</xdr:rowOff>
    </xdr:from>
    <xdr:to>
      <xdr:col>20</xdr:col>
      <xdr:colOff>209550</xdr:colOff>
      <xdr:row>16</xdr:row>
      <xdr:rowOff>30843</xdr:rowOff>
    </xdr:to>
    <xdr:sp macro="" textlink="">
      <xdr:nvSpPr>
        <xdr:cNvPr id="150" name="円/楕円 149"/>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15620</xdr:rowOff>
    </xdr:from>
    <xdr:ext cx="762000" cy="259045"/>
    <xdr:sp macro="" textlink="">
      <xdr:nvSpPr>
        <xdr:cNvPr id="151" name="テキスト ボックス 150"/>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52" name="円/楕円 151"/>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53" name="テキスト ボックス 152"/>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扶助費に係る経常収支比率については，保育所入所児童数の減による保育所運営費の減及びそれに伴う保育料の減少等により，</a:t>
          </a:r>
          <a:r>
            <a:rPr kumimoji="1" lang="en-US" altLang="ja-JP" sz="1300">
              <a:latin typeface="ＭＳ Ｐゴシック"/>
            </a:rPr>
            <a:t>0.3</a:t>
          </a:r>
          <a:r>
            <a:rPr kumimoji="1" lang="ja-JP" altLang="en-US" sz="1300">
              <a:latin typeface="ＭＳ Ｐゴシック"/>
            </a:rPr>
            <a:t>ポイント減少となった。しかしながら扶助費については，今後も増加が見込まれるため，制度の改正等を含め</a:t>
          </a:r>
          <a:r>
            <a:rPr kumimoji="1" lang="ja-JP" altLang="en-US" sz="1300">
              <a:solidFill>
                <a:sysClr val="windowText" lastClr="000000"/>
              </a:solidFill>
              <a:latin typeface="ＭＳ Ｐゴシック"/>
            </a:rPr>
            <a:t>注視</a:t>
          </a:r>
          <a:r>
            <a:rPr kumimoji="1" lang="ja-JP" altLang="en-US" sz="1300">
              <a:latin typeface="ＭＳ Ｐゴシック"/>
            </a:rPr>
            <a:t>していく必要がある。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159657</xdr:rowOff>
    </xdr:from>
    <xdr:to>
      <xdr:col>7</xdr:col>
      <xdr:colOff>15875</xdr:colOff>
      <xdr:row>57</xdr:row>
      <xdr:rowOff>37193</xdr:rowOff>
    </xdr:to>
    <xdr:cxnSp macro="">
      <xdr:nvCxnSpPr>
        <xdr:cNvPr id="188" name="直線コネクタ 187"/>
        <xdr:cNvCxnSpPr/>
      </xdr:nvCxnSpPr>
      <xdr:spPr>
        <a:xfrm flipV="1">
          <a:off x="3987800" y="97608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9"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143328</xdr:rowOff>
    </xdr:from>
    <xdr:to>
      <xdr:col>5</xdr:col>
      <xdr:colOff>549275</xdr:colOff>
      <xdr:row>57</xdr:row>
      <xdr:rowOff>37193</xdr:rowOff>
    </xdr:to>
    <xdr:cxnSp macro="">
      <xdr:nvCxnSpPr>
        <xdr:cNvPr id="191" name="直線コネクタ 190"/>
        <xdr:cNvCxnSpPr/>
      </xdr:nvCxnSpPr>
      <xdr:spPr>
        <a:xfrm>
          <a:off x="3098800" y="974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78015</xdr:rowOff>
    </xdr:from>
    <xdr:to>
      <xdr:col>4</xdr:col>
      <xdr:colOff>346075</xdr:colOff>
      <xdr:row>56</xdr:row>
      <xdr:rowOff>143328</xdr:rowOff>
    </xdr:to>
    <xdr:cxnSp macro="">
      <xdr:nvCxnSpPr>
        <xdr:cNvPr id="194" name="直線コネクタ 193"/>
        <xdr:cNvCxnSpPr/>
      </xdr:nvCxnSpPr>
      <xdr:spPr>
        <a:xfrm>
          <a:off x="2209800" y="9679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6" name="テキスト ボックス 19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61685</xdr:rowOff>
    </xdr:from>
    <xdr:to>
      <xdr:col>3</xdr:col>
      <xdr:colOff>142875</xdr:colOff>
      <xdr:row>56</xdr:row>
      <xdr:rowOff>78015</xdr:rowOff>
    </xdr:to>
    <xdr:cxnSp macro="">
      <xdr:nvCxnSpPr>
        <xdr:cNvPr id="197" name="直線コネクタ 196"/>
        <xdr:cNvCxnSpPr/>
      </xdr:nvCxnSpPr>
      <xdr:spPr>
        <a:xfrm>
          <a:off x="1320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199" name="テキスト ボックス 198"/>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108857</xdr:rowOff>
    </xdr:from>
    <xdr:to>
      <xdr:col>7</xdr:col>
      <xdr:colOff>66675</xdr:colOff>
      <xdr:row>57</xdr:row>
      <xdr:rowOff>39007</xdr:rowOff>
    </xdr:to>
    <xdr:sp macro="" textlink="">
      <xdr:nvSpPr>
        <xdr:cNvPr id="207" name="円/楕円 206"/>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80934</xdr:rowOff>
    </xdr:from>
    <xdr:ext cx="762000" cy="259045"/>
    <xdr:sp macro="" textlink="">
      <xdr:nvSpPr>
        <xdr:cNvPr id="208" name="扶助費該当値テキスト"/>
        <xdr:cNvSpPr txBox="1"/>
      </xdr:nvSpPr>
      <xdr:spPr>
        <a:xfrm>
          <a:off x="49149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09" name="円/楕円 208"/>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10" name="テキスト ボックス 209"/>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92528</xdr:rowOff>
    </xdr:from>
    <xdr:to>
      <xdr:col>4</xdr:col>
      <xdr:colOff>396875</xdr:colOff>
      <xdr:row>57</xdr:row>
      <xdr:rowOff>22678</xdr:rowOff>
    </xdr:to>
    <xdr:sp macro="" textlink="">
      <xdr:nvSpPr>
        <xdr:cNvPr id="211" name="円/楕円 210"/>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212" name="テキスト ボックス 21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27215</xdr:rowOff>
    </xdr:from>
    <xdr:to>
      <xdr:col>3</xdr:col>
      <xdr:colOff>193675</xdr:colOff>
      <xdr:row>56</xdr:row>
      <xdr:rowOff>128815</xdr:rowOff>
    </xdr:to>
    <xdr:sp macro="" textlink="">
      <xdr:nvSpPr>
        <xdr:cNvPr id="213" name="円/楕円 212"/>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14" name="テキスト ボックス 213"/>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15" name="円/楕円 214"/>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97262</xdr:rowOff>
    </xdr:from>
    <xdr:ext cx="762000" cy="259045"/>
    <xdr:sp macro="" textlink="">
      <xdr:nvSpPr>
        <xdr:cNvPr id="216" name="テキスト ボックス 215"/>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その他に係る経常収支比率については，類似団体平均を</a:t>
          </a:r>
          <a:r>
            <a:rPr kumimoji="1" lang="en-US" altLang="ja-JP" sz="1300">
              <a:latin typeface="ＭＳ Ｐゴシック"/>
            </a:rPr>
            <a:t>2.8</a:t>
          </a:r>
          <a:r>
            <a:rPr kumimoji="1" lang="ja-JP" altLang="en-US" sz="1300">
              <a:latin typeface="ＭＳ Ｐゴシック"/>
            </a:rPr>
            <a:t>ポイント上回っている。対前年度比においても，市場事業特別会計への繰出金が増加したことを要因として</a:t>
          </a:r>
          <a:r>
            <a:rPr kumimoji="1" lang="en-US" altLang="ja-JP" sz="1300">
              <a:latin typeface="ＭＳ Ｐゴシック"/>
            </a:rPr>
            <a:t>0.8</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今後，繰出基準を超える特別会計への繰出金を抑制し，普通会計の一層の負担軽減に努める。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147574</xdr:rowOff>
    </xdr:from>
    <xdr:to>
      <xdr:col>24</xdr:col>
      <xdr:colOff>31750</xdr:colOff>
      <xdr:row>58</xdr:row>
      <xdr:rowOff>12700</xdr:rowOff>
    </xdr:to>
    <xdr:cxnSp macro="">
      <xdr:nvCxnSpPr>
        <xdr:cNvPr id="246" name="直線コネクタ 245"/>
        <xdr:cNvCxnSpPr/>
      </xdr:nvCxnSpPr>
      <xdr:spPr>
        <a:xfrm>
          <a:off x="15671800" y="99202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21861</xdr:rowOff>
    </xdr:from>
    <xdr:ext cx="762000" cy="259045"/>
    <xdr:sp macro="" textlink="">
      <xdr:nvSpPr>
        <xdr:cNvPr id="247" name="その他平均値テキスト"/>
        <xdr:cNvSpPr txBox="1"/>
      </xdr:nvSpPr>
      <xdr:spPr>
        <a:xfrm>
          <a:off x="16598900" y="9623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147574</xdr:rowOff>
    </xdr:from>
    <xdr:to>
      <xdr:col>22</xdr:col>
      <xdr:colOff>565150</xdr:colOff>
      <xdr:row>57</xdr:row>
      <xdr:rowOff>147574</xdr:rowOff>
    </xdr:to>
    <xdr:cxnSp macro="">
      <xdr:nvCxnSpPr>
        <xdr:cNvPr id="249" name="直線コネクタ 248"/>
        <xdr:cNvCxnSpPr/>
      </xdr:nvCxnSpPr>
      <xdr:spPr>
        <a:xfrm>
          <a:off x="14782800" y="9920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94251</xdr:rowOff>
    </xdr:from>
    <xdr:ext cx="736600" cy="259045"/>
    <xdr:sp macro="" textlink="">
      <xdr:nvSpPr>
        <xdr:cNvPr id="251" name="テキスト ボックス 250"/>
        <xdr:cNvSpPr txBox="1"/>
      </xdr:nvSpPr>
      <xdr:spPr>
        <a:xfrm>
          <a:off x="15290800" y="952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101854</xdr:rowOff>
    </xdr:from>
    <xdr:to>
      <xdr:col>21</xdr:col>
      <xdr:colOff>361950</xdr:colOff>
      <xdr:row>57</xdr:row>
      <xdr:rowOff>147574</xdr:rowOff>
    </xdr:to>
    <xdr:cxnSp macro="">
      <xdr:nvCxnSpPr>
        <xdr:cNvPr id="252" name="直線コネクタ 251"/>
        <xdr:cNvCxnSpPr/>
      </xdr:nvCxnSpPr>
      <xdr:spPr>
        <a:xfrm>
          <a:off x="13893800" y="9874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117111</xdr:rowOff>
    </xdr:from>
    <xdr:ext cx="762000" cy="259045"/>
    <xdr:sp macro="" textlink="">
      <xdr:nvSpPr>
        <xdr:cNvPr id="254" name="テキスト ボックス 253"/>
        <xdr:cNvSpPr txBox="1"/>
      </xdr:nvSpPr>
      <xdr:spPr>
        <a:xfrm>
          <a:off x="14401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60706</xdr:rowOff>
    </xdr:from>
    <xdr:to>
      <xdr:col>20</xdr:col>
      <xdr:colOff>158750</xdr:colOff>
      <xdr:row>57</xdr:row>
      <xdr:rowOff>101854</xdr:rowOff>
    </xdr:to>
    <xdr:cxnSp macro="">
      <xdr:nvCxnSpPr>
        <xdr:cNvPr id="255" name="直線コネクタ 254"/>
        <xdr:cNvCxnSpPr/>
      </xdr:nvCxnSpPr>
      <xdr:spPr>
        <a:xfrm>
          <a:off x="13004800" y="98333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103395</xdr:rowOff>
    </xdr:from>
    <xdr:ext cx="762000" cy="259045"/>
    <xdr:sp macro="" textlink="">
      <xdr:nvSpPr>
        <xdr:cNvPr id="257" name="テキスト ボックス 256"/>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65" name="円/楕円 264"/>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66"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96774</xdr:rowOff>
    </xdr:from>
    <xdr:to>
      <xdr:col>22</xdr:col>
      <xdr:colOff>615950</xdr:colOff>
      <xdr:row>58</xdr:row>
      <xdr:rowOff>26924</xdr:rowOff>
    </xdr:to>
    <xdr:sp macro="" textlink="">
      <xdr:nvSpPr>
        <xdr:cNvPr id="267" name="円/楕円 266"/>
        <xdr:cNvSpPr/>
      </xdr:nvSpPr>
      <xdr:spPr>
        <a:xfrm>
          <a:off x="15621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11701</xdr:rowOff>
    </xdr:from>
    <xdr:ext cx="736600" cy="259045"/>
    <xdr:sp macro="" textlink="">
      <xdr:nvSpPr>
        <xdr:cNvPr id="268" name="テキスト ボックス 267"/>
        <xdr:cNvSpPr txBox="1"/>
      </xdr:nvSpPr>
      <xdr:spPr>
        <a:xfrm>
          <a:off x="15290800" y="995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96774</xdr:rowOff>
    </xdr:from>
    <xdr:to>
      <xdr:col>21</xdr:col>
      <xdr:colOff>412750</xdr:colOff>
      <xdr:row>58</xdr:row>
      <xdr:rowOff>26924</xdr:rowOff>
    </xdr:to>
    <xdr:sp macro="" textlink="">
      <xdr:nvSpPr>
        <xdr:cNvPr id="269" name="円/楕円 268"/>
        <xdr:cNvSpPr/>
      </xdr:nvSpPr>
      <xdr:spPr>
        <a:xfrm>
          <a:off x="14732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11701</xdr:rowOff>
    </xdr:from>
    <xdr:ext cx="762000" cy="259045"/>
    <xdr:sp macro="" textlink="">
      <xdr:nvSpPr>
        <xdr:cNvPr id="270" name="テキスト ボックス 269"/>
        <xdr:cNvSpPr txBox="1"/>
      </xdr:nvSpPr>
      <xdr:spPr>
        <a:xfrm>
          <a:off x="14401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51054</xdr:rowOff>
    </xdr:from>
    <xdr:to>
      <xdr:col>20</xdr:col>
      <xdr:colOff>209550</xdr:colOff>
      <xdr:row>57</xdr:row>
      <xdr:rowOff>152654</xdr:rowOff>
    </xdr:to>
    <xdr:sp macro="" textlink="">
      <xdr:nvSpPr>
        <xdr:cNvPr id="271" name="円/楕円 270"/>
        <xdr:cNvSpPr/>
      </xdr:nvSpPr>
      <xdr:spPr>
        <a:xfrm>
          <a:off x="13843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137431</xdr:rowOff>
    </xdr:from>
    <xdr:ext cx="762000" cy="259045"/>
    <xdr:sp macro="" textlink="">
      <xdr:nvSpPr>
        <xdr:cNvPr id="272" name="テキスト ボックス 271"/>
        <xdr:cNvSpPr txBox="1"/>
      </xdr:nvSpPr>
      <xdr:spPr>
        <a:xfrm>
          <a:off x="13512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9906</xdr:rowOff>
    </xdr:from>
    <xdr:to>
      <xdr:col>19</xdr:col>
      <xdr:colOff>6350</xdr:colOff>
      <xdr:row>57</xdr:row>
      <xdr:rowOff>111506</xdr:rowOff>
    </xdr:to>
    <xdr:sp macro="" textlink="">
      <xdr:nvSpPr>
        <xdr:cNvPr id="273" name="円/楕円 272"/>
        <xdr:cNvSpPr/>
      </xdr:nvSpPr>
      <xdr:spPr>
        <a:xfrm>
          <a:off x="12954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96283</xdr:rowOff>
    </xdr:from>
    <xdr:ext cx="762000" cy="259045"/>
    <xdr:sp macro="" textlink="">
      <xdr:nvSpPr>
        <xdr:cNvPr id="274" name="テキスト ボックス 273"/>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補助費等に係る経常経費については，人件費で述べたとおり，町単独で消防を運営しているため，広域消防に加入している傾向が高い類似団体と比較して経常的にその平均を下回っている。</a:t>
          </a:r>
          <a:endParaRPr kumimoji="1" lang="en-US" altLang="ja-JP" sz="1300">
            <a:latin typeface="ＭＳ Ｐゴシック"/>
          </a:endParaRPr>
        </a:p>
        <a:p>
          <a:r>
            <a:rPr kumimoji="1" lang="ja-JP" altLang="en-US" sz="1300">
              <a:latin typeface="ＭＳ Ｐゴシック"/>
            </a:rPr>
            <a:t>対前年度比においては，大洗，鉾田，水戸環境組合における負担金が増加したことにより，</a:t>
          </a:r>
          <a:r>
            <a:rPr kumimoji="1" lang="en-US" altLang="ja-JP" sz="1300">
              <a:latin typeface="ＭＳ Ｐゴシック"/>
            </a:rPr>
            <a:t>0.4</a:t>
          </a:r>
          <a:r>
            <a:rPr kumimoji="1" lang="ja-JP" altLang="en-US" sz="1300">
              <a:latin typeface="ＭＳ Ｐゴシック"/>
            </a:rPr>
            <a:t>ポイント増加した。今後は，当該組合における工事費の増により組合負担金の増額が見込まれるため，その他の補助費等の抑制に努める。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46990</xdr:rowOff>
    </xdr:from>
    <xdr:to>
      <xdr:col>24</xdr:col>
      <xdr:colOff>31750</xdr:colOff>
      <xdr:row>35</xdr:row>
      <xdr:rowOff>65278</xdr:rowOff>
    </xdr:to>
    <xdr:cxnSp macro="">
      <xdr:nvCxnSpPr>
        <xdr:cNvPr id="304" name="直線コネクタ 303"/>
        <xdr:cNvCxnSpPr/>
      </xdr:nvCxnSpPr>
      <xdr:spPr>
        <a:xfrm>
          <a:off x="15671800" y="60477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5"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46990</xdr:rowOff>
    </xdr:from>
    <xdr:to>
      <xdr:col>22</xdr:col>
      <xdr:colOff>565150</xdr:colOff>
      <xdr:row>35</xdr:row>
      <xdr:rowOff>51562</xdr:rowOff>
    </xdr:to>
    <xdr:cxnSp macro="">
      <xdr:nvCxnSpPr>
        <xdr:cNvPr id="307" name="直線コネクタ 306"/>
        <xdr:cNvCxnSpPr/>
      </xdr:nvCxnSpPr>
      <xdr:spPr>
        <a:xfrm flipV="1">
          <a:off x="14782800" y="60477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9" name="テキスト ボックス 308"/>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51562</xdr:rowOff>
    </xdr:from>
    <xdr:to>
      <xdr:col>21</xdr:col>
      <xdr:colOff>361950</xdr:colOff>
      <xdr:row>35</xdr:row>
      <xdr:rowOff>133858</xdr:rowOff>
    </xdr:to>
    <xdr:cxnSp macro="">
      <xdr:nvCxnSpPr>
        <xdr:cNvPr id="310" name="直線コネクタ 309"/>
        <xdr:cNvCxnSpPr/>
      </xdr:nvCxnSpPr>
      <xdr:spPr>
        <a:xfrm flipV="1">
          <a:off x="13893800" y="60523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2" name="テキスト ボックス 311"/>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110998</xdr:rowOff>
    </xdr:from>
    <xdr:to>
      <xdr:col>20</xdr:col>
      <xdr:colOff>158750</xdr:colOff>
      <xdr:row>35</xdr:row>
      <xdr:rowOff>133858</xdr:rowOff>
    </xdr:to>
    <xdr:cxnSp macro="">
      <xdr:nvCxnSpPr>
        <xdr:cNvPr id="313" name="直線コネクタ 312"/>
        <xdr:cNvCxnSpPr/>
      </xdr:nvCxnSpPr>
      <xdr:spPr>
        <a:xfrm>
          <a:off x="13004800" y="61117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15" name="テキスト ボックス 31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7" name="テキスト ボックス 31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14478</xdr:rowOff>
    </xdr:from>
    <xdr:to>
      <xdr:col>24</xdr:col>
      <xdr:colOff>82550</xdr:colOff>
      <xdr:row>35</xdr:row>
      <xdr:rowOff>116078</xdr:rowOff>
    </xdr:to>
    <xdr:sp macro="" textlink="">
      <xdr:nvSpPr>
        <xdr:cNvPr id="323" name="円/楕円 322"/>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31005</xdr:rowOff>
    </xdr:from>
    <xdr:ext cx="762000" cy="259045"/>
    <xdr:sp macro="" textlink="">
      <xdr:nvSpPr>
        <xdr:cNvPr id="324" name="補助費等該当値テキスト"/>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167640</xdr:rowOff>
    </xdr:from>
    <xdr:to>
      <xdr:col>22</xdr:col>
      <xdr:colOff>615950</xdr:colOff>
      <xdr:row>35</xdr:row>
      <xdr:rowOff>97790</xdr:rowOff>
    </xdr:to>
    <xdr:sp macro="" textlink="">
      <xdr:nvSpPr>
        <xdr:cNvPr id="325" name="円/楕円 324"/>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107967</xdr:rowOff>
    </xdr:from>
    <xdr:ext cx="736600" cy="259045"/>
    <xdr:sp macro="" textlink="">
      <xdr:nvSpPr>
        <xdr:cNvPr id="326" name="テキスト ボックス 325"/>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762</xdr:rowOff>
    </xdr:from>
    <xdr:to>
      <xdr:col>21</xdr:col>
      <xdr:colOff>412750</xdr:colOff>
      <xdr:row>35</xdr:row>
      <xdr:rowOff>102362</xdr:rowOff>
    </xdr:to>
    <xdr:sp macro="" textlink="">
      <xdr:nvSpPr>
        <xdr:cNvPr id="327" name="円/楕円 326"/>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112539</xdr:rowOff>
    </xdr:from>
    <xdr:ext cx="762000" cy="259045"/>
    <xdr:sp macro="" textlink="">
      <xdr:nvSpPr>
        <xdr:cNvPr id="328" name="テキスト ボックス 327"/>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83058</xdr:rowOff>
    </xdr:from>
    <xdr:to>
      <xdr:col>20</xdr:col>
      <xdr:colOff>209550</xdr:colOff>
      <xdr:row>36</xdr:row>
      <xdr:rowOff>13208</xdr:rowOff>
    </xdr:to>
    <xdr:sp macro="" textlink="">
      <xdr:nvSpPr>
        <xdr:cNvPr id="329" name="円/楕円 328"/>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23385</xdr:rowOff>
    </xdr:from>
    <xdr:ext cx="762000" cy="259045"/>
    <xdr:sp macro="" textlink="">
      <xdr:nvSpPr>
        <xdr:cNvPr id="330" name="テキスト ボックス 329"/>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60198</xdr:rowOff>
    </xdr:from>
    <xdr:to>
      <xdr:col>19</xdr:col>
      <xdr:colOff>6350</xdr:colOff>
      <xdr:row>35</xdr:row>
      <xdr:rowOff>161798</xdr:rowOff>
    </xdr:to>
    <xdr:sp macro="" textlink="">
      <xdr:nvSpPr>
        <xdr:cNvPr id="331" name="円/楕円 330"/>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525</xdr:rowOff>
    </xdr:from>
    <xdr:ext cx="762000" cy="259045"/>
    <xdr:sp macro="" textlink="">
      <xdr:nvSpPr>
        <xdr:cNvPr id="332" name="テキスト ボックス 331"/>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公債費に係る経常収支比率については，健康福祉センター建設事業債等の償還終了による公債費の決算額の減等により，対前年度比で</a:t>
          </a:r>
          <a:r>
            <a:rPr kumimoji="1" lang="en-US" altLang="ja-JP" sz="1300">
              <a:latin typeface="ＭＳ Ｐゴシック"/>
            </a:rPr>
            <a:t>1.5</a:t>
          </a:r>
          <a:r>
            <a:rPr kumimoji="1" lang="ja-JP" altLang="en-US" sz="1300">
              <a:latin typeface="ＭＳ Ｐゴシック"/>
            </a:rPr>
            <a:t>ポイント下降した。類似団体平均</a:t>
          </a:r>
          <a:r>
            <a:rPr kumimoji="1" lang="ja-JP" altLang="en-US" sz="1300">
              <a:solidFill>
                <a:sysClr val="windowText" lastClr="000000"/>
              </a:solidFill>
              <a:latin typeface="ＭＳ Ｐゴシック"/>
            </a:rPr>
            <a:t>を</a:t>
          </a:r>
          <a:r>
            <a:rPr kumimoji="1" lang="en-US" altLang="ja-JP" sz="1300">
              <a:solidFill>
                <a:sysClr val="windowText" lastClr="000000"/>
              </a:solidFill>
              <a:latin typeface="ＭＳ Ｐゴシック"/>
            </a:rPr>
            <a:t>5.3</a:t>
          </a:r>
          <a:r>
            <a:rPr kumimoji="1" lang="ja-JP" altLang="en-US" sz="1300">
              <a:solidFill>
                <a:sysClr val="windowText" lastClr="000000"/>
              </a:solidFill>
              <a:latin typeface="ＭＳ Ｐゴシック"/>
            </a:rPr>
            <a:t>ポイント</a:t>
          </a:r>
          <a:r>
            <a:rPr kumimoji="1" lang="ja-JP" altLang="en-US" sz="1300">
              <a:latin typeface="ＭＳ Ｐゴシック"/>
            </a:rPr>
            <a:t>下回ってはいるが，統合小学校建設に係る多額の地方債発行が見込まれるため，その他地方債の発行を抑制し，急激な数値の上昇を抑える必要がある。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104139</xdr:rowOff>
    </xdr:from>
    <xdr:to>
      <xdr:col>7</xdr:col>
      <xdr:colOff>15875</xdr:colOff>
      <xdr:row>77</xdr:row>
      <xdr:rowOff>1270</xdr:rowOff>
    </xdr:to>
    <xdr:cxnSp macro="">
      <xdr:nvCxnSpPr>
        <xdr:cNvPr id="362" name="直線コネクタ 361"/>
        <xdr:cNvCxnSpPr/>
      </xdr:nvCxnSpPr>
      <xdr:spPr>
        <a:xfrm flipV="1">
          <a:off x="3987800" y="131343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xdr:rowOff>
    </xdr:from>
    <xdr:to>
      <xdr:col>5</xdr:col>
      <xdr:colOff>549275</xdr:colOff>
      <xdr:row>77</xdr:row>
      <xdr:rowOff>28702</xdr:rowOff>
    </xdr:to>
    <xdr:cxnSp macro="">
      <xdr:nvCxnSpPr>
        <xdr:cNvPr id="365" name="直線コネクタ 364"/>
        <xdr:cNvCxnSpPr/>
      </xdr:nvCxnSpPr>
      <xdr:spPr>
        <a:xfrm flipV="1">
          <a:off x="3098800" y="132029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14987</xdr:rowOff>
    </xdr:from>
    <xdr:to>
      <xdr:col>4</xdr:col>
      <xdr:colOff>346075</xdr:colOff>
      <xdr:row>77</xdr:row>
      <xdr:rowOff>28702</xdr:rowOff>
    </xdr:to>
    <xdr:cxnSp macro="">
      <xdr:nvCxnSpPr>
        <xdr:cNvPr id="368" name="直線コネクタ 367"/>
        <xdr:cNvCxnSpPr/>
      </xdr:nvCxnSpPr>
      <xdr:spPr>
        <a:xfrm>
          <a:off x="2209800" y="132166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163576</xdr:rowOff>
    </xdr:from>
    <xdr:to>
      <xdr:col>3</xdr:col>
      <xdr:colOff>142875</xdr:colOff>
      <xdr:row>77</xdr:row>
      <xdr:rowOff>14987</xdr:rowOff>
    </xdr:to>
    <xdr:cxnSp macro="">
      <xdr:nvCxnSpPr>
        <xdr:cNvPr id="371" name="直線コネクタ 370"/>
        <xdr:cNvCxnSpPr/>
      </xdr:nvCxnSpPr>
      <xdr:spPr>
        <a:xfrm>
          <a:off x="1320800" y="131937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4" name="フローチャート : 判断 373"/>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75" name="テキスト ボックス 374"/>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81" name="円/楕円 380"/>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69867</xdr:rowOff>
    </xdr:from>
    <xdr:ext cx="762000" cy="259045"/>
    <xdr:sp macro="" textlink="">
      <xdr:nvSpPr>
        <xdr:cNvPr id="382"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121920</xdr:rowOff>
    </xdr:from>
    <xdr:to>
      <xdr:col>5</xdr:col>
      <xdr:colOff>600075</xdr:colOff>
      <xdr:row>77</xdr:row>
      <xdr:rowOff>52070</xdr:rowOff>
    </xdr:to>
    <xdr:sp macro="" textlink="">
      <xdr:nvSpPr>
        <xdr:cNvPr id="383" name="円/楕円 382"/>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84" name="テキスト ボックス 383"/>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149352</xdr:rowOff>
    </xdr:from>
    <xdr:to>
      <xdr:col>4</xdr:col>
      <xdr:colOff>396875</xdr:colOff>
      <xdr:row>77</xdr:row>
      <xdr:rowOff>79502</xdr:rowOff>
    </xdr:to>
    <xdr:sp macro="" textlink="">
      <xdr:nvSpPr>
        <xdr:cNvPr id="385" name="円/楕円 384"/>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89679</xdr:rowOff>
    </xdr:from>
    <xdr:ext cx="762000" cy="259045"/>
    <xdr:sp macro="" textlink="">
      <xdr:nvSpPr>
        <xdr:cNvPr id="386" name="テキスト ボックス 385"/>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135637</xdr:rowOff>
    </xdr:from>
    <xdr:to>
      <xdr:col>3</xdr:col>
      <xdr:colOff>193675</xdr:colOff>
      <xdr:row>77</xdr:row>
      <xdr:rowOff>65787</xdr:rowOff>
    </xdr:to>
    <xdr:sp macro="" textlink="">
      <xdr:nvSpPr>
        <xdr:cNvPr id="387" name="円/楕円 386"/>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75963</xdr:rowOff>
    </xdr:from>
    <xdr:ext cx="762000" cy="259045"/>
    <xdr:sp macro="" textlink="">
      <xdr:nvSpPr>
        <xdr:cNvPr id="388" name="テキスト ボックス 387"/>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112776</xdr:rowOff>
    </xdr:from>
    <xdr:to>
      <xdr:col>1</xdr:col>
      <xdr:colOff>676275</xdr:colOff>
      <xdr:row>77</xdr:row>
      <xdr:rowOff>42926</xdr:rowOff>
    </xdr:to>
    <xdr:sp macro="" textlink="">
      <xdr:nvSpPr>
        <xdr:cNvPr id="389" name="円/楕円 388"/>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53103</xdr:rowOff>
    </xdr:from>
    <xdr:ext cx="762000" cy="259045"/>
    <xdr:sp macro="" textlink="">
      <xdr:nvSpPr>
        <xdr:cNvPr id="390" name="テキスト ボックス 389"/>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公債費以外の経常収支比率については，類似団体平均を</a:t>
          </a:r>
          <a:r>
            <a:rPr kumimoji="1" lang="en-US" altLang="ja-JP" sz="1200">
              <a:latin typeface="ＭＳ Ｐゴシック"/>
            </a:rPr>
            <a:t>9.4</a:t>
          </a:r>
          <a:r>
            <a:rPr kumimoji="1" lang="ja-JP" altLang="en-US" sz="1200">
              <a:latin typeface="ＭＳ Ｐゴシック"/>
            </a:rPr>
            <a:t>ポイント上回っている。これは人件費に係る経費が大きく影響しており，要因としては，当町の原子力施設の立地から常備消防業務を単独で運営していること，また，全国有数の観光地としての観光事業の積極的な展開，復興事業の実施等によるものである。</a:t>
          </a:r>
          <a:endParaRPr kumimoji="1" lang="en-US" altLang="ja-JP" sz="1200">
            <a:latin typeface="ＭＳ Ｐゴシック"/>
          </a:endParaRPr>
        </a:p>
        <a:p>
          <a:r>
            <a:rPr kumimoji="1" lang="ja-JP" altLang="en-US" sz="1200">
              <a:latin typeface="ＭＳ Ｐゴシック"/>
            </a:rPr>
            <a:t>　今後，人件費は徐々に減少する見込みであるが，扶助費や他会計への繰出金等，増加が見込まれる経費についてもこれを注視し，抑制していく必要がある。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138430</xdr:rowOff>
    </xdr:from>
    <xdr:to>
      <xdr:col>24</xdr:col>
      <xdr:colOff>31750</xdr:colOff>
      <xdr:row>79</xdr:row>
      <xdr:rowOff>142239</xdr:rowOff>
    </xdr:to>
    <xdr:cxnSp macro="">
      <xdr:nvCxnSpPr>
        <xdr:cNvPr id="423" name="直線コネクタ 422"/>
        <xdr:cNvCxnSpPr/>
      </xdr:nvCxnSpPr>
      <xdr:spPr>
        <a:xfrm>
          <a:off x="15671800" y="136829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130811</xdr:rowOff>
    </xdr:from>
    <xdr:to>
      <xdr:col>22</xdr:col>
      <xdr:colOff>565150</xdr:colOff>
      <xdr:row>79</xdr:row>
      <xdr:rowOff>138430</xdr:rowOff>
    </xdr:to>
    <xdr:cxnSp macro="">
      <xdr:nvCxnSpPr>
        <xdr:cNvPr id="426" name="直線コネクタ 425"/>
        <xdr:cNvCxnSpPr/>
      </xdr:nvCxnSpPr>
      <xdr:spPr>
        <a:xfrm>
          <a:off x="14782800" y="13675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88900</xdr:rowOff>
    </xdr:from>
    <xdr:to>
      <xdr:col>21</xdr:col>
      <xdr:colOff>361950</xdr:colOff>
      <xdr:row>79</xdr:row>
      <xdr:rowOff>130811</xdr:rowOff>
    </xdr:to>
    <xdr:cxnSp macro="">
      <xdr:nvCxnSpPr>
        <xdr:cNvPr id="429" name="直線コネクタ 428"/>
        <xdr:cNvCxnSpPr/>
      </xdr:nvCxnSpPr>
      <xdr:spPr>
        <a:xfrm>
          <a:off x="13893800" y="136334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1270</xdr:rowOff>
    </xdr:from>
    <xdr:to>
      <xdr:col>20</xdr:col>
      <xdr:colOff>158750</xdr:colOff>
      <xdr:row>79</xdr:row>
      <xdr:rowOff>88900</xdr:rowOff>
    </xdr:to>
    <xdr:cxnSp macro="">
      <xdr:nvCxnSpPr>
        <xdr:cNvPr id="432" name="直線コネクタ 431"/>
        <xdr:cNvCxnSpPr/>
      </xdr:nvCxnSpPr>
      <xdr:spPr>
        <a:xfrm>
          <a:off x="13004800" y="135458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5" name="フローチャート : 判断 434"/>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36" name="テキスト ボックス 435"/>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91439</xdr:rowOff>
    </xdr:from>
    <xdr:to>
      <xdr:col>24</xdr:col>
      <xdr:colOff>82550</xdr:colOff>
      <xdr:row>80</xdr:row>
      <xdr:rowOff>21589</xdr:rowOff>
    </xdr:to>
    <xdr:sp macro="" textlink="">
      <xdr:nvSpPr>
        <xdr:cNvPr id="442" name="円/楕円 441"/>
        <xdr:cNvSpPr/>
      </xdr:nvSpPr>
      <xdr:spPr>
        <a:xfrm>
          <a:off x="164592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63516</xdr:rowOff>
    </xdr:from>
    <xdr:ext cx="762000" cy="259045"/>
    <xdr:sp macro="" textlink="">
      <xdr:nvSpPr>
        <xdr:cNvPr id="443" name="公債費以外該当値テキスト"/>
        <xdr:cNvSpPr txBox="1"/>
      </xdr:nvSpPr>
      <xdr:spPr>
        <a:xfrm>
          <a:off x="165989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87630</xdr:rowOff>
    </xdr:from>
    <xdr:to>
      <xdr:col>22</xdr:col>
      <xdr:colOff>615950</xdr:colOff>
      <xdr:row>80</xdr:row>
      <xdr:rowOff>17780</xdr:rowOff>
    </xdr:to>
    <xdr:sp macro="" textlink="">
      <xdr:nvSpPr>
        <xdr:cNvPr id="444" name="円/楕円 443"/>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2557</xdr:rowOff>
    </xdr:from>
    <xdr:ext cx="736600" cy="259045"/>
    <xdr:sp macro="" textlink="">
      <xdr:nvSpPr>
        <xdr:cNvPr id="445" name="テキスト ボックス 444"/>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80011</xdr:rowOff>
    </xdr:from>
    <xdr:to>
      <xdr:col>21</xdr:col>
      <xdr:colOff>412750</xdr:colOff>
      <xdr:row>80</xdr:row>
      <xdr:rowOff>10161</xdr:rowOff>
    </xdr:to>
    <xdr:sp macro="" textlink="">
      <xdr:nvSpPr>
        <xdr:cNvPr id="446" name="円/楕円 445"/>
        <xdr:cNvSpPr/>
      </xdr:nvSpPr>
      <xdr:spPr>
        <a:xfrm>
          <a:off x="14732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166388</xdr:rowOff>
    </xdr:from>
    <xdr:ext cx="762000" cy="259045"/>
    <xdr:sp macro="" textlink="">
      <xdr:nvSpPr>
        <xdr:cNvPr id="447" name="テキスト ボックス 446"/>
        <xdr:cNvSpPr txBox="1"/>
      </xdr:nvSpPr>
      <xdr:spPr>
        <a:xfrm>
          <a:off x="14401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38100</xdr:rowOff>
    </xdr:from>
    <xdr:to>
      <xdr:col>20</xdr:col>
      <xdr:colOff>209550</xdr:colOff>
      <xdr:row>79</xdr:row>
      <xdr:rowOff>139700</xdr:rowOff>
    </xdr:to>
    <xdr:sp macro="" textlink="">
      <xdr:nvSpPr>
        <xdr:cNvPr id="448" name="円/楕円 447"/>
        <xdr:cNvSpPr/>
      </xdr:nvSpPr>
      <xdr:spPr>
        <a:xfrm>
          <a:off x="13843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124477</xdr:rowOff>
    </xdr:from>
    <xdr:ext cx="762000" cy="259045"/>
    <xdr:sp macro="" textlink="">
      <xdr:nvSpPr>
        <xdr:cNvPr id="449" name="テキスト ボックス 448"/>
        <xdr:cNvSpPr txBox="1"/>
      </xdr:nvSpPr>
      <xdr:spPr>
        <a:xfrm>
          <a:off x="13512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121920</xdr:rowOff>
    </xdr:from>
    <xdr:to>
      <xdr:col>19</xdr:col>
      <xdr:colOff>6350</xdr:colOff>
      <xdr:row>79</xdr:row>
      <xdr:rowOff>52070</xdr:rowOff>
    </xdr:to>
    <xdr:sp macro="" textlink="">
      <xdr:nvSpPr>
        <xdr:cNvPr id="450" name="円/楕円 449"/>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36847</xdr:rowOff>
    </xdr:from>
    <xdr:ext cx="762000" cy="259045"/>
    <xdr:sp macro="" textlink="">
      <xdr:nvSpPr>
        <xdr:cNvPr id="451" name="テキスト ボックス 450"/>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茨城県大洗町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134557</xdr:rowOff>
    </xdr:from>
    <xdr:to>
      <xdr:col>4</xdr:col>
      <xdr:colOff>1117600</xdr:colOff>
      <xdr:row>17</xdr:row>
      <xdr:rowOff>162230</xdr:rowOff>
    </xdr:to>
    <xdr:cxnSp macro="">
      <xdr:nvCxnSpPr>
        <xdr:cNvPr id="50" name="直線コネクタ 49"/>
        <xdr:cNvCxnSpPr/>
      </xdr:nvCxnSpPr>
      <xdr:spPr bwMode="auto">
        <a:xfrm flipV="1">
          <a:off x="5003800" y="3096832"/>
          <a:ext cx="647700" cy="27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119333</xdr:rowOff>
    </xdr:from>
    <xdr:ext cx="762000" cy="259045"/>
    <xdr:sp macro="" textlink="">
      <xdr:nvSpPr>
        <xdr:cNvPr id="51" name="人口1人当たり決算額の推移平均値テキスト130"/>
        <xdr:cNvSpPr txBox="1"/>
      </xdr:nvSpPr>
      <xdr:spPr>
        <a:xfrm>
          <a:off x="5740400" y="3081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70561</xdr:rowOff>
    </xdr:from>
    <xdr:to>
      <xdr:col>4</xdr:col>
      <xdr:colOff>469900</xdr:colOff>
      <xdr:row>17</xdr:row>
      <xdr:rowOff>162230</xdr:rowOff>
    </xdr:to>
    <xdr:cxnSp macro="">
      <xdr:nvCxnSpPr>
        <xdr:cNvPr id="53" name="直線コネクタ 52"/>
        <xdr:cNvCxnSpPr/>
      </xdr:nvCxnSpPr>
      <xdr:spPr bwMode="auto">
        <a:xfrm>
          <a:off x="4305300" y="3032836"/>
          <a:ext cx="698500" cy="91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41851</xdr:rowOff>
    </xdr:from>
    <xdr:ext cx="736600" cy="259045"/>
    <xdr:sp macro="" textlink="">
      <xdr:nvSpPr>
        <xdr:cNvPr id="55" name="テキスト ボックス 54"/>
        <xdr:cNvSpPr txBox="1"/>
      </xdr:nvSpPr>
      <xdr:spPr>
        <a:xfrm>
          <a:off x="4622800" y="3175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70561</xdr:rowOff>
    </xdr:from>
    <xdr:to>
      <xdr:col>3</xdr:col>
      <xdr:colOff>904875</xdr:colOff>
      <xdr:row>17</xdr:row>
      <xdr:rowOff>74079</xdr:rowOff>
    </xdr:to>
    <xdr:cxnSp macro="">
      <xdr:nvCxnSpPr>
        <xdr:cNvPr id="56" name="直線コネクタ 55"/>
        <xdr:cNvCxnSpPr/>
      </xdr:nvCxnSpPr>
      <xdr:spPr bwMode="auto">
        <a:xfrm flipV="1">
          <a:off x="3606800" y="3032836"/>
          <a:ext cx="698500" cy="3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12006</xdr:rowOff>
    </xdr:from>
    <xdr:ext cx="762000" cy="259045"/>
    <xdr:sp macro="" textlink="">
      <xdr:nvSpPr>
        <xdr:cNvPr id="58" name="テキスト ボックス 57"/>
        <xdr:cNvSpPr txBox="1"/>
      </xdr:nvSpPr>
      <xdr:spPr>
        <a:xfrm>
          <a:off x="3924300" y="314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74079</xdr:rowOff>
    </xdr:from>
    <xdr:to>
      <xdr:col>3</xdr:col>
      <xdr:colOff>206375</xdr:colOff>
      <xdr:row>17</xdr:row>
      <xdr:rowOff>157848</xdr:rowOff>
    </xdr:to>
    <xdr:cxnSp macro="">
      <xdr:nvCxnSpPr>
        <xdr:cNvPr id="59" name="直線コネクタ 58"/>
        <xdr:cNvCxnSpPr/>
      </xdr:nvCxnSpPr>
      <xdr:spPr bwMode="auto">
        <a:xfrm flipV="1">
          <a:off x="2908300" y="3036354"/>
          <a:ext cx="698500" cy="83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148518</xdr:rowOff>
    </xdr:from>
    <xdr:ext cx="762000" cy="259045"/>
    <xdr:sp macro="" textlink="">
      <xdr:nvSpPr>
        <xdr:cNvPr id="61" name="テキスト ボックス 60"/>
        <xdr:cNvSpPr txBox="1"/>
      </xdr:nvSpPr>
      <xdr:spPr>
        <a:xfrm>
          <a:off x="3225800" y="311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118377</xdr:rowOff>
    </xdr:from>
    <xdr:to>
      <xdr:col>2</xdr:col>
      <xdr:colOff>692150</xdr:colOff>
      <xdr:row>18</xdr:row>
      <xdr:rowOff>48527</xdr:rowOff>
    </xdr:to>
    <xdr:sp macro="" textlink="">
      <xdr:nvSpPr>
        <xdr:cNvPr id="62" name="フローチャート : 判断 61"/>
        <xdr:cNvSpPr/>
      </xdr:nvSpPr>
      <xdr:spPr bwMode="auto">
        <a:xfrm>
          <a:off x="2857500" y="3080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33304</xdr:rowOff>
    </xdr:from>
    <xdr:ext cx="762000" cy="259045"/>
    <xdr:sp macro="" textlink="">
      <xdr:nvSpPr>
        <xdr:cNvPr id="63" name="テキスト ボックス 62"/>
        <xdr:cNvSpPr txBox="1"/>
      </xdr:nvSpPr>
      <xdr:spPr>
        <a:xfrm>
          <a:off x="2527300" y="31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83757</xdr:rowOff>
    </xdr:from>
    <xdr:to>
      <xdr:col>5</xdr:col>
      <xdr:colOff>34925</xdr:colOff>
      <xdr:row>18</xdr:row>
      <xdr:rowOff>13907</xdr:rowOff>
    </xdr:to>
    <xdr:sp macro="" textlink="">
      <xdr:nvSpPr>
        <xdr:cNvPr id="69" name="円/楕円 68"/>
        <xdr:cNvSpPr/>
      </xdr:nvSpPr>
      <xdr:spPr bwMode="auto">
        <a:xfrm>
          <a:off x="5600700" y="3046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100284</xdr:rowOff>
    </xdr:from>
    <xdr:ext cx="762000" cy="259045"/>
    <xdr:sp macro="" textlink="">
      <xdr:nvSpPr>
        <xdr:cNvPr id="70" name="人口1人当たり決算額の推移該当値テキスト130"/>
        <xdr:cNvSpPr txBox="1"/>
      </xdr:nvSpPr>
      <xdr:spPr>
        <a:xfrm>
          <a:off x="5740400" y="289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96,155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111430</xdr:rowOff>
    </xdr:from>
    <xdr:to>
      <xdr:col>4</xdr:col>
      <xdr:colOff>520700</xdr:colOff>
      <xdr:row>18</xdr:row>
      <xdr:rowOff>41580</xdr:rowOff>
    </xdr:to>
    <xdr:sp macro="" textlink="">
      <xdr:nvSpPr>
        <xdr:cNvPr id="71" name="円/楕円 70"/>
        <xdr:cNvSpPr/>
      </xdr:nvSpPr>
      <xdr:spPr bwMode="auto">
        <a:xfrm>
          <a:off x="4953000" y="3073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51757</xdr:rowOff>
    </xdr:from>
    <xdr:ext cx="736600" cy="259045"/>
    <xdr:sp macro="" textlink="">
      <xdr:nvSpPr>
        <xdr:cNvPr id="72" name="テキスト ボックス 71"/>
        <xdr:cNvSpPr txBox="1"/>
      </xdr:nvSpPr>
      <xdr:spPr>
        <a:xfrm>
          <a:off x="4622800" y="2842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93,976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19761</xdr:rowOff>
    </xdr:from>
    <xdr:to>
      <xdr:col>3</xdr:col>
      <xdr:colOff>955675</xdr:colOff>
      <xdr:row>17</xdr:row>
      <xdr:rowOff>121361</xdr:rowOff>
    </xdr:to>
    <xdr:sp macro="" textlink="">
      <xdr:nvSpPr>
        <xdr:cNvPr id="73" name="円/楕円 72"/>
        <xdr:cNvSpPr/>
      </xdr:nvSpPr>
      <xdr:spPr bwMode="auto">
        <a:xfrm>
          <a:off x="4254500" y="298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131538</xdr:rowOff>
    </xdr:from>
    <xdr:ext cx="762000" cy="259045"/>
    <xdr:sp macro="" textlink="">
      <xdr:nvSpPr>
        <xdr:cNvPr id="74" name="テキスト ボックス 73"/>
        <xdr:cNvSpPr txBox="1"/>
      </xdr:nvSpPr>
      <xdr:spPr>
        <a:xfrm>
          <a:off x="3924300" y="27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101,194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23279</xdr:rowOff>
    </xdr:from>
    <xdr:to>
      <xdr:col>3</xdr:col>
      <xdr:colOff>257175</xdr:colOff>
      <xdr:row>17</xdr:row>
      <xdr:rowOff>124879</xdr:rowOff>
    </xdr:to>
    <xdr:sp macro="" textlink="">
      <xdr:nvSpPr>
        <xdr:cNvPr id="75" name="円/楕円 74"/>
        <xdr:cNvSpPr/>
      </xdr:nvSpPr>
      <xdr:spPr bwMode="auto">
        <a:xfrm>
          <a:off x="3556000" y="2985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135056</xdr:rowOff>
    </xdr:from>
    <xdr:ext cx="762000" cy="259045"/>
    <xdr:sp macro="" textlink="">
      <xdr:nvSpPr>
        <xdr:cNvPr id="76" name="テキスト ボックス 75"/>
        <xdr:cNvSpPr txBox="1"/>
      </xdr:nvSpPr>
      <xdr:spPr>
        <a:xfrm>
          <a:off x="3225800" y="275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100,917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107048</xdr:rowOff>
    </xdr:from>
    <xdr:to>
      <xdr:col>2</xdr:col>
      <xdr:colOff>692150</xdr:colOff>
      <xdr:row>18</xdr:row>
      <xdr:rowOff>37198</xdr:rowOff>
    </xdr:to>
    <xdr:sp macro="" textlink="">
      <xdr:nvSpPr>
        <xdr:cNvPr id="77" name="円/楕円 76"/>
        <xdr:cNvSpPr/>
      </xdr:nvSpPr>
      <xdr:spPr bwMode="auto">
        <a:xfrm>
          <a:off x="2857500" y="3069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47375</xdr:rowOff>
    </xdr:from>
    <xdr:ext cx="762000" cy="259045"/>
    <xdr:sp macro="" textlink="">
      <xdr:nvSpPr>
        <xdr:cNvPr id="78" name="テキスト ボックス 77"/>
        <xdr:cNvSpPr txBox="1"/>
      </xdr:nvSpPr>
      <xdr:spPr>
        <a:xfrm>
          <a:off x="2527300" y="28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114564</xdr:rowOff>
    </xdr:from>
    <xdr:to>
      <xdr:col>4</xdr:col>
      <xdr:colOff>1117600</xdr:colOff>
      <xdr:row>37</xdr:row>
      <xdr:rowOff>188676</xdr:rowOff>
    </xdr:to>
    <xdr:cxnSp macro="">
      <xdr:nvCxnSpPr>
        <xdr:cNvPr id="110" name="直線コネクタ 109"/>
        <xdr:cNvCxnSpPr/>
      </xdr:nvCxnSpPr>
      <xdr:spPr bwMode="auto">
        <a:xfrm>
          <a:off x="5003800" y="7239264"/>
          <a:ext cx="647700" cy="74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145351</xdr:rowOff>
    </xdr:from>
    <xdr:ext cx="762000" cy="259045"/>
    <xdr:sp macro="" textlink="">
      <xdr:nvSpPr>
        <xdr:cNvPr id="111" name="人口1人当たり決算額の推移平均値テキスト445"/>
        <xdr:cNvSpPr txBox="1"/>
      </xdr:nvSpPr>
      <xdr:spPr>
        <a:xfrm>
          <a:off x="5740400" y="6755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61095</xdr:rowOff>
    </xdr:from>
    <xdr:to>
      <xdr:col>4</xdr:col>
      <xdr:colOff>469900</xdr:colOff>
      <xdr:row>37</xdr:row>
      <xdr:rowOff>114564</xdr:rowOff>
    </xdr:to>
    <xdr:cxnSp macro="">
      <xdr:nvCxnSpPr>
        <xdr:cNvPr id="113" name="直線コネクタ 112"/>
        <xdr:cNvCxnSpPr/>
      </xdr:nvCxnSpPr>
      <xdr:spPr bwMode="auto">
        <a:xfrm>
          <a:off x="4305300" y="7185795"/>
          <a:ext cx="698500" cy="53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128715</xdr:rowOff>
    </xdr:from>
    <xdr:to>
      <xdr:col>3</xdr:col>
      <xdr:colOff>904875</xdr:colOff>
      <xdr:row>37</xdr:row>
      <xdr:rowOff>61095</xdr:rowOff>
    </xdr:to>
    <xdr:cxnSp macro="">
      <xdr:nvCxnSpPr>
        <xdr:cNvPr id="116" name="直線コネクタ 115"/>
        <xdr:cNvCxnSpPr/>
      </xdr:nvCxnSpPr>
      <xdr:spPr bwMode="auto">
        <a:xfrm>
          <a:off x="3606800" y="7081965"/>
          <a:ext cx="698500" cy="103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315741</xdr:rowOff>
    </xdr:from>
    <xdr:ext cx="762000" cy="259045"/>
    <xdr:sp macro="" textlink="">
      <xdr:nvSpPr>
        <xdr:cNvPr id="118" name="テキスト ボックス 117"/>
        <xdr:cNvSpPr txBox="1"/>
      </xdr:nvSpPr>
      <xdr:spPr>
        <a:xfrm>
          <a:off x="3924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128715</xdr:rowOff>
    </xdr:from>
    <xdr:to>
      <xdr:col>3</xdr:col>
      <xdr:colOff>206375</xdr:colOff>
      <xdr:row>37</xdr:row>
      <xdr:rowOff>13066</xdr:rowOff>
    </xdr:to>
    <xdr:cxnSp macro="">
      <xdr:nvCxnSpPr>
        <xdr:cNvPr id="119" name="直線コネクタ 118"/>
        <xdr:cNvCxnSpPr/>
      </xdr:nvCxnSpPr>
      <xdr:spPr bwMode="auto">
        <a:xfrm flipV="1">
          <a:off x="2908300" y="7081965"/>
          <a:ext cx="698500" cy="55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1" name="テキスト ボックス 120"/>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180579</xdr:rowOff>
    </xdr:from>
    <xdr:to>
      <xdr:col>2</xdr:col>
      <xdr:colOff>692150</xdr:colOff>
      <xdr:row>35</xdr:row>
      <xdr:rowOff>282179</xdr:rowOff>
    </xdr:to>
    <xdr:sp macro="" textlink="">
      <xdr:nvSpPr>
        <xdr:cNvPr id="122" name="フローチャート : 判断 121"/>
        <xdr:cNvSpPr/>
      </xdr:nvSpPr>
      <xdr:spPr bwMode="auto">
        <a:xfrm>
          <a:off x="2857500" y="6790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292356</xdr:rowOff>
    </xdr:from>
    <xdr:ext cx="762000" cy="259045"/>
    <xdr:sp macro="" textlink="">
      <xdr:nvSpPr>
        <xdr:cNvPr id="123" name="テキスト ボックス 122"/>
        <xdr:cNvSpPr txBox="1"/>
      </xdr:nvSpPr>
      <xdr:spPr>
        <a:xfrm>
          <a:off x="2527300" y="655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137876</xdr:rowOff>
    </xdr:from>
    <xdr:to>
      <xdr:col>5</xdr:col>
      <xdr:colOff>34925</xdr:colOff>
      <xdr:row>37</xdr:row>
      <xdr:rowOff>239476</xdr:rowOff>
    </xdr:to>
    <xdr:sp macro="" textlink="">
      <xdr:nvSpPr>
        <xdr:cNvPr id="129" name="円/楕円 128"/>
        <xdr:cNvSpPr/>
      </xdr:nvSpPr>
      <xdr:spPr bwMode="auto">
        <a:xfrm>
          <a:off x="5600700" y="7262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109953</xdr:rowOff>
    </xdr:from>
    <xdr:ext cx="762000" cy="259045"/>
    <xdr:sp macro="" textlink="">
      <xdr:nvSpPr>
        <xdr:cNvPr id="130" name="人口1人当たり決算額の推移該当値テキスト445"/>
        <xdr:cNvSpPr txBox="1"/>
      </xdr:nvSpPr>
      <xdr:spPr>
        <a:xfrm>
          <a:off x="5740400" y="723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63764</xdr:rowOff>
    </xdr:from>
    <xdr:to>
      <xdr:col>4</xdr:col>
      <xdr:colOff>520700</xdr:colOff>
      <xdr:row>37</xdr:row>
      <xdr:rowOff>165364</xdr:rowOff>
    </xdr:to>
    <xdr:sp macro="" textlink="">
      <xdr:nvSpPr>
        <xdr:cNvPr id="131" name="円/楕円 130"/>
        <xdr:cNvSpPr/>
      </xdr:nvSpPr>
      <xdr:spPr bwMode="auto">
        <a:xfrm>
          <a:off x="4953000" y="7188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150141</xdr:rowOff>
    </xdr:from>
    <xdr:ext cx="736600" cy="259045"/>
    <xdr:sp macro="" textlink="">
      <xdr:nvSpPr>
        <xdr:cNvPr id="132" name="テキスト ボックス 131"/>
        <xdr:cNvSpPr txBox="1"/>
      </xdr:nvSpPr>
      <xdr:spPr>
        <a:xfrm>
          <a:off x="4622800" y="7274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10295</xdr:rowOff>
    </xdr:from>
    <xdr:to>
      <xdr:col>3</xdr:col>
      <xdr:colOff>955675</xdr:colOff>
      <xdr:row>37</xdr:row>
      <xdr:rowOff>111895</xdr:rowOff>
    </xdr:to>
    <xdr:sp macro="" textlink="">
      <xdr:nvSpPr>
        <xdr:cNvPr id="133" name="円/楕円 132"/>
        <xdr:cNvSpPr/>
      </xdr:nvSpPr>
      <xdr:spPr bwMode="auto">
        <a:xfrm>
          <a:off x="4254500" y="7134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96672</xdr:rowOff>
    </xdr:from>
    <xdr:ext cx="762000" cy="259045"/>
    <xdr:sp macro="" textlink="">
      <xdr:nvSpPr>
        <xdr:cNvPr id="134" name="テキスト ボックス 133"/>
        <xdr:cNvSpPr txBox="1"/>
      </xdr:nvSpPr>
      <xdr:spPr>
        <a:xfrm>
          <a:off x="3924300" y="722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77915</xdr:rowOff>
    </xdr:from>
    <xdr:to>
      <xdr:col>3</xdr:col>
      <xdr:colOff>257175</xdr:colOff>
      <xdr:row>37</xdr:row>
      <xdr:rowOff>8065</xdr:rowOff>
    </xdr:to>
    <xdr:sp macro="" textlink="">
      <xdr:nvSpPr>
        <xdr:cNvPr id="135" name="円/楕円 134"/>
        <xdr:cNvSpPr/>
      </xdr:nvSpPr>
      <xdr:spPr bwMode="auto">
        <a:xfrm>
          <a:off x="3556000" y="7031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164292</xdr:rowOff>
    </xdr:from>
    <xdr:ext cx="762000" cy="259045"/>
    <xdr:sp macro="" textlink="">
      <xdr:nvSpPr>
        <xdr:cNvPr id="136" name="テキスト ボックス 135"/>
        <xdr:cNvSpPr txBox="1"/>
      </xdr:nvSpPr>
      <xdr:spPr>
        <a:xfrm>
          <a:off x="3225800" y="7117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17,425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133716</xdr:rowOff>
    </xdr:from>
    <xdr:to>
      <xdr:col>2</xdr:col>
      <xdr:colOff>692150</xdr:colOff>
      <xdr:row>37</xdr:row>
      <xdr:rowOff>63866</xdr:rowOff>
    </xdr:to>
    <xdr:sp macro="" textlink="">
      <xdr:nvSpPr>
        <xdr:cNvPr id="137" name="円/楕円 136"/>
        <xdr:cNvSpPr/>
      </xdr:nvSpPr>
      <xdr:spPr bwMode="auto">
        <a:xfrm>
          <a:off x="2857500" y="7086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48643</xdr:rowOff>
    </xdr:from>
    <xdr:ext cx="762000" cy="259045"/>
    <xdr:sp macro="" textlink="">
      <xdr:nvSpPr>
        <xdr:cNvPr id="138" name="テキスト ボックス 137"/>
        <xdr:cNvSpPr txBox="1"/>
      </xdr:nvSpPr>
      <xdr:spPr>
        <a:xfrm>
          <a:off x="2527300" y="717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財政調整基金の残高については，標準財政規模比で</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％を超える水準に留まっており，未だ十分ではない状況である。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年度の実質収支額については，復興交付金事業などの繰越事業費が減少したことなどにより増加した。併せて単年度実質収支についてもプラスへ転じた。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今後も健全な財政運営，財政調整基金の積立てに努めていく。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年度より続いていた国民健康保険特別会計の赤字については，臨時的な国庫支出金（財政調整交付金）の増等により</a:t>
          </a:r>
          <a:r>
            <a:rPr kumimoji="1" lang="ja-JP" altLang="en-US" sz="1400">
              <a:solidFill>
                <a:sysClr val="windowText" lastClr="000000"/>
              </a:solidFill>
              <a:latin typeface="ＭＳ ゴシック" pitchFamily="49" charset="-128"/>
              <a:ea typeface="ＭＳ ゴシック" pitchFamily="49" charset="-128"/>
            </a:rPr>
            <a:t>黒字へ転じ</a:t>
          </a:r>
          <a:r>
            <a:rPr kumimoji="1" lang="ja-JP" altLang="en-US" sz="1400">
              <a:latin typeface="ＭＳ ゴシック" pitchFamily="49" charset="-128"/>
              <a:ea typeface="ＭＳ ゴシック" pitchFamily="49" charset="-128"/>
            </a:rPr>
            <a:t>，全ての会計で黒字となった。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他会計においても健全な財政運営がなされるよう，収支状況を注視していく必要がある。また繰出金を支出している会計については，特に収入の確保を促し，増加傾向にある繰出金の抑制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実質公債費比率の分子については，健康福祉センター建設事業債等の償還終了による元利償還金の減及び基準財政需要額算入額の増を要因とし減少した。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今後，統合小学校整備に係る元利償還金の増加が見込まれ，実質公債費比率の分子の上昇が見込まれるため，当該比率の推移を注視していくとともに，地方債発行の抑制を図り，健全な財政運営に努める。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a:t>
          </a:r>
          <a:r>
            <a:rPr kumimoji="1" lang="ja-JP" altLang="en-US" sz="1400">
              <a:solidFill>
                <a:sysClr val="windowText" lastClr="000000"/>
              </a:solidFill>
              <a:latin typeface="ＭＳ ゴシック" pitchFamily="49" charset="-128"/>
              <a:ea typeface="ＭＳ ゴシック" pitchFamily="49" charset="-128"/>
            </a:rPr>
            <a:t>額については，統合小学校建設事業債等による地方債現在高の増及び退職手当負担見込額の増により増となった。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充当可能財源等については，漁業振興基金の取り崩しを要因とし，また充当可能特定歳入については，都市計画事業費は増となったものの，それに係る特定財源は増とならなかったため減となった。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今後，小学校の統合校建設等大規模な普通建設事業の実施</a:t>
          </a:r>
          <a:r>
            <a:rPr kumimoji="1" lang="ja-JP" altLang="en-US" sz="1400">
              <a:latin typeface="ＭＳ ゴシック" pitchFamily="49" charset="-128"/>
              <a:ea typeface="ＭＳ ゴシック" pitchFamily="49" charset="-128"/>
            </a:rPr>
            <a:t>に伴い，一般会計等に係る地方債現在高の増が見込まれるため，他の地方債発行の抑制及び基金積み立て等により引き続き健全な財政運営に努める。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11948371</v>
      </c>
      <c r="BO4" s="379"/>
      <c r="BP4" s="379"/>
      <c r="BQ4" s="379"/>
      <c r="BR4" s="379"/>
      <c r="BS4" s="379"/>
      <c r="BT4" s="379"/>
      <c r="BU4" s="380"/>
      <c r="BV4" s="378">
        <v>9588438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12</v>
      </c>
      <c r="CU4" s="556"/>
      <c r="CV4" s="556"/>
      <c r="CW4" s="556"/>
      <c r="CX4" s="556"/>
      <c r="CY4" s="556"/>
      <c r="CZ4" s="556"/>
      <c r="DA4" s="557"/>
      <c r="DB4" s="555">
        <v>5.5</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10876940</v>
      </c>
      <c r="BO5" s="384"/>
      <c r="BP5" s="384"/>
      <c r="BQ5" s="384"/>
      <c r="BR5" s="384"/>
      <c r="BS5" s="384"/>
      <c r="BT5" s="384"/>
      <c r="BU5" s="385"/>
      <c r="BV5" s="383">
        <v>8609394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92.9</v>
      </c>
      <c r="CU5" s="354"/>
      <c r="CV5" s="354"/>
      <c r="CW5" s="354"/>
      <c r="CX5" s="354"/>
      <c r="CY5" s="354"/>
      <c r="CZ5" s="354"/>
      <c r="DA5" s="355"/>
      <c r="DB5" s="353">
        <v>94.3</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1071431</v>
      </c>
      <c r="BO6" s="384"/>
      <c r="BP6" s="384"/>
      <c r="BQ6" s="384"/>
      <c r="BR6" s="384"/>
      <c r="BS6" s="384"/>
      <c r="BT6" s="384"/>
      <c r="BU6" s="385"/>
      <c r="BV6" s="383">
        <v>979044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102.9</v>
      </c>
      <c r="CU6" s="530"/>
      <c r="CV6" s="530"/>
      <c r="CW6" s="530"/>
      <c r="CX6" s="530"/>
      <c r="CY6" s="530"/>
      <c r="CZ6" s="530"/>
      <c r="DA6" s="531"/>
      <c r="DB6" s="529">
        <v>105.3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567645</v>
      </c>
      <c r="BO7" s="384"/>
      <c r="BP7" s="384"/>
      <c r="BQ7" s="384"/>
      <c r="BR7" s="384"/>
      <c r="BS7" s="384"/>
      <c r="BT7" s="384"/>
      <c r="BU7" s="385"/>
      <c r="BV7" s="383">
        <v>748679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4209773</v>
      </c>
      <c r="CU7" s="384"/>
      <c r="CV7" s="384"/>
      <c r="CW7" s="384"/>
      <c r="CX7" s="384"/>
      <c r="CY7" s="384"/>
      <c r="CZ7" s="384"/>
      <c r="DA7" s="385"/>
      <c r="DB7" s="383">
        <v>4213432</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503786</v>
      </c>
      <c r="BO8" s="384"/>
      <c r="BP8" s="384"/>
      <c r="BQ8" s="384"/>
      <c r="BR8" s="384"/>
      <c r="BS8" s="384"/>
      <c r="BT8" s="384"/>
      <c r="BU8" s="385"/>
      <c r="BV8" s="383">
        <v>230365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0.73</v>
      </c>
      <c r="CU8" s="493"/>
      <c r="CV8" s="493"/>
      <c r="CW8" s="493"/>
      <c r="CX8" s="493"/>
      <c r="CY8" s="493"/>
      <c r="CZ8" s="493"/>
      <c r="DA8" s="494"/>
      <c r="DB8" s="492">
        <v>0.74</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18328</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273421</v>
      </c>
      <c r="BO9" s="384"/>
      <c r="BP9" s="384"/>
      <c r="BQ9" s="384"/>
      <c r="BR9" s="384"/>
      <c r="BS9" s="384"/>
      <c r="BT9" s="384"/>
      <c r="BU9" s="385"/>
      <c r="BV9" s="383">
        <v>-210121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8.3000000000000007</v>
      </c>
      <c r="CU9" s="354"/>
      <c r="CV9" s="354"/>
      <c r="CW9" s="354"/>
      <c r="CX9" s="354"/>
      <c r="CY9" s="354"/>
      <c r="CZ9" s="354"/>
      <c r="DA9" s="355"/>
      <c r="DB9" s="353">
        <v>10.1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19205</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35</v>
      </c>
      <c r="BO10" s="384"/>
      <c r="BP10" s="384"/>
      <c r="BQ10" s="384"/>
      <c r="BR10" s="384"/>
      <c r="BS10" s="384"/>
      <c r="BT10" s="384"/>
      <c r="BU10" s="385"/>
      <c r="BV10" s="383">
        <v>51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204</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17870</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17193</v>
      </c>
      <c r="S13" s="485"/>
      <c r="T13" s="485"/>
      <c r="U13" s="485"/>
      <c r="V13" s="486"/>
      <c r="W13" s="472" t="s">
        <v>123</v>
      </c>
      <c r="X13" s="396"/>
      <c r="Y13" s="396"/>
      <c r="Z13" s="396"/>
      <c r="AA13" s="396"/>
      <c r="AB13" s="397"/>
      <c r="AC13" s="359">
        <v>592</v>
      </c>
      <c r="AD13" s="360"/>
      <c r="AE13" s="360"/>
      <c r="AF13" s="360"/>
      <c r="AG13" s="361"/>
      <c r="AH13" s="359">
        <v>685</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273456</v>
      </c>
      <c r="BO13" s="384"/>
      <c r="BP13" s="384"/>
      <c r="BQ13" s="384"/>
      <c r="BR13" s="384"/>
      <c r="BS13" s="384"/>
      <c r="BT13" s="384"/>
      <c r="BU13" s="385"/>
      <c r="BV13" s="383">
        <v>-209866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5</v>
      </c>
      <c r="CU13" s="354"/>
      <c r="CV13" s="354"/>
      <c r="CW13" s="354"/>
      <c r="CX13" s="354"/>
      <c r="CY13" s="354"/>
      <c r="CZ13" s="354"/>
      <c r="DA13" s="355"/>
      <c r="DB13" s="353">
        <v>6.5</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18095</v>
      </c>
      <c r="S14" s="485"/>
      <c r="T14" s="485"/>
      <c r="U14" s="485"/>
      <c r="V14" s="486"/>
      <c r="W14" s="487"/>
      <c r="X14" s="399"/>
      <c r="Y14" s="399"/>
      <c r="Z14" s="399"/>
      <c r="AA14" s="399"/>
      <c r="AB14" s="400"/>
      <c r="AC14" s="477">
        <v>6.4</v>
      </c>
      <c r="AD14" s="478"/>
      <c r="AE14" s="478"/>
      <c r="AF14" s="478"/>
      <c r="AG14" s="479"/>
      <c r="AH14" s="477">
        <v>6.9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66.099999999999994</v>
      </c>
      <c r="CU14" s="456"/>
      <c r="CV14" s="456"/>
      <c r="CW14" s="456"/>
      <c r="CX14" s="456"/>
      <c r="CY14" s="456"/>
      <c r="CZ14" s="456"/>
      <c r="DA14" s="457"/>
      <c r="DB14" s="488">
        <v>38.299999999999997</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17425</v>
      </c>
      <c r="S15" s="485"/>
      <c r="T15" s="485"/>
      <c r="U15" s="485"/>
      <c r="V15" s="486"/>
      <c r="W15" s="472" t="s">
        <v>130</v>
      </c>
      <c r="X15" s="396"/>
      <c r="Y15" s="396"/>
      <c r="Z15" s="396"/>
      <c r="AA15" s="396"/>
      <c r="AB15" s="397"/>
      <c r="AC15" s="359">
        <v>2565</v>
      </c>
      <c r="AD15" s="360"/>
      <c r="AE15" s="360"/>
      <c r="AF15" s="360"/>
      <c r="AG15" s="361"/>
      <c r="AH15" s="359">
        <v>2775</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2295162</v>
      </c>
      <c r="BO15" s="379"/>
      <c r="BP15" s="379"/>
      <c r="BQ15" s="379"/>
      <c r="BR15" s="379"/>
      <c r="BS15" s="379"/>
      <c r="BT15" s="379"/>
      <c r="BU15" s="380"/>
      <c r="BV15" s="378">
        <v>2255725</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27.7</v>
      </c>
      <c r="AD16" s="478"/>
      <c r="AE16" s="478"/>
      <c r="AF16" s="478"/>
      <c r="AG16" s="479"/>
      <c r="AH16" s="477">
        <v>28.1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3098782</v>
      </c>
      <c r="BO16" s="384"/>
      <c r="BP16" s="384"/>
      <c r="BQ16" s="384"/>
      <c r="BR16" s="384"/>
      <c r="BS16" s="384"/>
      <c r="BT16" s="384"/>
      <c r="BU16" s="385"/>
      <c r="BV16" s="383">
        <v>3086235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6114</v>
      </c>
      <c r="AD17" s="360"/>
      <c r="AE17" s="360"/>
      <c r="AF17" s="360"/>
      <c r="AG17" s="361"/>
      <c r="AH17" s="359">
        <v>6374</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2987342</v>
      </c>
      <c r="BO17" s="384"/>
      <c r="BP17" s="384"/>
      <c r="BQ17" s="384"/>
      <c r="BR17" s="384"/>
      <c r="BS17" s="384"/>
      <c r="BT17" s="384"/>
      <c r="BU17" s="385"/>
      <c r="BV17" s="383">
        <v>2925151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23.74</v>
      </c>
      <c r="M18" s="448"/>
      <c r="N18" s="448"/>
      <c r="O18" s="448"/>
      <c r="P18" s="448"/>
      <c r="Q18" s="448"/>
      <c r="R18" s="449"/>
      <c r="S18" s="449"/>
      <c r="T18" s="449"/>
      <c r="U18" s="449"/>
      <c r="V18" s="450"/>
      <c r="W18" s="464"/>
      <c r="X18" s="465"/>
      <c r="Y18" s="465"/>
      <c r="Z18" s="465"/>
      <c r="AA18" s="465"/>
      <c r="AB18" s="473"/>
      <c r="AC18" s="347">
        <v>65.900000000000006</v>
      </c>
      <c r="AD18" s="348"/>
      <c r="AE18" s="348"/>
      <c r="AF18" s="348"/>
      <c r="AG18" s="451"/>
      <c r="AH18" s="347">
        <v>64.599999999999994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3997730</v>
      </c>
      <c r="BO18" s="384"/>
      <c r="BP18" s="384"/>
      <c r="BQ18" s="384"/>
      <c r="BR18" s="384"/>
      <c r="BS18" s="384"/>
      <c r="BT18" s="384"/>
      <c r="BU18" s="385"/>
      <c r="BV18" s="383">
        <v>4123122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772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6241983</v>
      </c>
      <c r="BO19" s="384"/>
      <c r="BP19" s="384"/>
      <c r="BQ19" s="384"/>
      <c r="BR19" s="384"/>
      <c r="BS19" s="384"/>
      <c r="BT19" s="384"/>
      <c r="BU19" s="385"/>
      <c r="BV19" s="383">
        <v>5858137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7021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8164738</v>
      </c>
      <c r="BO23" s="384"/>
      <c r="BP23" s="384"/>
      <c r="BQ23" s="384"/>
      <c r="BR23" s="384"/>
      <c r="BS23" s="384"/>
      <c r="BT23" s="384"/>
      <c r="BU23" s="385"/>
      <c r="BV23" s="383">
        <v>7016554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7635</v>
      </c>
      <c r="R24" s="360"/>
      <c r="S24" s="360"/>
      <c r="T24" s="360"/>
      <c r="U24" s="360"/>
      <c r="V24" s="361"/>
      <c r="W24" s="425"/>
      <c r="X24" s="416"/>
      <c r="Y24" s="417"/>
      <c r="Z24" s="356" t="s">
        <v>154</v>
      </c>
      <c r="AA24" s="357"/>
      <c r="AB24" s="357"/>
      <c r="AC24" s="357"/>
      <c r="AD24" s="357"/>
      <c r="AE24" s="357"/>
      <c r="AF24" s="357"/>
      <c r="AG24" s="358"/>
      <c r="AH24" s="359">
        <v>182</v>
      </c>
      <c r="AI24" s="360"/>
      <c r="AJ24" s="360"/>
      <c r="AK24" s="360"/>
      <c r="AL24" s="361"/>
      <c r="AM24" s="359">
        <v>545090</v>
      </c>
      <c r="AN24" s="360"/>
      <c r="AO24" s="360"/>
      <c r="AP24" s="360"/>
      <c r="AQ24" s="360"/>
      <c r="AR24" s="361"/>
      <c r="AS24" s="359">
        <v>2995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7139667</v>
      </c>
      <c r="BO24" s="384"/>
      <c r="BP24" s="384"/>
      <c r="BQ24" s="384"/>
      <c r="BR24" s="384"/>
      <c r="BS24" s="384"/>
      <c r="BT24" s="384"/>
      <c r="BU24" s="385"/>
      <c r="BV24" s="383">
        <v>6480261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6067</v>
      </c>
      <c r="R25" s="360"/>
      <c r="S25" s="360"/>
      <c r="T25" s="360"/>
      <c r="U25" s="360"/>
      <c r="V25" s="361"/>
      <c r="W25" s="425"/>
      <c r="X25" s="416"/>
      <c r="Y25" s="417"/>
      <c r="Z25" s="356" t="s">
        <v>157</v>
      </c>
      <c r="AA25" s="357"/>
      <c r="AB25" s="357"/>
      <c r="AC25" s="357"/>
      <c r="AD25" s="357"/>
      <c r="AE25" s="357"/>
      <c r="AF25" s="357"/>
      <c r="AG25" s="358"/>
      <c r="AH25" s="359">
        <v>42</v>
      </c>
      <c r="AI25" s="360"/>
      <c r="AJ25" s="360"/>
      <c r="AK25" s="360"/>
      <c r="AL25" s="361"/>
      <c r="AM25" s="359">
        <v>126504</v>
      </c>
      <c r="AN25" s="360"/>
      <c r="AO25" s="360"/>
      <c r="AP25" s="360"/>
      <c r="AQ25" s="360"/>
      <c r="AR25" s="361"/>
      <c r="AS25" s="359">
        <v>3012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83882</v>
      </c>
      <c r="BO25" s="379"/>
      <c r="BP25" s="379"/>
      <c r="BQ25" s="379"/>
      <c r="BR25" s="379"/>
      <c r="BS25" s="379"/>
      <c r="BT25" s="379"/>
      <c r="BU25" s="380"/>
      <c r="BV25" s="378">
        <v>36242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5357</v>
      </c>
      <c r="R26" s="360"/>
      <c r="S26" s="360"/>
      <c r="T26" s="360"/>
      <c r="U26" s="360"/>
      <c r="V26" s="361"/>
      <c r="W26" s="425"/>
      <c r="X26" s="416"/>
      <c r="Y26" s="417"/>
      <c r="Z26" s="356" t="s">
        <v>160</v>
      </c>
      <c r="AA26" s="438"/>
      <c r="AB26" s="438"/>
      <c r="AC26" s="438"/>
      <c r="AD26" s="438"/>
      <c r="AE26" s="438"/>
      <c r="AF26" s="438"/>
      <c r="AG26" s="439"/>
      <c r="AH26" s="359">
        <v>2</v>
      </c>
      <c r="AI26" s="360"/>
      <c r="AJ26" s="360"/>
      <c r="AK26" s="360"/>
      <c r="AL26" s="361"/>
      <c r="AM26" s="359" t="s">
        <v>161</v>
      </c>
      <c r="AN26" s="360"/>
      <c r="AO26" s="360"/>
      <c r="AP26" s="360"/>
      <c r="AQ26" s="360"/>
      <c r="AR26" s="361"/>
      <c r="AS26" s="359" t="s">
        <v>161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3430</v>
      </c>
      <c r="R27" s="360"/>
      <c r="S27" s="360"/>
      <c r="T27" s="360"/>
      <c r="U27" s="360"/>
      <c r="V27" s="361"/>
      <c r="W27" s="425"/>
      <c r="X27" s="416"/>
      <c r="Y27" s="417"/>
      <c r="Z27" s="356" t="s">
        <v>164</v>
      </c>
      <c r="AA27" s="357"/>
      <c r="AB27" s="357"/>
      <c r="AC27" s="357"/>
      <c r="AD27" s="357"/>
      <c r="AE27" s="357"/>
      <c r="AF27" s="357"/>
      <c r="AG27" s="358"/>
      <c r="AH27" s="359">
        <v>2</v>
      </c>
      <c r="AI27" s="360"/>
      <c r="AJ27" s="360"/>
      <c r="AK27" s="360"/>
      <c r="AL27" s="361"/>
      <c r="AM27" s="359" t="s">
        <v>161</v>
      </c>
      <c r="AN27" s="360"/>
      <c r="AO27" s="360"/>
      <c r="AP27" s="360"/>
      <c r="AQ27" s="360"/>
      <c r="AR27" s="361"/>
      <c r="AS27" s="359" t="s">
        <v>161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192100</v>
      </c>
      <c r="BO27" s="387"/>
      <c r="BP27" s="387"/>
      <c r="BQ27" s="387"/>
      <c r="BR27" s="387"/>
      <c r="BS27" s="387"/>
      <c r="BT27" s="387"/>
      <c r="BU27" s="388"/>
      <c r="BV27" s="386">
        <v>192099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3000</v>
      </c>
      <c r="R28" s="360"/>
      <c r="S28" s="360"/>
      <c r="T28" s="360"/>
      <c r="U28" s="360"/>
      <c r="V28" s="361"/>
      <c r="W28" s="425"/>
      <c r="X28" s="416"/>
      <c r="Y28" s="417"/>
      <c r="Z28" s="356" t="s">
        <v>167</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394430</v>
      </c>
      <c r="BO28" s="379"/>
      <c r="BP28" s="379"/>
      <c r="BQ28" s="379"/>
      <c r="BR28" s="379"/>
      <c r="BS28" s="379"/>
      <c r="BT28" s="379"/>
      <c r="BU28" s="380"/>
      <c r="BV28" s="378">
        <v>394395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11</v>
      </c>
      <c r="M29" s="360"/>
      <c r="N29" s="360"/>
      <c r="O29" s="360"/>
      <c r="P29" s="361"/>
      <c r="Q29" s="359">
        <v>2750</v>
      </c>
      <c r="R29" s="360"/>
      <c r="S29" s="360"/>
      <c r="T29" s="360"/>
      <c r="U29" s="360"/>
      <c r="V29" s="361"/>
      <c r="W29" s="426"/>
      <c r="X29" s="427"/>
      <c r="Y29" s="428"/>
      <c r="Z29" s="356" t="s">
        <v>171</v>
      </c>
      <c r="AA29" s="357"/>
      <c r="AB29" s="357"/>
      <c r="AC29" s="357"/>
      <c r="AD29" s="357"/>
      <c r="AE29" s="357"/>
      <c r="AF29" s="357"/>
      <c r="AG29" s="358"/>
      <c r="AH29" s="359">
        <v>184</v>
      </c>
      <c r="AI29" s="360"/>
      <c r="AJ29" s="360"/>
      <c r="AK29" s="360"/>
      <c r="AL29" s="361"/>
      <c r="AM29" s="359">
        <v>550948</v>
      </c>
      <c r="AN29" s="360"/>
      <c r="AO29" s="360"/>
      <c r="AP29" s="360"/>
      <c r="AQ29" s="360"/>
      <c r="AR29" s="361"/>
      <c r="AS29" s="359">
        <v>2994</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23920</v>
      </c>
      <c r="BO29" s="384"/>
      <c r="BP29" s="384"/>
      <c r="BQ29" s="384"/>
      <c r="BR29" s="384"/>
      <c r="BS29" s="384"/>
      <c r="BT29" s="384"/>
      <c r="BU29" s="385"/>
      <c r="BV29" s="383">
        <v>23916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97.8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1694658</v>
      </c>
      <c r="BO30" s="387"/>
      <c r="BP30" s="387"/>
      <c r="BQ30" s="387"/>
      <c r="BR30" s="387"/>
      <c r="BS30" s="387"/>
      <c r="BT30" s="387"/>
      <c r="BU30" s="388"/>
      <c r="BV30" s="386">
        <v>2075231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地方卸売市場事業特別会計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大洗ターミナル</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町営公園墓地事業特別会計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茨城県市町村総合事務組合(県民交通災害共済事業特別会計）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大洗町土地開発公社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東茨城郡内町村及び一部事務組合公平委員会特別会計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茨城租税債権管理機構</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茨城県後期高齢者医療広域連合(後期高齢者医療特別会計）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大洗，鉾田，水戸環境組合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水戸地方農業共済事務組合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81" t="s">
        <v>24</v>
      </c>
      <c r="C41" s="1182"/>
      <c r="D41" s="81"/>
      <c r="E41" s="1183" t="s">
        <v>25</v>
      </c>
      <c r="F41" s="1183"/>
      <c r="G41" s="1183"/>
      <c r="H41" s="1184"/>
      <c r="I41" s="82">
        <v>6208</v>
      </c>
      <c r="J41" s="83">
        <v>6327</v>
      </c>
      <c r="K41" s="83">
        <v>6627</v>
      </c>
      <c r="L41" s="83">
        <v>7017</v>
      </c>
      <c r="M41" s="84">
        <v>8165</v>
      </c>
    </row>
    <row r="42" spans="2:13" ht="27.75" customHeight="1" x14ac:dyDescent="0.15">
      <c r="B42" s="1171"/>
      <c r="C42" s="1172"/>
      <c r="D42" s="85"/>
      <c r="E42" s="1175" t="s">
        <v>26</v>
      </c>
      <c r="F42" s="1175"/>
      <c r="G42" s="1175"/>
      <c r="H42" s="1176"/>
      <c r="I42" s="86">
        <v>175</v>
      </c>
      <c r="J42" s="87">
        <v>165</v>
      </c>
      <c r="K42" s="87">
        <v>64</v>
      </c>
      <c r="L42" s="87">
        <v>32</v>
      </c>
      <c r="M42" s="88">
        <v>32</v>
      </c>
    </row>
    <row r="43" spans="2:13" ht="27.75" customHeight="1" x14ac:dyDescent="0.15">
      <c r="B43" s="1171"/>
      <c r="C43" s="1172"/>
      <c r="D43" s="85"/>
      <c r="E43" s="1175" t="s">
        <v>27</v>
      </c>
      <c r="F43" s="1175"/>
      <c r="G43" s="1175"/>
      <c r="H43" s="1176"/>
      <c r="I43" s="86">
        <v>2717</v>
      </c>
      <c r="J43" s="87">
        <v>2826</v>
      </c>
      <c r="K43" s="87">
        <v>2844</v>
      </c>
      <c r="L43" s="87">
        <v>2846</v>
      </c>
      <c r="M43" s="88">
        <v>2772</v>
      </c>
    </row>
    <row r="44" spans="2:13" ht="27.75" customHeight="1" x14ac:dyDescent="0.15">
      <c r="B44" s="1171"/>
      <c r="C44" s="1172"/>
      <c r="D44" s="85"/>
      <c r="E44" s="1175" t="s">
        <v>28</v>
      </c>
      <c r="F44" s="1175"/>
      <c r="G44" s="1175"/>
      <c r="H44" s="1176"/>
      <c r="I44" s="86">
        <v>219</v>
      </c>
      <c r="J44" s="87">
        <v>138</v>
      </c>
      <c r="K44" s="87">
        <v>113</v>
      </c>
      <c r="L44" s="87">
        <v>96</v>
      </c>
      <c r="M44" s="88">
        <v>80</v>
      </c>
    </row>
    <row r="45" spans="2:13" ht="27.75" customHeight="1" x14ac:dyDescent="0.15">
      <c r="B45" s="1171"/>
      <c r="C45" s="1172"/>
      <c r="D45" s="85"/>
      <c r="E45" s="1175" t="s">
        <v>29</v>
      </c>
      <c r="F45" s="1175"/>
      <c r="G45" s="1175"/>
      <c r="H45" s="1176"/>
      <c r="I45" s="86">
        <v>2462</v>
      </c>
      <c r="J45" s="87">
        <v>2406</v>
      </c>
      <c r="K45" s="87">
        <v>2457</v>
      </c>
      <c r="L45" s="87">
        <v>2073</v>
      </c>
      <c r="M45" s="88">
        <v>2247</v>
      </c>
    </row>
    <row r="46" spans="2:13" ht="27.75" customHeight="1" x14ac:dyDescent="0.15">
      <c r="B46" s="1171"/>
      <c r="C46" s="1172"/>
      <c r="D46" s="85"/>
      <c r="E46" s="1175" t="s">
        <v>30</v>
      </c>
      <c r="F46" s="1175"/>
      <c r="G46" s="1175"/>
      <c r="H46" s="1176"/>
      <c r="I46" s="86" t="s">
        <v>478</v>
      </c>
      <c r="J46" s="87">
        <v>2</v>
      </c>
      <c r="K46" s="87">
        <v>4</v>
      </c>
      <c r="L46" s="87" t="s">
        <v>478</v>
      </c>
      <c r="M46" s="88" t="s">
        <v>478</v>
      </c>
    </row>
    <row r="47" spans="2:13" ht="27.75" customHeight="1" x14ac:dyDescent="0.15">
      <c r="B47" s="1171"/>
      <c r="C47" s="1172"/>
      <c r="D47" s="85"/>
      <c r="E47" s="1175" t="s">
        <v>31</v>
      </c>
      <c r="F47" s="1175"/>
      <c r="G47" s="1175"/>
      <c r="H47" s="1176"/>
      <c r="I47" s="86" t="s">
        <v>478</v>
      </c>
      <c r="J47" s="87" t="s">
        <v>478</v>
      </c>
      <c r="K47" s="87" t="s">
        <v>478</v>
      </c>
      <c r="L47" s="87" t="s">
        <v>478</v>
      </c>
      <c r="M47" s="88" t="s">
        <v>478</v>
      </c>
    </row>
    <row r="48" spans="2:13" ht="27.75" customHeight="1" x14ac:dyDescent="0.15">
      <c r="B48" s="1173"/>
      <c r="C48" s="1174"/>
      <c r="D48" s="85"/>
      <c r="E48" s="1175" t="s">
        <v>32</v>
      </c>
      <c r="F48" s="1175"/>
      <c r="G48" s="1175"/>
      <c r="H48" s="1176"/>
      <c r="I48" s="86" t="s">
        <v>478</v>
      </c>
      <c r="J48" s="87" t="s">
        <v>478</v>
      </c>
      <c r="K48" s="87" t="s">
        <v>478</v>
      </c>
      <c r="L48" s="87" t="s">
        <v>478</v>
      </c>
      <c r="M48" s="88" t="s">
        <v>478</v>
      </c>
    </row>
    <row r="49" spans="2:13" ht="27.75" customHeight="1" x14ac:dyDescent="0.15">
      <c r="B49" s="1169" t="s">
        <v>33</v>
      </c>
      <c r="C49" s="1170"/>
      <c r="D49" s="89"/>
      <c r="E49" s="1175" t="s">
        <v>34</v>
      </c>
      <c r="F49" s="1175"/>
      <c r="G49" s="1175"/>
      <c r="H49" s="1176"/>
      <c r="I49" s="86">
        <v>1397</v>
      </c>
      <c r="J49" s="87">
        <v>894</v>
      </c>
      <c r="K49" s="87">
        <v>1463</v>
      </c>
      <c r="L49" s="87">
        <v>1378</v>
      </c>
      <c r="M49" s="88">
        <v>1185</v>
      </c>
    </row>
    <row r="50" spans="2:13" ht="27.75" customHeight="1" x14ac:dyDescent="0.15">
      <c r="B50" s="1171"/>
      <c r="C50" s="1172"/>
      <c r="D50" s="85"/>
      <c r="E50" s="1175" t="s">
        <v>35</v>
      </c>
      <c r="F50" s="1175"/>
      <c r="G50" s="1175"/>
      <c r="H50" s="1176"/>
      <c r="I50" s="86">
        <v>3040</v>
      </c>
      <c r="J50" s="87">
        <v>2988</v>
      </c>
      <c r="K50" s="87">
        <v>3089</v>
      </c>
      <c r="L50" s="87">
        <v>2959</v>
      </c>
      <c r="M50" s="88">
        <v>2791</v>
      </c>
    </row>
    <row r="51" spans="2:13" ht="27.75" customHeight="1" x14ac:dyDescent="0.15">
      <c r="B51" s="1173"/>
      <c r="C51" s="1174"/>
      <c r="D51" s="85"/>
      <c r="E51" s="1175" t="s">
        <v>36</v>
      </c>
      <c r="F51" s="1175"/>
      <c r="G51" s="1175"/>
      <c r="H51" s="1176"/>
      <c r="I51" s="86">
        <v>5808</v>
      </c>
      <c r="J51" s="87">
        <v>5940</v>
      </c>
      <c r="K51" s="87">
        <v>6043</v>
      </c>
      <c r="L51" s="87">
        <v>6300</v>
      </c>
      <c r="M51" s="88">
        <v>6884</v>
      </c>
    </row>
    <row r="52" spans="2:13" ht="27.75" customHeight="1" thickBot="1" x14ac:dyDescent="0.2">
      <c r="B52" s="1177" t="s">
        <v>37</v>
      </c>
      <c r="C52" s="1178"/>
      <c r="D52" s="90"/>
      <c r="E52" s="1179" t="s">
        <v>38</v>
      </c>
      <c r="F52" s="1179"/>
      <c r="G52" s="1179"/>
      <c r="H52" s="1180"/>
      <c r="I52" s="91">
        <v>1535</v>
      </c>
      <c r="J52" s="92">
        <v>2041</v>
      </c>
      <c r="K52" s="92">
        <v>1515</v>
      </c>
      <c r="L52" s="92">
        <v>1426</v>
      </c>
      <c r="M52" s="93">
        <v>2436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76171</v>
      </c>
      <c r="E3" s="116"/>
      <c r="F3" s="117">
        <v>64717</v>
      </c>
      <c r="G3" s="118"/>
      <c r="H3" s="119"/>
    </row>
    <row r="4" spans="1:8" x14ac:dyDescent="0.15">
      <c r="A4" s="120"/>
      <c r="B4" s="121"/>
      <c r="C4" s="122"/>
      <c r="D4" s="123">
        <v>63565</v>
      </c>
      <c r="E4" s="124"/>
      <c r="F4" s="125">
        <v>31931</v>
      </c>
      <c r="G4" s="126"/>
      <c r="H4" s="127"/>
    </row>
    <row r="5" spans="1:8" x14ac:dyDescent="0.15">
      <c r="A5" s="108" t="s">
        <v>511</v>
      </c>
      <c r="B5" s="113"/>
      <c r="C5" s="114"/>
      <c r="D5" s="115">
        <v>129005</v>
      </c>
      <c r="E5" s="116"/>
      <c r="F5" s="117">
        <v>61557</v>
      </c>
      <c r="G5" s="118"/>
      <c r="H5" s="119"/>
    </row>
    <row r="6" spans="1:8" x14ac:dyDescent="0.15">
      <c r="A6" s="120"/>
      <c r="B6" s="121"/>
      <c r="C6" s="122"/>
      <c r="D6" s="123">
        <v>91581</v>
      </c>
      <c r="E6" s="124"/>
      <c r="F6" s="125">
        <v>32497</v>
      </c>
      <c r="G6" s="126"/>
      <c r="H6" s="127"/>
    </row>
    <row r="7" spans="1:8" x14ac:dyDescent="0.15">
      <c r="A7" s="108" t="s">
        <v>512</v>
      </c>
      <c r="B7" s="113"/>
      <c r="C7" s="114"/>
      <c r="D7" s="115">
        <v>86150</v>
      </c>
      <c r="E7" s="116"/>
      <c r="F7" s="117">
        <v>69806</v>
      </c>
      <c r="G7" s="118"/>
      <c r="H7" s="119"/>
    </row>
    <row r="8" spans="1:8" x14ac:dyDescent="0.15">
      <c r="A8" s="120"/>
      <c r="B8" s="121"/>
      <c r="C8" s="122"/>
      <c r="D8" s="123">
        <v>33800</v>
      </c>
      <c r="E8" s="124"/>
      <c r="F8" s="125">
        <v>32823</v>
      </c>
      <c r="G8" s="126"/>
      <c r="H8" s="127"/>
    </row>
    <row r="9" spans="1:8" x14ac:dyDescent="0.15">
      <c r="A9" s="108" t="s">
        <v>513</v>
      </c>
      <c r="B9" s="113"/>
      <c r="C9" s="114"/>
      <c r="D9" s="115">
        <v>88139</v>
      </c>
      <c r="E9" s="116"/>
      <c r="F9" s="117">
        <v>74444</v>
      </c>
      <c r="G9" s="118"/>
      <c r="H9" s="119"/>
    </row>
    <row r="10" spans="1:8" x14ac:dyDescent="0.15">
      <c r="A10" s="120"/>
      <c r="B10" s="121"/>
      <c r="C10" s="122"/>
      <c r="D10" s="123">
        <v>37692</v>
      </c>
      <c r="E10" s="124"/>
      <c r="F10" s="125">
        <v>34175</v>
      </c>
      <c r="G10" s="126"/>
      <c r="H10" s="127"/>
    </row>
    <row r="11" spans="1:8" x14ac:dyDescent="0.15">
      <c r="A11" s="108" t="s">
        <v>514</v>
      </c>
      <c r="B11" s="113"/>
      <c r="C11" s="114"/>
      <c r="D11" s="115">
        <v>198462</v>
      </c>
      <c r="E11" s="116"/>
      <c r="F11" s="117">
        <v>85205</v>
      </c>
      <c r="G11" s="118"/>
      <c r="H11" s="119"/>
    </row>
    <row r="12" spans="1:8" x14ac:dyDescent="0.15">
      <c r="A12" s="120"/>
      <c r="B12" s="121"/>
      <c r="C12" s="128"/>
      <c r="D12" s="123">
        <v>92288</v>
      </c>
      <c r="E12" s="124"/>
      <c r="F12" s="125">
        <v>38847</v>
      </c>
      <c r="G12" s="126"/>
      <c r="H12" s="127"/>
    </row>
    <row r="13" spans="1:8" x14ac:dyDescent="0.15">
      <c r="A13" s="108"/>
      <c r="B13" s="113"/>
      <c r="C13" s="129"/>
      <c r="D13" s="130">
        <v>115585</v>
      </c>
      <c r="E13" s="131"/>
      <c r="F13" s="132">
        <v>71146</v>
      </c>
      <c r="G13" s="133"/>
      <c r="H13" s="119"/>
    </row>
    <row r="14" spans="1:8" x14ac:dyDescent="0.15">
      <c r="A14" s="120"/>
      <c r="B14" s="121"/>
      <c r="C14" s="122"/>
      <c r="D14" s="123">
        <v>63785</v>
      </c>
      <c r="E14" s="124"/>
      <c r="F14" s="125">
        <v>34055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7.44</v>
      </c>
      <c r="C19" s="134">
        <f>ROUND(VALUE(SUBSTITUTE(実質収支比率等に係る経年分析!G$48,"▲","-")),2)</f>
        <v>9.6999999999999993</v>
      </c>
      <c r="D19" s="134">
        <f>ROUND(VALUE(SUBSTITUTE(実質収支比率等に係る経年分析!H$48,"▲","-")),2)</f>
        <v>10.57</v>
      </c>
      <c r="E19" s="134">
        <f>ROUND(VALUE(SUBSTITUTE(実質収支比率等に係る経年分析!I$48,"▲","-")),2)</f>
        <v>5.47</v>
      </c>
      <c r="F19" s="134">
        <f>ROUND(VALUE(SUBSTITUTE(実質収支比率等に係る経年分析!J$48,"▲","-")),2)</f>
        <v>11.97</v>
      </c>
    </row>
    <row r="20" spans="1:11" x14ac:dyDescent="0.15">
      <c r="A20" s="134" t="s">
        <v>43</v>
      </c>
      <c r="B20" s="134">
        <f>ROUND(VALUE(SUBSTITUTE(実質収支比率等に係る経年分析!F$47,"▲","-")),2)</f>
        <v>9.09</v>
      </c>
      <c r="C20" s="134">
        <f>ROUND(VALUE(SUBSTITUTE(実質収支比率等に係る経年分析!G$47,"▲","-")),2)</f>
        <v>9.1999999999999993</v>
      </c>
      <c r="D20" s="134">
        <f>ROUND(VALUE(SUBSTITUTE(実質収支比率等に係る経年分析!H$47,"▲","-")),2)</f>
        <v>9.4600000000000009</v>
      </c>
      <c r="E20" s="134">
        <f>ROUND(VALUE(SUBSTITUTE(実質収支比率等に係る経年分析!I$47,"▲","-")),2)</f>
        <v>9.36</v>
      </c>
      <c r="F20" s="134">
        <f>ROUND(VALUE(SUBSTITUTE(実質収支比率等に係る経年分析!J$47,"▲","-")),2)</f>
        <v>9.3699999999999992</v>
      </c>
    </row>
    <row r="21" spans="1:11" x14ac:dyDescent="0.15">
      <c r="A21" s="134" t="s">
        <v>44</v>
      </c>
      <c r="B21" s="134">
        <f>IF(ISNUMBER(VALUE(SUBSTITUTE(実質収支比率等に係る経年分析!F$49,"▲","-"))),ROUND(VALUE(SUBSTITUTE(実質収支比率等に係る経年分析!F$49,"▲","-")),2),NA())</f>
        <v>2.6</v>
      </c>
      <c r="C21" s="134">
        <f>IF(ISNUMBER(VALUE(SUBSTITUTE(実質収支比率等に係る経年分析!G$49,"▲","-"))),ROUND(VALUE(SUBSTITUTE(実質収支比率等に係る経年分析!G$49,"▲","-")),2),NA())</f>
        <v>2.17</v>
      </c>
      <c r="D21" s="134">
        <f>IF(ISNUMBER(VALUE(SUBSTITUTE(実質収支比率等に係る経年分析!H$49,"▲","-"))),ROUND(VALUE(SUBSTITUTE(実質収支比率等に係る経年分析!H$49,"▲","-")),2),NA())</f>
        <v>0.43</v>
      </c>
      <c r="E21" s="134">
        <f>IF(ISNUMBER(VALUE(SUBSTITUTE(実質収支比率等に係る経年分析!I$49,"▲","-"))),ROUND(VALUE(SUBSTITUTE(実質収支比率等に係る経年分析!I$49,"▲","-")),2),NA())</f>
        <v>-4.9800000000000004</v>
      </c>
      <c r="F21" s="134">
        <f>IF(ISNUMBER(VALUE(SUBSTITUTE(実質収支比率等に係る経年分析!J$49,"▲","-"))),ROUND(VALUE(SUBSTITUTE(実質収支比率等に係る経年分析!J$49,"▲","-")),2),NA())</f>
        <v>6.5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地方卸売市場事業特別会計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x14ac:dyDescent="0.15">
      <c r="A30" s="135" t="str">
        <f>IF(連結実質赤字比率に係る赤字・黒字の構成分析!C$40="",NA(),連結実質赤字比率に係る赤字・黒字の構成分析!C$40)</f>
        <v>東茨城郡内町村及び一部事務組合公平委員会特別会計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町営公園墓地事業特別会計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0.28000000000000003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0.31</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0.37</v>
      </c>
      <c r="F33" s="135">
        <f>IF(ROUND(VALUE(SUBSTITUTE(連結実質赤字比率に係る赤字・黒字の構成分析!H$37,"▲", "-")), 2) &lt; 0, ABS(ROUND(VALUE(SUBSTITUTE(連結実質赤字比率に係る赤字・黒字の構成分析!H$37,"▲", "-")), 2)), NA())</f>
        <v>0.28000000000000003</v>
      </c>
      <c r="G33" s="135" t="e">
        <f>IF(ROUND(VALUE(SUBSTITUTE(連結実質赤字比率に係る赤字・黒字の構成分析!H$37,"▲", "-")), 2) &gt;= 0, ABS(ROUND(VALUE(SUBSTITUTE(連結実質赤字比率に係る赤字・黒字の構成分析!H$37,"▲", "-")), 2)), NA())</f>
        <v>#N/A</v>
      </c>
      <c r="H33" s="135">
        <f>IF(ROUND(VALUE(SUBSTITUTE(連結実質赤字比率に係る赤字・黒字の構成分析!I$37,"▲", "-")), 2) &lt; 0, ABS(ROUND(VALUE(SUBSTITUTE(連結実質赤字比率に係る赤字・黒字の構成分析!I$37,"▲", "-")), 2)), NA())</f>
        <v>0.3</v>
      </c>
      <c r="I33" s="135" t="e">
        <f>IF(ROUND(VALUE(SUBSTITUTE(連結実質赤字比率に係る赤字・黒字の構成分析!I$37,"▲", "-")), 2) &gt;= 0, ABS(ROUND(VALUE(SUBSTITUTE(連結実質赤字比率に係る赤字・黒字の構成分析!I$37,"▲", "-")), 2)), NA())</f>
        <v>#N/A</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6.88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7.63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9.52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11.74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656</v>
      </c>
      <c r="E42" s="136"/>
      <c r="F42" s="136"/>
      <c r="G42" s="136">
        <f>'実質公債費比率（分子）の構造'!L$52</f>
        <v>671</v>
      </c>
      <c r="H42" s="136"/>
      <c r="I42" s="136"/>
      <c r="J42" s="136">
        <f>'実質公債費比率（分子）の構造'!M$52</f>
        <v>662</v>
      </c>
      <c r="K42" s="136"/>
      <c r="L42" s="136"/>
      <c r="M42" s="136">
        <f>'実質公債費比率（分子）の構造'!N$52</f>
        <v>698</v>
      </c>
      <c r="N42" s="136"/>
      <c r="O42" s="136"/>
      <c r="P42" s="136">
        <f>'実質公債費比率（分子）の構造'!O$52</f>
        <v>698</v>
      </c>
    </row>
    <row r="43" spans="1:16" x14ac:dyDescent="0.15">
      <c r="A43" s="136" t="s">
        <v>52</v>
      </c>
      <c r="B43" s="136">
        <f>'実質公債費比率（分子）の構造'!K$51</f>
        <v>0</v>
      </c>
      <c r="C43" s="136"/>
      <c r="D43" s="136"/>
      <c r="E43" s="136">
        <f>'実質公債費比率（分子）の構造'!L$51</f>
        <v>1</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82</v>
      </c>
      <c r="C45" s="136"/>
      <c r="D45" s="136"/>
      <c r="E45" s="136">
        <f>'実質公債費比率（分子）の構造'!L$49</f>
        <v>87</v>
      </c>
      <c r="F45" s="136"/>
      <c r="G45" s="136"/>
      <c r="H45" s="136">
        <f>'実質公債費比率（分子）の構造'!M$49</f>
        <v>22</v>
      </c>
      <c r="I45" s="136"/>
      <c r="J45" s="136"/>
      <c r="K45" s="136">
        <f>'実質公債費比率（分子）の構造'!N$49</f>
        <v>16</v>
      </c>
      <c r="L45" s="136"/>
      <c r="M45" s="136"/>
      <c r="N45" s="136">
        <f>'実質公債費比率（分子）の構造'!O$49</f>
        <v>17</v>
      </c>
      <c r="O45" s="136"/>
      <c r="P45" s="136"/>
    </row>
    <row r="46" spans="1:16" x14ac:dyDescent="0.15">
      <c r="A46" s="136" t="s">
        <v>55</v>
      </c>
      <c r="B46" s="136">
        <f>'実質公債費比率（分子）の構造'!K$48</f>
        <v>198</v>
      </c>
      <c r="C46" s="136"/>
      <c r="D46" s="136"/>
      <c r="E46" s="136">
        <f>'実質公債費比率（分子）の構造'!L$48</f>
        <v>239</v>
      </c>
      <c r="F46" s="136"/>
      <c r="G46" s="136"/>
      <c r="H46" s="136">
        <f>'実質公債費比率（分子）の構造'!M$48</f>
        <v>222</v>
      </c>
      <c r="I46" s="136"/>
      <c r="J46" s="136"/>
      <c r="K46" s="136">
        <f>'実質公債費比率（分子）の構造'!N$48</f>
        <v>229</v>
      </c>
      <c r="L46" s="136"/>
      <c r="M46" s="136"/>
      <c r="N46" s="136">
        <f>'実質公債費比率（分子）の構造'!O$48</f>
        <v>243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648</v>
      </c>
      <c r="C49" s="136"/>
      <c r="D49" s="136"/>
      <c r="E49" s="136">
        <f>'実質公債費比率（分子）の構造'!L$45</f>
        <v>654</v>
      </c>
      <c r="F49" s="136"/>
      <c r="G49" s="136"/>
      <c r="H49" s="136">
        <f>'実質公債費比率（分子）の構造'!M$45</f>
        <v>654</v>
      </c>
      <c r="I49" s="136"/>
      <c r="J49" s="136"/>
      <c r="K49" s="136">
        <f>'実質公債費比率（分子）の構造'!N$45</f>
        <v>643</v>
      </c>
      <c r="L49" s="136"/>
      <c r="M49" s="136"/>
      <c r="N49" s="136">
        <f>'実質公債費比率（分子）の構造'!O$45</f>
        <v>570</v>
      </c>
      <c r="O49" s="136"/>
      <c r="P49" s="136"/>
    </row>
    <row r="50" spans="1:16" x14ac:dyDescent="0.15">
      <c r="A50" s="136" t="s">
        <v>59</v>
      </c>
      <c r="B50" s="136" t="e">
        <f>NA()</f>
        <v>#N/A</v>
      </c>
      <c r="C50" s="136">
        <f>IF(ISNUMBER('実質公債費比率（分子）の構造'!K$53),'実質公債費比率（分子）の構造'!K$53,NA())</f>
        <v>272</v>
      </c>
      <c r="D50" s="136" t="e">
        <f>NA()</f>
        <v>#N/A</v>
      </c>
      <c r="E50" s="136" t="e">
        <f>NA()</f>
        <v>#N/A</v>
      </c>
      <c r="F50" s="136">
        <f>IF(ISNUMBER('実質公債費比率（分子）の構造'!L$53),'実質公債費比率（分子）の構造'!L$53,NA())</f>
        <v>310</v>
      </c>
      <c r="G50" s="136" t="e">
        <f>NA()</f>
        <v>#N/A</v>
      </c>
      <c r="H50" s="136" t="e">
        <f>NA()</f>
        <v>#N/A</v>
      </c>
      <c r="I50" s="136">
        <f>IF(ISNUMBER('実質公債費比率（分子）の構造'!M$53),'実質公債費比率（分子）の構造'!M$53,NA())</f>
        <v>236</v>
      </c>
      <c r="J50" s="136" t="e">
        <f>NA()</f>
        <v>#N/A</v>
      </c>
      <c r="K50" s="136" t="e">
        <f>NA()</f>
        <v>#N/A</v>
      </c>
      <c r="L50" s="136">
        <f>IF(ISNUMBER('実質公債費比率（分子）の構造'!N$53),'実質公債費比率（分子）の構造'!N$53,NA())</f>
        <v>190</v>
      </c>
      <c r="M50" s="136" t="e">
        <f>NA()</f>
        <v>#N/A</v>
      </c>
      <c r="N50" s="136" t="e">
        <f>NA()</f>
        <v>#N/A</v>
      </c>
      <c r="O50" s="136">
        <f>IF(ISNUMBER('実質公債費比率（分子）の構造'!O$53),'実質公債費比率（分子）の構造'!O$53,NA())</f>
        <v>132</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5808</v>
      </c>
      <c r="E56" s="135"/>
      <c r="F56" s="135"/>
      <c r="G56" s="135">
        <f>'将来負担比率（分子）の構造'!J$51</f>
        <v>5940</v>
      </c>
      <c r="H56" s="135"/>
      <c r="I56" s="135"/>
      <c r="J56" s="135">
        <f>'将来負担比率（分子）の構造'!K$51</f>
        <v>6043</v>
      </c>
      <c r="K56" s="135"/>
      <c r="L56" s="135"/>
      <c r="M56" s="135">
        <f>'将来負担比率（分子）の構造'!L$51</f>
        <v>6300</v>
      </c>
      <c r="N56" s="135"/>
      <c r="O56" s="135"/>
      <c r="P56" s="135">
        <f>'将来負担比率（分子）の構造'!M$51</f>
        <v>6884</v>
      </c>
    </row>
    <row r="57" spans="1:16" x14ac:dyDescent="0.15">
      <c r="A57" s="135" t="s">
        <v>35</v>
      </c>
      <c r="B57" s="135"/>
      <c r="C57" s="135"/>
      <c r="D57" s="135">
        <f>'将来負担比率（分子）の構造'!I$50</f>
        <v>3040</v>
      </c>
      <c r="E57" s="135"/>
      <c r="F57" s="135"/>
      <c r="G57" s="135">
        <f>'将来負担比率（分子）の構造'!J$50</f>
        <v>2988</v>
      </c>
      <c r="H57" s="135"/>
      <c r="I57" s="135"/>
      <c r="J57" s="135">
        <f>'将来負担比率（分子）の構造'!K$50</f>
        <v>3089</v>
      </c>
      <c r="K57" s="135"/>
      <c r="L57" s="135"/>
      <c r="M57" s="135">
        <f>'将来負担比率（分子）の構造'!L$50</f>
        <v>2959</v>
      </c>
      <c r="N57" s="135"/>
      <c r="O57" s="135"/>
      <c r="P57" s="135">
        <f>'将来負担比率（分子）の構造'!M$50</f>
        <v>2791</v>
      </c>
    </row>
    <row r="58" spans="1:16" x14ac:dyDescent="0.15">
      <c r="A58" s="135" t="s">
        <v>34</v>
      </c>
      <c r="B58" s="135"/>
      <c r="C58" s="135"/>
      <c r="D58" s="135">
        <f>'将来負担比率（分子）の構造'!I$49</f>
        <v>1397</v>
      </c>
      <c r="E58" s="135"/>
      <c r="F58" s="135"/>
      <c r="G58" s="135">
        <f>'将来負担比率（分子）の構造'!J$49</f>
        <v>894</v>
      </c>
      <c r="H58" s="135"/>
      <c r="I58" s="135"/>
      <c r="J58" s="135">
        <f>'将来負担比率（分子）の構造'!K$49</f>
        <v>1463</v>
      </c>
      <c r="K58" s="135"/>
      <c r="L58" s="135"/>
      <c r="M58" s="135">
        <f>'将来負担比率（分子）の構造'!L$49</f>
        <v>1378</v>
      </c>
      <c r="N58" s="135"/>
      <c r="O58" s="135"/>
      <c r="P58" s="135">
        <f>'将来負担比率（分子）の構造'!M$49</f>
        <v>1185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f>'将来負担比率（分子）の構造'!J$46</f>
        <v>2</v>
      </c>
      <c r="F61" s="135"/>
      <c r="G61" s="135"/>
      <c r="H61" s="135">
        <f>'将来負担比率（分子）の構造'!K$46</f>
        <v>4</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2462</v>
      </c>
      <c r="C62" s="135"/>
      <c r="D62" s="135"/>
      <c r="E62" s="135">
        <f>'将来負担比率（分子）の構造'!J$45</f>
        <v>2406</v>
      </c>
      <c r="F62" s="135"/>
      <c r="G62" s="135"/>
      <c r="H62" s="135">
        <f>'将来負担比率（分子）の構造'!K$45</f>
        <v>2457</v>
      </c>
      <c r="I62" s="135"/>
      <c r="J62" s="135"/>
      <c r="K62" s="135">
        <f>'将来負担比率（分子）の構造'!L$45</f>
        <v>2073</v>
      </c>
      <c r="L62" s="135"/>
      <c r="M62" s="135"/>
      <c r="N62" s="135">
        <f>'将来負担比率（分子）の構造'!M$45</f>
        <v>2247</v>
      </c>
      <c r="O62" s="135"/>
      <c r="P62" s="135"/>
    </row>
    <row r="63" spans="1:16" x14ac:dyDescent="0.15">
      <c r="A63" s="135" t="s">
        <v>28</v>
      </c>
      <c r="B63" s="135">
        <f>'将来負担比率（分子）の構造'!I$44</f>
        <v>219</v>
      </c>
      <c r="C63" s="135"/>
      <c r="D63" s="135"/>
      <c r="E63" s="135">
        <f>'将来負担比率（分子）の構造'!J$44</f>
        <v>138</v>
      </c>
      <c r="F63" s="135"/>
      <c r="G63" s="135"/>
      <c r="H63" s="135">
        <f>'将来負担比率（分子）の構造'!K$44</f>
        <v>113</v>
      </c>
      <c r="I63" s="135"/>
      <c r="J63" s="135"/>
      <c r="K63" s="135">
        <f>'将来負担比率（分子）の構造'!L$44</f>
        <v>96</v>
      </c>
      <c r="L63" s="135"/>
      <c r="M63" s="135"/>
      <c r="N63" s="135">
        <f>'将来負担比率（分子）の構造'!M$44</f>
        <v>80</v>
      </c>
      <c r="O63" s="135"/>
      <c r="P63" s="135"/>
    </row>
    <row r="64" spans="1:16" x14ac:dyDescent="0.15">
      <c r="A64" s="135" t="s">
        <v>27</v>
      </c>
      <c r="B64" s="135">
        <f>'将来負担比率（分子）の構造'!I$43</f>
        <v>2717</v>
      </c>
      <c r="C64" s="135"/>
      <c r="D64" s="135"/>
      <c r="E64" s="135">
        <f>'将来負担比率（分子）の構造'!J$43</f>
        <v>2826</v>
      </c>
      <c r="F64" s="135"/>
      <c r="G64" s="135"/>
      <c r="H64" s="135">
        <f>'将来負担比率（分子）の構造'!K$43</f>
        <v>2844</v>
      </c>
      <c r="I64" s="135"/>
      <c r="J64" s="135"/>
      <c r="K64" s="135">
        <f>'将来負担比率（分子）の構造'!L$43</f>
        <v>2846</v>
      </c>
      <c r="L64" s="135"/>
      <c r="M64" s="135"/>
      <c r="N64" s="135">
        <f>'将来負担比率（分子）の構造'!M$43</f>
        <v>2772</v>
      </c>
      <c r="O64" s="135"/>
      <c r="P64" s="135"/>
    </row>
    <row r="65" spans="1:16" x14ac:dyDescent="0.15">
      <c r="A65" s="135" t="s">
        <v>26</v>
      </c>
      <c r="B65" s="135">
        <f>'将来負担比率（分子）の構造'!I$42</f>
        <v>175</v>
      </c>
      <c r="C65" s="135"/>
      <c r="D65" s="135"/>
      <c r="E65" s="135">
        <f>'将来負担比率（分子）の構造'!J$42</f>
        <v>165</v>
      </c>
      <c r="F65" s="135"/>
      <c r="G65" s="135"/>
      <c r="H65" s="135">
        <f>'将来負担比率（分子）の構造'!K$42</f>
        <v>64</v>
      </c>
      <c r="I65" s="135"/>
      <c r="J65" s="135"/>
      <c r="K65" s="135">
        <f>'将来負担比率（分子）の構造'!L$42</f>
        <v>32</v>
      </c>
      <c r="L65" s="135"/>
      <c r="M65" s="135"/>
      <c r="N65" s="135">
        <f>'将来負担比率（分子）の構造'!M$42</f>
        <v>32</v>
      </c>
      <c r="O65" s="135"/>
      <c r="P65" s="135"/>
    </row>
    <row r="66" spans="1:16" x14ac:dyDescent="0.15">
      <c r="A66" s="135" t="s">
        <v>25</v>
      </c>
      <c r="B66" s="135">
        <f>'将来負担比率（分子）の構造'!I$41</f>
        <v>6208</v>
      </c>
      <c r="C66" s="135"/>
      <c r="D66" s="135"/>
      <c r="E66" s="135">
        <f>'将来負担比率（分子）の構造'!J$41</f>
        <v>6327</v>
      </c>
      <c r="F66" s="135"/>
      <c r="G66" s="135"/>
      <c r="H66" s="135">
        <f>'将来負担比率（分子）の構造'!K$41</f>
        <v>6627</v>
      </c>
      <c r="I66" s="135"/>
      <c r="J66" s="135"/>
      <c r="K66" s="135">
        <f>'将来負担比率（分子）の構造'!L$41</f>
        <v>7017</v>
      </c>
      <c r="L66" s="135"/>
      <c r="M66" s="135"/>
      <c r="N66" s="135">
        <f>'将来負担比率（分子）の構造'!M$41</f>
        <v>8165</v>
      </c>
      <c r="O66" s="135"/>
      <c r="P66" s="135"/>
    </row>
    <row r="67" spans="1:16" x14ac:dyDescent="0.15">
      <c r="A67" s="135" t="s">
        <v>63</v>
      </c>
      <c r="B67" s="135" t="e">
        <f>NA()</f>
        <v>#N/A</v>
      </c>
      <c r="C67" s="135">
        <f>IF(ISNUMBER('将来負担比率（分子）の構造'!I$52), IF('将来負担比率（分子）の構造'!I$52 &lt; 0, 0, '将来負担比率（分子）の構造'!I$52), NA())</f>
        <v>1535</v>
      </c>
      <c r="D67" s="135" t="e">
        <f>NA()</f>
        <v>#N/A</v>
      </c>
      <c r="E67" s="135" t="e">
        <f>NA()</f>
        <v>#N/A</v>
      </c>
      <c r="F67" s="135">
        <f>IF(ISNUMBER('将来負担比率（分子）の構造'!J$52), IF('将来負担比率（分子）の構造'!J$52 &lt; 0, 0, '将来負担比率（分子）の構造'!J$52), NA())</f>
        <v>2041</v>
      </c>
      <c r="G67" s="135" t="e">
        <f>NA()</f>
        <v>#N/A</v>
      </c>
      <c r="H67" s="135" t="e">
        <f>NA()</f>
        <v>#N/A</v>
      </c>
      <c r="I67" s="135">
        <f>IF(ISNUMBER('将来負担比率（分子）の構造'!K$52), IF('将来負担比率（分子）の構造'!K$52 &lt; 0, 0, '将来負担比率（分子）の構造'!K$52), NA())</f>
        <v>1515</v>
      </c>
      <c r="J67" s="135" t="e">
        <f>NA()</f>
        <v>#N/A</v>
      </c>
      <c r="K67" s="135" t="e">
        <f>NA()</f>
        <v>#N/A</v>
      </c>
      <c r="L67" s="135">
        <f>IF(ISNUMBER('将来負担比率（分子）の構造'!L$52), IF('将来負担比率（分子）の構造'!L$52 &lt; 0, 0, '将来負担比率（分子）の構造'!L$52), NA())</f>
        <v>1426</v>
      </c>
      <c r="M67" s="135" t="e">
        <f>NA()</f>
        <v>#N/A</v>
      </c>
      <c r="N67" s="135" t="e">
        <f>NA()</f>
        <v>#N/A</v>
      </c>
      <c r="O67" s="135">
        <f>IF(ISNUMBER('将来負担比率（分子）の構造'!M$52), IF('将来負担比率（分子）の構造'!M$52 &lt; 0, 0, '将来負担比率（分子）の構造'!M$52), NA())</f>
        <v>2436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208</v>
      </c>
      <c r="C5" s="676"/>
      <c r="D5" s="676"/>
      <c r="E5" s="676"/>
      <c r="F5" s="676"/>
      <c r="G5" s="676"/>
      <c r="H5" s="676"/>
      <c r="I5" s="676"/>
      <c r="J5" s="676"/>
      <c r="K5" s="676"/>
      <c r="L5" s="676"/>
      <c r="M5" s="676"/>
      <c r="N5" s="676"/>
      <c r="O5" s="676"/>
      <c r="P5" s="676"/>
      <c r="Q5" s="677"/>
      <c r="R5" s="638">
        <v>2822848</v>
      </c>
      <c r="S5" s="639"/>
      <c r="T5" s="639"/>
      <c r="U5" s="639"/>
      <c r="V5" s="639"/>
      <c r="W5" s="639"/>
      <c r="X5" s="639"/>
      <c r="Y5" s="686"/>
      <c r="Z5" s="699">
        <v>23.6</v>
      </c>
      <c r="AA5" s="699"/>
      <c r="AB5" s="699"/>
      <c r="AC5" s="699"/>
      <c r="AD5" s="700">
        <v>2658692</v>
      </c>
      <c r="AE5" s="700"/>
      <c r="AF5" s="700"/>
      <c r="AG5" s="700"/>
      <c r="AH5" s="700"/>
      <c r="AI5" s="700"/>
      <c r="AJ5" s="700"/>
      <c r="AK5" s="700"/>
      <c r="AL5" s="687">
        <v>68.400000000000006</v>
      </c>
      <c r="AM5" s="656"/>
      <c r="AN5" s="656"/>
      <c r="AO5" s="688"/>
      <c r="AP5" s="675" t="s">
        <v>209</v>
      </c>
      <c r="AQ5" s="676"/>
      <c r="AR5" s="676"/>
      <c r="AS5" s="676"/>
      <c r="AT5" s="676"/>
      <c r="AU5" s="676"/>
      <c r="AV5" s="676"/>
      <c r="AW5" s="676"/>
      <c r="AX5" s="676"/>
      <c r="AY5" s="676"/>
      <c r="AZ5" s="676"/>
      <c r="BA5" s="676"/>
      <c r="BB5" s="676"/>
      <c r="BC5" s="676"/>
      <c r="BD5" s="676"/>
      <c r="BE5" s="676"/>
      <c r="BF5" s="677"/>
      <c r="BG5" s="588">
        <v>2633937</v>
      </c>
      <c r="BH5" s="589"/>
      <c r="BI5" s="589"/>
      <c r="BJ5" s="589"/>
      <c r="BK5" s="589"/>
      <c r="BL5" s="589"/>
      <c r="BM5" s="589"/>
      <c r="BN5" s="590"/>
      <c r="BO5" s="641">
        <v>93.3</v>
      </c>
      <c r="BP5" s="641"/>
      <c r="BQ5" s="641"/>
      <c r="BR5" s="641"/>
      <c r="BS5" s="642">
        <v>25619</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46215</v>
      </c>
      <c r="S6" s="589"/>
      <c r="T6" s="589"/>
      <c r="U6" s="589"/>
      <c r="V6" s="589"/>
      <c r="W6" s="589"/>
      <c r="X6" s="589"/>
      <c r="Y6" s="590"/>
      <c r="Z6" s="641">
        <v>0.4</v>
      </c>
      <c r="AA6" s="641"/>
      <c r="AB6" s="641"/>
      <c r="AC6" s="641"/>
      <c r="AD6" s="642">
        <v>46215</v>
      </c>
      <c r="AE6" s="642"/>
      <c r="AF6" s="642"/>
      <c r="AG6" s="642"/>
      <c r="AH6" s="642"/>
      <c r="AI6" s="642"/>
      <c r="AJ6" s="642"/>
      <c r="AK6" s="642"/>
      <c r="AL6" s="611">
        <v>1.2</v>
      </c>
      <c r="AM6" s="643"/>
      <c r="AN6" s="643"/>
      <c r="AO6" s="644"/>
      <c r="AP6" s="585" t="s">
        <v>214</v>
      </c>
      <c r="AQ6" s="586"/>
      <c r="AR6" s="586"/>
      <c r="AS6" s="586"/>
      <c r="AT6" s="586"/>
      <c r="AU6" s="586"/>
      <c r="AV6" s="586"/>
      <c r="AW6" s="586"/>
      <c r="AX6" s="586"/>
      <c r="AY6" s="586"/>
      <c r="AZ6" s="586"/>
      <c r="BA6" s="586"/>
      <c r="BB6" s="586"/>
      <c r="BC6" s="586"/>
      <c r="BD6" s="586"/>
      <c r="BE6" s="586"/>
      <c r="BF6" s="587"/>
      <c r="BG6" s="588">
        <v>2633937</v>
      </c>
      <c r="BH6" s="589"/>
      <c r="BI6" s="589"/>
      <c r="BJ6" s="589"/>
      <c r="BK6" s="589"/>
      <c r="BL6" s="589"/>
      <c r="BM6" s="589"/>
      <c r="BN6" s="590"/>
      <c r="BO6" s="641">
        <v>93.3</v>
      </c>
      <c r="BP6" s="641"/>
      <c r="BQ6" s="641"/>
      <c r="BR6" s="641"/>
      <c r="BS6" s="642">
        <v>25619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104350</v>
      </c>
      <c r="CS6" s="589"/>
      <c r="CT6" s="589"/>
      <c r="CU6" s="589"/>
      <c r="CV6" s="589"/>
      <c r="CW6" s="589"/>
      <c r="CX6" s="589"/>
      <c r="CY6" s="590"/>
      <c r="CZ6" s="641">
        <v>1</v>
      </c>
      <c r="DA6" s="641"/>
      <c r="DB6" s="641"/>
      <c r="DC6" s="641"/>
      <c r="DD6" s="594" t="s">
        <v>216</v>
      </c>
      <c r="DE6" s="589"/>
      <c r="DF6" s="589"/>
      <c r="DG6" s="589"/>
      <c r="DH6" s="589"/>
      <c r="DI6" s="589"/>
      <c r="DJ6" s="589"/>
      <c r="DK6" s="589"/>
      <c r="DL6" s="589"/>
      <c r="DM6" s="589"/>
      <c r="DN6" s="589"/>
      <c r="DO6" s="589"/>
      <c r="DP6" s="590"/>
      <c r="DQ6" s="594">
        <v>104350</v>
      </c>
      <c r="DR6" s="589"/>
      <c r="DS6" s="589"/>
      <c r="DT6" s="589"/>
      <c r="DU6" s="589"/>
      <c r="DV6" s="589"/>
      <c r="DW6" s="589"/>
      <c r="DX6" s="589"/>
      <c r="DY6" s="589"/>
      <c r="DZ6" s="589"/>
      <c r="EA6" s="589"/>
      <c r="EB6" s="589"/>
      <c r="EC6" s="624"/>
    </row>
    <row r="7" spans="2:143" ht="11.25" customHeight="1" x14ac:dyDescent="0.15">
      <c r="B7" s="585" t="s">
        <v>217</v>
      </c>
      <c r="C7" s="586"/>
      <c r="D7" s="586"/>
      <c r="E7" s="586"/>
      <c r="F7" s="586"/>
      <c r="G7" s="586"/>
      <c r="H7" s="586"/>
      <c r="I7" s="586"/>
      <c r="J7" s="586"/>
      <c r="K7" s="586"/>
      <c r="L7" s="586"/>
      <c r="M7" s="586"/>
      <c r="N7" s="586"/>
      <c r="O7" s="586"/>
      <c r="P7" s="586"/>
      <c r="Q7" s="587"/>
      <c r="R7" s="588">
        <v>2983</v>
      </c>
      <c r="S7" s="589"/>
      <c r="T7" s="589"/>
      <c r="U7" s="589"/>
      <c r="V7" s="589"/>
      <c r="W7" s="589"/>
      <c r="X7" s="589"/>
      <c r="Y7" s="590"/>
      <c r="Z7" s="641">
        <v>0</v>
      </c>
      <c r="AA7" s="641"/>
      <c r="AB7" s="641"/>
      <c r="AC7" s="641"/>
      <c r="AD7" s="642">
        <v>2983</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858429</v>
      </c>
      <c r="BH7" s="589"/>
      <c r="BI7" s="589"/>
      <c r="BJ7" s="589"/>
      <c r="BK7" s="589"/>
      <c r="BL7" s="589"/>
      <c r="BM7" s="589"/>
      <c r="BN7" s="590"/>
      <c r="BO7" s="641">
        <v>30.4</v>
      </c>
      <c r="BP7" s="641"/>
      <c r="BQ7" s="641"/>
      <c r="BR7" s="641"/>
      <c r="BS7" s="642">
        <v>25619</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2223514</v>
      </c>
      <c r="CS7" s="589"/>
      <c r="CT7" s="589"/>
      <c r="CU7" s="589"/>
      <c r="CV7" s="589"/>
      <c r="CW7" s="589"/>
      <c r="CX7" s="589"/>
      <c r="CY7" s="590"/>
      <c r="CZ7" s="641">
        <v>20.399999999999999</v>
      </c>
      <c r="DA7" s="641"/>
      <c r="DB7" s="641"/>
      <c r="DC7" s="641"/>
      <c r="DD7" s="594">
        <v>601857</v>
      </c>
      <c r="DE7" s="589"/>
      <c r="DF7" s="589"/>
      <c r="DG7" s="589"/>
      <c r="DH7" s="589"/>
      <c r="DI7" s="589"/>
      <c r="DJ7" s="589"/>
      <c r="DK7" s="589"/>
      <c r="DL7" s="589"/>
      <c r="DM7" s="589"/>
      <c r="DN7" s="589"/>
      <c r="DO7" s="589"/>
      <c r="DP7" s="590"/>
      <c r="DQ7" s="594">
        <v>851234</v>
      </c>
      <c r="DR7" s="589"/>
      <c r="DS7" s="589"/>
      <c r="DT7" s="589"/>
      <c r="DU7" s="589"/>
      <c r="DV7" s="589"/>
      <c r="DW7" s="589"/>
      <c r="DX7" s="589"/>
      <c r="DY7" s="589"/>
      <c r="DZ7" s="589"/>
      <c r="EA7" s="589"/>
      <c r="EB7" s="589"/>
      <c r="EC7" s="624"/>
    </row>
    <row r="8" spans="2:143" ht="11.25" customHeight="1" x14ac:dyDescent="0.15">
      <c r="B8" s="585" t="s">
        <v>220</v>
      </c>
      <c r="C8" s="586"/>
      <c r="D8" s="586"/>
      <c r="E8" s="586"/>
      <c r="F8" s="586"/>
      <c r="G8" s="586"/>
      <c r="H8" s="586"/>
      <c r="I8" s="586"/>
      <c r="J8" s="586"/>
      <c r="K8" s="586"/>
      <c r="L8" s="586"/>
      <c r="M8" s="586"/>
      <c r="N8" s="586"/>
      <c r="O8" s="586"/>
      <c r="P8" s="586"/>
      <c r="Q8" s="587"/>
      <c r="R8" s="588">
        <v>11895</v>
      </c>
      <c r="S8" s="589"/>
      <c r="T8" s="589"/>
      <c r="U8" s="589"/>
      <c r="V8" s="589"/>
      <c r="W8" s="589"/>
      <c r="X8" s="589"/>
      <c r="Y8" s="590"/>
      <c r="Z8" s="641">
        <v>0.1</v>
      </c>
      <c r="AA8" s="641"/>
      <c r="AB8" s="641"/>
      <c r="AC8" s="641"/>
      <c r="AD8" s="642">
        <v>11895</v>
      </c>
      <c r="AE8" s="642"/>
      <c r="AF8" s="642"/>
      <c r="AG8" s="642"/>
      <c r="AH8" s="642"/>
      <c r="AI8" s="642"/>
      <c r="AJ8" s="642"/>
      <c r="AK8" s="642"/>
      <c r="AL8" s="611">
        <v>0.3</v>
      </c>
      <c r="AM8" s="643"/>
      <c r="AN8" s="643"/>
      <c r="AO8" s="644"/>
      <c r="AP8" s="585" t="s">
        <v>221</v>
      </c>
      <c r="AQ8" s="586"/>
      <c r="AR8" s="586"/>
      <c r="AS8" s="586"/>
      <c r="AT8" s="586"/>
      <c r="AU8" s="586"/>
      <c r="AV8" s="586"/>
      <c r="AW8" s="586"/>
      <c r="AX8" s="586"/>
      <c r="AY8" s="586"/>
      <c r="AZ8" s="586"/>
      <c r="BA8" s="586"/>
      <c r="BB8" s="586"/>
      <c r="BC8" s="586"/>
      <c r="BD8" s="586"/>
      <c r="BE8" s="586"/>
      <c r="BF8" s="587"/>
      <c r="BG8" s="588">
        <v>29045</v>
      </c>
      <c r="BH8" s="589"/>
      <c r="BI8" s="589"/>
      <c r="BJ8" s="589"/>
      <c r="BK8" s="589"/>
      <c r="BL8" s="589"/>
      <c r="BM8" s="589"/>
      <c r="BN8" s="590"/>
      <c r="BO8" s="641">
        <v>1</v>
      </c>
      <c r="BP8" s="641"/>
      <c r="BQ8" s="641"/>
      <c r="BR8" s="641"/>
      <c r="BS8" s="594" t="s">
        <v>111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2455575</v>
      </c>
      <c r="CS8" s="589"/>
      <c r="CT8" s="589"/>
      <c r="CU8" s="589"/>
      <c r="CV8" s="589"/>
      <c r="CW8" s="589"/>
      <c r="CX8" s="589"/>
      <c r="CY8" s="590"/>
      <c r="CZ8" s="641">
        <v>22.6</v>
      </c>
      <c r="DA8" s="641"/>
      <c r="DB8" s="641"/>
      <c r="DC8" s="641"/>
      <c r="DD8" s="594">
        <v>17404</v>
      </c>
      <c r="DE8" s="589"/>
      <c r="DF8" s="589"/>
      <c r="DG8" s="589"/>
      <c r="DH8" s="589"/>
      <c r="DI8" s="589"/>
      <c r="DJ8" s="589"/>
      <c r="DK8" s="589"/>
      <c r="DL8" s="589"/>
      <c r="DM8" s="589"/>
      <c r="DN8" s="589"/>
      <c r="DO8" s="589"/>
      <c r="DP8" s="590"/>
      <c r="DQ8" s="594">
        <v>1395586</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7040</v>
      </c>
      <c r="S9" s="589"/>
      <c r="T9" s="589"/>
      <c r="U9" s="589"/>
      <c r="V9" s="589"/>
      <c r="W9" s="589"/>
      <c r="X9" s="589"/>
      <c r="Y9" s="590"/>
      <c r="Z9" s="641">
        <v>0.1</v>
      </c>
      <c r="AA9" s="641"/>
      <c r="AB9" s="641"/>
      <c r="AC9" s="641"/>
      <c r="AD9" s="642">
        <v>7040</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672189</v>
      </c>
      <c r="BH9" s="589"/>
      <c r="BI9" s="589"/>
      <c r="BJ9" s="589"/>
      <c r="BK9" s="589"/>
      <c r="BL9" s="589"/>
      <c r="BM9" s="589"/>
      <c r="BN9" s="590"/>
      <c r="BO9" s="641">
        <v>23.8</v>
      </c>
      <c r="BP9" s="641"/>
      <c r="BQ9" s="641"/>
      <c r="BR9" s="641"/>
      <c r="BS9" s="594" t="s">
        <v>111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598549</v>
      </c>
      <c r="CS9" s="589"/>
      <c r="CT9" s="589"/>
      <c r="CU9" s="589"/>
      <c r="CV9" s="589"/>
      <c r="CW9" s="589"/>
      <c r="CX9" s="589"/>
      <c r="CY9" s="590"/>
      <c r="CZ9" s="641">
        <v>5.5</v>
      </c>
      <c r="DA9" s="641"/>
      <c r="DB9" s="641"/>
      <c r="DC9" s="641"/>
      <c r="DD9" s="594">
        <v>61327</v>
      </c>
      <c r="DE9" s="589"/>
      <c r="DF9" s="589"/>
      <c r="DG9" s="589"/>
      <c r="DH9" s="589"/>
      <c r="DI9" s="589"/>
      <c r="DJ9" s="589"/>
      <c r="DK9" s="589"/>
      <c r="DL9" s="589"/>
      <c r="DM9" s="589"/>
      <c r="DN9" s="589"/>
      <c r="DO9" s="589"/>
      <c r="DP9" s="590"/>
      <c r="DQ9" s="594">
        <v>530147</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217617</v>
      </c>
      <c r="S10" s="589"/>
      <c r="T10" s="589"/>
      <c r="U10" s="589"/>
      <c r="V10" s="589"/>
      <c r="W10" s="589"/>
      <c r="X10" s="589"/>
      <c r="Y10" s="590"/>
      <c r="Z10" s="641">
        <v>1.8</v>
      </c>
      <c r="AA10" s="641"/>
      <c r="AB10" s="641"/>
      <c r="AC10" s="641"/>
      <c r="AD10" s="642">
        <v>217617</v>
      </c>
      <c r="AE10" s="642"/>
      <c r="AF10" s="642"/>
      <c r="AG10" s="642"/>
      <c r="AH10" s="642"/>
      <c r="AI10" s="642"/>
      <c r="AJ10" s="642"/>
      <c r="AK10" s="642"/>
      <c r="AL10" s="611">
        <v>5.6</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60931</v>
      </c>
      <c r="BH10" s="589"/>
      <c r="BI10" s="589"/>
      <c r="BJ10" s="589"/>
      <c r="BK10" s="589"/>
      <c r="BL10" s="589"/>
      <c r="BM10" s="589"/>
      <c r="BN10" s="590"/>
      <c r="BO10" s="641">
        <v>2.2000000000000002</v>
      </c>
      <c r="BP10" s="641"/>
      <c r="BQ10" s="641"/>
      <c r="BR10" s="641"/>
      <c r="BS10" s="594">
        <v>9978</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66595</v>
      </c>
      <c r="CS10" s="589"/>
      <c r="CT10" s="589"/>
      <c r="CU10" s="589"/>
      <c r="CV10" s="589"/>
      <c r="CW10" s="589"/>
      <c r="CX10" s="589"/>
      <c r="CY10" s="590"/>
      <c r="CZ10" s="641">
        <v>0.6</v>
      </c>
      <c r="DA10" s="641"/>
      <c r="DB10" s="641"/>
      <c r="DC10" s="641"/>
      <c r="DD10" s="594" t="s">
        <v>111</v>
      </c>
      <c r="DE10" s="589"/>
      <c r="DF10" s="589"/>
      <c r="DG10" s="589"/>
      <c r="DH10" s="589"/>
      <c r="DI10" s="589"/>
      <c r="DJ10" s="589"/>
      <c r="DK10" s="589"/>
      <c r="DL10" s="589"/>
      <c r="DM10" s="589"/>
      <c r="DN10" s="589"/>
      <c r="DO10" s="589"/>
      <c r="DP10" s="590"/>
      <c r="DQ10" s="594">
        <v>31</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v>31586</v>
      </c>
      <c r="S11" s="589"/>
      <c r="T11" s="589"/>
      <c r="U11" s="589"/>
      <c r="V11" s="589"/>
      <c r="W11" s="589"/>
      <c r="X11" s="589"/>
      <c r="Y11" s="590"/>
      <c r="Z11" s="641">
        <v>0.3</v>
      </c>
      <c r="AA11" s="641"/>
      <c r="AB11" s="641"/>
      <c r="AC11" s="641"/>
      <c r="AD11" s="642">
        <v>31586</v>
      </c>
      <c r="AE11" s="642"/>
      <c r="AF11" s="642"/>
      <c r="AG11" s="642"/>
      <c r="AH11" s="642"/>
      <c r="AI11" s="642"/>
      <c r="AJ11" s="642"/>
      <c r="AK11" s="642"/>
      <c r="AL11" s="611">
        <v>0.8</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96264</v>
      </c>
      <c r="BH11" s="589"/>
      <c r="BI11" s="589"/>
      <c r="BJ11" s="589"/>
      <c r="BK11" s="589"/>
      <c r="BL11" s="589"/>
      <c r="BM11" s="589"/>
      <c r="BN11" s="590"/>
      <c r="BO11" s="641">
        <v>3.4</v>
      </c>
      <c r="BP11" s="641"/>
      <c r="BQ11" s="641"/>
      <c r="BR11" s="641"/>
      <c r="BS11" s="594">
        <v>15641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720423</v>
      </c>
      <c r="CS11" s="589"/>
      <c r="CT11" s="589"/>
      <c r="CU11" s="589"/>
      <c r="CV11" s="589"/>
      <c r="CW11" s="589"/>
      <c r="CX11" s="589"/>
      <c r="CY11" s="590"/>
      <c r="CZ11" s="641">
        <v>6.6</v>
      </c>
      <c r="DA11" s="641"/>
      <c r="DB11" s="641"/>
      <c r="DC11" s="641"/>
      <c r="DD11" s="594">
        <v>454417</v>
      </c>
      <c r="DE11" s="589"/>
      <c r="DF11" s="589"/>
      <c r="DG11" s="589"/>
      <c r="DH11" s="589"/>
      <c r="DI11" s="589"/>
      <c r="DJ11" s="589"/>
      <c r="DK11" s="589"/>
      <c r="DL11" s="589"/>
      <c r="DM11" s="589"/>
      <c r="DN11" s="589"/>
      <c r="DO11" s="589"/>
      <c r="DP11" s="590"/>
      <c r="DQ11" s="594">
        <v>193081</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1605293</v>
      </c>
      <c r="BH12" s="589"/>
      <c r="BI12" s="589"/>
      <c r="BJ12" s="589"/>
      <c r="BK12" s="589"/>
      <c r="BL12" s="589"/>
      <c r="BM12" s="589"/>
      <c r="BN12" s="590"/>
      <c r="BO12" s="641">
        <v>56.9</v>
      </c>
      <c r="BP12" s="641"/>
      <c r="BQ12" s="641"/>
      <c r="BR12" s="641"/>
      <c r="BS12" s="594" t="s">
        <v>111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297059</v>
      </c>
      <c r="CS12" s="589"/>
      <c r="CT12" s="589"/>
      <c r="CU12" s="589"/>
      <c r="CV12" s="589"/>
      <c r="CW12" s="589"/>
      <c r="CX12" s="589"/>
      <c r="CY12" s="590"/>
      <c r="CZ12" s="641">
        <v>2.7</v>
      </c>
      <c r="DA12" s="641"/>
      <c r="DB12" s="641"/>
      <c r="DC12" s="641"/>
      <c r="DD12" s="594">
        <v>5880</v>
      </c>
      <c r="DE12" s="589"/>
      <c r="DF12" s="589"/>
      <c r="DG12" s="589"/>
      <c r="DH12" s="589"/>
      <c r="DI12" s="589"/>
      <c r="DJ12" s="589"/>
      <c r="DK12" s="589"/>
      <c r="DL12" s="589"/>
      <c r="DM12" s="589"/>
      <c r="DN12" s="589"/>
      <c r="DO12" s="589"/>
      <c r="DP12" s="590"/>
      <c r="DQ12" s="594">
        <v>188468</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5244</v>
      </c>
      <c r="S13" s="589"/>
      <c r="T13" s="589"/>
      <c r="U13" s="589"/>
      <c r="V13" s="589"/>
      <c r="W13" s="589"/>
      <c r="X13" s="589"/>
      <c r="Y13" s="590"/>
      <c r="Z13" s="641">
        <v>0</v>
      </c>
      <c r="AA13" s="641"/>
      <c r="AB13" s="641"/>
      <c r="AC13" s="641"/>
      <c r="AD13" s="642">
        <v>5244</v>
      </c>
      <c r="AE13" s="642"/>
      <c r="AF13" s="642"/>
      <c r="AG13" s="642"/>
      <c r="AH13" s="642"/>
      <c r="AI13" s="642"/>
      <c r="AJ13" s="642"/>
      <c r="AK13" s="642"/>
      <c r="AL13" s="611">
        <v>0.1</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1591236</v>
      </c>
      <c r="BH13" s="589"/>
      <c r="BI13" s="589"/>
      <c r="BJ13" s="589"/>
      <c r="BK13" s="589"/>
      <c r="BL13" s="589"/>
      <c r="BM13" s="589"/>
      <c r="BN13" s="590"/>
      <c r="BO13" s="641">
        <v>56.4</v>
      </c>
      <c r="BP13" s="641"/>
      <c r="BQ13" s="641"/>
      <c r="BR13" s="641"/>
      <c r="BS13" s="594" t="s">
        <v>111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1876458</v>
      </c>
      <c r="CS13" s="589"/>
      <c r="CT13" s="589"/>
      <c r="CU13" s="589"/>
      <c r="CV13" s="589"/>
      <c r="CW13" s="589"/>
      <c r="CX13" s="589"/>
      <c r="CY13" s="590"/>
      <c r="CZ13" s="641">
        <v>17.3</v>
      </c>
      <c r="DA13" s="641"/>
      <c r="DB13" s="641"/>
      <c r="DC13" s="641"/>
      <c r="DD13" s="594">
        <v>1379253</v>
      </c>
      <c r="DE13" s="589"/>
      <c r="DF13" s="589"/>
      <c r="DG13" s="589"/>
      <c r="DH13" s="589"/>
      <c r="DI13" s="589"/>
      <c r="DJ13" s="589"/>
      <c r="DK13" s="589"/>
      <c r="DL13" s="589"/>
      <c r="DM13" s="589"/>
      <c r="DN13" s="589"/>
      <c r="DO13" s="589"/>
      <c r="DP13" s="590"/>
      <c r="DQ13" s="594">
        <v>707002</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35529</v>
      </c>
      <c r="BH14" s="589"/>
      <c r="BI14" s="589"/>
      <c r="BJ14" s="589"/>
      <c r="BK14" s="589"/>
      <c r="BL14" s="589"/>
      <c r="BM14" s="589"/>
      <c r="BN14" s="590"/>
      <c r="BO14" s="641">
        <v>1.3</v>
      </c>
      <c r="BP14" s="641"/>
      <c r="BQ14" s="641"/>
      <c r="BR14" s="641"/>
      <c r="BS14" s="594" t="s">
        <v>111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423264</v>
      </c>
      <c r="CS14" s="589"/>
      <c r="CT14" s="589"/>
      <c r="CU14" s="589"/>
      <c r="CV14" s="589"/>
      <c r="CW14" s="589"/>
      <c r="CX14" s="589"/>
      <c r="CY14" s="590"/>
      <c r="CZ14" s="641">
        <v>3.9</v>
      </c>
      <c r="DA14" s="641"/>
      <c r="DB14" s="641"/>
      <c r="DC14" s="641"/>
      <c r="DD14" s="594">
        <v>80979</v>
      </c>
      <c r="DE14" s="589"/>
      <c r="DF14" s="589"/>
      <c r="DG14" s="589"/>
      <c r="DH14" s="589"/>
      <c r="DI14" s="589"/>
      <c r="DJ14" s="589"/>
      <c r="DK14" s="589"/>
      <c r="DL14" s="589"/>
      <c r="DM14" s="589"/>
      <c r="DN14" s="589"/>
      <c r="DO14" s="589"/>
      <c r="DP14" s="590"/>
      <c r="DQ14" s="594">
        <v>338303</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5804</v>
      </c>
      <c r="S15" s="589"/>
      <c r="T15" s="589"/>
      <c r="U15" s="589"/>
      <c r="V15" s="589"/>
      <c r="W15" s="589"/>
      <c r="X15" s="589"/>
      <c r="Y15" s="590"/>
      <c r="Z15" s="641">
        <v>0</v>
      </c>
      <c r="AA15" s="641"/>
      <c r="AB15" s="641"/>
      <c r="AC15" s="641"/>
      <c r="AD15" s="642">
        <v>5804</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134686</v>
      </c>
      <c r="BH15" s="589"/>
      <c r="BI15" s="589"/>
      <c r="BJ15" s="589"/>
      <c r="BK15" s="589"/>
      <c r="BL15" s="589"/>
      <c r="BM15" s="589"/>
      <c r="BN15" s="590"/>
      <c r="BO15" s="641">
        <v>4.8</v>
      </c>
      <c r="BP15" s="641"/>
      <c r="BQ15" s="641"/>
      <c r="BR15" s="641"/>
      <c r="BS15" s="594" t="s">
        <v>111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1537803</v>
      </c>
      <c r="CS15" s="589"/>
      <c r="CT15" s="589"/>
      <c r="CU15" s="589"/>
      <c r="CV15" s="589"/>
      <c r="CW15" s="589"/>
      <c r="CX15" s="589"/>
      <c r="CY15" s="590"/>
      <c r="CZ15" s="641">
        <v>14.1</v>
      </c>
      <c r="DA15" s="641"/>
      <c r="DB15" s="641"/>
      <c r="DC15" s="641"/>
      <c r="DD15" s="594">
        <v>945393</v>
      </c>
      <c r="DE15" s="589"/>
      <c r="DF15" s="589"/>
      <c r="DG15" s="589"/>
      <c r="DH15" s="589"/>
      <c r="DI15" s="589"/>
      <c r="DJ15" s="589"/>
      <c r="DK15" s="589"/>
      <c r="DL15" s="589"/>
      <c r="DM15" s="589"/>
      <c r="DN15" s="589"/>
      <c r="DO15" s="589"/>
      <c r="DP15" s="590"/>
      <c r="DQ15" s="594">
        <v>615589</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1606520</v>
      </c>
      <c r="S16" s="589"/>
      <c r="T16" s="589"/>
      <c r="U16" s="589"/>
      <c r="V16" s="589"/>
      <c r="W16" s="589"/>
      <c r="X16" s="589"/>
      <c r="Y16" s="590"/>
      <c r="Z16" s="641">
        <v>13.4</v>
      </c>
      <c r="AA16" s="641"/>
      <c r="AB16" s="641"/>
      <c r="AC16" s="641"/>
      <c r="AD16" s="642">
        <v>803620</v>
      </c>
      <c r="AE16" s="642"/>
      <c r="AF16" s="642"/>
      <c r="AG16" s="642"/>
      <c r="AH16" s="642"/>
      <c r="AI16" s="642"/>
      <c r="AJ16" s="642"/>
      <c r="AK16" s="642"/>
      <c r="AL16" s="611">
        <v>20.7</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3499</v>
      </c>
      <c r="CS16" s="589"/>
      <c r="CT16" s="589"/>
      <c r="CU16" s="589"/>
      <c r="CV16" s="589"/>
      <c r="CW16" s="589"/>
      <c r="CX16" s="589"/>
      <c r="CY16" s="590"/>
      <c r="CZ16" s="641">
        <v>0</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803620</v>
      </c>
      <c r="S17" s="589"/>
      <c r="T17" s="589"/>
      <c r="U17" s="589"/>
      <c r="V17" s="589"/>
      <c r="W17" s="589"/>
      <c r="X17" s="589"/>
      <c r="Y17" s="590"/>
      <c r="Z17" s="641">
        <v>6.7</v>
      </c>
      <c r="AA17" s="641"/>
      <c r="AB17" s="641"/>
      <c r="AC17" s="641"/>
      <c r="AD17" s="642">
        <v>803620</v>
      </c>
      <c r="AE17" s="642"/>
      <c r="AF17" s="642"/>
      <c r="AG17" s="642"/>
      <c r="AH17" s="642"/>
      <c r="AI17" s="642"/>
      <c r="AJ17" s="642"/>
      <c r="AK17" s="642"/>
      <c r="AL17" s="611">
        <v>20.7</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569851</v>
      </c>
      <c r="CS17" s="589"/>
      <c r="CT17" s="589"/>
      <c r="CU17" s="589"/>
      <c r="CV17" s="589"/>
      <c r="CW17" s="589"/>
      <c r="CX17" s="589"/>
      <c r="CY17" s="590"/>
      <c r="CZ17" s="641">
        <v>5.2</v>
      </c>
      <c r="DA17" s="641"/>
      <c r="DB17" s="641"/>
      <c r="DC17" s="641"/>
      <c r="DD17" s="594" t="s">
        <v>111</v>
      </c>
      <c r="DE17" s="589"/>
      <c r="DF17" s="589"/>
      <c r="DG17" s="589"/>
      <c r="DH17" s="589"/>
      <c r="DI17" s="589"/>
      <c r="DJ17" s="589"/>
      <c r="DK17" s="589"/>
      <c r="DL17" s="589"/>
      <c r="DM17" s="589"/>
      <c r="DN17" s="589"/>
      <c r="DO17" s="589"/>
      <c r="DP17" s="590"/>
      <c r="DQ17" s="594">
        <v>516375</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191429</v>
      </c>
      <c r="S18" s="589"/>
      <c r="T18" s="589"/>
      <c r="U18" s="589"/>
      <c r="V18" s="589"/>
      <c r="W18" s="589"/>
      <c r="X18" s="589"/>
      <c r="Y18" s="590"/>
      <c r="Z18" s="641">
        <v>1.6</v>
      </c>
      <c r="AA18" s="641"/>
      <c r="AB18" s="641"/>
      <c r="AC18" s="641"/>
      <c r="AD18" s="642" t="s">
        <v>111</v>
      </c>
      <c r="AE18" s="642"/>
      <c r="AF18" s="642"/>
      <c r="AG18" s="642"/>
      <c r="AH18" s="642"/>
      <c r="AI18" s="642"/>
      <c r="AJ18" s="642"/>
      <c r="AK18" s="642"/>
      <c r="AL18" s="611" t="s">
        <v>111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v>611471</v>
      </c>
      <c r="S19" s="589"/>
      <c r="T19" s="589"/>
      <c r="U19" s="589"/>
      <c r="V19" s="589"/>
      <c r="W19" s="589"/>
      <c r="X19" s="589"/>
      <c r="Y19" s="590"/>
      <c r="Z19" s="641">
        <v>5.0999999999999996</v>
      </c>
      <c r="AA19" s="641"/>
      <c r="AB19" s="641"/>
      <c r="AC19" s="641"/>
      <c r="AD19" s="642" t="s">
        <v>111</v>
      </c>
      <c r="AE19" s="642"/>
      <c r="AF19" s="642"/>
      <c r="AG19" s="642"/>
      <c r="AH19" s="642"/>
      <c r="AI19" s="642"/>
      <c r="AJ19" s="642"/>
      <c r="AK19" s="642"/>
      <c r="AL19" s="611" t="s">
        <v>111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188911</v>
      </c>
      <c r="BH19" s="589"/>
      <c r="BI19" s="589"/>
      <c r="BJ19" s="589"/>
      <c r="BK19" s="589"/>
      <c r="BL19" s="589"/>
      <c r="BM19" s="589"/>
      <c r="BN19" s="590"/>
      <c r="BO19" s="641">
        <v>6.7</v>
      </c>
      <c r="BP19" s="641"/>
      <c r="BQ19" s="641"/>
      <c r="BR19" s="641"/>
      <c r="BS19" s="594" t="s">
        <v>111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4757752</v>
      </c>
      <c r="S20" s="589"/>
      <c r="T20" s="589"/>
      <c r="U20" s="589"/>
      <c r="V20" s="589"/>
      <c r="W20" s="589"/>
      <c r="X20" s="589"/>
      <c r="Y20" s="590"/>
      <c r="Z20" s="641">
        <v>39.799999999999997</v>
      </c>
      <c r="AA20" s="641"/>
      <c r="AB20" s="641"/>
      <c r="AC20" s="641"/>
      <c r="AD20" s="642">
        <v>3790696</v>
      </c>
      <c r="AE20" s="642"/>
      <c r="AF20" s="642"/>
      <c r="AG20" s="642"/>
      <c r="AH20" s="642"/>
      <c r="AI20" s="642"/>
      <c r="AJ20" s="642"/>
      <c r="AK20" s="642"/>
      <c r="AL20" s="611">
        <v>97.5</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188911</v>
      </c>
      <c r="BH20" s="589"/>
      <c r="BI20" s="589"/>
      <c r="BJ20" s="589"/>
      <c r="BK20" s="589"/>
      <c r="BL20" s="589"/>
      <c r="BM20" s="589"/>
      <c r="BN20" s="590"/>
      <c r="BO20" s="641">
        <v>6.7</v>
      </c>
      <c r="BP20" s="641"/>
      <c r="BQ20" s="641"/>
      <c r="BR20" s="641"/>
      <c r="BS20" s="594" t="s">
        <v>111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10876940</v>
      </c>
      <c r="CS20" s="589"/>
      <c r="CT20" s="589"/>
      <c r="CU20" s="589"/>
      <c r="CV20" s="589"/>
      <c r="CW20" s="589"/>
      <c r="CX20" s="589"/>
      <c r="CY20" s="590"/>
      <c r="CZ20" s="641">
        <v>100</v>
      </c>
      <c r="DA20" s="641"/>
      <c r="DB20" s="641"/>
      <c r="DC20" s="641"/>
      <c r="DD20" s="594">
        <v>3546510</v>
      </c>
      <c r="DE20" s="589"/>
      <c r="DF20" s="589"/>
      <c r="DG20" s="589"/>
      <c r="DH20" s="589"/>
      <c r="DI20" s="589"/>
      <c r="DJ20" s="589"/>
      <c r="DK20" s="589"/>
      <c r="DL20" s="589"/>
      <c r="DM20" s="589"/>
      <c r="DN20" s="589"/>
      <c r="DO20" s="589"/>
      <c r="DP20" s="590"/>
      <c r="DQ20" s="594">
        <v>5440166</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2311</v>
      </c>
      <c r="S21" s="589"/>
      <c r="T21" s="589"/>
      <c r="U21" s="589"/>
      <c r="V21" s="589"/>
      <c r="W21" s="589"/>
      <c r="X21" s="589"/>
      <c r="Y21" s="590"/>
      <c r="Z21" s="641">
        <v>0</v>
      </c>
      <c r="AA21" s="641"/>
      <c r="AB21" s="641"/>
      <c r="AC21" s="641"/>
      <c r="AD21" s="642">
        <v>2311</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24755</v>
      </c>
      <c r="BH21" s="589"/>
      <c r="BI21" s="589"/>
      <c r="BJ21" s="589"/>
      <c r="BK21" s="589"/>
      <c r="BL21" s="589"/>
      <c r="BM21" s="589"/>
      <c r="BN21" s="590"/>
      <c r="BO21" s="641">
        <v>0.9</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123040</v>
      </c>
      <c r="S22" s="589"/>
      <c r="T22" s="589"/>
      <c r="U22" s="589"/>
      <c r="V22" s="589"/>
      <c r="W22" s="589"/>
      <c r="X22" s="589"/>
      <c r="Y22" s="590"/>
      <c r="Z22" s="641">
        <v>1</v>
      </c>
      <c r="AA22" s="641"/>
      <c r="AB22" s="641"/>
      <c r="AC22" s="641"/>
      <c r="AD22" s="642" t="s">
        <v>111</v>
      </c>
      <c r="AE22" s="642"/>
      <c r="AF22" s="642"/>
      <c r="AG22" s="642"/>
      <c r="AH22" s="642"/>
      <c r="AI22" s="642"/>
      <c r="AJ22" s="642"/>
      <c r="AK22" s="642"/>
      <c r="AL22" s="611" t="s">
        <v>111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318898</v>
      </c>
      <c r="S23" s="589"/>
      <c r="T23" s="589"/>
      <c r="U23" s="589"/>
      <c r="V23" s="589"/>
      <c r="W23" s="589"/>
      <c r="X23" s="589"/>
      <c r="Y23" s="590"/>
      <c r="Z23" s="641">
        <v>2.7</v>
      </c>
      <c r="AA23" s="641"/>
      <c r="AB23" s="641"/>
      <c r="AC23" s="641"/>
      <c r="AD23" s="642">
        <v>2715</v>
      </c>
      <c r="AE23" s="642"/>
      <c r="AF23" s="642"/>
      <c r="AG23" s="642"/>
      <c r="AH23" s="642"/>
      <c r="AI23" s="642"/>
      <c r="AJ23" s="642"/>
      <c r="AK23" s="642"/>
      <c r="AL23" s="611">
        <v>0.1</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164156</v>
      </c>
      <c r="BH23" s="589"/>
      <c r="BI23" s="589"/>
      <c r="BJ23" s="589"/>
      <c r="BK23" s="589"/>
      <c r="BL23" s="589"/>
      <c r="BM23" s="589"/>
      <c r="BN23" s="590"/>
      <c r="BO23" s="641">
        <v>5.8</v>
      </c>
      <c r="BP23" s="641"/>
      <c r="BQ23" s="641"/>
      <c r="BR23" s="641"/>
      <c r="BS23" s="594" t="s">
        <v>111</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27778</v>
      </c>
      <c r="S24" s="589"/>
      <c r="T24" s="589"/>
      <c r="U24" s="589"/>
      <c r="V24" s="589"/>
      <c r="W24" s="589"/>
      <c r="X24" s="589"/>
      <c r="Y24" s="590"/>
      <c r="Z24" s="641">
        <v>0.2</v>
      </c>
      <c r="AA24" s="641"/>
      <c r="AB24" s="641"/>
      <c r="AC24" s="641"/>
      <c r="AD24" s="642" t="s">
        <v>111</v>
      </c>
      <c r="AE24" s="642"/>
      <c r="AF24" s="642"/>
      <c r="AG24" s="642"/>
      <c r="AH24" s="642"/>
      <c r="AI24" s="642"/>
      <c r="AJ24" s="642"/>
      <c r="AK24" s="642"/>
      <c r="AL24" s="611" t="s">
        <v>111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3208655</v>
      </c>
      <c r="CS24" s="639"/>
      <c r="CT24" s="639"/>
      <c r="CU24" s="639"/>
      <c r="CV24" s="639"/>
      <c r="CW24" s="639"/>
      <c r="CX24" s="639"/>
      <c r="CY24" s="686"/>
      <c r="CZ24" s="690">
        <v>29.5</v>
      </c>
      <c r="DA24" s="691"/>
      <c r="DB24" s="691"/>
      <c r="DC24" s="692"/>
      <c r="DD24" s="685">
        <v>2295046</v>
      </c>
      <c r="DE24" s="639"/>
      <c r="DF24" s="639"/>
      <c r="DG24" s="639"/>
      <c r="DH24" s="639"/>
      <c r="DI24" s="639"/>
      <c r="DJ24" s="639"/>
      <c r="DK24" s="686"/>
      <c r="DL24" s="685">
        <v>2227314</v>
      </c>
      <c r="DM24" s="639"/>
      <c r="DN24" s="639"/>
      <c r="DO24" s="639"/>
      <c r="DP24" s="639"/>
      <c r="DQ24" s="639"/>
      <c r="DR24" s="639"/>
      <c r="DS24" s="639"/>
      <c r="DT24" s="639"/>
      <c r="DU24" s="639"/>
      <c r="DV24" s="686"/>
      <c r="DW24" s="687">
        <v>51.7</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2069802</v>
      </c>
      <c r="S25" s="589"/>
      <c r="T25" s="589"/>
      <c r="U25" s="589"/>
      <c r="V25" s="589"/>
      <c r="W25" s="589"/>
      <c r="X25" s="589"/>
      <c r="Y25" s="590"/>
      <c r="Z25" s="641">
        <v>17.3</v>
      </c>
      <c r="AA25" s="641"/>
      <c r="AB25" s="641"/>
      <c r="AC25" s="641"/>
      <c r="AD25" s="642" t="s">
        <v>111</v>
      </c>
      <c r="AE25" s="642"/>
      <c r="AF25" s="642"/>
      <c r="AG25" s="642"/>
      <c r="AH25" s="642"/>
      <c r="AI25" s="642"/>
      <c r="AJ25" s="642"/>
      <c r="AK25" s="642"/>
      <c r="AL25" s="611" t="s">
        <v>111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1564913</v>
      </c>
      <c r="CS25" s="607"/>
      <c r="CT25" s="607"/>
      <c r="CU25" s="607"/>
      <c r="CV25" s="607"/>
      <c r="CW25" s="607"/>
      <c r="CX25" s="607"/>
      <c r="CY25" s="608"/>
      <c r="CZ25" s="591">
        <v>14.4</v>
      </c>
      <c r="DA25" s="609"/>
      <c r="DB25" s="609"/>
      <c r="DC25" s="610"/>
      <c r="DD25" s="594">
        <v>1500421</v>
      </c>
      <c r="DE25" s="607"/>
      <c r="DF25" s="607"/>
      <c r="DG25" s="607"/>
      <c r="DH25" s="607"/>
      <c r="DI25" s="607"/>
      <c r="DJ25" s="607"/>
      <c r="DK25" s="608"/>
      <c r="DL25" s="594">
        <v>1432896</v>
      </c>
      <c r="DM25" s="607"/>
      <c r="DN25" s="607"/>
      <c r="DO25" s="607"/>
      <c r="DP25" s="607"/>
      <c r="DQ25" s="607"/>
      <c r="DR25" s="607"/>
      <c r="DS25" s="607"/>
      <c r="DT25" s="607"/>
      <c r="DU25" s="607"/>
      <c r="DV25" s="608"/>
      <c r="DW25" s="611">
        <v>33.299999999999997</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967749</v>
      </c>
      <c r="CS26" s="589"/>
      <c r="CT26" s="589"/>
      <c r="CU26" s="589"/>
      <c r="CV26" s="589"/>
      <c r="CW26" s="589"/>
      <c r="CX26" s="589"/>
      <c r="CY26" s="590"/>
      <c r="CZ26" s="591">
        <v>8.9</v>
      </c>
      <c r="DA26" s="609"/>
      <c r="DB26" s="609"/>
      <c r="DC26" s="610"/>
      <c r="DD26" s="594">
        <v>914870</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525490</v>
      </c>
      <c r="S27" s="589"/>
      <c r="T27" s="589"/>
      <c r="U27" s="589"/>
      <c r="V27" s="589"/>
      <c r="W27" s="589"/>
      <c r="X27" s="589"/>
      <c r="Y27" s="590"/>
      <c r="Z27" s="641">
        <v>4.4000000000000004</v>
      </c>
      <c r="AA27" s="641"/>
      <c r="AB27" s="641"/>
      <c r="AC27" s="641"/>
      <c r="AD27" s="642" t="s">
        <v>111</v>
      </c>
      <c r="AE27" s="642"/>
      <c r="AF27" s="642"/>
      <c r="AG27" s="642"/>
      <c r="AH27" s="642"/>
      <c r="AI27" s="642"/>
      <c r="AJ27" s="642"/>
      <c r="AK27" s="642"/>
      <c r="AL27" s="611" t="s">
        <v>111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2822848</v>
      </c>
      <c r="BH27" s="589"/>
      <c r="BI27" s="589"/>
      <c r="BJ27" s="589"/>
      <c r="BK27" s="589"/>
      <c r="BL27" s="589"/>
      <c r="BM27" s="589"/>
      <c r="BN27" s="590"/>
      <c r="BO27" s="641">
        <v>100</v>
      </c>
      <c r="BP27" s="641"/>
      <c r="BQ27" s="641"/>
      <c r="BR27" s="641"/>
      <c r="BS27" s="594">
        <v>25619</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1073891</v>
      </c>
      <c r="CS27" s="607"/>
      <c r="CT27" s="607"/>
      <c r="CU27" s="607"/>
      <c r="CV27" s="607"/>
      <c r="CW27" s="607"/>
      <c r="CX27" s="607"/>
      <c r="CY27" s="608"/>
      <c r="CZ27" s="591">
        <v>9.9</v>
      </c>
      <c r="DA27" s="609"/>
      <c r="DB27" s="609"/>
      <c r="DC27" s="610"/>
      <c r="DD27" s="594">
        <v>278250</v>
      </c>
      <c r="DE27" s="607"/>
      <c r="DF27" s="607"/>
      <c r="DG27" s="607"/>
      <c r="DH27" s="607"/>
      <c r="DI27" s="607"/>
      <c r="DJ27" s="607"/>
      <c r="DK27" s="608"/>
      <c r="DL27" s="594">
        <v>278043</v>
      </c>
      <c r="DM27" s="607"/>
      <c r="DN27" s="607"/>
      <c r="DO27" s="607"/>
      <c r="DP27" s="607"/>
      <c r="DQ27" s="607"/>
      <c r="DR27" s="607"/>
      <c r="DS27" s="607"/>
      <c r="DT27" s="607"/>
      <c r="DU27" s="607"/>
      <c r="DV27" s="608"/>
      <c r="DW27" s="611">
        <v>6.5</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200934</v>
      </c>
      <c r="S28" s="589"/>
      <c r="T28" s="589"/>
      <c r="U28" s="589"/>
      <c r="V28" s="589"/>
      <c r="W28" s="589"/>
      <c r="X28" s="589"/>
      <c r="Y28" s="590"/>
      <c r="Z28" s="641">
        <v>1.7</v>
      </c>
      <c r="AA28" s="641"/>
      <c r="AB28" s="641"/>
      <c r="AC28" s="641"/>
      <c r="AD28" s="642">
        <v>88359</v>
      </c>
      <c r="AE28" s="642"/>
      <c r="AF28" s="642"/>
      <c r="AG28" s="642"/>
      <c r="AH28" s="642"/>
      <c r="AI28" s="642"/>
      <c r="AJ28" s="642"/>
      <c r="AK28" s="642"/>
      <c r="AL28" s="611">
        <v>2.2999999999999998</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569851</v>
      </c>
      <c r="CS28" s="589"/>
      <c r="CT28" s="589"/>
      <c r="CU28" s="589"/>
      <c r="CV28" s="589"/>
      <c r="CW28" s="589"/>
      <c r="CX28" s="589"/>
      <c r="CY28" s="590"/>
      <c r="CZ28" s="591">
        <v>5.2</v>
      </c>
      <c r="DA28" s="609"/>
      <c r="DB28" s="609"/>
      <c r="DC28" s="610"/>
      <c r="DD28" s="594">
        <v>516375</v>
      </c>
      <c r="DE28" s="589"/>
      <c r="DF28" s="589"/>
      <c r="DG28" s="589"/>
      <c r="DH28" s="589"/>
      <c r="DI28" s="589"/>
      <c r="DJ28" s="589"/>
      <c r="DK28" s="590"/>
      <c r="DL28" s="594">
        <v>516375</v>
      </c>
      <c r="DM28" s="589"/>
      <c r="DN28" s="589"/>
      <c r="DO28" s="589"/>
      <c r="DP28" s="589"/>
      <c r="DQ28" s="589"/>
      <c r="DR28" s="589"/>
      <c r="DS28" s="589"/>
      <c r="DT28" s="589"/>
      <c r="DU28" s="589"/>
      <c r="DV28" s="590"/>
      <c r="DW28" s="611">
        <v>12</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8196</v>
      </c>
      <c r="S29" s="589"/>
      <c r="T29" s="589"/>
      <c r="U29" s="589"/>
      <c r="V29" s="589"/>
      <c r="W29" s="589"/>
      <c r="X29" s="589"/>
      <c r="Y29" s="590"/>
      <c r="Z29" s="641">
        <v>0.1</v>
      </c>
      <c r="AA29" s="641"/>
      <c r="AB29" s="641"/>
      <c r="AC29" s="641"/>
      <c r="AD29" s="642" t="s">
        <v>111</v>
      </c>
      <c r="AE29" s="642"/>
      <c r="AF29" s="642"/>
      <c r="AG29" s="642"/>
      <c r="AH29" s="642"/>
      <c r="AI29" s="642"/>
      <c r="AJ29" s="642"/>
      <c r="AK29" s="642"/>
      <c r="AL29" s="611" t="s">
        <v>111</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58</v>
      </c>
      <c r="CG29" s="622"/>
      <c r="CH29" s="622"/>
      <c r="CI29" s="622"/>
      <c r="CJ29" s="622"/>
      <c r="CK29" s="622"/>
      <c r="CL29" s="622"/>
      <c r="CM29" s="622"/>
      <c r="CN29" s="622"/>
      <c r="CO29" s="622"/>
      <c r="CP29" s="622"/>
      <c r="CQ29" s="623"/>
      <c r="CR29" s="588">
        <v>569851</v>
      </c>
      <c r="CS29" s="607"/>
      <c r="CT29" s="607"/>
      <c r="CU29" s="607"/>
      <c r="CV29" s="607"/>
      <c r="CW29" s="607"/>
      <c r="CX29" s="607"/>
      <c r="CY29" s="608"/>
      <c r="CZ29" s="591">
        <v>5.2</v>
      </c>
      <c r="DA29" s="609"/>
      <c r="DB29" s="609"/>
      <c r="DC29" s="610"/>
      <c r="DD29" s="594">
        <v>516375</v>
      </c>
      <c r="DE29" s="607"/>
      <c r="DF29" s="607"/>
      <c r="DG29" s="607"/>
      <c r="DH29" s="607"/>
      <c r="DI29" s="607"/>
      <c r="DJ29" s="607"/>
      <c r="DK29" s="608"/>
      <c r="DL29" s="594">
        <v>516375</v>
      </c>
      <c r="DM29" s="607"/>
      <c r="DN29" s="607"/>
      <c r="DO29" s="607"/>
      <c r="DP29" s="607"/>
      <c r="DQ29" s="607"/>
      <c r="DR29" s="607"/>
      <c r="DS29" s="607"/>
      <c r="DT29" s="607"/>
      <c r="DU29" s="607"/>
      <c r="DV29" s="608"/>
      <c r="DW29" s="611">
        <v>12</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1094763</v>
      </c>
      <c r="S30" s="589"/>
      <c r="T30" s="589"/>
      <c r="U30" s="589"/>
      <c r="V30" s="589"/>
      <c r="W30" s="589"/>
      <c r="X30" s="589"/>
      <c r="Y30" s="590"/>
      <c r="Z30" s="641">
        <v>9.1999999999999993</v>
      </c>
      <c r="AA30" s="641"/>
      <c r="AB30" s="641"/>
      <c r="AC30" s="641"/>
      <c r="AD30" s="642" t="s">
        <v>111</v>
      </c>
      <c r="AE30" s="642"/>
      <c r="AF30" s="642"/>
      <c r="AG30" s="642"/>
      <c r="AH30" s="642"/>
      <c r="AI30" s="642"/>
      <c r="AJ30" s="642"/>
      <c r="AK30" s="642"/>
      <c r="AL30" s="611" t="s">
        <v>111</v>
      </c>
      <c r="AM30" s="643"/>
      <c r="AN30" s="643"/>
      <c r="AO30" s="644"/>
      <c r="AP30" s="666" t="s">
        <v>290</v>
      </c>
      <c r="AQ30" s="667"/>
      <c r="AR30" s="667"/>
      <c r="AS30" s="667"/>
      <c r="AT30" s="672" t="s">
        <v>291</v>
      </c>
      <c r="AU30" s="182"/>
      <c r="AV30" s="182"/>
      <c r="AW30" s="182"/>
      <c r="AX30" s="675" t="s">
        <v>171</v>
      </c>
      <c r="AY30" s="676"/>
      <c r="AZ30" s="676"/>
      <c r="BA30" s="676"/>
      <c r="BB30" s="676"/>
      <c r="BC30" s="676"/>
      <c r="BD30" s="676"/>
      <c r="BE30" s="676"/>
      <c r="BF30" s="677"/>
      <c r="BG30" s="654">
        <v>97.8</v>
      </c>
      <c r="BH30" s="655"/>
      <c r="BI30" s="655"/>
      <c r="BJ30" s="655"/>
      <c r="BK30" s="655"/>
      <c r="BL30" s="655"/>
      <c r="BM30" s="656">
        <v>90.5</v>
      </c>
      <c r="BN30" s="655"/>
      <c r="BO30" s="655"/>
      <c r="BP30" s="655"/>
      <c r="BQ30" s="657"/>
      <c r="BR30" s="654">
        <v>97.6</v>
      </c>
      <c r="BS30" s="655"/>
      <c r="BT30" s="655"/>
      <c r="BU30" s="655"/>
      <c r="BV30" s="655"/>
      <c r="BW30" s="655"/>
      <c r="BX30" s="656">
        <v>90.4</v>
      </c>
      <c r="BY30" s="655"/>
      <c r="BZ30" s="655"/>
      <c r="CA30" s="655"/>
      <c r="CB30" s="657"/>
      <c r="CD30" s="660"/>
      <c r="CE30" s="661"/>
      <c r="CF30" s="625" t="s">
        <v>292</v>
      </c>
      <c r="CG30" s="622"/>
      <c r="CH30" s="622"/>
      <c r="CI30" s="622"/>
      <c r="CJ30" s="622"/>
      <c r="CK30" s="622"/>
      <c r="CL30" s="622"/>
      <c r="CM30" s="622"/>
      <c r="CN30" s="622"/>
      <c r="CO30" s="622"/>
      <c r="CP30" s="622"/>
      <c r="CQ30" s="623"/>
      <c r="CR30" s="588">
        <v>483616</v>
      </c>
      <c r="CS30" s="589"/>
      <c r="CT30" s="589"/>
      <c r="CU30" s="589"/>
      <c r="CV30" s="589"/>
      <c r="CW30" s="589"/>
      <c r="CX30" s="589"/>
      <c r="CY30" s="590"/>
      <c r="CZ30" s="591">
        <v>4.4000000000000004</v>
      </c>
      <c r="DA30" s="609"/>
      <c r="DB30" s="609"/>
      <c r="DC30" s="610"/>
      <c r="DD30" s="594">
        <v>448197</v>
      </c>
      <c r="DE30" s="589"/>
      <c r="DF30" s="589"/>
      <c r="DG30" s="589"/>
      <c r="DH30" s="589"/>
      <c r="DI30" s="589"/>
      <c r="DJ30" s="589"/>
      <c r="DK30" s="590"/>
      <c r="DL30" s="594">
        <v>448197</v>
      </c>
      <c r="DM30" s="589"/>
      <c r="DN30" s="589"/>
      <c r="DO30" s="589"/>
      <c r="DP30" s="589"/>
      <c r="DQ30" s="589"/>
      <c r="DR30" s="589"/>
      <c r="DS30" s="589"/>
      <c r="DT30" s="589"/>
      <c r="DU30" s="589"/>
      <c r="DV30" s="590"/>
      <c r="DW30" s="611">
        <v>10.4</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979044</v>
      </c>
      <c r="S31" s="589"/>
      <c r="T31" s="589"/>
      <c r="U31" s="589"/>
      <c r="V31" s="589"/>
      <c r="W31" s="589"/>
      <c r="X31" s="589"/>
      <c r="Y31" s="590"/>
      <c r="Z31" s="641">
        <v>8.1999999999999993</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96.8</v>
      </c>
      <c r="BH31" s="607"/>
      <c r="BI31" s="607"/>
      <c r="BJ31" s="607"/>
      <c r="BK31" s="607"/>
      <c r="BL31" s="607"/>
      <c r="BM31" s="643">
        <v>90.7</v>
      </c>
      <c r="BN31" s="653"/>
      <c r="BO31" s="653"/>
      <c r="BP31" s="653"/>
      <c r="BQ31" s="617"/>
      <c r="BR31" s="652">
        <v>96.1</v>
      </c>
      <c r="BS31" s="607"/>
      <c r="BT31" s="607"/>
      <c r="BU31" s="607"/>
      <c r="BV31" s="607"/>
      <c r="BW31" s="607"/>
      <c r="BX31" s="643">
        <v>90.1</v>
      </c>
      <c r="BY31" s="653"/>
      <c r="BZ31" s="653"/>
      <c r="CA31" s="653"/>
      <c r="CB31" s="617"/>
      <c r="CD31" s="660"/>
      <c r="CE31" s="661"/>
      <c r="CF31" s="625" t="s">
        <v>296</v>
      </c>
      <c r="CG31" s="622"/>
      <c r="CH31" s="622"/>
      <c r="CI31" s="622"/>
      <c r="CJ31" s="622"/>
      <c r="CK31" s="622"/>
      <c r="CL31" s="622"/>
      <c r="CM31" s="622"/>
      <c r="CN31" s="622"/>
      <c r="CO31" s="622"/>
      <c r="CP31" s="622"/>
      <c r="CQ31" s="623"/>
      <c r="CR31" s="588">
        <v>86235</v>
      </c>
      <c r="CS31" s="607"/>
      <c r="CT31" s="607"/>
      <c r="CU31" s="607"/>
      <c r="CV31" s="607"/>
      <c r="CW31" s="607"/>
      <c r="CX31" s="607"/>
      <c r="CY31" s="608"/>
      <c r="CZ31" s="591">
        <v>0.8</v>
      </c>
      <c r="DA31" s="609"/>
      <c r="DB31" s="609"/>
      <c r="DC31" s="610"/>
      <c r="DD31" s="594">
        <v>68178</v>
      </c>
      <c r="DE31" s="607"/>
      <c r="DF31" s="607"/>
      <c r="DG31" s="607"/>
      <c r="DH31" s="607"/>
      <c r="DI31" s="607"/>
      <c r="DJ31" s="607"/>
      <c r="DK31" s="608"/>
      <c r="DL31" s="594">
        <v>68178</v>
      </c>
      <c r="DM31" s="607"/>
      <c r="DN31" s="607"/>
      <c r="DO31" s="607"/>
      <c r="DP31" s="607"/>
      <c r="DQ31" s="607"/>
      <c r="DR31" s="607"/>
      <c r="DS31" s="607"/>
      <c r="DT31" s="607"/>
      <c r="DU31" s="607"/>
      <c r="DV31" s="608"/>
      <c r="DW31" s="611">
        <v>1.6</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208563</v>
      </c>
      <c r="S32" s="589"/>
      <c r="T32" s="589"/>
      <c r="U32" s="589"/>
      <c r="V32" s="589"/>
      <c r="W32" s="589"/>
      <c r="X32" s="589"/>
      <c r="Y32" s="590"/>
      <c r="Z32" s="641">
        <v>1.7</v>
      </c>
      <c r="AA32" s="641"/>
      <c r="AB32" s="641"/>
      <c r="AC32" s="641"/>
      <c r="AD32" s="642">
        <v>2685</v>
      </c>
      <c r="AE32" s="642"/>
      <c r="AF32" s="642"/>
      <c r="AG32" s="642"/>
      <c r="AH32" s="642"/>
      <c r="AI32" s="642"/>
      <c r="AJ32" s="642"/>
      <c r="AK32" s="642"/>
      <c r="AL32" s="611">
        <v>0.1</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98.1</v>
      </c>
      <c r="BH32" s="573"/>
      <c r="BI32" s="573"/>
      <c r="BJ32" s="573"/>
      <c r="BK32" s="573"/>
      <c r="BL32" s="573"/>
      <c r="BM32" s="636">
        <v>89.7</v>
      </c>
      <c r="BN32" s="573"/>
      <c r="BO32" s="573"/>
      <c r="BP32" s="573"/>
      <c r="BQ32" s="630"/>
      <c r="BR32" s="651">
        <v>98.1</v>
      </c>
      <c r="BS32" s="573"/>
      <c r="BT32" s="573"/>
      <c r="BU32" s="573"/>
      <c r="BV32" s="573"/>
      <c r="BW32" s="573"/>
      <c r="BX32" s="636">
        <v>89.8</v>
      </c>
      <c r="BY32" s="573"/>
      <c r="BZ32" s="573"/>
      <c r="CA32" s="573"/>
      <c r="CB32" s="630"/>
      <c r="CD32" s="662"/>
      <c r="CE32" s="663"/>
      <c r="CF32" s="625" t="s">
        <v>299</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1631800</v>
      </c>
      <c r="S33" s="589"/>
      <c r="T33" s="589"/>
      <c r="U33" s="589"/>
      <c r="V33" s="589"/>
      <c r="W33" s="589"/>
      <c r="X33" s="589"/>
      <c r="Y33" s="590"/>
      <c r="Z33" s="641">
        <v>13.7</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4118276</v>
      </c>
      <c r="CS33" s="607"/>
      <c r="CT33" s="607"/>
      <c r="CU33" s="607"/>
      <c r="CV33" s="607"/>
      <c r="CW33" s="607"/>
      <c r="CX33" s="607"/>
      <c r="CY33" s="608"/>
      <c r="CZ33" s="591">
        <v>37.9</v>
      </c>
      <c r="DA33" s="609"/>
      <c r="DB33" s="609"/>
      <c r="DC33" s="610"/>
      <c r="DD33" s="594">
        <v>2649041</v>
      </c>
      <c r="DE33" s="607"/>
      <c r="DF33" s="607"/>
      <c r="DG33" s="607"/>
      <c r="DH33" s="607"/>
      <c r="DI33" s="607"/>
      <c r="DJ33" s="607"/>
      <c r="DK33" s="608"/>
      <c r="DL33" s="594">
        <v>1770416</v>
      </c>
      <c r="DM33" s="607"/>
      <c r="DN33" s="607"/>
      <c r="DO33" s="607"/>
      <c r="DP33" s="607"/>
      <c r="DQ33" s="607"/>
      <c r="DR33" s="607"/>
      <c r="DS33" s="607"/>
      <c r="DT33" s="607"/>
      <c r="DU33" s="607"/>
      <c r="DV33" s="608"/>
      <c r="DW33" s="611">
        <v>41.1</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1411336</v>
      </c>
      <c r="CS34" s="589"/>
      <c r="CT34" s="589"/>
      <c r="CU34" s="589"/>
      <c r="CV34" s="589"/>
      <c r="CW34" s="589"/>
      <c r="CX34" s="589"/>
      <c r="CY34" s="590"/>
      <c r="CZ34" s="591">
        <v>13</v>
      </c>
      <c r="DA34" s="609"/>
      <c r="DB34" s="609"/>
      <c r="DC34" s="610"/>
      <c r="DD34" s="594">
        <v>940415</v>
      </c>
      <c r="DE34" s="589"/>
      <c r="DF34" s="589"/>
      <c r="DG34" s="589"/>
      <c r="DH34" s="589"/>
      <c r="DI34" s="589"/>
      <c r="DJ34" s="589"/>
      <c r="DK34" s="590"/>
      <c r="DL34" s="594">
        <v>698565</v>
      </c>
      <c r="DM34" s="589"/>
      <c r="DN34" s="589"/>
      <c r="DO34" s="589"/>
      <c r="DP34" s="589"/>
      <c r="DQ34" s="589"/>
      <c r="DR34" s="589"/>
      <c r="DS34" s="589"/>
      <c r="DT34" s="589"/>
      <c r="DU34" s="589"/>
      <c r="DV34" s="590"/>
      <c r="DW34" s="611">
        <v>16.2</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418800</v>
      </c>
      <c r="S35" s="589"/>
      <c r="T35" s="589"/>
      <c r="U35" s="589"/>
      <c r="V35" s="589"/>
      <c r="W35" s="589"/>
      <c r="X35" s="589"/>
      <c r="Y35" s="590"/>
      <c r="Z35" s="641">
        <v>3.5</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1292985</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29479</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39053</v>
      </c>
      <c r="CS35" s="607"/>
      <c r="CT35" s="607"/>
      <c r="CU35" s="607"/>
      <c r="CV35" s="607"/>
      <c r="CW35" s="607"/>
      <c r="CX35" s="607"/>
      <c r="CY35" s="608"/>
      <c r="CZ35" s="591">
        <v>0.4</v>
      </c>
      <c r="DA35" s="609"/>
      <c r="DB35" s="609"/>
      <c r="DC35" s="610"/>
      <c r="DD35" s="594">
        <v>19868</v>
      </c>
      <c r="DE35" s="607"/>
      <c r="DF35" s="607"/>
      <c r="DG35" s="607"/>
      <c r="DH35" s="607"/>
      <c r="DI35" s="607"/>
      <c r="DJ35" s="607"/>
      <c r="DK35" s="608"/>
      <c r="DL35" s="594">
        <v>19868</v>
      </c>
      <c r="DM35" s="607"/>
      <c r="DN35" s="607"/>
      <c r="DO35" s="607"/>
      <c r="DP35" s="607"/>
      <c r="DQ35" s="607"/>
      <c r="DR35" s="607"/>
      <c r="DS35" s="607"/>
      <c r="DT35" s="607"/>
      <c r="DU35" s="607"/>
      <c r="DV35" s="608"/>
      <c r="DW35" s="611">
        <v>0.5</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11948371</v>
      </c>
      <c r="S36" s="629"/>
      <c r="T36" s="629"/>
      <c r="U36" s="629"/>
      <c r="V36" s="629"/>
      <c r="W36" s="629"/>
      <c r="X36" s="629"/>
      <c r="Y36" s="632"/>
      <c r="Z36" s="633">
        <v>100</v>
      </c>
      <c r="AA36" s="633"/>
      <c r="AB36" s="633"/>
      <c r="AC36" s="633"/>
      <c r="AD36" s="634">
        <v>3886766</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267928</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-211611</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665280</v>
      </c>
      <c r="CS36" s="589"/>
      <c r="CT36" s="589"/>
      <c r="CU36" s="589"/>
      <c r="CV36" s="589"/>
      <c r="CW36" s="589"/>
      <c r="CX36" s="589"/>
      <c r="CY36" s="590"/>
      <c r="CZ36" s="591">
        <v>6.1</v>
      </c>
      <c r="DA36" s="609"/>
      <c r="DB36" s="609"/>
      <c r="DC36" s="610"/>
      <c r="DD36" s="594">
        <v>598749</v>
      </c>
      <c r="DE36" s="589"/>
      <c r="DF36" s="589"/>
      <c r="DG36" s="589"/>
      <c r="DH36" s="589"/>
      <c r="DI36" s="589"/>
      <c r="DJ36" s="589"/>
      <c r="DK36" s="590"/>
      <c r="DL36" s="594">
        <v>316632</v>
      </c>
      <c r="DM36" s="589"/>
      <c r="DN36" s="589"/>
      <c r="DO36" s="589"/>
      <c r="DP36" s="589"/>
      <c r="DQ36" s="589"/>
      <c r="DR36" s="589"/>
      <c r="DS36" s="589"/>
      <c r="DT36" s="589"/>
      <c r="DU36" s="589"/>
      <c r="DV36" s="590"/>
      <c r="DW36" s="611">
        <v>7.4</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152998</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3325</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249584</v>
      </c>
      <c r="CS37" s="607"/>
      <c r="CT37" s="607"/>
      <c r="CU37" s="607"/>
      <c r="CV37" s="607"/>
      <c r="CW37" s="607"/>
      <c r="CX37" s="607"/>
      <c r="CY37" s="608"/>
      <c r="CZ37" s="591">
        <v>2.2999999999999998</v>
      </c>
      <c r="DA37" s="609"/>
      <c r="DB37" s="609"/>
      <c r="DC37" s="610"/>
      <c r="DD37" s="594">
        <v>249584</v>
      </c>
      <c r="DE37" s="607"/>
      <c r="DF37" s="607"/>
      <c r="DG37" s="607"/>
      <c r="DH37" s="607"/>
      <c r="DI37" s="607"/>
      <c r="DJ37" s="607"/>
      <c r="DK37" s="608"/>
      <c r="DL37" s="594">
        <v>230274</v>
      </c>
      <c r="DM37" s="607"/>
      <c r="DN37" s="607"/>
      <c r="DO37" s="607"/>
      <c r="DP37" s="607"/>
      <c r="DQ37" s="607"/>
      <c r="DR37" s="607"/>
      <c r="DS37" s="607"/>
      <c r="DT37" s="607"/>
      <c r="DU37" s="607"/>
      <c r="DV37" s="608"/>
      <c r="DW37" s="611">
        <v>5.3</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v>2690</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6145</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1279198</v>
      </c>
      <c r="CS38" s="589"/>
      <c r="CT38" s="589"/>
      <c r="CU38" s="589"/>
      <c r="CV38" s="589"/>
      <c r="CW38" s="589"/>
      <c r="CX38" s="589"/>
      <c r="CY38" s="590"/>
      <c r="CZ38" s="591">
        <v>11.8</v>
      </c>
      <c r="DA38" s="609"/>
      <c r="DB38" s="609"/>
      <c r="DC38" s="610"/>
      <c r="DD38" s="594">
        <v>1079340</v>
      </c>
      <c r="DE38" s="589"/>
      <c r="DF38" s="589"/>
      <c r="DG38" s="589"/>
      <c r="DH38" s="589"/>
      <c r="DI38" s="589"/>
      <c r="DJ38" s="589"/>
      <c r="DK38" s="590"/>
      <c r="DL38" s="594">
        <v>735351</v>
      </c>
      <c r="DM38" s="589"/>
      <c r="DN38" s="589"/>
      <c r="DO38" s="589"/>
      <c r="DP38" s="589"/>
      <c r="DQ38" s="589"/>
      <c r="DR38" s="589"/>
      <c r="DS38" s="589"/>
      <c r="DT38" s="589"/>
      <c r="DU38" s="589"/>
      <c r="DV38" s="590"/>
      <c r="DW38" s="611">
        <v>17.100000000000001</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81</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714229</v>
      </c>
      <c r="CS39" s="607"/>
      <c r="CT39" s="607"/>
      <c r="CU39" s="607"/>
      <c r="CV39" s="607"/>
      <c r="CW39" s="607"/>
      <c r="CX39" s="607"/>
      <c r="CY39" s="608"/>
      <c r="CZ39" s="591">
        <v>6.6</v>
      </c>
      <c r="DA39" s="609"/>
      <c r="DB39" s="609"/>
      <c r="DC39" s="610"/>
      <c r="DD39" s="594">
        <v>10369</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356744</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105</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9180</v>
      </c>
      <c r="CS40" s="589"/>
      <c r="CT40" s="589"/>
      <c r="CU40" s="589"/>
      <c r="CV40" s="589"/>
      <c r="CW40" s="589"/>
      <c r="CX40" s="589"/>
      <c r="CY40" s="590"/>
      <c r="CZ40" s="591">
        <v>0.1</v>
      </c>
      <c r="DA40" s="609"/>
      <c r="DB40" s="609"/>
      <c r="DC40" s="610"/>
      <c r="DD40" s="594">
        <v>300</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512625</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252</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3550009</v>
      </c>
      <c r="CS42" s="589"/>
      <c r="CT42" s="589"/>
      <c r="CU42" s="589"/>
      <c r="CV42" s="589"/>
      <c r="CW42" s="589"/>
      <c r="CX42" s="589"/>
      <c r="CY42" s="590"/>
      <c r="CZ42" s="591">
        <v>32.6</v>
      </c>
      <c r="DA42" s="592"/>
      <c r="DB42" s="592"/>
      <c r="DC42" s="593"/>
      <c r="DD42" s="594">
        <v>496079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93892</v>
      </c>
      <c r="CS43" s="607"/>
      <c r="CT43" s="607"/>
      <c r="CU43" s="607"/>
      <c r="CV43" s="607"/>
      <c r="CW43" s="607"/>
      <c r="CX43" s="607"/>
      <c r="CY43" s="608"/>
      <c r="CZ43" s="591">
        <v>0.9</v>
      </c>
      <c r="DA43" s="609"/>
      <c r="DB43" s="609"/>
      <c r="DC43" s="610"/>
      <c r="DD43" s="594">
        <v>93892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288</v>
      </c>
      <c r="CE44" s="602"/>
      <c r="CF44" s="585" t="s">
        <v>337</v>
      </c>
      <c r="CG44" s="586"/>
      <c r="CH44" s="586"/>
      <c r="CI44" s="586"/>
      <c r="CJ44" s="586"/>
      <c r="CK44" s="586"/>
      <c r="CL44" s="586"/>
      <c r="CM44" s="586"/>
      <c r="CN44" s="586"/>
      <c r="CO44" s="586"/>
      <c r="CP44" s="586"/>
      <c r="CQ44" s="587"/>
      <c r="CR44" s="588">
        <v>3546510</v>
      </c>
      <c r="CS44" s="589"/>
      <c r="CT44" s="589"/>
      <c r="CU44" s="589"/>
      <c r="CV44" s="589"/>
      <c r="CW44" s="589"/>
      <c r="CX44" s="589"/>
      <c r="CY44" s="590"/>
      <c r="CZ44" s="591">
        <v>32.6</v>
      </c>
      <c r="DA44" s="592"/>
      <c r="DB44" s="592"/>
      <c r="DC44" s="593"/>
      <c r="DD44" s="594">
        <v>496079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1858797</v>
      </c>
      <c r="CS45" s="607"/>
      <c r="CT45" s="607"/>
      <c r="CU45" s="607"/>
      <c r="CV45" s="607"/>
      <c r="CW45" s="607"/>
      <c r="CX45" s="607"/>
      <c r="CY45" s="608"/>
      <c r="CZ45" s="591">
        <v>17.100000000000001</v>
      </c>
      <c r="DA45" s="609"/>
      <c r="DB45" s="609"/>
      <c r="DC45" s="610"/>
      <c r="DD45" s="594">
        <v>238346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1649184</v>
      </c>
      <c r="CS46" s="589"/>
      <c r="CT46" s="589"/>
      <c r="CU46" s="589"/>
      <c r="CV46" s="589"/>
      <c r="CW46" s="589"/>
      <c r="CX46" s="589"/>
      <c r="CY46" s="590"/>
      <c r="CZ46" s="591">
        <v>15.2</v>
      </c>
      <c r="DA46" s="592"/>
      <c r="DB46" s="592"/>
      <c r="DC46" s="593"/>
      <c r="DD46" s="594">
        <v>233504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3499</v>
      </c>
      <c r="CS47" s="607"/>
      <c r="CT47" s="607"/>
      <c r="CU47" s="607"/>
      <c r="CV47" s="607"/>
      <c r="CW47" s="607"/>
      <c r="CX47" s="607"/>
      <c r="CY47" s="608"/>
      <c r="CZ47" s="591">
        <v>0</v>
      </c>
      <c r="DA47" s="609"/>
      <c r="DB47" s="609"/>
      <c r="DC47" s="610"/>
      <c r="DD47" s="594" t="s">
        <v>321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10876940</v>
      </c>
      <c r="CS49" s="573"/>
      <c r="CT49" s="573"/>
      <c r="CU49" s="573"/>
      <c r="CV49" s="573"/>
      <c r="CW49" s="573"/>
      <c r="CX49" s="573"/>
      <c r="CY49" s="574"/>
      <c r="CZ49" s="575">
        <v>100</v>
      </c>
      <c r="DA49" s="576"/>
      <c r="DB49" s="576"/>
      <c r="DC49" s="577"/>
      <c r="DD49" s="578">
        <v>5440166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100">
        <v>11925</v>
      </c>
      <c r="R7" s="1101"/>
      <c r="S7" s="1101"/>
      <c r="T7" s="1101"/>
      <c r="U7" s="1101"/>
      <c r="V7" s="1101">
        <v>10863</v>
      </c>
      <c r="W7" s="1101"/>
      <c r="X7" s="1101"/>
      <c r="Y7" s="1101"/>
      <c r="Z7" s="1101"/>
      <c r="AA7" s="1101">
        <v>1062</v>
      </c>
      <c r="AB7" s="1101"/>
      <c r="AC7" s="1101"/>
      <c r="AD7" s="1101"/>
      <c r="AE7" s="1102"/>
      <c r="AF7" s="1103">
        <v>494</v>
      </c>
      <c r="AG7" s="1104"/>
      <c r="AH7" s="1104"/>
      <c r="AI7" s="1104"/>
      <c r="AJ7" s="1105"/>
      <c r="AK7" s="1087"/>
      <c r="AL7" s="1088"/>
      <c r="AM7" s="1088"/>
      <c r="AN7" s="1088"/>
      <c r="AO7" s="1088"/>
      <c r="AP7" s="1088">
        <v>8165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542</v>
      </c>
      <c r="BT7" s="1092"/>
      <c r="BU7" s="1092"/>
      <c r="BV7" s="1092"/>
      <c r="BW7" s="1092"/>
      <c r="BX7" s="1092"/>
      <c r="BY7" s="1092"/>
      <c r="BZ7" s="1092"/>
      <c r="CA7" s="1092"/>
      <c r="CB7" s="1092"/>
      <c r="CC7" s="1092"/>
      <c r="CD7" s="1092"/>
      <c r="CE7" s="1092"/>
      <c r="CF7" s="1092"/>
      <c r="CG7" s="1093"/>
      <c r="CH7" s="1084">
        <v>1</v>
      </c>
      <c r="CI7" s="1085"/>
      <c r="CJ7" s="1085"/>
      <c r="CK7" s="1085"/>
      <c r="CL7" s="1086"/>
      <c r="CM7" s="1084">
        <v>234</v>
      </c>
      <c r="CN7" s="1085"/>
      <c r="CO7" s="1085"/>
      <c r="CP7" s="1085"/>
      <c r="CQ7" s="1086"/>
      <c r="CR7" s="1084">
        <v>43</v>
      </c>
      <c r="CS7" s="1085"/>
      <c r="CT7" s="1085"/>
      <c r="CU7" s="1085"/>
      <c r="CV7" s="1086"/>
      <c r="CW7" s="1084">
        <v>34</v>
      </c>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33" t="s">
        <v>366</v>
      </c>
      <c r="C8" s="1034"/>
      <c r="D8" s="1034"/>
      <c r="E8" s="1034"/>
      <c r="F8" s="1034"/>
      <c r="G8" s="1034"/>
      <c r="H8" s="1034"/>
      <c r="I8" s="1034"/>
      <c r="J8" s="1034"/>
      <c r="K8" s="1034"/>
      <c r="L8" s="1034"/>
      <c r="M8" s="1034"/>
      <c r="N8" s="1034"/>
      <c r="O8" s="1034"/>
      <c r="P8" s="1035"/>
      <c r="Q8" s="1039">
        <v>24</v>
      </c>
      <c r="R8" s="1040"/>
      <c r="S8" s="1040"/>
      <c r="T8" s="1040"/>
      <c r="U8" s="1040"/>
      <c r="V8" s="1040">
        <v>18</v>
      </c>
      <c r="W8" s="1040"/>
      <c r="X8" s="1040"/>
      <c r="Y8" s="1040"/>
      <c r="Z8" s="1040"/>
      <c r="AA8" s="1040">
        <v>6</v>
      </c>
      <c r="AB8" s="1040"/>
      <c r="AC8" s="1040"/>
      <c r="AD8" s="1040"/>
      <c r="AE8" s="1041"/>
      <c r="AF8" s="1015">
        <v>6</v>
      </c>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543</v>
      </c>
      <c r="BT8" s="1011"/>
      <c r="BU8" s="1011"/>
      <c r="BV8" s="1011"/>
      <c r="BW8" s="1011"/>
      <c r="BX8" s="1011"/>
      <c r="BY8" s="1011"/>
      <c r="BZ8" s="1011"/>
      <c r="CA8" s="1011"/>
      <c r="CB8" s="1011"/>
      <c r="CC8" s="1011"/>
      <c r="CD8" s="1011"/>
      <c r="CE8" s="1011"/>
      <c r="CF8" s="1011"/>
      <c r="CG8" s="1012"/>
      <c r="CH8" s="985">
        <v>0</v>
      </c>
      <c r="CI8" s="986"/>
      <c r="CJ8" s="986"/>
      <c r="CK8" s="986"/>
      <c r="CL8" s="987"/>
      <c r="CM8" s="985">
        <v>52</v>
      </c>
      <c r="CN8" s="986"/>
      <c r="CO8" s="986"/>
      <c r="CP8" s="986"/>
      <c r="CQ8" s="987"/>
      <c r="CR8" s="985">
        <v>5</v>
      </c>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t="s">
        <v>367</v>
      </c>
      <c r="C9" s="1034"/>
      <c r="D9" s="1034"/>
      <c r="E9" s="1034"/>
      <c r="F9" s="1034"/>
      <c r="G9" s="1034"/>
      <c r="H9" s="1034"/>
      <c r="I9" s="1034"/>
      <c r="J9" s="1034"/>
      <c r="K9" s="1034"/>
      <c r="L9" s="1034"/>
      <c r="M9" s="1034"/>
      <c r="N9" s="1034"/>
      <c r="O9" s="1034"/>
      <c r="P9" s="1035"/>
      <c r="Q9" s="1039">
        <v>11</v>
      </c>
      <c r="R9" s="1040"/>
      <c r="S9" s="1040"/>
      <c r="T9" s="1040"/>
      <c r="U9" s="1040"/>
      <c r="V9" s="1040">
        <v>7</v>
      </c>
      <c r="W9" s="1040"/>
      <c r="X9" s="1040"/>
      <c r="Y9" s="1040"/>
      <c r="Z9" s="1040"/>
      <c r="AA9" s="1040">
        <v>4</v>
      </c>
      <c r="AB9" s="1040"/>
      <c r="AC9" s="1040"/>
      <c r="AD9" s="1040"/>
      <c r="AE9" s="1041"/>
      <c r="AF9" s="1015">
        <v>4</v>
      </c>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369</v>
      </c>
      <c r="B23" s="940" t="s">
        <v>370</v>
      </c>
      <c r="C23" s="941"/>
      <c r="D23" s="941"/>
      <c r="E23" s="941"/>
      <c r="F23" s="941"/>
      <c r="G23" s="941"/>
      <c r="H23" s="941"/>
      <c r="I23" s="941"/>
      <c r="J23" s="941"/>
      <c r="K23" s="941"/>
      <c r="L23" s="941"/>
      <c r="M23" s="941"/>
      <c r="N23" s="941"/>
      <c r="O23" s="941"/>
      <c r="P23" s="942"/>
      <c r="Q23" s="1064">
        <v>11957</v>
      </c>
      <c r="R23" s="1065"/>
      <c r="S23" s="1065"/>
      <c r="T23" s="1065"/>
      <c r="U23" s="1065"/>
      <c r="V23" s="1065">
        <v>11885</v>
      </c>
      <c r="W23" s="1065"/>
      <c r="X23" s="1065"/>
      <c r="Y23" s="1065"/>
      <c r="Z23" s="1065"/>
      <c r="AA23" s="1065">
        <v>1071</v>
      </c>
      <c r="AB23" s="1065"/>
      <c r="AC23" s="1065"/>
      <c r="AD23" s="1065"/>
      <c r="AE23" s="1066"/>
      <c r="AF23" s="1067">
        <v>504</v>
      </c>
      <c r="AG23" s="1065"/>
      <c r="AH23" s="1065"/>
      <c r="AI23" s="1065"/>
      <c r="AJ23" s="1068"/>
      <c r="AK23" s="1069"/>
      <c r="AL23" s="1070"/>
      <c r="AM23" s="1070"/>
      <c r="AN23" s="1070"/>
      <c r="AO23" s="1070"/>
      <c r="AP23" s="1065">
        <v>8165</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381</v>
      </c>
      <c r="C28" s="1047"/>
      <c r="D28" s="1047"/>
      <c r="E28" s="1047"/>
      <c r="F28" s="1047"/>
      <c r="G28" s="1047"/>
      <c r="H28" s="1047"/>
      <c r="I28" s="1047"/>
      <c r="J28" s="1047"/>
      <c r="K28" s="1047"/>
      <c r="L28" s="1047"/>
      <c r="M28" s="1047"/>
      <c r="N28" s="1047"/>
      <c r="O28" s="1047"/>
      <c r="P28" s="1048"/>
      <c r="Q28" s="1049">
        <v>2410</v>
      </c>
      <c r="R28" s="1050"/>
      <c r="S28" s="1050"/>
      <c r="T28" s="1050"/>
      <c r="U28" s="1050"/>
      <c r="V28" s="1050">
        <v>2381</v>
      </c>
      <c r="W28" s="1050"/>
      <c r="X28" s="1050"/>
      <c r="Y28" s="1050"/>
      <c r="Z28" s="1050"/>
      <c r="AA28" s="1050">
        <v>29</v>
      </c>
      <c r="AB28" s="1050"/>
      <c r="AC28" s="1050"/>
      <c r="AD28" s="1050"/>
      <c r="AE28" s="1051"/>
      <c r="AF28" s="1052">
        <v>29</v>
      </c>
      <c r="AG28" s="1050"/>
      <c r="AH28" s="1050"/>
      <c r="AI28" s="1050"/>
      <c r="AJ28" s="1053"/>
      <c r="AK28" s="1054"/>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382</v>
      </c>
      <c r="C29" s="1034"/>
      <c r="D29" s="1034"/>
      <c r="E29" s="1034"/>
      <c r="F29" s="1034"/>
      <c r="G29" s="1034"/>
      <c r="H29" s="1034"/>
      <c r="I29" s="1034"/>
      <c r="J29" s="1034"/>
      <c r="K29" s="1034"/>
      <c r="L29" s="1034"/>
      <c r="M29" s="1034"/>
      <c r="N29" s="1034"/>
      <c r="O29" s="1034"/>
      <c r="P29" s="1035"/>
      <c r="Q29" s="1039">
        <v>1699</v>
      </c>
      <c r="R29" s="1040"/>
      <c r="S29" s="1040"/>
      <c r="T29" s="1040"/>
      <c r="U29" s="1040"/>
      <c r="V29" s="1040">
        <v>1665</v>
      </c>
      <c r="W29" s="1040"/>
      <c r="X29" s="1040"/>
      <c r="Y29" s="1040"/>
      <c r="Z29" s="1040"/>
      <c r="AA29" s="1040">
        <v>33</v>
      </c>
      <c r="AB29" s="1040"/>
      <c r="AC29" s="1040"/>
      <c r="AD29" s="1040"/>
      <c r="AE29" s="1041"/>
      <c r="AF29" s="1015">
        <v>33</v>
      </c>
      <c r="AG29" s="1016"/>
      <c r="AH29" s="1016"/>
      <c r="AI29" s="1016"/>
      <c r="AJ29" s="1017"/>
      <c r="AK29" s="976"/>
      <c r="AL29" s="967"/>
      <c r="AM29" s="967"/>
      <c r="AN29" s="967"/>
      <c r="AO29" s="967"/>
      <c r="AP29" s="967"/>
      <c r="AQ29" s="967"/>
      <c r="AR29" s="967"/>
      <c r="AS29" s="967"/>
      <c r="AT29" s="967"/>
      <c r="AU29" s="967"/>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383</v>
      </c>
      <c r="C30" s="1034"/>
      <c r="D30" s="1034"/>
      <c r="E30" s="1034"/>
      <c r="F30" s="1034"/>
      <c r="G30" s="1034"/>
      <c r="H30" s="1034"/>
      <c r="I30" s="1034"/>
      <c r="J30" s="1034"/>
      <c r="K30" s="1034"/>
      <c r="L30" s="1034"/>
      <c r="M30" s="1034"/>
      <c r="N30" s="1034"/>
      <c r="O30" s="1034"/>
      <c r="P30" s="1035"/>
      <c r="Q30" s="1039">
        <v>168</v>
      </c>
      <c r="R30" s="1040"/>
      <c r="S30" s="1040"/>
      <c r="T30" s="1040"/>
      <c r="U30" s="1040"/>
      <c r="V30" s="1040">
        <v>167</v>
      </c>
      <c r="W30" s="1040"/>
      <c r="X30" s="1040"/>
      <c r="Y30" s="1040"/>
      <c r="Z30" s="1040"/>
      <c r="AA30" s="1040">
        <v>1</v>
      </c>
      <c r="AB30" s="1040"/>
      <c r="AC30" s="1040"/>
      <c r="AD30" s="1040"/>
      <c r="AE30" s="1041"/>
      <c r="AF30" s="1015">
        <v>1</v>
      </c>
      <c r="AG30" s="1016"/>
      <c r="AH30" s="1016"/>
      <c r="AI30" s="1016"/>
      <c r="AJ30" s="1017"/>
      <c r="AK30" s="976"/>
      <c r="AL30" s="967"/>
      <c r="AM30" s="967"/>
      <c r="AN30" s="967"/>
      <c r="AO30" s="967"/>
      <c r="AP30" s="967"/>
      <c r="AQ30" s="967"/>
      <c r="AR30" s="967"/>
      <c r="AS30" s="967"/>
      <c r="AT30" s="967"/>
      <c r="AU30" s="967"/>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384</v>
      </c>
      <c r="C31" s="1034"/>
      <c r="D31" s="1034"/>
      <c r="E31" s="1034"/>
      <c r="F31" s="1034"/>
      <c r="G31" s="1034"/>
      <c r="H31" s="1034"/>
      <c r="I31" s="1034"/>
      <c r="J31" s="1034"/>
      <c r="K31" s="1034"/>
      <c r="L31" s="1034"/>
      <c r="M31" s="1034"/>
      <c r="N31" s="1034"/>
      <c r="O31" s="1034"/>
      <c r="P31" s="1035"/>
      <c r="Q31" s="1039">
        <v>545</v>
      </c>
      <c r="R31" s="1040"/>
      <c r="S31" s="1040"/>
      <c r="T31" s="1040"/>
      <c r="U31" s="1040"/>
      <c r="V31" s="1040">
        <v>493</v>
      </c>
      <c r="W31" s="1040"/>
      <c r="X31" s="1040"/>
      <c r="Y31" s="1040"/>
      <c r="Z31" s="1040"/>
      <c r="AA31" s="1040">
        <v>52</v>
      </c>
      <c r="AB31" s="1040"/>
      <c r="AC31" s="1040"/>
      <c r="AD31" s="1040"/>
      <c r="AE31" s="1041"/>
      <c r="AF31" s="1015">
        <v>321</v>
      </c>
      <c r="AG31" s="1016"/>
      <c r="AH31" s="1016"/>
      <c r="AI31" s="1016"/>
      <c r="AJ31" s="1017"/>
      <c r="AK31" s="976"/>
      <c r="AL31" s="967"/>
      <c r="AM31" s="967"/>
      <c r="AN31" s="967"/>
      <c r="AO31" s="967"/>
      <c r="AP31" s="967">
        <v>266</v>
      </c>
      <c r="AQ31" s="967"/>
      <c r="AR31" s="967"/>
      <c r="AS31" s="967"/>
      <c r="AT31" s="967"/>
      <c r="AU31" s="967"/>
      <c r="AV31" s="967"/>
      <c r="AW31" s="967"/>
      <c r="AX31" s="967"/>
      <c r="AY31" s="967"/>
      <c r="AZ31" s="1038"/>
      <c r="BA31" s="1038"/>
      <c r="BB31" s="1038"/>
      <c r="BC31" s="1038"/>
      <c r="BD31" s="1038"/>
      <c r="BE31" s="1028" t="s">
        <v>385</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386</v>
      </c>
      <c r="C32" s="1034"/>
      <c r="D32" s="1034"/>
      <c r="E32" s="1034"/>
      <c r="F32" s="1034"/>
      <c r="G32" s="1034"/>
      <c r="H32" s="1034"/>
      <c r="I32" s="1034"/>
      <c r="J32" s="1034"/>
      <c r="K32" s="1034"/>
      <c r="L32" s="1034"/>
      <c r="M32" s="1034"/>
      <c r="N32" s="1034"/>
      <c r="O32" s="1034"/>
      <c r="P32" s="1035"/>
      <c r="Q32" s="1039">
        <v>160</v>
      </c>
      <c r="R32" s="1040"/>
      <c r="S32" s="1040"/>
      <c r="T32" s="1040"/>
      <c r="U32" s="1040"/>
      <c r="V32" s="1040">
        <v>145</v>
      </c>
      <c r="W32" s="1040"/>
      <c r="X32" s="1040"/>
      <c r="Y32" s="1040"/>
      <c r="Z32" s="1040"/>
      <c r="AA32" s="1040">
        <v>14</v>
      </c>
      <c r="AB32" s="1040"/>
      <c r="AC32" s="1040"/>
      <c r="AD32" s="1040"/>
      <c r="AE32" s="1041"/>
      <c r="AF32" s="1015">
        <v>2</v>
      </c>
      <c r="AG32" s="1016"/>
      <c r="AH32" s="1016"/>
      <c r="AI32" s="1016"/>
      <c r="AJ32" s="1017"/>
      <c r="AK32" s="976"/>
      <c r="AL32" s="967"/>
      <c r="AM32" s="967"/>
      <c r="AN32" s="967"/>
      <c r="AO32" s="967"/>
      <c r="AP32" s="967"/>
      <c r="AQ32" s="967"/>
      <c r="AR32" s="967"/>
      <c r="AS32" s="967"/>
      <c r="AT32" s="967"/>
      <c r="AU32" s="967"/>
      <c r="AV32" s="967"/>
      <c r="AW32" s="967"/>
      <c r="AX32" s="967"/>
      <c r="AY32" s="967"/>
      <c r="AZ32" s="1038"/>
      <c r="BA32" s="1038"/>
      <c r="BB32" s="1038"/>
      <c r="BC32" s="1038"/>
      <c r="BD32" s="1038"/>
      <c r="BE32" s="1028" t="s">
        <v>387</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388</v>
      </c>
      <c r="C33" s="1034"/>
      <c r="D33" s="1034"/>
      <c r="E33" s="1034"/>
      <c r="F33" s="1034"/>
      <c r="G33" s="1034"/>
      <c r="H33" s="1034"/>
      <c r="I33" s="1034"/>
      <c r="J33" s="1034"/>
      <c r="K33" s="1034"/>
      <c r="L33" s="1034"/>
      <c r="M33" s="1034"/>
      <c r="N33" s="1034"/>
      <c r="O33" s="1034"/>
      <c r="P33" s="1035"/>
      <c r="Q33" s="1039">
        <v>737</v>
      </c>
      <c r="R33" s="1040"/>
      <c r="S33" s="1040"/>
      <c r="T33" s="1040"/>
      <c r="U33" s="1040"/>
      <c r="V33" s="1040">
        <v>708</v>
      </c>
      <c r="W33" s="1040"/>
      <c r="X33" s="1040"/>
      <c r="Y33" s="1040"/>
      <c r="Z33" s="1040"/>
      <c r="AA33" s="1040">
        <v>29</v>
      </c>
      <c r="AB33" s="1040"/>
      <c r="AC33" s="1040"/>
      <c r="AD33" s="1040"/>
      <c r="AE33" s="1041"/>
      <c r="AF33" s="1015">
        <v>13</v>
      </c>
      <c r="AG33" s="1016"/>
      <c r="AH33" s="1016"/>
      <c r="AI33" s="1016"/>
      <c r="AJ33" s="1017"/>
      <c r="AK33" s="976"/>
      <c r="AL33" s="967"/>
      <c r="AM33" s="967"/>
      <c r="AN33" s="967"/>
      <c r="AO33" s="967"/>
      <c r="AP33" s="967">
        <v>3300</v>
      </c>
      <c r="AQ33" s="967"/>
      <c r="AR33" s="967"/>
      <c r="AS33" s="967"/>
      <c r="AT33" s="967"/>
      <c r="AU33" s="967">
        <v>2772</v>
      </c>
      <c r="AV33" s="967"/>
      <c r="AW33" s="967"/>
      <c r="AX33" s="967"/>
      <c r="AY33" s="967"/>
      <c r="AZ33" s="1038"/>
      <c r="BA33" s="1038"/>
      <c r="BB33" s="1038"/>
      <c r="BC33" s="1038"/>
      <c r="BD33" s="1038"/>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369</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400</v>
      </c>
      <c r="AG63" s="955"/>
      <c r="AH63" s="955"/>
      <c r="AI63" s="955"/>
      <c r="AJ63" s="1026"/>
      <c r="AK63" s="1027"/>
      <c r="AL63" s="959"/>
      <c r="AM63" s="959"/>
      <c r="AN63" s="959"/>
      <c r="AO63" s="959"/>
      <c r="AP63" s="955">
        <v>3589</v>
      </c>
      <c r="AQ63" s="955"/>
      <c r="AR63" s="955"/>
      <c r="AS63" s="955"/>
      <c r="AT63" s="955"/>
      <c r="AU63" s="955">
        <v>2772</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392</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393</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535</v>
      </c>
      <c r="C68" s="982"/>
      <c r="D68" s="982"/>
      <c r="E68" s="982"/>
      <c r="F68" s="982"/>
      <c r="G68" s="982"/>
      <c r="H68" s="982"/>
      <c r="I68" s="982"/>
      <c r="J68" s="982"/>
      <c r="K68" s="982"/>
      <c r="L68" s="982"/>
      <c r="M68" s="982"/>
      <c r="N68" s="982"/>
      <c r="O68" s="982"/>
      <c r="P68" s="983"/>
      <c r="Q68" s="984">
        <v>25450</v>
      </c>
      <c r="R68" s="978"/>
      <c r="S68" s="978"/>
      <c r="T68" s="978"/>
      <c r="U68" s="978"/>
      <c r="V68" s="978">
        <v>25429</v>
      </c>
      <c r="W68" s="978"/>
      <c r="X68" s="978"/>
      <c r="Y68" s="978"/>
      <c r="Z68" s="978"/>
      <c r="AA68" s="978">
        <v>22</v>
      </c>
      <c r="AB68" s="978"/>
      <c r="AC68" s="978"/>
      <c r="AD68" s="978"/>
      <c r="AE68" s="978"/>
      <c r="AF68" s="978">
        <v>22</v>
      </c>
      <c r="AG68" s="978"/>
      <c r="AH68" s="978"/>
      <c r="AI68" s="978"/>
      <c r="AJ68" s="978"/>
      <c r="AK68" s="978">
        <v>2967</v>
      </c>
      <c r="AL68" s="978"/>
      <c r="AM68" s="978"/>
      <c r="AN68" s="978"/>
      <c r="AO68" s="978"/>
      <c r="AP68" s="978"/>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536</v>
      </c>
      <c r="C69" s="971"/>
      <c r="D69" s="971"/>
      <c r="E69" s="971"/>
      <c r="F69" s="971"/>
      <c r="G69" s="971"/>
      <c r="H69" s="971"/>
      <c r="I69" s="971"/>
      <c r="J69" s="971"/>
      <c r="K69" s="971"/>
      <c r="L69" s="971"/>
      <c r="M69" s="971"/>
      <c r="N69" s="971"/>
      <c r="O69" s="971"/>
      <c r="P69" s="972"/>
      <c r="Q69" s="973">
        <v>202</v>
      </c>
      <c r="R69" s="967"/>
      <c r="S69" s="967"/>
      <c r="T69" s="967"/>
      <c r="U69" s="967"/>
      <c r="V69" s="967">
        <v>201</v>
      </c>
      <c r="W69" s="967"/>
      <c r="X69" s="967"/>
      <c r="Y69" s="967"/>
      <c r="Z69" s="967"/>
      <c r="AA69" s="967">
        <v>1</v>
      </c>
      <c r="AB69" s="967"/>
      <c r="AC69" s="967"/>
      <c r="AD69" s="967"/>
      <c r="AE69" s="967"/>
      <c r="AF69" s="967">
        <v>1</v>
      </c>
      <c r="AG69" s="967"/>
      <c r="AH69" s="967"/>
      <c r="AI69" s="967"/>
      <c r="AJ69" s="967"/>
      <c r="AK69" s="967">
        <v>50</v>
      </c>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541</v>
      </c>
      <c r="C70" s="971"/>
      <c r="D70" s="971"/>
      <c r="E70" s="971"/>
      <c r="F70" s="971"/>
      <c r="G70" s="971"/>
      <c r="H70" s="971"/>
      <c r="I70" s="971"/>
      <c r="J70" s="971"/>
      <c r="K70" s="971"/>
      <c r="L70" s="971"/>
      <c r="M70" s="971"/>
      <c r="N70" s="971"/>
      <c r="O70" s="971"/>
      <c r="P70" s="972"/>
      <c r="Q70" s="973">
        <v>526</v>
      </c>
      <c r="R70" s="967"/>
      <c r="S70" s="967"/>
      <c r="T70" s="967"/>
      <c r="U70" s="967"/>
      <c r="V70" s="967">
        <v>379</v>
      </c>
      <c r="W70" s="967"/>
      <c r="X70" s="967"/>
      <c r="Y70" s="967"/>
      <c r="Z70" s="967"/>
      <c r="AA70" s="967">
        <v>147</v>
      </c>
      <c r="AB70" s="967"/>
      <c r="AC70" s="967"/>
      <c r="AD70" s="967"/>
      <c r="AE70" s="967"/>
      <c r="AF70" s="967">
        <v>147</v>
      </c>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537</v>
      </c>
      <c r="C71" s="971"/>
      <c r="D71" s="971"/>
      <c r="E71" s="971"/>
      <c r="F71" s="971"/>
      <c r="G71" s="971"/>
      <c r="H71" s="971"/>
      <c r="I71" s="971"/>
      <c r="J71" s="971"/>
      <c r="K71" s="971"/>
      <c r="L71" s="971"/>
      <c r="M71" s="971"/>
      <c r="N71" s="971"/>
      <c r="O71" s="971"/>
      <c r="P71" s="972"/>
      <c r="Q71" s="973">
        <v>834</v>
      </c>
      <c r="R71" s="967"/>
      <c r="S71" s="967"/>
      <c r="T71" s="967"/>
      <c r="U71" s="967"/>
      <c r="V71" s="967">
        <v>831</v>
      </c>
      <c r="W71" s="967"/>
      <c r="X71" s="967"/>
      <c r="Y71" s="967"/>
      <c r="Z71" s="967"/>
      <c r="AA71" s="967">
        <v>3</v>
      </c>
      <c r="AB71" s="967"/>
      <c r="AC71" s="967"/>
      <c r="AD71" s="967"/>
      <c r="AE71" s="967"/>
      <c r="AF71" s="967">
        <v>3</v>
      </c>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538</v>
      </c>
      <c r="C72" s="971"/>
      <c r="D72" s="971"/>
      <c r="E72" s="971"/>
      <c r="F72" s="971"/>
      <c r="G72" s="971"/>
      <c r="H72" s="971"/>
      <c r="I72" s="971"/>
      <c r="J72" s="971"/>
      <c r="K72" s="971"/>
      <c r="L72" s="971"/>
      <c r="M72" s="971"/>
      <c r="N72" s="971"/>
      <c r="O72" s="971"/>
      <c r="P72" s="972"/>
      <c r="Q72" s="973">
        <v>293624</v>
      </c>
      <c r="R72" s="967"/>
      <c r="S72" s="967"/>
      <c r="T72" s="967"/>
      <c r="U72" s="967"/>
      <c r="V72" s="967">
        <v>284407</v>
      </c>
      <c r="W72" s="967"/>
      <c r="X72" s="967"/>
      <c r="Y72" s="967"/>
      <c r="Z72" s="967"/>
      <c r="AA72" s="967">
        <v>9218</v>
      </c>
      <c r="AB72" s="967"/>
      <c r="AC72" s="967"/>
      <c r="AD72" s="967"/>
      <c r="AE72" s="967"/>
      <c r="AF72" s="967">
        <v>9218</v>
      </c>
      <c r="AG72" s="967"/>
      <c r="AH72" s="967"/>
      <c r="AI72" s="967"/>
      <c r="AJ72" s="967"/>
      <c r="AK72" s="967">
        <v>3262</v>
      </c>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539</v>
      </c>
      <c r="C73" s="971"/>
      <c r="D73" s="971"/>
      <c r="E73" s="971"/>
      <c r="F73" s="971"/>
      <c r="G73" s="971"/>
      <c r="H73" s="971"/>
      <c r="I73" s="971"/>
      <c r="J73" s="971"/>
      <c r="K73" s="971"/>
      <c r="L73" s="971"/>
      <c r="M73" s="971"/>
      <c r="N73" s="971"/>
      <c r="O73" s="971"/>
      <c r="P73" s="972"/>
      <c r="Q73" s="973">
        <v>706</v>
      </c>
      <c r="R73" s="967"/>
      <c r="S73" s="967"/>
      <c r="T73" s="967"/>
      <c r="U73" s="967"/>
      <c r="V73" s="967">
        <v>635</v>
      </c>
      <c r="W73" s="967"/>
      <c r="X73" s="967"/>
      <c r="Y73" s="967"/>
      <c r="Z73" s="967"/>
      <c r="AA73" s="967">
        <v>72</v>
      </c>
      <c r="AB73" s="967"/>
      <c r="AC73" s="967"/>
      <c r="AD73" s="967"/>
      <c r="AE73" s="967"/>
      <c r="AF73" s="967">
        <v>72</v>
      </c>
      <c r="AG73" s="967"/>
      <c r="AH73" s="967"/>
      <c r="AI73" s="967"/>
      <c r="AJ73" s="967"/>
      <c r="AK73" s="967"/>
      <c r="AL73" s="967"/>
      <c r="AM73" s="967"/>
      <c r="AN73" s="967"/>
      <c r="AO73" s="967"/>
      <c r="AP73" s="967">
        <v>199</v>
      </c>
      <c r="AQ73" s="967"/>
      <c r="AR73" s="967"/>
      <c r="AS73" s="967"/>
      <c r="AT73" s="967"/>
      <c r="AU73" s="967">
        <v>80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540</v>
      </c>
      <c r="C74" s="971"/>
      <c r="D74" s="971"/>
      <c r="E74" s="971"/>
      <c r="F74" s="971"/>
      <c r="G74" s="971"/>
      <c r="H74" s="971"/>
      <c r="I74" s="971"/>
      <c r="J74" s="971"/>
      <c r="K74" s="971"/>
      <c r="L74" s="971"/>
      <c r="M74" s="971"/>
      <c r="N74" s="971"/>
      <c r="O74" s="971"/>
      <c r="P74" s="972"/>
      <c r="Q74" s="973">
        <v>366</v>
      </c>
      <c r="R74" s="967"/>
      <c r="S74" s="967"/>
      <c r="T74" s="967"/>
      <c r="U74" s="967"/>
      <c r="V74" s="967">
        <v>357</v>
      </c>
      <c r="W74" s="967"/>
      <c r="X74" s="967"/>
      <c r="Y74" s="967"/>
      <c r="Z74" s="967"/>
      <c r="AA74" s="967">
        <v>9</v>
      </c>
      <c r="AB74" s="967"/>
      <c r="AC74" s="967"/>
      <c r="AD74" s="967"/>
      <c r="AE74" s="967"/>
      <c r="AF74" s="967">
        <v>702</v>
      </c>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369</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10163</v>
      </c>
      <c r="AG88" s="955"/>
      <c r="AH88" s="955"/>
      <c r="AI88" s="955"/>
      <c r="AJ88" s="955"/>
      <c r="AK88" s="959"/>
      <c r="AL88" s="959"/>
      <c r="AM88" s="959"/>
      <c r="AN88" s="959"/>
      <c r="AO88" s="959"/>
      <c r="AP88" s="955">
        <v>199</v>
      </c>
      <c r="AQ88" s="955"/>
      <c r="AR88" s="955"/>
      <c r="AS88" s="955"/>
      <c r="AT88" s="955"/>
      <c r="AU88" s="955">
        <v>80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48</v>
      </c>
      <c r="CS102" s="947"/>
      <c r="CT102" s="947"/>
      <c r="CU102" s="947"/>
      <c r="CV102" s="948"/>
      <c r="CW102" s="946">
        <v>34</v>
      </c>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287</v>
      </c>
      <c r="AG109" s="888"/>
      <c r="AH109" s="888"/>
      <c r="AI109" s="888"/>
      <c r="AJ109" s="889"/>
      <c r="AK109" s="890" t="s">
        <v>286</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287</v>
      </c>
      <c r="BW109" s="888"/>
      <c r="BX109" s="888"/>
      <c r="BY109" s="888"/>
      <c r="BZ109" s="889"/>
      <c r="CA109" s="890" t="s">
        <v>286</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287</v>
      </c>
      <c r="DM109" s="888"/>
      <c r="DN109" s="888"/>
      <c r="DO109" s="888"/>
      <c r="DP109" s="889"/>
      <c r="DQ109" s="890" t="s">
        <v>286</v>
      </c>
      <c r="DR109" s="888"/>
      <c r="DS109" s="888"/>
      <c r="DT109" s="888"/>
      <c r="DU109" s="889"/>
      <c r="DV109" s="890" t="s">
        <v>404</v>
      </c>
      <c r="DW109" s="888"/>
      <c r="DX109" s="888"/>
      <c r="DY109" s="888"/>
      <c r="DZ109" s="919"/>
    </row>
    <row r="110" spans="1:131" s="197" customFormat="1" ht="26.25" customHeight="1" x14ac:dyDescent="0.15">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653757</v>
      </c>
      <c r="AB110" s="873"/>
      <c r="AC110" s="873"/>
      <c r="AD110" s="873"/>
      <c r="AE110" s="874"/>
      <c r="AF110" s="875">
        <v>642698</v>
      </c>
      <c r="AG110" s="873"/>
      <c r="AH110" s="873"/>
      <c r="AI110" s="873"/>
      <c r="AJ110" s="874"/>
      <c r="AK110" s="875">
        <v>569851</v>
      </c>
      <c r="AL110" s="873"/>
      <c r="AM110" s="873"/>
      <c r="AN110" s="873"/>
      <c r="AO110" s="874"/>
      <c r="AP110" s="876">
        <v>15.5</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6627088</v>
      </c>
      <c r="BR110" s="800"/>
      <c r="BS110" s="800"/>
      <c r="BT110" s="800"/>
      <c r="BU110" s="800"/>
      <c r="BV110" s="800">
        <v>7016554</v>
      </c>
      <c r="BW110" s="800"/>
      <c r="BX110" s="800"/>
      <c r="BY110" s="800"/>
      <c r="BZ110" s="800"/>
      <c r="CA110" s="800">
        <v>8164738</v>
      </c>
      <c r="CB110" s="800"/>
      <c r="CC110" s="800"/>
      <c r="CD110" s="800"/>
      <c r="CE110" s="800"/>
      <c r="CF110" s="861">
        <v>221.8</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64128</v>
      </c>
      <c r="BR111" s="771"/>
      <c r="BS111" s="771"/>
      <c r="BT111" s="771"/>
      <c r="BU111" s="771"/>
      <c r="BV111" s="771">
        <v>32234</v>
      </c>
      <c r="BW111" s="771"/>
      <c r="BX111" s="771"/>
      <c r="BY111" s="771"/>
      <c r="BZ111" s="771"/>
      <c r="CA111" s="771">
        <v>32234</v>
      </c>
      <c r="CB111" s="771"/>
      <c r="CC111" s="771"/>
      <c r="CD111" s="771"/>
      <c r="CE111" s="771"/>
      <c r="CF111" s="848">
        <v>0.9</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2844296</v>
      </c>
      <c r="BR112" s="771"/>
      <c r="BS112" s="771"/>
      <c r="BT112" s="771"/>
      <c r="BU112" s="771"/>
      <c r="BV112" s="771">
        <v>2846049</v>
      </c>
      <c r="BW112" s="771"/>
      <c r="BX112" s="771"/>
      <c r="BY112" s="771"/>
      <c r="BZ112" s="771"/>
      <c r="CA112" s="771">
        <v>2771786</v>
      </c>
      <c r="CB112" s="771"/>
      <c r="CC112" s="771"/>
      <c r="CD112" s="771"/>
      <c r="CE112" s="771"/>
      <c r="CF112" s="848">
        <v>75.3</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222499</v>
      </c>
      <c r="AB113" s="909"/>
      <c r="AC113" s="909"/>
      <c r="AD113" s="909"/>
      <c r="AE113" s="910"/>
      <c r="AF113" s="911">
        <v>229358</v>
      </c>
      <c r="AG113" s="909"/>
      <c r="AH113" s="909"/>
      <c r="AI113" s="909"/>
      <c r="AJ113" s="910"/>
      <c r="AK113" s="911">
        <v>243253</v>
      </c>
      <c r="AL113" s="909"/>
      <c r="AM113" s="909"/>
      <c r="AN113" s="909"/>
      <c r="AO113" s="910"/>
      <c r="AP113" s="912">
        <v>6.6</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113185</v>
      </c>
      <c r="BR113" s="771"/>
      <c r="BS113" s="771"/>
      <c r="BT113" s="771"/>
      <c r="BU113" s="771"/>
      <c r="BV113" s="771">
        <v>95913</v>
      </c>
      <c r="BW113" s="771"/>
      <c r="BX113" s="771"/>
      <c r="BY113" s="771"/>
      <c r="BZ113" s="771"/>
      <c r="CA113" s="771">
        <v>79815</v>
      </c>
      <c r="CB113" s="771"/>
      <c r="CC113" s="771"/>
      <c r="CD113" s="771"/>
      <c r="CE113" s="771"/>
      <c r="CF113" s="848">
        <v>2.2000000000000002</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21715</v>
      </c>
      <c r="AB114" s="784"/>
      <c r="AC114" s="784"/>
      <c r="AD114" s="784"/>
      <c r="AE114" s="785"/>
      <c r="AF114" s="786">
        <v>15829</v>
      </c>
      <c r="AG114" s="784"/>
      <c r="AH114" s="784"/>
      <c r="AI114" s="784"/>
      <c r="AJ114" s="785"/>
      <c r="AK114" s="786">
        <v>16860</v>
      </c>
      <c r="AL114" s="784"/>
      <c r="AM114" s="784"/>
      <c r="AN114" s="784"/>
      <c r="AO114" s="785"/>
      <c r="AP114" s="754">
        <v>0.5</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2457446</v>
      </c>
      <c r="BR114" s="771"/>
      <c r="BS114" s="771"/>
      <c r="BT114" s="771"/>
      <c r="BU114" s="771"/>
      <c r="BV114" s="771">
        <v>2073046</v>
      </c>
      <c r="BW114" s="771"/>
      <c r="BX114" s="771"/>
      <c r="BY114" s="771"/>
      <c r="BZ114" s="771"/>
      <c r="CA114" s="771">
        <v>2246606</v>
      </c>
      <c r="CB114" s="771"/>
      <c r="CC114" s="771"/>
      <c r="CD114" s="771"/>
      <c r="CE114" s="771"/>
      <c r="CF114" s="848">
        <v>61</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v>4118</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64128</v>
      </c>
      <c r="DH115" s="784"/>
      <c r="DI115" s="784"/>
      <c r="DJ115" s="784"/>
      <c r="DK115" s="785"/>
      <c r="DL115" s="786">
        <v>32234</v>
      </c>
      <c r="DM115" s="784"/>
      <c r="DN115" s="784"/>
      <c r="DO115" s="784"/>
      <c r="DP115" s="785"/>
      <c r="DQ115" s="786">
        <v>32234</v>
      </c>
      <c r="DR115" s="784"/>
      <c r="DS115" s="784"/>
      <c r="DT115" s="784"/>
      <c r="DU115" s="785"/>
      <c r="DV115" s="754">
        <v>0.9</v>
      </c>
      <c r="DW115" s="755"/>
      <c r="DX115" s="755"/>
      <c r="DY115" s="755"/>
      <c r="DZ115" s="756"/>
    </row>
    <row r="116" spans="1:130" s="197" customFormat="1" ht="26.25" customHeight="1" x14ac:dyDescent="0.15">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897971</v>
      </c>
      <c r="AB117" s="895"/>
      <c r="AC117" s="895"/>
      <c r="AD117" s="895"/>
      <c r="AE117" s="896"/>
      <c r="AF117" s="898">
        <v>887885</v>
      </c>
      <c r="AG117" s="895"/>
      <c r="AH117" s="895"/>
      <c r="AI117" s="895"/>
      <c r="AJ117" s="896"/>
      <c r="AK117" s="898">
        <v>829964</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431</v>
      </c>
      <c r="BR117" s="858"/>
      <c r="BS117" s="858"/>
      <c r="BT117" s="858"/>
      <c r="BU117" s="858"/>
      <c r="BV117" s="858" t="s">
        <v>431</v>
      </c>
      <c r="BW117" s="858"/>
      <c r="BX117" s="858"/>
      <c r="BY117" s="858"/>
      <c r="BZ117" s="858"/>
      <c r="CA117" s="858" t="s">
        <v>431</v>
      </c>
      <c r="CB117" s="858"/>
      <c r="CC117" s="858"/>
      <c r="CD117" s="858"/>
      <c r="CE117" s="858"/>
      <c r="CF117" s="848" t="s">
        <v>431</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431</v>
      </c>
      <c r="DH117" s="784"/>
      <c r="DI117" s="784"/>
      <c r="DJ117" s="784"/>
      <c r="DK117" s="785"/>
      <c r="DL117" s="786" t="s">
        <v>431</v>
      </c>
      <c r="DM117" s="784"/>
      <c r="DN117" s="784"/>
      <c r="DO117" s="784"/>
      <c r="DP117" s="785"/>
      <c r="DQ117" s="786" t="s">
        <v>431</v>
      </c>
      <c r="DR117" s="784"/>
      <c r="DS117" s="784"/>
      <c r="DT117" s="784"/>
      <c r="DU117" s="785"/>
      <c r="DV117" s="754" t="s">
        <v>431</v>
      </c>
      <c r="DW117" s="755"/>
      <c r="DX117" s="755"/>
      <c r="DY117" s="755"/>
      <c r="DZ117" s="756"/>
    </row>
    <row r="118" spans="1:130" s="197" customFormat="1" ht="26.25" customHeight="1" x14ac:dyDescent="0.15">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287</v>
      </c>
      <c r="AG118" s="888"/>
      <c r="AH118" s="888"/>
      <c r="AI118" s="888"/>
      <c r="AJ118" s="889"/>
      <c r="AK118" s="890" t="s">
        <v>286</v>
      </c>
      <c r="AL118" s="888"/>
      <c r="AM118" s="888"/>
      <c r="AN118" s="888"/>
      <c r="AO118" s="889"/>
      <c r="AP118" s="891" t="s">
        <v>404</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433</v>
      </c>
      <c r="BP118" s="838"/>
      <c r="BQ118" s="857">
        <v>12110261</v>
      </c>
      <c r="BR118" s="858"/>
      <c r="BS118" s="858"/>
      <c r="BT118" s="858"/>
      <c r="BU118" s="858"/>
      <c r="BV118" s="858">
        <v>12063796</v>
      </c>
      <c r="BW118" s="858"/>
      <c r="BX118" s="858"/>
      <c r="BY118" s="858"/>
      <c r="BZ118" s="858"/>
      <c r="CA118" s="858">
        <v>13295179</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1462778</v>
      </c>
      <c r="BR119" s="800"/>
      <c r="BS119" s="800"/>
      <c r="BT119" s="800"/>
      <c r="BU119" s="800"/>
      <c r="BV119" s="800">
        <v>1378489</v>
      </c>
      <c r="BW119" s="800"/>
      <c r="BX119" s="800"/>
      <c r="BY119" s="800"/>
      <c r="BZ119" s="800"/>
      <c r="CA119" s="800">
        <v>1184552</v>
      </c>
      <c r="CB119" s="800"/>
      <c r="CC119" s="800"/>
      <c r="CD119" s="800"/>
      <c r="CE119" s="800"/>
      <c r="CF119" s="861">
        <v>32.200000000000003</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3088934</v>
      </c>
      <c r="BR120" s="771"/>
      <c r="BS120" s="771"/>
      <c r="BT120" s="771"/>
      <c r="BU120" s="771"/>
      <c r="BV120" s="771">
        <v>2958897</v>
      </c>
      <c r="BW120" s="771"/>
      <c r="BX120" s="771"/>
      <c r="BY120" s="771"/>
      <c r="BZ120" s="771"/>
      <c r="CA120" s="771">
        <v>2791446</v>
      </c>
      <c r="CB120" s="771"/>
      <c r="CC120" s="771"/>
      <c r="CD120" s="771"/>
      <c r="CE120" s="771"/>
      <c r="CF120" s="848">
        <v>75.8</v>
      </c>
      <c r="CG120" s="849"/>
      <c r="CH120" s="849"/>
      <c r="CI120" s="849"/>
      <c r="CJ120" s="849"/>
      <c r="CK120" s="850" t="s">
        <v>439</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2844296</v>
      </c>
      <c r="DH120" s="800"/>
      <c r="DI120" s="800"/>
      <c r="DJ120" s="800"/>
      <c r="DK120" s="800"/>
      <c r="DL120" s="800">
        <v>2846049</v>
      </c>
      <c r="DM120" s="800"/>
      <c r="DN120" s="800"/>
      <c r="DO120" s="800"/>
      <c r="DP120" s="800"/>
      <c r="DQ120" s="800">
        <v>2771786</v>
      </c>
      <c r="DR120" s="800"/>
      <c r="DS120" s="800"/>
      <c r="DT120" s="800"/>
      <c r="DU120" s="800"/>
      <c r="DV120" s="801">
        <v>75.3</v>
      </c>
      <c r="DW120" s="801"/>
      <c r="DX120" s="801"/>
      <c r="DY120" s="801"/>
      <c r="DZ120" s="802"/>
    </row>
    <row r="121" spans="1:130" s="197" customFormat="1" ht="26.25" customHeight="1" x14ac:dyDescent="0.15">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6043079</v>
      </c>
      <c r="BR121" s="858"/>
      <c r="BS121" s="858"/>
      <c r="BT121" s="858"/>
      <c r="BU121" s="858"/>
      <c r="BV121" s="858">
        <v>6300214</v>
      </c>
      <c r="BW121" s="858"/>
      <c r="BX121" s="858"/>
      <c r="BY121" s="858"/>
      <c r="BZ121" s="858"/>
      <c r="CA121" s="858">
        <v>6883677</v>
      </c>
      <c r="CB121" s="858"/>
      <c r="CC121" s="858"/>
      <c r="CD121" s="858"/>
      <c r="CE121" s="858"/>
      <c r="CF121" s="859">
        <v>187</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t="s">
        <v>111</v>
      </c>
      <c r="DH121" s="771"/>
      <c r="DI121" s="771"/>
      <c r="DJ121" s="771"/>
      <c r="DK121" s="771"/>
      <c r="DL121" s="771" t="s">
        <v>111</v>
      </c>
      <c r="DM121" s="771"/>
      <c r="DN121" s="771"/>
      <c r="DO121" s="771"/>
      <c r="DP121" s="771"/>
      <c r="DQ121" s="771" t="s">
        <v>111</v>
      </c>
      <c r="DR121" s="771"/>
      <c r="DS121" s="771"/>
      <c r="DT121" s="771"/>
      <c r="DU121" s="771"/>
      <c r="DV121" s="823" t="s">
        <v>111</v>
      </c>
      <c r="DW121" s="823"/>
      <c r="DX121" s="823"/>
      <c r="DY121" s="823"/>
      <c r="DZ121" s="824"/>
    </row>
    <row r="122" spans="1:130" s="197" customFormat="1" ht="26.25" customHeight="1" x14ac:dyDescent="0.15">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442</v>
      </c>
      <c r="BP122" s="838"/>
      <c r="BQ122" s="839">
        <v>10594791</v>
      </c>
      <c r="BR122" s="840"/>
      <c r="BS122" s="840"/>
      <c r="BT122" s="840"/>
      <c r="BU122" s="840"/>
      <c r="BV122" s="840">
        <v>10637600</v>
      </c>
      <c r="BW122" s="840"/>
      <c r="BX122" s="840"/>
      <c r="BY122" s="840"/>
      <c r="BZ122" s="840"/>
      <c r="CA122" s="840">
        <v>10859675</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t="s">
        <v>111</v>
      </c>
      <c r="DH122" s="771"/>
      <c r="DI122" s="771"/>
      <c r="DJ122" s="771"/>
      <c r="DK122" s="771"/>
      <c r="DL122" s="771" t="s">
        <v>111</v>
      </c>
      <c r="DM122" s="771"/>
      <c r="DN122" s="771"/>
      <c r="DO122" s="771"/>
      <c r="DP122" s="771"/>
      <c r="DQ122" s="771" t="s">
        <v>111</v>
      </c>
      <c r="DR122" s="771"/>
      <c r="DS122" s="771"/>
      <c r="DT122" s="771"/>
      <c r="DU122" s="771"/>
      <c r="DV122" s="823" t="s">
        <v>111</v>
      </c>
      <c r="DW122" s="823"/>
      <c r="DX122" s="823"/>
      <c r="DY122" s="823"/>
      <c r="DZ122" s="824"/>
    </row>
    <row r="123" spans="1:130" s="197" customFormat="1" ht="26.25" customHeight="1" thickBot="1" x14ac:dyDescent="0.2">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41</v>
      </c>
      <c r="BR123" s="832"/>
      <c r="BS123" s="832"/>
      <c r="BT123" s="832"/>
      <c r="BU123" s="832"/>
      <c r="BV123" s="832">
        <v>38.299999999999997</v>
      </c>
      <c r="BW123" s="832"/>
      <c r="BX123" s="832"/>
      <c r="BY123" s="832"/>
      <c r="BZ123" s="832"/>
      <c r="CA123" s="832">
        <v>66.099999999999994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453</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v>4118</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184850</v>
      </c>
      <c r="AB128" s="724"/>
      <c r="AC128" s="724"/>
      <c r="AD128" s="724"/>
      <c r="AE128" s="725"/>
      <c r="AF128" s="726">
        <v>199360</v>
      </c>
      <c r="AG128" s="724"/>
      <c r="AH128" s="724"/>
      <c r="AI128" s="724"/>
      <c r="AJ128" s="725"/>
      <c r="AK128" s="726">
        <v>171386</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4168418</v>
      </c>
      <c r="AB129" s="784"/>
      <c r="AC129" s="784"/>
      <c r="AD129" s="784"/>
      <c r="AE129" s="785"/>
      <c r="AF129" s="786">
        <v>4213432</v>
      </c>
      <c r="AG129" s="784"/>
      <c r="AH129" s="784"/>
      <c r="AI129" s="784"/>
      <c r="AJ129" s="785"/>
      <c r="AK129" s="786">
        <v>4209773</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477720</v>
      </c>
      <c r="AB130" s="784"/>
      <c r="AC130" s="784"/>
      <c r="AD130" s="784"/>
      <c r="AE130" s="785"/>
      <c r="AF130" s="786">
        <v>497732</v>
      </c>
      <c r="AG130" s="784"/>
      <c r="AH130" s="784"/>
      <c r="AI130" s="784"/>
      <c r="AJ130" s="785"/>
      <c r="AK130" s="786">
        <v>528096</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66.099999999999994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3690698</v>
      </c>
      <c r="AB131" s="717"/>
      <c r="AC131" s="717"/>
      <c r="AD131" s="717"/>
      <c r="AE131" s="718"/>
      <c r="AF131" s="719">
        <v>3715700</v>
      </c>
      <c r="AG131" s="717"/>
      <c r="AH131" s="717"/>
      <c r="AI131" s="717"/>
      <c r="AJ131" s="718"/>
      <c r="AK131" s="719">
        <v>3681677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6.3782243899999997</v>
      </c>
      <c r="AB132" s="740"/>
      <c r="AC132" s="740"/>
      <c r="AD132" s="740"/>
      <c r="AE132" s="741"/>
      <c r="AF132" s="742">
        <v>5.1347794489999998</v>
      </c>
      <c r="AG132" s="740"/>
      <c r="AH132" s="740"/>
      <c r="AI132" s="740"/>
      <c r="AJ132" s="741"/>
      <c r="AK132" s="742">
        <v>3.5440914559999999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7.1</v>
      </c>
      <c r="AB133" s="749"/>
      <c r="AC133" s="749"/>
      <c r="AD133" s="749"/>
      <c r="AE133" s="750"/>
      <c r="AF133" s="748">
        <v>6.5</v>
      </c>
      <c r="AG133" s="749"/>
      <c r="AH133" s="749"/>
      <c r="AI133" s="749"/>
      <c r="AJ133" s="750"/>
      <c r="AK133" s="748">
        <v>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9" t="s">
        <v>469</v>
      </c>
      <c r="L7" s="254"/>
      <c r="M7" s="255" t="s">
        <v>470</v>
      </c>
      <c r="N7" s="256"/>
    </row>
    <row r="8" spans="1:16" x14ac:dyDescent="0.15">
      <c r="A8" s="248"/>
      <c r="B8" s="244"/>
      <c r="C8" s="244"/>
      <c r="D8" s="244"/>
      <c r="E8" s="244"/>
      <c r="F8" s="244"/>
      <c r="G8" s="257"/>
      <c r="H8" s="258"/>
      <c r="I8" s="258"/>
      <c r="J8" s="259"/>
      <c r="K8" s="1120"/>
      <c r="L8" s="260" t="s">
        <v>471</v>
      </c>
      <c r="M8" s="261" t="s">
        <v>472</v>
      </c>
      <c r="N8" s="262" t="s">
        <v>473</v>
      </c>
    </row>
    <row r="9" spans="1:16" x14ac:dyDescent="0.15">
      <c r="A9" s="248"/>
      <c r="B9" s="244"/>
      <c r="C9" s="244"/>
      <c r="D9" s="244"/>
      <c r="E9" s="244"/>
      <c r="F9" s="244"/>
      <c r="G9" s="1133" t="s">
        <v>474</v>
      </c>
      <c r="H9" s="1134"/>
      <c r="I9" s="1134"/>
      <c r="J9" s="1135"/>
      <c r="K9" s="263">
        <v>1564913</v>
      </c>
      <c r="L9" s="264">
        <v>87572</v>
      </c>
      <c r="M9" s="265">
        <v>77799</v>
      </c>
      <c r="N9" s="266">
        <v>12.6</v>
      </c>
    </row>
    <row r="10" spans="1:16" x14ac:dyDescent="0.15">
      <c r="A10" s="248"/>
      <c r="B10" s="244"/>
      <c r="C10" s="244"/>
      <c r="D10" s="244"/>
      <c r="E10" s="244"/>
      <c r="F10" s="244"/>
      <c r="G10" s="1133" t="s">
        <v>475</v>
      </c>
      <c r="H10" s="1134"/>
      <c r="I10" s="1134"/>
      <c r="J10" s="1135"/>
      <c r="K10" s="267">
        <v>91973</v>
      </c>
      <c r="L10" s="268">
        <v>5147</v>
      </c>
      <c r="M10" s="269">
        <v>8141</v>
      </c>
      <c r="N10" s="270">
        <v>-36.799999999999997</v>
      </c>
    </row>
    <row r="11" spans="1:16" ht="13.5" customHeight="1" x14ac:dyDescent="0.15">
      <c r="A11" s="248"/>
      <c r="B11" s="244"/>
      <c r="C11" s="244"/>
      <c r="D11" s="244"/>
      <c r="E11" s="244"/>
      <c r="F11" s="244"/>
      <c r="G11" s="1133" t="s">
        <v>476</v>
      </c>
      <c r="H11" s="1134"/>
      <c r="I11" s="1134"/>
      <c r="J11" s="1135"/>
      <c r="K11" s="267">
        <v>69524</v>
      </c>
      <c r="L11" s="268">
        <v>3891</v>
      </c>
      <c r="M11" s="269">
        <v>11503</v>
      </c>
      <c r="N11" s="270">
        <v>-66.2</v>
      </c>
    </row>
    <row r="12" spans="1:16" ht="13.5" customHeight="1" x14ac:dyDescent="0.15">
      <c r="A12" s="248"/>
      <c r="B12" s="244"/>
      <c r="C12" s="244"/>
      <c r="D12" s="244"/>
      <c r="E12" s="244"/>
      <c r="F12" s="244"/>
      <c r="G12" s="1133" t="s">
        <v>477</v>
      </c>
      <c r="H12" s="1134"/>
      <c r="I12" s="1134"/>
      <c r="J12" s="1135"/>
      <c r="K12" s="267" t="s">
        <v>478</v>
      </c>
      <c r="L12" s="268" t="s">
        <v>478</v>
      </c>
      <c r="M12" s="269">
        <v>578</v>
      </c>
      <c r="N12" s="270" t="s">
        <v>478</v>
      </c>
    </row>
    <row r="13" spans="1:16" ht="13.5" customHeight="1" x14ac:dyDescent="0.15">
      <c r="A13" s="248"/>
      <c r="B13" s="244"/>
      <c r="C13" s="244"/>
      <c r="D13" s="244"/>
      <c r="E13" s="244"/>
      <c r="F13" s="244"/>
      <c r="G13" s="1133" t="s">
        <v>479</v>
      </c>
      <c r="H13" s="1134"/>
      <c r="I13" s="1134"/>
      <c r="J13" s="1135"/>
      <c r="K13" s="267" t="s">
        <v>478</v>
      </c>
      <c r="L13" s="268" t="s">
        <v>478</v>
      </c>
      <c r="M13" s="269" t="s">
        <v>478</v>
      </c>
      <c r="N13" s="270" t="s">
        <v>478</v>
      </c>
    </row>
    <row r="14" spans="1:16" ht="13.5" customHeight="1" x14ac:dyDescent="0.15">
      <c r="A14" s="248"/>
      <c r="B14" s="244"/>
      <c r="C14" s="244"/>
      <c r="D14" s="244"/>
      <c r="E14" s="244"/>
      <c r="F14" s="244"/>
      <c r="G14" s="1133" t="s">
        <v>480</v>
      </c>
      <c r="H14" s="1134"/>
      <c r="I14" s="1134"/>
      <c r="J14" s="1135"/>
      <c r="K14" s="267">
        <v>67675</v>
      </c>
      <c r="L14" s="268">
        <v>3787</v>
      </c>
      <c r="M14" s="269">
        <v>3404</v>
      </c>
      <c r="N14" s="270">
        <v>11.3</v>
      </c>
    </row>
    <row r="15" spans="1:16" ht="13.5" customHeight="1" x14ac:dyDescent="0.15">
      <c r="A15" s="248"/>
      <c r="B15" s="244"/>
      <c r="C15" s="244"/>
      <c r="D15" s="244"/>
      <c r="E15" s="244"/>
      <c r="F15" s="244"/>
      <c r="G15" s="1133" t="s">
        <v>481</v>
      </c>
      <c r="H15" s="1134"/>
      <c r="I15" s="1134"/>
      <c r="J15" s="1135"/>
      <c r="K15" s="267">
        <v>93892</v>
      </c>
      <c r="L15" s="268">
        <v>5254</v>
      </c>
      <c r="M15" s="269">
        <v>1859</v>
      </c>
      <c r="N15" s="270">
        <v>182.6</v>
      </c>
    </row>
    <row r="16" spans="1:16" x14ac:dyDescent="0.15">
      <c r="A16" s="248"/>
      <c r="B16" s="244"/>
      <c r="C16" s="244"/>
      <c r="D16" s="244"/>
      <c r="E16" s="244"/>
      <c r="F16" s="244"/>
      <c r="G16" s="1136" t="s">
        <v>482</v>
      </c>
      <c r="H16" s="1137"/>
      <c r="I16" s="1137"/>
      <c r="J16" s="1138"/>
      <c r="K16" s="268">
        <v>-169690</v>
      </c>
      <c r="L16" s="268">
        <v>-9496</v>
      </c>
      <c r="M16" s="269">
        <v>-8484</v>
      </c>
      <c r="N16" s="270">
        <v>11.9</v>
      </c>
    </row>
    <row r="17" spans="1:16" x14ac:dyDescent="0.15">
      <c r="A17" s="248"/>
      <c r="B17" s="244"/>
      <c r="C17" s="244"/>
      <c r="D17" s="244"/>
      <c r="E17" s="244"/>
      <c r="F17" s="244"/>
      <c r="G17" s="1136" t="s">
        <v>171</v>
      </c>
      <c r="H17" s="1137"/>
      <c r="I17" s="1137"/>
      <c r="J17" s="1138"/>
      <c r="K17" s="268">
        <v>1718287</v>
      </c>
      <c r="L17" s="268">
        <v>96155</v>
      </c>
      <c r="M17" s="269">
        <v>94801</v>
      </c>
      <c r="N17" s="270">
        <v>1.4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30" t="s">
        <v>487</v>
      </c>
      <c r="H21" s="1131"/>
      <c r="I21" s="1131"/>
      <c r="J21" s="1132"/>
      <c r="K21" s="280">
        <v>10.3</v>
      </c>
      <c r="L21" s="281">
        <v>8.7799999999999994</v>
      </c>
      <c r="M21" s="282">
        <v>1.52</v>
      </c>
      <c r="N21" s="249"/>
      <c r="O21" s="283"/>
      <c r="P21" s="279"/>
    </row>
    <row r="22" spans="1:16" s="284" customFormat="1" x14ac:dyDescent="0.15">
      <c r="A22" s="279"/>
      <c r="B22" s="249"/>
      <c r="C22" s="249"/>
      <c r="D22" s="249"/>
      <c r="E22" s="249"/>
      <c r="F22" s="249"/>
      <c r="G22" s="1130" t="s">
        <v>488</v>
      </c>
      <c r="H22" s="1131"/>
      <c r="I22" s="1131"/>
      <c r="J22" s="1132"/>
      <c r="K22" s="285">
        <v>97.8</v>
      </c>
      <c r="L22" s="286">
        <v>96.7</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9" t="s">
        <v>469</v>
      </c>
      <c r="L30" s="254"/>
      <c r="M30" s="255" t="s">
        <v>470</v>
      </c>
      <c r="N30" s="256"/>
    </row>
    <row r="31" spans="1:16" x14ac:dyDescent="0.15">
      <c r="A31" s="248"/>
      <c r="B31" s="244"/>
      <c r="C31" s="244"/>
      <c r="D31" s="244"/>
      <c r="E31" s="244"/>
      <c r="F31" s="244"/>
      <c r="G31" s="257"/>
      <c r="H31" s="258"/>
      <c r="I31" s="258"/>
      <c r="J31" s="259"/>
      <c r="K31" s="1120"/>
      <c r="L31" s="260" t="s">
        <v>471</v>
      </c>
      <c r="M31" s="261" t="s">
        <v>472</v>
      </c>
      <c r="N31" s="262" t="s">
        <v>473</v>
      </c>
    </row>
    <row r="32" spans="1:16" ht="27" customHeight="1" x14ac:dyDescent="0.15">
      <c r="A32" s="248"/>
      <c r="B32" s="244"/>
      <c r="C32" s="244"/>
      <c r="D32" s="244"/>
      <c r="E32" s="244"/>
      <c r="F32" s="244"/>
      <c r="G32" s="1121" t="s">
        <v>491</v>
      </c>
      <c r="H32" s="1122"/>
      <c r="I32" s="1122"/>
      <c r="J32" s="1123"/>
      <c r="K32" s="294">
        <v>569851</v>
      </c>
      <c r="L32" s="294">
        <v>31889</v>
      </c>
      <c r="M32" s="295">
        <v>52939</v>
      </c>
      <c r="N32" s="296">
        <v>-39.799999999999997</v>
      </c>
    </row>
    <row r="33" spans="1:16" ht="13.5" customHeight="1" x14ac:dyDescent="0.15">
      <c r="A33" s="248"/>
      <c r="B33" s="244"/>
      <c r="C33" s="244"/>
      <c r="D33" s="244"/>
      <c r="E33" s="244"/>
      <c r="F33" s="244"/>
      <c r="G33" s="1121" t="s">
        <v>492</v>
      </c>
      <c r="H33" s="1122"/>
      <c r="I33" s="1122"/>
      <c r="J33" s="1123"/>
      <c r="K33" s="294" t="s">
        <v>478</v>
      </c>
      <c r="L33" s="294" t="s">
        <v>478</v>
      </c>
      <c r="M33" s="295" t="s">
        <v>478</v>
      </c>
      <c r="N33" s="296" t="s">
        <v>478</v>
      </c>
    </row>
    <row r="34" spans="1:16" ht="27" customHeight="1" x14ac:dyDescent="0.15">
      <c r="A34" s="248"/>
      <c r="B34" s="244"/>
      <c r="C34" s="244"/>
      <c r="D34" s="244"/>
      <c r="E34" s="244"/>
      <c r="F34" s="244"/>
      <c r="G34" s="1121" t="s">
        <v>493</v>
      </c>
      <c r="H34" s="1122"/>
      <c r="I34" s="1122"/>
      <c r="J34" s="1123"/>
      <c r="K34" s="294" t="s">
        <v>478</v>
      </c>
      <c r="L34" s="294" t="s">
        <v>478</v>
      </c>
      <c r="M34" s="295">
        <v>6</v>
      </c>
      <c r="N34" s="296" t="s">
        <v>478</v>
      </c>
    </row>
    <row r="35" spans="1:16" ht="27" customHeight="1" x14ac:dyDescent="0.15">
      <c r="A35" s="248"/>
      <c r="B35" s="244"/>
      <c r="C35" s="244"/>
      <c r="D35" s="244"/>
      <c r="E35" s="244"/>
      <c r="F35" s="244"/>
      <c r="G35" s="1121" t="s">
        <v>494</v>
      </c>
      <c r="H35" s="1122"/>
      <c r="I35" s="1122"/>
      <c r="J35" s="1123"/>
      <c r="K35" s="294">
        <v>243253</v>
      </c>
      <c r="L35" s="294">
        <v>13612</v>
      </c>
      <c r="M35" s="295">
        <v>16218</v>
      </c>
      <c r="N35" s="296">
        <v>-16.100000000000001</v>
      </c>
    </row>
    <row r="36" spans="1:16" ht="27" customHeight="1" x14ac:dyDescent="0.15">
      <c r="A36" s="248"/>
      <c r="B36" s="244"/>
      <c r="C36" s="244"/>
      <c r="D36" s="244"/>
      <c r="E36" s="244"/>
      <c r="F36" s="244"/>
      <c r="G36" s="1121" t="s">
        <v>495</v>
      </c>
      <c r="H36" s="1122"/>
      <c r="I36" s="1122"/>
      <c r="J36" s="1123"/>
      <c r="K36" s="294">
        <v>16860</v>
      </c>
      <c r="L36" s="294">
        <v>943</v>
      </c>
      <c r="M36" s="295">
        <v>3341</v>
      </c>
      <c r="N36" s="296">
        <v>-71.8</v>
      </c>
    </row>
    <row r="37" spans="1:16" ht="13.5" customHeight="1" x14ac:dyDescent="0.15">
      <c r="A37" s="248"/>
      <c r="B37" s="244"/>
      <c r="C37" s="244"/>
      <c r="D37" s="244"/>
      <c r="E37" s="244"/>
      <c r="F37" s="244"/>
      <c r="G37" s="1121" t="s">
        <v>496</v>
      </c>
      <c r="H37" s="1122"/>
      <c r="I37" s="1122"/>
      <c r="J37" s="1123"/>
      <c r="K37" s="294" t="s">
        <v>478</v>
      </c>
      <c r="L37" s="294" t="s">
        <v>478</v>
      </c>
      <c r="M37" s="295">
        <v>1023</v>
      </c>
      <c r="N37" s="296" t="s">
        <v>478</v>
      </c>
    </row>
    <row r="38" spans="1:16" ht="27" customHeight="1" x14ac:dyDescent="0.15">
      <c r="A38" s="248"/>
      <c r="B38" s="244"/>
      <c r="C38" s="244"/>
      <c r="D38" s="244"/>
      <c r="E38" s="244"/>
      <c r="F38" s="244"/>
      <c r="G38" s="1124" t="s">
        <v>497</v>
      </c>
      <c r="H38" s="1125"/>
      <c r="I38" s="1125"/>
      <c r="J38" s="1126"/>
      <c r="K38" s="297" t="s">
        <v>478</v>
      </c>
      <c r="L38" s="297" t="s">
        <v>478</v>
      </c>
      <c r="M38" s="298">
        <v>7</v>
      </c>
      <c r="N38" s="299" t="s">
        <v>478</v>
      </c>
      <c r="O38" s="293"/>
    </row>
    <row r="39" spans="1:16" x14ac:dyDescent="0.15">
      <c r="A39" s="248"/>
      <c r="B39" s="244"/>
      <c r="C39" s="244"/>
      <c r="D39" s="244"/>
      <c r="E39" s="244"/>
      <c r="F39" s="244"/>
      <c r="G39" s="1124" t="s">
        <v>498</v>
      </c>
      <c r="H39" s="1125"/>
      <c r="I39" s="1125"/>
      <c r="J39" s="1126"/>
      <c r="K39" s="300">
        <v>-171386</v>
      </c>
      <c r="L39" s="300">
        <v>-9591</v>
      </c>
      <c r="M39" s="301">
        <v>-3044</v>
      </c>
      <c r="N39" s="302">
        <v>215.1</v>
      </c>
      <c r="O39" s="293"/>
    </row>
    <row r="40" spans="1:16" ht="27" customHeight="1" x14ac:dyDescent="0.15">
      <c r="A40" s="248"/>
      <c r="B40" s="244"/>
      <c r="C40" s="244"/>
      <c r="D40" s="244"/>
      <c r="E40" s="244"/>
      <c r="F40" s="244"/>
      <c r="G40" s="1121" t="s">
        <v>499</v>
      </c>
      <c r="H40" s="1122"/>
      <c r="I40" s="1122"/>
      <c r="J40" s="1123"/>
      <c r="K40" s="300">
        <v>-528096</v>
      </c>
      <c r="L40" s="300">
        <v>-29552</v>
      </c>
      <c r="M40" s="301">
        <v>-47792</v>
      </c>
      <c r="N40" s="302">
        <v>-38.200000000000003</v>
      </c>
      <c r="O40" s="293"/>
    </row>
    <row r="41" spans="1:16" x14ac:dyDescent="0.15">
      <c r="A41" s="248"/>
      <c r="B41" s="244"/>
      <c r="C41" s="244"/>
      <c r="D41" s="244"/>
      <c r="E41" s="244"/>
      <c r="F41" s="244"/>
      <c r="G41" s="1127" t="s">
        <v>281</v>
      </c>
      <c r="H41" s="1128"/>
      <c r="I41" s="1128"/>
      <c r="J41" s="1129"/>
      <c r="K41" s="294">
        <v>130482</v>
      </c>
      <c r="L41" s="300">
        <v>7302</v>
      </c>
      <c r="M41" s="301">
        <v>22698</v>
      </c>
      <c r="N41" s="302">
        <v>-67.8</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14" t="s">
        <v>469</v>
      </c>
      <c r="J49" s="1116" t="s">
        <v>503</v>
      </c>
      <c r="K49" s="1117"/>
      <c r="L49" s="1117"/>
      <c r="M49" s="1117"/>
      <c r="N49" s="1118"/>
    </row>
    <row r="50" spans="1:14" x14ac:dyDescent="0.15">
      <c r="A50" s="248"/>
      <c r="B50" s="244"/>
      <c r="C50" s="244"/>
      <c r="D50" s="244"/>
      <c r="E50" s="244"/>
      <c r="F50" s="244"/>
      <c r="G50" s="312"/>
      <c r="H50" s="313"/>
      <c r="I50" s="1115"/>
      <c r="J50" s="314" t="s">
        <v>504</v>
      </c>
      <c r="K50" s="315" t="s">
        <v>505</v>
      </c>
      <c r="L50" s="316" t="s">
        <v>506</v>
      </c>
      <c r="M50" s="317" t="s">
        <v>507</v>
      </c>
      <c r="N50" s="318" t="s">
        <v>508</v>
      </c>
    </row>
    <row r="51" spans="1:14" x14ac:dyDescent="0.15">
      <c r="A51" s="248"/>
      <c r="B51" s="244"/>
      <c r="C51" s="244"/>
      <c r="D51" s="244"/>
      <c r="E51" s="244"/>
      <c r="F51" s="244"/>
      <c r="G51" s="310" t="s">
        <v>509</v>
      </c>
      <c r="H51" s="311"/>
      <c r="I51" s="319">
        <v>1381583</v>
      </c>
      <c r="J51" s="320">
        <v>76171</v>
      </c>
      <c r="K51" s="321">
        <v>88.4</v>
      </c>
      <c r="L51" s="322">
        <v>64717</v>
      </c>
      <c r="M51" s="323">
        <v>-1.2</v>
      </c>
      <c r="N51" s="324">
        <v>89.6</v>
      </c>
    </row>
    <row r="52" spans="1:14" x14ac:dyDescent="0.15">
      <c r="A52" s="248"/>
      <c r="B52" s="244"/>
      <c r="C52" s="244"/>
      <c r="D52" s="244"/>
      <c r="E52" s="244"/>
      <c r="F52" s="244"/>
      <c r="G52" s="325"/>
      <c r="H52" s="326" t="s">
        <v>510</v>
      </c>
      <c r="I52" s="327">
        <v>1152934</v>
      </c>
      <c r="J52" s="328">
        <v>63565</v>
      </c>
      <c r="K52" s="329">
        <v>87</v>
      </c>
      <c r="L52" s="330">
        <v>31931</v>
      </c>
      <c r="M52" s="331">
        <v>-2.8</v>
      </c>
      <c r="N52" s="332">
        <v>89.8</v>
      </c>
    </row>
    <row r="53" spans="1:14" x14ac:dyDescent="0.15">
      <c r="A53" s="248"/>
      <c r="B53" s="244"/>
      <c r="C53" s="244"/>
      <c r="D53" s="244"/>
      <c r="E53" s="244"/>
      <c r="F53" s="244"/>
      <c r="G53" s="310" t="s">
        <v>511</v>
      </c>
      <c r="H53" s="311"/>
      <c r="I53" s="319">
        <v>2293194</v>
      </c>
      <c r="J53" s="320">
        <v>129005</v>
      </c>
      <c r="K53" s="321">
        <v>69.400000000000006</v>
      </c>
      <c r="L53" s="322">
        <v>61557</v>
      </c>
      <c r="M53" s="323">
        <v>-4.9000000000000004</v>
      </c>
      <c r="N53" s="324">
        <v>74.3</v>
      </c>
    </row>
    <row r="54" spans="1:14" x14ac:dyDescent="0.15">
      <c r="A54" s="248"/>
      <c r="B54" s="244"/>
      <c r="C54" s="244"/>
      <c r="D54" s="244"/>
      <c r="E54" s="244"/>
      <c r="F54" s="244"/>
      <c r="G54" s="325"/>
      <c r="H54" s="326" t="s">
        <v>510</v>
      </c>
      <c r="I54" s="327">
        <v>1627936</v>
      </c>
      <c r="J54" s="328">
        <v>91581</v>
      </c>
      <c r="K54" s="329">
        <v>44.1</v>
      </c>
      <c r="L54" s="330">
        <v>32497</v>
      </c>
      <c r="M54" s="331">
        <v>1.8</v>
      </c>
      <c r="N54" s="332">
        <v>42.3</v>
      </c>
    </row>
    <row r="55" spans="1:14" x14ac:dyDescent="0.15">
      <c r="A55" s="248"/>
      <c r="B55" s="244"/>
      <c r="C55" s="244"/>
      <c r="D55" s="244"/>
      <c r="E55" s="244"/>
      <c r="F55" s="244"/>
      <c r="G55" s="310" t="s">
        <v>512</v>
      </c>
      <c r="H55" s="311"/>
      <c r="I55" s="319">
        <v>1574129</v>
      </c>
      <c r="J55" s="320">
        <v>86150</v>
      </c>
      <c r="K55" s="321">
        <v>-33.200000000000003</v>
      </c>
      <c r="L55" s="322">
        <v>69806</v>
      </c>
      <c r="M55" s="323">
        <v>13.4</v>
      </c>
      <c r="N55" s="324">
        <v>-46.6</v>
      </c>
    </row>
    <row r="56" spans="1:14" x14ac:dyDescent="0.15">
      <c r="A56" s="248"/>
      <c r="B56" s="244"/>
      <c r="C56" s="244"/>
      <c r="D56" s="244"/>
      <c r="E56" s="244"/>
      <c r="F56" s="244"/>
      <c r="G56" s="325"/>
      <c r="H56" s="326" t="s">
        <v>510</v>
      </c>
      <c r="I56" s="327">
        <v>617598</v>
      </c>
      <c r="J56" s="328">
        <v>33800</v>
      </c>
      <c r="K56" s="329">
        <v>-63.1</v>
      </c>
      <c r="L56" s="330">
        <v>32823</v>
      </c>
      <c r="M56" s="331">
        <v>1</v>
      </c>
      <c r="N56" s="332">
        <v>-64.099999999999994</v>
      </c>
    </row>
    <row r="57" spans="1:14" x14ac:dyDescent="0.15">
      <c r="A57" s="248"/>
      <c r="B57" s="244"/>
      <c r="C57" s="244"/>
      <c r="D57" s="244"/>
      <c r="E57" s="244"/>
      <c r="F57" s="244"/>
      <c r="G57" s="310" t="s">
        <v>513</v>
      </c>
      <c r="H57" s="311"/>
      <c r="I57" s="319">
        <v>1594868</v>
      </c>
      <c r="J57" s="320">
        <v>88139</v>
      </c>
      <c r="K57" s="321">
        <v>2.2999999999999998</v>
      </c>
      <c r="L57" s="322">
        <v>74444</v>
      </c>
      <c r="M57" s="323">
        <v>6.6</v>
      </c>
      <c r="N57" s="324">
        <v>-4.3</v>
      </c>
    </row>
    <row r="58" spans="1:14" x14ac:dyDescent="0.15">
      <c r="A58" s="248"/>
      <c r="B58" s="244"/>
      <c r="C58" s="244"/>
      <c r="D58" s="244"/>
      <c r="E58" s="244"/>
      <c r="F58" s="244"/>
      <c r="G58" s="325"/>
      <c r="H58" s="326" t="s">
        <v>510</v>
      </c>
      <c r="I58" s="327">
        <v>682043</v>
      </c>
      <c r="J58" s="328">
        <v>37692</v>
      </c>
      <c r="K58" s="329">
        <v>11.5</v>
      </c>
      <c r="L58" s="330">
        <v>34175</v>
      </c>
      <c r="M58" s="331">
        <v>4.0999999999999996</v>
      </c>
      <c r="N58" s="332">
        <v>7.4</v>
      </c>
    </row>
    <row r="59" spans="1:14" x14ac:dyDescent="0.15">
      <c r="A59" s="248"/>
      <c r="B59" s="244"/>
      <c r="C59" s="244"/>
      <c r="D59" s="244"/>
      <c r="E59" s="244"/>
      <c r="F59" s="244"/>
      <c r="G59" s="310" t="s">
        <v>514</v>
      </c>
      <c r="H59" s="311"/>
      <c r="I59" s="319">
        <v>3546510</v>
      </c>
      <c r="J59" s="320">
        <v>198462</v>
      </c>
      <c r="K59" s="321">
        <v>125.2</v>
      </c>
      <c r="L59" s="322">
        <v>85205</v>
      </c>
      <c r="M59" s="323">
        <v>14.5</v>
      </c>
      <c r="N59" s="324">
        <v>110.7</v>
      </c>
    </row>
    <row r="60" spans="1:14" x14ac:dyDescent="0.15">
      <c r="A60" s="248"/>
      <c r="B60" s="244"/>
      <c r="C60" s="244"/>
      <c r="D60" s="244"/>
      <c r="E60" s="244"/>
      <c r="F60" s="244"/>
      <c r="G60" s="325"/>
      <c r="H60" s="326" t="s">
        <v>510</v>
      </c>
      <c r="I60" s="333">
        <v>1649184</v>
      </c>
      <c r="J60" s="328">
        <v>92288</v>
      </c>
      <c r="K60" s="329">
        <v>144.80000000000001</v>
      </c>
      <c r="L60" s="330">
        <v>38847</v>
      </c>
      <c r="M60" s="331">
        <v>13.7</v>
      </c>
      <c r="N60" s="332">
        <v>131.1</v>
      </c>
    </row>
    <row r="61" spans="1:14" x14ac:dyDescent="0.15">
      <c r="A61" s="248"/>
      <c r="B61" s="244"/>
      <c r="C61" s="244"/>
      <c r="D61" s="244"/>
      <c r="E61" s="244"/>
      <c r="F61" s="244"/>
      <c r="G61" s="310" t="s">
        <v>515</v>
      </c>
      <c r="H61" s="334"/>
      <c r="I61" s="335">
        <v>2078057</v>
      </c>
      <c r="J61" s="336">
        <v>115585</v>
      </c>
      <c r="K61" s="337">
        <v>50.4</v>
      </c>
      <c r="L61" s="338">
        <v>71146</v>
      </c>
      <c r="M61" s="339">
        <v>5.7</v>
      </c>
      <c r="N61" s="324">
        <v>44.7</v>
      </c>
    </row>
    <row r="62" spans="1:14" x14ac:dyDescent="0.15">
      <c r="A62" s="248"/>
      <c r="B62" s="244"/>
      <c r="C62" s="244"/>
      <c r="D62" s="244"/>
      <c r="E62" s="244"/>
      <c r="F62" s="244"/>
      <c r="G62" s="325"/>
      <c r="H62" s="326" t="s">
        <v>510</v>
      </c>
      <c r="I62" s="327">
        <v>1145939</v>
      </c>
      <c r="J62" s="328">
        <v>63785</v>
      </c>
      <c r="K62" s="329">
        <v>44.9</v>
      </c>
      <c r="L62" s="330">
        <v>34055</v>
      </c>
      <c r="M62" s="331">
        <v>3.6</v>
      </c>
      <c r="N62" s="332">
        <v>41.3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9" t="s">
        <v>3</v>
      </c>
      <c r="D47" s="1139"/>
      <c r="E47" s="1140"/>
      <c r="F47" s="11">
        <v>9.09</v>
      </c>
      <c r="G47" s="12">
        <v>9.1999999999999993</v>
      </c>
      <c r="H47" s="12">
        <v>9.4600000000000009</v>
      </c>
      <c r="I47" s="12">
        <v>9.36</v>
      </c>
      <c r="J47" s="13">
        <v>9.3699999999999992</v>
      </c>
    </row>
    <row r="48" spans="2:10" ht="57.75" customHeight="1" x14ac:dyDescent="0.15">
      <c r="B48" s="14"/>
      <c r="C48" s="1141" t="s">
        <v>4</v>
      </c>
      <c r="D48" s="1141"/>
      <c r="E48" s="1142"/>
      <c r="F48" s="15">
        <v>7.44</v>
      </c>
      <c r="G48" s="16">
        <v>9.6999999999999993</v>
      </c>
      <c r="H48" s="16">
        <v>10.57</v>
      </c>
      <c r="I48" s="16">
        <v>5.47</v>
      </c>
      <c r="J48" s="17">
        <v>11.97</v>
      </c>
    </row>
    <row r="49" spans="2:10" ht="57.75" customHeight="1" thickBot="1" x14ac:dyDescent="0.2">
      <c r="B49" s="18"/>
      <c r="C49" s="1143" t="s">
        <v>5</v>
      </c>
      <c r="D49" s="1143"/>
      <c r="E49" s="1144"/>
      <c r="F49" s="19">
        <v>2.6</v>
      </c>
      <c r="G49" s="20">
        <v>2.17</v>
      </c>
      <c r="H49" s="20">
        <v>0.43</v>
      </c>
      <c r="I49" s="20" t="s">
        <v>522</v>
      </c>
      <c r="J49" s="21">
        <v>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1" t="s">
        <v>523</v>
      </c>
      <c r="D34" s="1151"/>
      <c r="E34" s="1152"/>
      <c r="F34" s="32">
        <v>9.33</v>
      </c>
      <c r="G34" s="33">
        <v>9.52</v>
      </c>
      <c r="H34" s="33">
        <v>10.36</v>
      </c>
      <c r="I34" s="33">
        <v>5.3</v>
      </c>
      <c r="J34" s="34">
        <v>11.74</v>
      </c>
      <c r="K34" s="22"/>
      <c r="L34" s="22"/>
      <c r="M34" s="22"/>
      <c r="N34" s="22"/>
      <c r="O34" s="22"/>
      <c r="P34" s="22"/>
    </row>
    <row r="35" spans="1:16" ht="39" customHeight="1" x14ac:dyDescent="0.15">
      <c r="A35" s="22"/>
      <c r="B35" s="35"/>
      <c r="C35" s="1145" t="s">
        <v>524</v>
      </c>
      <c r="D35" s="1146"/>
      <c r="E35" s="1147"/>
      <c r="F35" s="36">
        <v>6.77</v>
      </c>
      <c r="G35" s="37">
        <v>6.88</v>
      </c>
      <c r="H35" s="37">
        <v>7.28</v>
      </c>
      <c r="I35" s="37">
        <v>7.89</v>
      </c>
      <c r="J35" s="38">
        <v>7.63</v>
      </c>
      <c r="K35" s="22"/>
      <c r="L35" s="22"/>
      <c r="M35" s="22"/>
      <c r="N35" s="22"/>
      <c r="O35" s="22"/>
      <c r="P35" s="22"/>
    </row>
    <row r="36" spans="1:16" ht="39" customHeight="1" x14ac:dyDescent="0.15">
      <c r="A36" s="22"/>
      <c r="B36" s="35"/>
      <c r="C36" s="1145" t="s">
        <v>525</v>
      </c>
      <c r="D36" s="1146"/>
      <c r="E36" s="1147"/>
      <c r="F36" s="36">
        <v>0.78</v>
      </c>
      <c r="G36" s="37">
        <v>0.5</v>
      </c>
      <c r="H36" s="37">
        <v>0.78</v>
      </c>
      <c r="I36" s="37">
        <v>1.01</v>
      </c>
      <c r="J36" s="38">
        <v>0.78</v>
      </c>
      <c r="K36" s="22"/>
      <c r="L36" s="22"/>
      <c r="M36" s="22"/>
      <c r="N36" s="22"/>
      <c r="O36" s="22"/>
      <c r="P36" s="22"/>
    </row>
    <row r="37" spans="1:16" ht="39" customHeight="1" x14ac:dyDescent="0.15">
      <c r="A37" s="22"/>
      <c r="B37" s="35"/>
      <c r="C37" s="1145" t="s">
        <v>526</v>
      </c>
      <c r="D37" s="1146"/>
      <c r="E37" s="1147"/>
      <c r="F37" s="36">
        <v>0.49</v>
      </c>
      <c r="G37" s="37">
        <v>0.37</v>
      </c>
      <c r="H37" s="37" t="s">
        <v>527</v>
      </c>
      <c r="I37" s="37" t="s">
        <v>528</v>
      </c>
      <c r="J37" s="38">
        <v>0.7</v>
      </c>
      <c r="K37" s="22"/>
      <c r="L37" s="22"/>
      <c r="M37" s="22"/>
      <c r="N37" s="22"/>
      <c r="O37" s="22"/>
      <c r="P37" s="22"/>
    </row>
    <row r="38" spans="1:16" ht="39" customHeight="1" x14ac:dyDescent="0.15">
      <c r="A38" s="22"/>
      <c r="B38" s="35"/>
      <c r="C38" s="1145" t="s">
        <v>529</v>
      </c>
      <c r="D38" s="1146"/>
      <c r="E38" s="1147"/>
      <c r="F38" s="36">
        <v>0.45</v>
      </c>
      <c r="G38" s="37">
        <v>0.44</v>
      </c>
      <c r="H38" s="37">
        <v>0.28000000000000003</v>
      </c>
      <c r="I38" s="37">
        <v>0.15</v>
      </c>
      <c r="J38" s="38">
        <v>0.31</v>
      </c>
      <c r="K38" s="22"/>
      <c r="L38" s="22"/>
      <c r="M38" s="22"/>
      <c r="N38" s="22"/>
      <c r="O38" s="22"/>
      <c r="P38" s="22"/>
    </row>
    <row r="39" spans="1:16" ht="39" customHeight="1" x14ac:dyDescent="0.15">
      <c r="A39" s="22"/>
      <c r="B39" s="35"/>
      <c r="C39" s="1145" t="s">
        <v>530</v>
      </c>
      <c r="D39" s="1146"/>
      <c r="E39" s="1147"/>
      <c r="F39" s="36">
        <v>0.17</v>
      </c>
      <c r="G39" s="37">
        <v>0.15</v>
      </c>
      <c r="H39" s="37">
        <v>0.16</v>
      </c>
      <c r="I39" s="37">
        <v>0.1</v>
      </c>
      <c r="J39" s="38">
        <v>0.13</v>
      </c>
      <c r="K39" s="22"/>
      <c r="L39" s="22"/>
      <c r="M39" s="22"/>
      <c r="N39" s="22"/>
      <c r="O39" s="22"/>
      <c r="P39" s="22"/>
    </row>
    <row r="40" spans="1:16" ht="39" customHeight="1" x14ac:dyDescent="0.15">
      <c r="A40" s="22"/>
      <c r="B40" s="35"/>
      <c r="C40" s="1145" t="s">
        <v>531</v>
      </c>
      <c r="D40" s="1146"/>
      <c r="E40" s="1147"/>
      <c r="F40" s="36">
        <v>0.02</v>
      </c>
      <c r="G40" s="37">
        <v>0.02</v>
      </c>
      <c r="H40" s="37">
        <v>0.03</v>
      </c>
      <c r="I40" s="37">
        <v>0.05</v>
      </c>
      <c r="J40" s="38">
        <v>0.08</v>
      </c>
      <c r="K40" s="22"/>
      <c r="L40" s="22"/>
      <c r="M40" s="22"/>
      <c r="N40" s="22"/>
      <c r="O40" s="22"/>
      <c r="P40" s="22"/>
    </row>
    <row r="41" spans="1:16" ht="39" customHeight="1" x14ac:dyDescent="0.15">
      <c r="A41" s="22"/>
      <c r="B41" s="35"/>
      <c r="C41" s="1145" t="s">
        <v>532</v>
      </c>
      <c r="D41" s="1146"/>
      <c r="E41" s="1147"/>
      <c r="F41" s="36">
        <v>0</v>
      </c>
      <c r="G41" s="37">
        <v>0.01</v>
      </c>
      <c r="H41" s="37">
        <v>0.02</v>
      </c>
      <c r="I41" s="37">
        <v>0.04</v>
      </c>
      <c r="J41" s="38">
        <v>0.05</v>
      </c>
      <c r="K41" s="22"/>
      <c r="L41" s="22"/>
      <c r="M41" s="22"/>
      <c r="N41" s="22"/>
      <c r="O41" s="22"/>
      <c r="P41" s="22"/>
    </row>
    <row r="42" spans="1:16" ht="39" customHeight="1" x14ac:dyDescent="0.15">
      <c r="A42" s="22"/>
      <c r="B42" s="39"/>
      <c r="C42" s="1145" t="s">
        <v>533</v>
      </c>
      <c r="D42" s="1146"/>
      <c r="E42" s="1147"/>
      <c r="F42" s="36" t="s">
        <v>478</v>
      </c>
      <c r="G42" s="37" t="s">
        <v>478</v>
      </c>
      <c r="H42" s="37" t="s">
        <v>478</v>
      </c>
      <c r="I42" s="37" t="s">
        <v>478</v>
      </c>
      <c r="J42" s="38" t="s">
        <v>478</v>
      </c>
      <c r="K42" s="22"/>
      <c r="L42" s="22"/>
      <c r="M42" s="22"/>
      <c r="N42" s="22"/>
      <c r="O42" s="22"/>
      <c r="P42" s="22"/>
    </row>
    <row r="43" spans="1:16" ht="39" customHeight="1" thickBot="1" x14ac:dyDescent="0.2">
      <c r="A43" s="22"/>
      <c r="B43" s="40"/>
      <c r="C43" s="1148" t="s">
        <v>534</v>
      </c>
      <c r="D43" s="1149"/>
      <c r="E43" s="1150"/>
      <c r="F43" s="41">
        <v>0.03</v>
      </c>
      <c r="G43" s="42">
        <v>0.02</v>
      </c>
      <c r="H43" s="42">
        <v>0.01</v>
      </c>
      <c r="I43" s="42">
        <v>0.03</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31"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648</v>
      </c>
      <c r="L45" s="60">
        <v>654</v>
      </c>
      <c r="M45" s="60">
        <v>654</v>
      </c>
      <c r="N45" s="60">
        <v>643</v>
      </c>
      <c r="O45" s="61">
        <v>570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x14ac:dyDescent="0.15">
      <c r="A48" s="48"/>
      <c r="B48" s="1163"/>
      <c r="C48" s="1164"/>
      <c r="D48" s="62"/>
      <c r="E48" s="1155" t="s">
        <v>15</v>
      </c>
      <c r="F48" s="1155"/>
      <c r="G48" s="1155"/>
      <c r="H48" s="1155"/>
      <c r="I48" s="1155"/>
      <c r="J48" s="1156"/>
      <c r="K48" s="63">
        <v>198</v>
      </c>
      <c r="L48" s="64">
        <v>239</v>
      </c>
      <c r="M48" s="64">
        <v>222</v>
      </c>
      <c r="N48" s="64">
        <v>229</v>
      </c>
      <c r="O48" s="65">
        <v>243</v>
      </c>
      <c r="P48" s="48"/>
      <c r="Q48" s="48"/>
      <c r="R48" s="48"/>
      <c r="S48" s="48"/>
      <c r="T48" s="48"/>
      <c r="U48" s="48"/>
    </row>
    <row r="49" spans="1:21" ht="30.75" customHeight="1" x14ac:dyDescent="0.15">
      <c r="A49" s="48"/>
      <c r="B49" s="1163"/>
      <c r="C49" s="1164"/>
      <c r="D49" s="62"/>
      <c r="E49" s="1155" t="s">
        <v>16</v>
      </c>
      <c r="F49" s="1155"/>
      <c r="G49" s="1155"/>
      <c r="H49" s="1155"/>
      <c r="I49" s="1155"/>
      <c r="J49" s="1156"/>
      <c r="K49" s="63">
        <v>82</v>
      </c>
      <c r="L49" s="64">
        <v>87</v>
      </c>
      <c r="M49" s="64">
        <v>22</v>
      </c>
      <c r="N49" s="64">
        <v>16</v>
      </c>
      <c r="O49" s="65">
        <v>17</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478</v>
      </c>
      <c r="L50" s="64" t="s">
        <v>478</v>
      </c>
      <c r="M50" s="64" t="s">
        <v>478</v>
      </c>
      <c r="N50" s="64" t="s">
        <v>478</v>
      </c>
      <c r="O50" s="65" t="s">
        <v>478</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1</v>
      </c>
      <c r="M51" s="64" t="s">
        <v>478</v>
      </c>
      <c r="N51" s="64" t="s">
        <v>478</v>
      </c>
      <c r="O51" s="65" t="s">
        <v>478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656</v>
      </c>
      <c r="L52" s="64">
        <v>671</v>
      </c>
      <c r="M52" s="64">
        <v>662</v>
      </c>
      <c r="N52" s="64">
        <v>698</v>
      </c>
      <c r="O52" s="65">
        <v>698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272</v>
      </c>
      <c r="L53" s="69">
        <v>310</v>
      </c>
      <c r="M53" s="69">
        <v>236</v>
      </c>
      <c r="N53" s="69">
        <v>190</v>
      </c>
      <c r="O53" s="70">
        <v>132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2016-05-06T06:46:58Z</cp:lastPrinted>
  <dcterms:created xsi:type="dcterms:W3CDTF">2016-02-15T00:51:16Z</dcterms:created>
  <dcterms:modified xsi:type="dcterms:W3CDTF">2016-05-06T06:47:02Z</dcterms:modified>
  <cp:category/>
</cp:coreProperties>
</file>