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95" windowWidth="14940" windowHeight="77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63" i="11" l="1"/>
  <c r="V23" i="11"/>
  <c r="Q23" i="11"/>
  <c r="AA23" i="11"/>
  <c r="AP23" i="11"/>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W42" i="9"/>
  <c r="BW43" i="9" s="1"/>
  <c r="CO34" i="9" s="1"/>
  <c r="BE42" i="9"/>
  <c r="AM42" i="9"/>
  <c r="U42" i="9"/>
  <c r="C42" i="9"/>
  <c r="CO41" i="9"/>
  <c r="BE41" i="9"/>
  <c r="AM41" i="9"/>
  <c r="U41" i="9"/>
  <c r="C41" i="9"/>
  <c r="CO40" i="9"/>
  <c r="BW40" i="9"/>
  <c r="BW41" i="9" s="1"/>
  <c r="BE40" i="9"/>
  <c r="AM40" i="9"/>
  <c r="U40" i="9"/>
  <c r="C40" i="9"/>
  <c r="CO39" i="9"/>
  <c r="BE39" i="9"/>
  <c r="AM39" i="9"/>
  <c r="U39" i="9"/>
  <c r="C39" i="9"/>
  <c r="CO38" i="9"/>
  <c r="BE38" i="9"/>
  <c r="AM38" i="9"/>
  <c r="U38" i="9"/>
  <c r="C38" i="9"/>
  <c r="CO37" i="9"/>
  <c r="BE37" i="9"/>
  <c r="AM37" i="9"/>
  <c r="U37" i="9"/>
  <c r="C37" i="9"/>
  <c r="CO36" i="9"/>
  <c r="AM36" i="9"/>
  <c r="C36" i="9"/>
  <c r="CO35" i="9"/>
  <c r="AM35" i="9"/>
  <c r="C35" i="9"/>
  <c r="BW34" i="9"/>
  <c r="BW35" i="9" s="1"/>
  <c r="BW36" i="9" s="1"/>
  <c r="BW37" i="9" s="1"/>
  <c r="BW38" i="9" s="1"/>
  <c r="BW39" i="9" s="1"/>
  <c r="U34" i="9"/>
  <c r="U35" i="9" s="1"/>
  <c r="U36" i="9" s="1"/>
  <c r="C34" i="9"/>
  <c r="AM34" i="9" l="1"/>
  <c r="BE34" i="9" s="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<sst xmlns="http://schemas.openxmlformats.org/spreadsheetml/2006/main" count="1057" uniqueCount="551">
  <si>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</si>
  <si>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</si>
  <si>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</si>
  <si>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</si>
  <si>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</si>
  <si>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</si>
  <si>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</si>
  <si>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</si>
  <si>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</si>
  <si>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</si>
  <si>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</si>
  <si>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</si>
  <si>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</si>
  <si>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</si>
  <si>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</si>
  <si>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</si>
  <si>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</si>
  <si>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</si>
  <si>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</si>
  <si>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</si>
  <si>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</si>
  <si>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</si>
  <si>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</si>
  <si>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</si>
  <si>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</si>
  <si>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</si>
  <si>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</si>
  <si>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</si>
  <si>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</si>
  <si>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</si>
  <si>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</si>
  <si>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</si>
  <si>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</si>
  <si>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</si>
  <si>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</si>
  <si>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</si>
  <si>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</si>
  <si>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</si>
  <si>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</si>
  <si>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</si>
  <si>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</si>
  <si>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</si>
  <si>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</si>
  <si>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</si>
  <si>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</si>
  <si>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</si>
  <si>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</si>
  <si>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</si>
  <si>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</si>
  <si>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</si>
  <si>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</si>
  <si>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</si>
  <si>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</si>
  <si>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</si>
  <si>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</si>
  <si>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</si>
  <si>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</si>
  <si>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</si>
  <si>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</si>
  <si>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</si>
  <si>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</si>
  <si>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</si>
  <si>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</si>
  <si>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</si>
  <si>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</si>
  <si>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</si>
  <si>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</si>
  <si>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茨城県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</si>
  <si>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</si>
  <si>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</si>
  <si>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</si>
  <si>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</si>
  <si>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</si>
  <si>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</si>
  <si>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</si>
  <si>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</si>
  <si>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</si>
  <si>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</si>
  <si>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</si>
  <si>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</si>
  <si>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</si>
  <si>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</si>
  <si>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阿見町</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</si>
  <si>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</si>
  <si>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</si>
  <si>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</si>
  <si>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</si>
  <si>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</si>
  <si>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</si>
  <si>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</si>
  <si>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</si>
  <si>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</si>
  <si>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</si>
  <si>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</si>
  <si>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</si>
  <si>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</si>
  <si>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</si>
  <si>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</si>
  <si>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</si>
  <si>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</si>
  <si>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</si>
  <si>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</si>
  <si>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</si>
  <si>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</si>
  <si>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</si>
  <si>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</si>
  <si>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</si>
  <si>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</si>
  <si>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</si>
  <si>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</si>
  <si>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</si>
  <si>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</si>
  <si>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</si>
  <si>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</si>
  <si>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</si>
  <si>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</si>
  <si>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</si>
  <si>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</si>
  <si>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</si>
  <si>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</si>
  <si>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</si>
  <si>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</si>
  <si>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</si>
  <si>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</si>
  <si>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</si>
  <si>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</si>
  <si>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</si>
  <si>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</si>
  <si>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</si>
  <si>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</si>
  <si>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</si>
  <si>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</si>
  <si>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</si>
  <si>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</si>
  <si>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</si>
  <si>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</si>
  <si>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</si>
  <si>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</si>
  <si>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</si>
  <si>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</si>
  <si>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</si>
  <si>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</si>
  <si>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</si>
  <si>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</si>
  <si>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</si>
  <si>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</si>
  <si>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</si>
  <si>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</si>
  <si>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</si>
  <si>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</si>
  <si>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</si>
  <si>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</si>
  <si>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</si>
  <si>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</si>
  <si>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</si>
  <si>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</si>
  <si>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</si>
  <si>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</si>
  <si>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</si>
  <si>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</si>
  <si>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</si>
  <si>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</si>
  <si>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</si>
  <si>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</si>
  <si>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</si>
  <si>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</si>
  <si>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</si>
  <si>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</si>
  <si>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</si>
  <si>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</si>
  <si>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</si>
  <si>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</si>
  <si>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</si>
  <si>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</si>
  <si>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</si>
  <si>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</si>
  <si>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</si>
  <si>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</si>
  <si>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</si>
  <si>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</si>
  <si>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</si>
  <si>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</si>
  <si>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</si>
  <si>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</si>
  <si>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</si>
  <si>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</si>
  <si>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</si>
  <si>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</si>
  <si>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</si>
  <si>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</si>
  <si>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</si>
  <si>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</si>
  <si>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</si>
  <si>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</si>
  <si>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</si>
  <si>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茨城県阿見町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</si>
  <si>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</si>
  <si>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</si>
  <si>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</si>
  <si>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</si>
  <si>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</si>
  <si>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</si>
  <si>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</si>
  <si>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</si>
  <si>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</si>
  <si>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</si>
  <si>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</si>
  <si>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</si>
  <si>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</si>
  <si>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</si>
  <si>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</si>
  <si>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</si>
  <si>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</si>
  <si>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</si>
  <si>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</si>
  <si>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</si>
  <si>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</si>
  <si>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</si>
  <si>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</si>
  <si>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</si>
  <si>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</si>
  <si>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</si>
  <si>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</si>
  <si>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</si>
  <si>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</si>
  <si>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</si>
  <si>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</si>
  <si>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</si>
  <si>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</si>
  <si>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</si>
  <si>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</si>
  <si>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</si>
  <si>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</si>
  <si>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</si>
  <si>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</si>
  <si>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</si>
  <si>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</si>
  <si>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</si>
  <si>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</si>
  <si>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</si>
  <si>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</si>
  <si>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</si>
  <si>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</si>
  <si>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</si>
  <si>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</si>
  <si>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</si>
  <si>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</si>
  <si>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</si>
  <si>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</si>
  <si>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</si>
  <si>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</si>
  <si>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</si>
  <si>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</si>
  <si>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</si>
  <si>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</si>
  <si>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</si>
  <si>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</si>
  <si>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</si>
  <si>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</si>
  <si>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</si>
  <si>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</si>
  <si>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</si>
  <si>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</si>
  <si>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</si>
  <si>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</si>
  <si>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</si>
  <si>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</si>
  <si>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</si>
  <si>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</si>
  <si>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</si>
  <si>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</si>
  <si>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</si>
  <si>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</si>
  <si>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</si>
  <si>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</si>
  <si>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</si>
  <si>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</si>
  <si>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</si>
  <si>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</si>
  <si>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</si>
  <si>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</si>
  <si>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</si>
  <si>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</si>
  <si>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</si>
  <si>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</si>
  <si>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</si>
  <si>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</si>
  <si>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</si>
  <si>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</si>
  <si>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</si>
  <si>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</si>
  <si>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</si>
  <si>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</si>
  <si>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</si>
  <si>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</si>
  <si>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</si>
  <si>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</si>
  <si>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</si>
  <si>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</si>
  <si>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</si>
  <si>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</si>
  <si>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</si>
  <si>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</si>
  <si>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</si>
  <si>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</si>
  <si>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</si>
  <si>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</si>
  <si>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</si>
  <si>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</si>
  <si>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</si>
  <si>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</si>
  <si>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</si>
  <si>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</si>
  <si>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</si>
  <si>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</si>
  <si>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</si>
  <si>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</si>
  <si>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</si>
  <si>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</si>
  <si>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</si>
  <si>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</si>
  <si>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</si>
  <si>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</si>
  <si>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</si>
  <si>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</si>
  <si>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</si>
  <si>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</si>
  <si>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</si>
  <si>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</si>
  <si>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</si>
  <si>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</si>
  <si>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</si>
  <si>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</si>
  <si>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</si>
  <si>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</si>
  <si>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</si>
  <si>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</si>
  <si>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</si>
  <si>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</si>
  <si>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</si>
  <si>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</si>
  <si>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</si>
  <si>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</si>
  <si>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</si>
  <si>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</si>
  <si>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茨城県阿見町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</si>
  <si>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</si>
  <si>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</si>
  <si>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</si>
  <si>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</si>
  <si>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</si>
  <si>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</si>
  <si>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</si>
  <si>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</si>
  <si>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</si>
  <si>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</si>
  <si>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</si>
  <si>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</si>
  <si>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</si>
  <si>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</si>
  <si>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</si>
  <si>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</si>
  <si>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</si>
  <si>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</si>
  <si>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</si>
  <si>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</si>
  <si>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</si>
  <si>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</si>
  <si>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</si>
  <si>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</si>
  <si>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</si>
  <si>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</si>
  <si>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</si>
  <si>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</si>
  <si>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</si>
  <si>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</si>
  <si>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</si>
  <si>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</si>
  <si>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</si>
  <si>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</si>
  <si>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</si>
  <si>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</si>
  <si>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</si>
  <si>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</si>
  <si>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</si>
  <si>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</si>
  <si>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</si>
  <si>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土地区画整理事業特別会計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</si>
  <si>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</si>
  <si>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</si>
  <si>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</si>
  <si>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</si>
  <si>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</si>
  <si>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</si>
  <si>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</si>
  <si>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</si>
  <si>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</si>
  <si>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</si>
  <si>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</si>
  <si>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</si>
  <si>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</si>
  <si>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</si>
  <si>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</si>
  <si>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</si>
  <si>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</si>
  <si>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</si>
  <si>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</si>
  <si>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</si>
  <si>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</si>
  <si>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</si>
  <si>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</si>
  <si>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</si>
  <si>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</si>
  <si>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</si>
  <si>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</si>
  <si>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</si>
  <si>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</si>
  <si>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</si>
  <si>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</si>
  <si>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</si>
  <si>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</si>
  <si>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</si>
  <si>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</si>
  <si>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</si>
  <si>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</si>
  <si>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</si>
  <si>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</si>
  <si>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</si>
  <si>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</si>
  <si>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</si>
  <si>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</si>
  <si>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</si>
  <si>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</si>
  <si>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</si>
  <si>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</si>
  <si>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</si>
  <si>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</si>
  <si>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</si>
  <si>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</si>
  <si>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</si>
  <si>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農業集落排水事業特別会計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</si>
  <si>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</si>
  <si>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</si>
  <si>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</si>
  <si>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</si>
  <si>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</si>
  <si>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</si>
  <si>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</si>
  <si>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</si>
  <si>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</si>
  <si>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</si>
  <si>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</si>
  <si>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</si>
  <si>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</si>
  <si>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</si>
  <si>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</si>
  <si>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</si>
  <si>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</si>
  <si>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</si>
  <si>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</si>
  <si>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</si>
  <si>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</si>
  <si>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</si>
  <si>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</si>
  <si>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</si>
  <si>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</si>
  <si>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</si>
  <si>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</si>
  <si>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</si>
  <si>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</si>
  <si>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</si>
  <si>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</si>
  <si>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</si>
  <si>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</si>
  <si>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</si>
  <si>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</si>
  <si>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</si>
  <si>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</si>
  <si>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</si>
  <si>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</si>
  <si>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</si>
  <si>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</si>
  <si>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</si>
  <si>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</si>
  <si>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</si>
  <si>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</si>
  <si>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</si>
  <si>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</si>
  <si>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</si>
  <si>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</si>
  <si>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</si>
  <si>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</si>
  <si>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</si>
  <si>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</si>
  <si>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</si>
  <si>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</si>
  <si>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</si>
  <si>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</si>
  <si>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</si>
  <si>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</si>
  <si>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</si>
  <si>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</si>
  <si>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</si>
  <si>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</si>
  <si>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</si>
  <si>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</si>
  <si>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</si>
  <si>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</si>
  <si>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</si>
  <si>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</si>
  <si>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</si>
  <si>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</si>
  <si>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</si>
  <si>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</si>
  <si>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</si>
  <si>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</si>
  <si>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</si>
  <si>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</si>
  <si>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</si>
  <si>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</si>
  <si>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</si>
  <si>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</si>
  <si>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3.07</t>
  </si>
  <si>
    <t>水道事業会計</t>
  </si>
  <si>
    <t>国民健康保険特別会計</t>
  </si>
  <si>
    <t>公共下水道事業特別会計</t>
  </si>
  <si>
    <t>一般会計</t>
  </si>
  <si>
    <t>介護保険特別会計</t>
  </si>
  <si>
    <t>土地区画整理事業特別会計</t>
  </si>
  <si>
    <t>農業集落排水事業特別会計</t>
  </si>
  <si>
    <t>後期高齢者医療特別会計</t>
  </si>
  <si>
    <t>その他会計（赤字）</t>
  </si>
  <si>
    <t>その他会計（黒字）</t>
  </si>
  <si>
    <t>-</t>
    <phoneticPr fontId="2"/>
  </si>
  <si>
    <t>-</t>
    <phoneticPr fontId="2"/>
  </si>
  <si>
    <t>-</t>
    <phoneticPr fontId="2"/>
  </si>
  <si>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2"/>
  </si>
  <si>
    <t>茨城県市町村総合事務組合（県民交通災害共済事業特別会計）</t>
    <rPh sb="13" eb="15">
      <t>ケンミン</t>
    </rPh>
    <rPh sb="15" eb="17">
      <t>コウツウ</t>
    </rPh>
    <rPh sb="17" eb="19">
      <t>サイガイ</t>
    </rPh>
    <rPh sb="19" eb="21">
      <t>キョウサイ</t>
    </rPh>
    <rPh sb="21" eb="23">
      <t>ジギョウ</t>
    </rPh>
    <rPh sb="23" eb="25">
      <t>トクベツ</t>
    </rPh>
    <rPh sb="25" eb="27">
      <t>カイケイ</t>
    </rPh>
    <phoneticPr fontId="2"/>
  </si>
  <si>
    <t>茨城租税債権管理機構</t>
    <rPh sb="0" eb="2">
      <t>イバラキ</t>
    </rPh>
    <rPh sb="2" eb="4">
      <t>ソゼイ</t>
    </rPh>
    <rPh sb="4" eb="6">
      <t>サイケン</t>
    </rPh>
    <rPh sb="6" eb="8">
      <t>カンリ</t>
    </rPh>
    <rPh sb="8" eb="10">
      <t>キコウ</t>
    </rPh>
    <phoneticPr fontId="2"/>
  </si>
  <si>
    <t>茨城県後期高齢者医療広域連合（一般会計）</t>
    <rPh sb="0" eb="3">
      <t>イバラキケン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</si>
  <si>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茨城県後期高齢者医療広域連合（後期高齢医療特別会計）</t>
    <rPh sb="15" eb="17">
      <t>コウキ</t>
    </rPh>
    <rPh sb="17" eb="19">
      <t>コウレイ</t>
    </rPh>
    <rPh sb="19" eb="21">
      <t>イリョウ</t>
    </rPh>
    <rPh sb="21" eb="23">
      <t>トクベツ</t>
    </rPh>
    <rPh sb="23" eb="25">
      <t>カイケイ</t>
    </rPh>
    <phoneticPr fontId="2"/>
  </si>
  <si>
    <t>龍ケ崎地方衛生組合</t>
    <rPh sb="0" eb="3">
      <t>リュウガサキ</t>
    </rPh>
    <rPh sb="3" eb="5">
      <t>チホウ</t>
    </rPh>
    <rPh sb="5" eb="7">
      <t>エイセイ</t>
    </rPh>
    <rPh sb="7" eb="9">
      <t>クミアイ</t>
    </rPh>
    <phoneticPr fontId="2"/>
  </si>
  <si>
    <t>牛久市・阿見町斎場組合</t>
    <rPh sb="0" eb="3">
      <t>ウシクシ</t>
    </rPh>
    <rPh sb="4" eb="7">
      <t>アミマチ</t>
    </rPh>
    <rPh sb="7" eb="9">
      <t>サイジョウ</t>
    </rPh>
    <rPh sb="9" eb="11">
      <t>クミアイ</t>
    </rPh>
    <phoneticPr fontId="2"/>
  </si>
  <si>
    <t>-</t>
    <phoneticPr fontId="2"/>
  </si>
  <si>
    <t>阿見町土地開発公社</t>
    <rPh sb="0" eb="3">
      <t>アミマチ</t>
    </rPh>
    <rPh sb="3" eb="5">
      <t>トチ</t>
    </rPh>
    <rPh sb="5" eb="7">
      <t>カイハツ</t>
    </rPh>
    <rPh sb="7" eb="9">
      <t>コウシャ</t>
    </rPh>
    <phoneticPr fontId="2"/>
  </si>
  <si>
    <t>稲敷地方広域市町村圏事務組合（一般会計）</t>
    <rPh sb="0" eb="2">
      <t>イナシキ</t>
    </rPh>
    <rPh sb="2" eb="4">
      <t>チホウ</t>
    </rPh>
    <rPh sb="4" eb="6">
      <t>コウイキ</t>
    </rPh>
    <rPh sb="6" eb="9">
      <t>シチョウソン</t>
    </rPh>
    <rPh sb="9" eb="10">
      <t>ケン</t>
    </rPh>
    <rPh sb="10" eb="12">
      <t>ジム</t>
    </rPh>
    <rPh sb="12" eb="14">
      <t>クミアイ</t>
    </rPh>
    <rPh sb="15" eb="17">
      <t>イッパン</t>
    </rPh>
    <rPh sb="17" eb="19">
      <t>カイケイ</t>
    </rPh>
    <phoneticPr fontId="2"/>
  </si>
  <si>
    <t>稲敷地方広域市町村圏事務組合
（養護老人ホーム松風園特別会計）</t>
    <rPh sb="0" eb="2">
      <t>イナシキ</t>
    </rPh>
    <rPh sb="2" eb="4">
      <t>チホウ</t>
    </rPh>
    <rPh sb="4" eb="6">
      <t>コウイキ</t>
    </rPh>
    <rPh sb="6" eb="9">
      <t>シチョウソン</t>
    </rPh>
    <rPh sb="9" eb="10">
      <t>ケン</t>
    </rPh>
    <rPh sb="10" eb="12">
      <t>ジム</t>
    </rPh>
    <rPh sb="12" eb="14">
      <t>クミアイ</t>
    </rPh>
    <rPh sb="16" eb="18">
      <t>ヨウゴ</t>
    </rPh>
    <rPh sb="18" eb="20">
      <t>ロウジン</t>
    </rPh>
    <rPh sb="23" eb="25">
      <t>ショウフウ</t>
    </rPh>
    <rPh sb="25" eb="26">
      <t>エン</t>
    </rPh>
    <rPh sb="26" eb="28">
      <t>トクベツ</t>
    </rPh>
    <rPh sb="28" eb="30">
      <t>カイケイ</t>
    </rPh>
    <phoneticPr fontId="2"/>
  </si>
  <si>
    <t>稲敷地方広域市町村圏事務組合
（水防事業特別会計）</t>
    <rPh sb="0" eb="2">
      <t>イナシキ</t>
    </rPh>
    <rPh sb="2" eb="4">
      <t>チホウ</t>
    </rPh>
    <rPh sb="4" eb="6">
      <t>コウイキ</t>
    </rPh>
    <rPh sb="6" eb="9">
      <t>シチョウソン</t>
    </rPh>
    <rPh sb="9" eb="10">
      <t>ケン</t>
    </rPh>
    <rPh sb="10" eb="12">
      <t>ジム</t>
    </rPh>
    <rPh sb="12" eb="14">
      <t>クミアイ</t>
    </rPh>
    <rPh sb="16" eb="18">
      <t>スイボウ</t>
    </rPh>
    <rPh sb="18" eb="20">
      <t>ジギョウ</t>
    </rPh>
    <rPh sb="20" eb="22">
      <t>トクベツ</t>
    </rPh>
    <rPh sb="22" eb="24">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</si>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</sst>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32743</c:v>
                </c:pt>
                <c:pt idx="1">
                  <c:v>18567</c:v>
                </c:pt>
                <c:pt idx="2">
                  <c:v>63030</c:v>
                </c:pt>
                <c:pt idx="3">
                  <c:v>42647</c:v>
                </c:pt>
                <c:pt idx="4">
                  <c:v>56014</c:v>
                </c:pt>
              </c:numCache>
            </c:numRef>
          </c:val>
          <c:smooth val="0"/>
        </c:ser>
        <c:dLbls>
          <c:showLegendKey val="0"/>
          <c:showVal val="0"/>
          <c:showCatName val="0"/>
          <c:showSerName val="0"/>
          <c:showPercent val="0"/>
          <c:showBubbleSize val="0"/>
        </c:dLbls>
        <c:marker val="1"/>
        <c:smooth val="0"/>
        <c:axId val="151444480"/>
        <c:axId val="162022528"/>
      </c:lineChart>
      <c:catAx>
        <c:axId val="1514444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2022528"/>
        <c:crosses val="autoZero"/>
        <c:auto val="1"/>
        <c:lblAlgn val="ctr"/>
        <c:lblOffset val="100"/>
        <c:tickLblSkip val="1"/>
        <c:tickMarkSkip val="1"/>
        <c:noMultiLvlLbl val="0"/>
      </c:catAx>
      <c:valAx>
        <c:axId val="16202252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1444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10.42</c:v>
                </c:pt>
                <c:pt idx="1">
                  <c:v>11.05</c:v>
                </c:pt>
                <c:pt idx="2">
                  <c:v>6.29</c:v>
                </c:pt>
                <c:pt idx="3">
                  <c:v>8.2899999999999991</c:v>
                </c:pt>
                <c:pt idx="4">
                  <c:v>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18.059999999999999</c:v>
                </c:pt>
                <c:pt idx="1">
                  <c:v>29.11</c:v>
                </c:pt>
                <c:pt idx="2">
                  <c:v>38.96</c:v>
                </c:pt>
                <c:pt idx="3">
                  <c:v>40.229999999999997</c:v>
                </c:pt>
                <c:pt idx="4">
                  <c:v>40.14</c:v>
                </c:pt>
              </c:numCache>
            </c:numRef>
          </c:val>
        </c:ser>
        <c:dLbls>
          <c:showLegendKey val="0"/>
          <c:showVal val="0"/>
          <c:showCatName val="0"/>
          <c:showSerName val="0"/>
          <c:showPercent val="0"/>
          <c:showBubbleSize val="0"/>
        </c:dLbls>
        <c:gapWidth val="250"/>
        <c:overlap val="100"/>
        <c:axId val="163586048"/>
        <c:axId val="163587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8.8000000000000007</c:v>
                </c:pt>
                <c:pt idx="1">
                  <c:v>11.51</c:v>
                </c:pt>
                <c:pt idx="2">
                  <c:v>4.95</c:v>
                </c:pt>
                <c:pt idx="3">
                  <c:v>3.9</c:v>
                </c:pt>
                <c:pt idx="4">
                  <c:v>-3.07</c:v>
                </c:pt>
              </c:numCache>
            </c:numRef>
          </c:val>
          <c:smooth val="0"/>
        </c:ser>
        <c:dLbls>
          <c:showLegendKey val="0"/>
          <c:showVal val="0"/>
          <c:showCatName val="0"/>
          <c:showSerName val="0"/>
          <c:showPercent val="0"/>
          <c:showBubbleSize val="0"/>
        </c:dLbls>
        <c:marker val="1"/>
        <c:smooth val="0"/>
        <c:axId val="163586048"/>
        <c:axId val="163587968"/>
      </c:lineChart>
      <c:catAx>
        <c:axId val="163586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3587968"/>
        <c:crosses val="autoZero"/>
        <c:auto val="1"/>
        <c:lblAlgn val="ctr"/>
        <c:lblOffset val="100"/>
        <c:tickLblSkip val="1"/>
        <c:tickMarkSkip val="1"/>
        <c:noMultiLvlLbl val="0"/>
      </c:catAx>
      <c:valAx>
        <c:axId val="163587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5860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0.01</c:v>
                </c:pt>
                <c:pt idx="4">
                  <c:v>#N/A</c:v>
                </c:pt>
                <c:pt idx="5">
                  <c:v>0.01</c:v>
                </c:pt>
                <c:pt idx="6">
                  <c:v>#N/A</c:v>
                </c:pt>
                <c:pt idx="7">
                  <c:v>0.01</c:v>
                </c:pt>
                <c:pt idx="8">
                  <c:v>#N/A</c:v>
                </c:pt>
                <c:pt idx="9">
                  <c:v>0.01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0.11</c:v>
                </c:pt>
                <c:pt idx="4">
                  <c:v>#N/A</c:v>
                </c:pt>
                <c:pt idx="5">
                  <c:v>0.13</c:v>
                </c:pt>
                <c:pt idx="6">
                  <c:v>#N/A</c:v>
                </c:pt>
                <c:pt idx="7">
                  <c:v>0.16</c:v>
                </c:pt>
                <c:pt idx="8">
                  <c:v>#N/A</c:v>
                </c:pt>
                <c:pt idx="9">
                  <c:v>0.15</c:v>
                </c:pt>
              </c:numCache>
            </c:numRef>
          </c:val>
        </c:ser>
        <c:ser>
          <c:idx val="4"/>
          <c:order val="4"/>
          <c:tx>
            <c:strRef>
              <c:f>データシート!$A$31</c:f>
              <c:strCache>
                <c:ptCount val="1"/>
                <c:pt idx="0">
                  <c:v>土地区画整理事業特別会計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0.33</c:v>
                </c:pt>
                <c:pt idx="2">
                  <c:v>#N/A</c:v>
                </c:pt>
                <c:pt idx="3">
                  <c:v>0.24</c:v>
                </c:pt>
                <c:pt idx="4">
                  <c:v>#N/A</c:v>
                </c:pt>
                <c:pt idx="5">
                  <c:v>0.08</c:v>
                </c:pt>
                <c:pt idx="6">
                  <c:v>#N/A</c:v>
                </c:pt>
                <c:pt idx="7">
                  <c:v>0.92</c:v>
                </c:pt>
                <c:pt idx="8">
                  <c:v>#N/A</c:v>
                </c:pt>
                <c:pt idx="9">
                  <c:v>0.21</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0.21</c:v>
                </c:pt>
                <c:pt idx="2">
                  <c:v>#N/A</c:v>
                </c:pt>
                <c:pt idx="3">
                  <c:v>0</c:v>
                </c:pt>
                <c:pt idx="4">
                  <c:v>#N/A</c:v>
                </c:pt>
                <c:pt idx="5">
                  <c:v>0.25</c:v>
                </c:pt>
                <c:pt idx="6">
                  <c:v>#N/A</c:v>
                </c:pt>
                <c:pt idx="7">
                  <c:v>0.6</c:v>
                </c:pt>
                <c:pt idx="8">
                  <c:v>#N/A</c:v>
                </c:pt>
                <c:pt idx="9">
                  <c:v>0.46</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10.42</c:v>
                </c:pt>
                <c:pt idx="2">
                  <c:v>#N/A</c:v>
                </c:pt>
                <c:pt idx="3">
                  <c:v>11.05</c:v>
                </c:pt>
                <c:pt idx="4">
                  <c:v>#N/A</c:v>
                </c:pt>
                <c:pt idx="5">
                  <c:v>6.28</c:v>
                </c:pt>
                <c:pt idx="6">
                  <c:v>#N/A</c:v>
                </c:pt>
                <c:pt idx="7">
                  <c:v>8.2799999999999994</c:v>
                </c:pt>
                <c:pt idx="8">
                  <c:v>#N/A</c:v>
                </c:pt>
                <c:pt idx="9">
                  <c:v>5.19</c:v>
                </c:pt>
              </c:numCache>
            </c:numRef>
          </c:val>
        </c:ser>
        <c:ser>
          <c:idx val="7"/>
          <c:order val="7"/>
          <c:tx>
            <c:strRef>
              <c:f>データシート!$A$34</c:f>
              <c:strCache>
                <c:ptCount val="1"/>
                <c:pt idx="0">
                  <c:v>公共下水道事業特別会計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0.52</c:v>
                </c:pt>
                <c:pt idx="2">
                  <c:v>#N/A</c:v>
                </c:pt>
                <c:pt idx="3">
                  <c:v>0.49</c:v>
                </c:pt>
                <c:pt idx="4">
                  <c:v>#N/A</c:v>
                </c:pt>
                <c:pt idx="5">
                  <c:v>0.85</c:v>
                </c:pt>
                <c:pt idx="6">
                  <c:v>#N/A</c:v>
                </c:pt>
                <c:pt idx="7">
                  <c:v>1.29</c:v>
                </c:pt>
                <c:pt idx="8">
                  <c:v>#N/A</c:v>
                </c:pt>
                <c:pt idx="9">
                  <c:v>6.24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6.34</c:v>
                </c:pt>
                <c:pt idx="2">
                  <c:v>#N/A</c:v>
                </c:pt>
                <c:pt idx="3">
                  <c:v>6.5</c:v>
                </c:pt>
                <c:pt idx="4">
                  <c:v>#N/A</c:v>
                </c:pt>
                <c:pt idx="5">
                  <c:v>8.35</c:v>
                </c:pt>
                <c:pt idx="6">
                  <c:v>#N/A</c:v>
                </c:pt>
                <c:pt idx="7">
                  <c:v>7</c:v>
                </c:pt>
                <c:pt idx="8">
                  <c:v>#N/A</c:v>
                </c:pt>
                <c:pt idx="9">
                  <c:v>6.55</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11.63</c:v>
                </c:pt>
                <c:pt idx="2">
                  <c:v>#N/A</c:v>
                </c:pt>
                <c:pt idx="3">
                  <c:v>9.66</c:v>
                </c:pt>
                <c:pt idx="4">
                  <c:v>#N/A</c:v>
                </c:pt>
                <c:pt idx="5">
                  <c:v>8.31</c:v>
                </c:pt>
                <c:pt idx="6">
                  <c:v>#N/A</c:v>
                </c:pt>
                <c:pt idx="7">
                  <c:v>9.18</c:v>
                </c:pt>
                <c:pt idx="8">
                  <c:v>#N/A</c:v>
                </c:pt>
                <c:pt idx="9">
                  <c:v>8.4600000000000009</c:v>
                </c:pt>
              </c:numCache>
            </c:numRef>
          </c:val>
        </c:ser>
        <c:dLbls>
          <c:showLegendKey val="0"/>
          <c:showVal val="0"/>
          <c:showCatName val="0"/>
          <c:showSerName val="0"/>
          <c:showPercent val="0"/>
          <c:showBubbleSize val="0"/>
        </c:dLbls>
        <c:gapWidth val="150"/>
        <c:overlap val="100"/>
        <c:axId val="161577216"/>
        <c:axId val="161579008"/>
      </c:barChart>
      <c:catAx>
        <c:axId val="161577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1579008"/>
        <c:crosses val="autoZero"/>
        <c:auto val="1"/>
        <c:lblAlgn val="ctr"/>
        <c:lblOffset val="100"/>
        <c:tickLblSkip val="1"/>
        <c:tickMarkSkip val="1"/>
        <c:noMultiLvlLbl val="0"/>
      </c:catAx>
      <c:valAx>
        <c:axId val="161579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15772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1660</c:v>
                </c:pt>
                <c:pt idx="5">
                  <c:v>1568</c:v>
                </c:pt>
                <c:pt idx="8">
                  <c:v>1492</c:v>
                </c:pt>
                <c:pt idx="11">
                  <c:v>1528</c:v>
                </c:pt>
                <c:pt idx="14">
                  <c:v>1576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142</c:v>
                </c:pt>
                <c:pt idx="3">
                  <c:v>129</c:v>
                </c:pt>
                <c:pt idx="6">
                  <c:v>105</c:v>
                </c:pt>
                <c:pt idx="9">
                  <c:v>87</c:v>
                </c:pt>
                <c:pt idx="12">
                  <c:v>43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759</c:v>
                </c:pt>
                <c:pt idx="3">
                  <c:v>788</c:v>
                </c:pt>
                <c:pt idx="6">
                  <c:v>634</c:v>
                </c:pt>
                <c:pt idx="9">
                  <c:v>573</c:v>
                </c:pt>
                <c:pt idx="12">
                  <c:v>562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1586</c:v>
                </c:pt>
                <c:pt idx="3">
                  <c:v>1325</c:v>
                </c:pt>
                <c:pt idx="6">
                  <c:v>1326</c:v>
                </c:pt>
                <c:pt idx="9">
                  <c:v>1354</c:v>
                </c:pt>
                <c:pt idx="12">
                  <c:v>1292</c:v>
                </c:pt>
              </c:numCache>
            </c:numRef>
          </c:val>
        </c:ser>
        <c:dLbls>
          <c:showLegendKey val="0"/>
          <c:showVal val="0"/>
          <c:showCatName val="0"/>
          <c:showSerName val="0"/>
          <c:showPercent val="0"/>
          <c:showBubbleSize val="0"/>
        </c:dLbls>
        <c:gapWidth val="100"/>
        <c:overlap val="100"/>
        <c:axId val="163727232"/>
        <c:axId val="1637335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827</c:v>
                </c:pt>
                <c:pt idx="2">
                  <c:v>#N/A</c:v>
                </c:pt>
                <c:pt idx="3">
                  <c:v>#N/A</c:v>
                </c:pt>
                <c:pt idx="4">
                  <c:v>674</c:v>
                </c:pt>
                <c:pt idx="5">
                  <c:v>#N/A</c:v>
                </c:pt>
                <c:pt idx="6">
                  <c:v>#N/A</c:v>
                </c:pt>
                <c:pt idx="7">
                  <c:v>573</c:v>
                </c:pt>
                <c:pt idx="8">
                  <c:v>#N/A</c:v>
                </c:pt>
                <c:pt idx="9">
                  <c:v>#N/A</c:v>
                </c:pt>
                <c:pt idx="10">
                  <c:v>486</c:v>
                </c:pt>
                <c:pt idx="11">
                  <c:v>#N/A</c:v>
                </c:pt>
                <c:pt idx="12">
                  <c:v>#N/A</c:v>
                </c:pt>
                <c:pt idx="13">
                  <c:v>321</c:v>
                </c:pt>
                <c:pt idx="14">
                  <c:v>#N/A</c:v>
                </c:pt>
              </c:numCache>
            </c:numRef>
          </c:val>
          <c:smooth val="0"/>
        </c:ser>
        <c:dLbls>
          <c:showLegendKey val="0"/>
          <c:showVal val="0"/>
          <c:showCatName val="0"/>
          <c:showSerName val="0"/>
          <c:showPercent val="0"/>
          <c:showBubbleSize val="0"/>
        </c:dLbls>
        <c:marker val="1"/>
        <c:smooth val="0"/>
        <c:axId val="163727232"/>
        <c:axId val="163733504"/>
      </c:lineChart>
      <c:catAx>
        <c:axId val="163727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3733504"/>
        <c:crosses val="autoZero"/>
        <c:auto val="1"/>
        <c:lblAlgn val="ctr"/>
        <c:lblOffset val="100"/>
        <c:tickLblSkip val="1"/>
        <c:tickMarkSkip val="1"/>
        <c:noMultiLvlLbl val="0"/>
      </c:catAx>
      <c:valAx>
        <c:axId val="163733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3727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12822</c:v>
                </c:pt>
                <c:pt idx="5">
                  <c:v>13098</c:v>
                </c:pt>
                <c:pt idx="8">
                  <c:v>13208</c:v>
                </c:pt>
                <c:pt idx="11">
                  <c:v>13232</c:v>
                </c:pt>
                <c:pt idx="14">
                  <c:v>13487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3621</c:v>
                </c:pt>
                <c:pt idx="5">
                  <c:v>3580</c:v>
                </c:pt>
                <c:pt idx="8">
                  <c:v>3076</c:v>
                </c:pt>
                <c:pt idx="11">
                  <c:v>2956</c:v>
                </c:pt>
                <c:pt idx="14">
                  <c:v>2856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4451</c:v>
                </c:pt>
                <c:pt idx="5">
                  <c:v>5454</c:v>
                </c:pt>
                <c:pt idx="8">
                  <c:v>6308</c:v>
                </c:pt>
                <c:pt idx="11">
                  <c:v>6518</c:v>
                </c:pt>
                <c:pt idx="14">
                  <c:v>6794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c:v>
                </c:pt>
                <c:pt idx="3">
                  <c:v>2</c:v>
                </c:pt>
                <c:pt idx="6">
                  <c:v>5</c:v>
                </c:pt>
                <c:pt idx="9">
                  <c:v>16</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2265</c:v>
                </c:pt>
                <c:pt idx="3">
                  <c:v>2044</c:v>
                </c:pt>
                <c:pt idx="6">
                  <c:v>1891</c:v>
                </c:pt>
                <c:pt idx="9">
                  <c:v>1759</c:v>
                </c:pt>
                <c:pt idx="12">
                  <c:v>962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498</c:v>
                </c:pt>
                <c:pt idx="3">
                  <c:v>378</c:v>
                </c:pt>
                <c:pt idx="6">
                  <c:v>270</c:v>
                </c:pt>
                <c:pt idx="9">
                  <c:v>189</c:v>
                </c:pt>
                <c:pt idx="12">
                  <c:v>169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8462</c:v>
                </c:pt>
                <c:pt idx="3">
                  <c:v>8492</c:v>
                </c:pt>
                <c:pt idx="6">
                  <c:v>7398</c:v>
                </c:pt>
                <c:pt idx="9">
                  <c:v>6843</c:v>
                </c:pt>
                <c:pt idx="12">
                  <c:v>6055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14</c:v>
                </c:pt>
                <c:pt idx="3">
                  <c:v>207</c:v>
                </c:pt>
                <c:pt idx="6">
                  <c:v>14</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10848</c:v>
                </c:pt>
                <c:pt idx="3">
                  <c:v>10711</c:v>
                </c:pt>
                <c:pt idx="6">
                  <c:v>12398</c:v>
                </c:pt>
                <c:pt idx="9">
                  <c:v>12393</c:v>
                </c:pt>
                <c:pt idx="12">
                  <c:v>12901</c:v>
                </c:pt>
              </c:numCache>
            </c:numRef>
          </c:val>
        </c:ser>
        <c:dLbls>
          <c:showLegendKey val="0"/>
          <c:showVal val="0"/>
          <c:showCatName val="0"/>
          <c:showSerName val="0"/>
          <c:showPercent val="0"/>
          <c:showBubbleSize val="0"/>
        </c:dLbls>
        <c:gapWidth val="100"/>
        <c:overlap val="100"/>
        <c:axId val="151598976"/>
        <c:axId val="1516052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1202</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51598976"/>
        <c:axId val="151605248"/>
      </c:lineChart>
      <c:catAx>
        <c:axId val="151598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1605248"/>
        <c:crosses val="autoZero"/>
        <c:auto val="1"/>
        <c:lblAlgn val="ctr"/>
        <c:lblOffset val="100"/>
        <c:tickLblSkip val="1"/>
        <c:tickMarkSkip val="1"/>
        <c:noMultiLvlLbl val="0"/>
      </c:catAx>
      <c:valAx>
        <c:axId val="1516052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598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茨城県阿見町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47,576
46,888
71.40
15,595,691
14,903,003
481,474
9,267,538
12,901,488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法人町民税が減少する一方、新築家屋の増により固定資産税が増加したため、財政力指数も微増ながら改善した。</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今後も財政基盤全体の安定・向上を図るため、歳出の徹底的な見直しと、企業誘致、徴収業務の強化等の歳入確保に努め、財政の健全化を推進する。</a:t>
          </a:r>
          <a:endParaRPr lang="ja-JP" altLang="ja-JP" sz="1300">
            <a:effectLst/>
          </a:endParaRPr>
        </a:p>
        <a:p>
          <a:endParaRPr kumimoji="1" lang="en-US" altLang="ja-JP" sz="1300">
            <a:latin typeface="ＭＳ Ｐゴシック"/>
          </a:endParaRPr>
        </a:p>
        <a:p>
          <a:r>
            <a:rPr kumimoji="1" lang="ja-JP" altLang="en-US" sz="1300">
              <a:latin typeface="ＭＳ Ｐゴシック"/>
            </a:rPr>
            <a:t>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140405</xdr:rowOff>
    </xdr:from>
    <xdr:to>
      <xdr:col>7</xdr:col>
      <xdr:colOff>152400</xdr:colOff>
      <xdr:row>40</xdr:row>
      <xdr:rowOff>153811</xdr:rowOff>
    </xdr:to>
    <xdr:cxnSp macro="">
      <xdr:nvCxnSpPr>
        <xdr:cNvPr id="67" name="直線コネクタ 66"/>
        <xdr:cNvCxnSpPr/>
      </xdr:nvCxnSpPr>
      <xdr:spPr>
        <a:xfrm flipV="1">
          <a:off x="4114800" y="6998405"/>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153811</xdr:rowOff>
    </xdr:from>
    <xdr:to>
      <xdr:col>6</xdr:col>
      <xdr:colOff>0</xdr:colOff>
      <xdr:row>41</xdr:row>
      <xdr:rowOff>9172</xdr:rowOff>
    </xdr:to>
    <xdr:cxnSp macro="">
      <xdr:nvCxnSpPr>
        <xdr:cNvPr id="70" name="直線コネクタ 69"/>
        <xdr:cNvCxnSpPr/>
      </xdr:nvCxnSpPr>
      <xdr:spPr>
        <a:xfrm flipV="1">
          <a:off x="3225800" y="7011811"/>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9172</xdr:rowOff>
    </xdr:from>
    <xdr:to>
      <xdr:col>4</xdr:col>
      <xdr:colOff>482600</xdr:colOff>
      <xdr:row>41</xdr:row>
      <xdr:rowOff>9172</xdr:rowOff>
    </xdr:to>
    <xdr:cxnSp macro="">
      <xdr:nvCxnSpPr>
        <xdr:cNvPr id="73" name="直線コネクタ 72"/>
        <xdr:cNvCxnSpPr/>
      </xdr:nvCxnSpPr>
      <xdr:spPr>
        <a:xfrm>
          <a:off x="2336800" y="70386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100189</xdr:rowOff>
    </xdr:from>
    <xdr:to>
      <xdr:col>3</xdr:col>
      <xdr:colOff>279400</xdr:colOff>
      <xdr:row>41</xdr:row>
      <xdr:rowOff>9172</xdr:rowOff>
    </xdr:to>
    <xdr:cxnSp macro="">
      <xdr:nvCxnSpPr>
        <xdr:cNvPr id="76" name="直線コネクタ 75"/>
        <xdr:cNvCxnSpPr/>
      </xdr:nvCxnSpPr>
      <xdr:spPr>
        <a:xfrm>
          <a:off x="1447800" y="6958189"/>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89605</xdr:rowOff>
    </xdr:from>
    <xdr:to>
      <xdr:col>7</xdr:col>
      <xdr:colOff>203200</xdr:colOff>
      <xdr:row>41</xdr:row>
      <xdr:rowOff>19755</xdr:rowOff>
    </xdr:to>
    <xdr:sp macro="" textlink="">
      <xdr:nvSpPr>
        <xdr:cNvPr id="86" name="円/楕円 85"/>
        <xdr:cNvSpPr/>
      </xdr:nvSpPr>
      <xdr:spPr>
        <a:xfrm>
          <a:off x="4902200" y="694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106132</xdr:rowOff>
    </xdr:from>
    <xdr:ext cx="762000" cy="259045"/>
    <xdr:sp macro="" textlink="">
      <xdr:nvSpPr>
        <xdr:cNvPr id="87" name="財政力該当値テキスト"/>
        <xdr:cNvSpPr txBox="1"/>
      </xdr:nvSpPr>
      <xdr:spPr>
        <a:xfrm>
          <a:off x="5041900" y="679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103011</xdr:rowOff>
    </xdr:from>
    <xdr:to>
      <xdr:col>6</xdr:col>
      <xdr:colOff>50800</xdr:colOff>
      <xdr:row>41</xdr:row>
      <xdr:rowOff>33161</xdr:rowOff>
    </xdr:to>
    <xdr:sp macro="" textlink="">
      <xdr:nvSpPr>
        <xdr:cNvPr id="88" name="円/楕円 87"/>
        <xdr:cNvSpPr/>
      </xdr:nvSpPr>
      <xdr:spPr>
        <a:xfrm>
          <a:off x="4064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43338</xdr:rowOff>
    </xdr:from>
    <xdr:ext cx="736600" cy="259045"/>
    <xdr:sp macro="" textlink="">
      <xdr:nvSpPr>
        <xdr:cNvPr id="89" name="テキスト ボックス 88"/>
        <xdr:cNvSpPr txBox="1"/>
      </xdr:nvSpPr>
      <xdr:spPr>
        <a:xfrm>
          <a:off x="3733800" y="672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129822</xdr:rowOff>
    </xdr:from>
    <xdr:to>
      <xdr:col>4</xdr:col>
      <xdr:colOff>533400</xdr:colOff>
      <xdr:row>41</xdr:row>
      <xdr:rowOff>59972</xdr:rowOff>
    </xdr:to>
    <xdr:sp macro="" textlink="">
      <xdr:nvSpPr>
        <xdr:cNvPr id="90" name="円/楕円 89"/>
        <xdr:cNvSpPr/>
      </xdr:nvSpPr>
      <xdr:spPr>
        <a:xfrm>
          <a:off x="3175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70149</xdr:rowOff>
    </xdr:from>
    <xdr:ext cx="762000" cy="259045"/>
    <xdr:sp macro="" textlink="">
      <xdr:nvSpPr>
        <xdr:cNvPr id="91" name="テキスト ボックス 90"/>
        <xdr:cNvSpPr txBox="1"/>
      </xdr:nvSpPr>
      <xdr:spPr>
        <a:xfrm>
          <a:off x="2844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129822</xdr:rowOff>
    </xdr:from>
    <xdr:to>
      <xdr:col>3</xdr:col>
      <xdr:colOff>330200</xdr:colOff>
      <xdr:row>41</xdr:row>
      <xdr:rowOff>59972</xdr:rowOff>
    </xdr:to>
    <xdr:sp macro="" textlink="">
      <xdr:nvSpPr>
        <xdr:cNvPr id="92" name="円/楕円 91"/>
        <xdr:cNvSpPr/>
      </xdr:nvSpPr>
      <xdr:spPr>
        <a:xfrm>
          <a:off x="2286000" y="6987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70149</xdr:rowOff>
    </xdr:from>
    <xdr:ext cx="762000" cy="259045"/>
    <xdr:sp macro="" textlink="">
      <xdr:nvSpPr>
        <xdr:cNvPr id="93" name="テキスト ボックス 92"/>
        <xdr:cNvSpPr txBox="1"/>
      </xdr:nvSpPr>
      <xdr:spPr>
        <a:xfrm>
          <a:off x="1955800" y="675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49389</xdr:rowOff>
    </xdr:from>
    <xdr:to>
      <xdr:col>2</xdr:col>
      <xdr:colOff>127000</xdr:colOff>
      <xdr:row>40</xdr:row>
      <xdr:rowOff>150989</xdr:rowOff>
    </xdr:to>
    <xdr:sp macro="" textlink="">
      <xdr:nvSpPr>
        <xdr:cNvPr id="94" name="円/楕円 93"/>
        <xdr:cNvSpPr/>
      </xdr:nvSpPr>
      <xdr:spPr>
        <a:xfrm>
          <a:off x="1397000" y="690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161166</xdr:rowOff>
    </xdr:from>
    <xdr:ext cx="762000" cy="259045"/>
    <xdr:sp macro="" textlink="">
      <xdr:nvSpPr>
        <xdr:cNvPr id="95" name="テキスト ボックス 94"/>
        <xdr:cNvSpPr txBox="1"/>
      </xdr:nvSpPr>
      <xdr:spPr>
        <a:xfrm>
          <a:off x="1066800" y="6676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人件費、扶助費が増加しているものの、社会教育施設、児童福祉施設等の償還終了に伴う公債費等の減により、前年度と比較して、</a:t>
          </a:r>
          <a:r>
            <a:rPr kumimoji="1" lang="en-US" altLang="ja-JP" sz="1300">
              <a:latin typeface="ＭＳ Ｐゴシック"/>
            </a:rPr>
            <a:t>0.8</a:t>
          </a:r>
          <a:r>
            <a:rPr kumimoji="1" lang="ja-JP" altLang="en-US" sz="1300">
              <a:latin typeface="ＭＳ Ｐゴシック"/>
            </a:rPr>
            <a:t>ポイントの改善となっている。</a:t>
          </a:r>
          <a:endParaRPr kumimoji="1" lang="en-US" altLang="ja-JP" sz="1300">
            <a:latin typeface="ＭＳ Ｐゴシック"/>
          </a:endParaRPr>
        </a:p>
        <a:p>
          <a:r>
            <a:rPr kumimoji="1" lang="ja-JP" altLang="en-US" sz="1300">
              <a:solidFill>
                <a:schemeClr val="dk1"/>
              </a:solidFill>
              <a:effectLst/>
              <a:latin typeface="+mn-lt"/>
              <a:ea typeface="+mn-ea"/>
              <a:cs typeface="+mn-cs"/>
            </a:rPr>
            <a:t>　前年度に比べ改善はしているものの</a:t>
          </a:r>
          <a:r>
            <a:rPr kumimoji="1" lang="ja-JP" altLang="ja-JP" sz="1300">
              <a:solidFill>
                <a:schemeClr val="dk1"/>
              </a:solidFill>
              <a:effectLst/>
              <a:latin typeface="+mn-lt"/>
              <a:ea typeface="+mn-ea"/>
              <a:cs typeface="+mn-cs"/>
            </a:rPr>
            <a:t>類似団体と比較して</a:t>
          </a:r>
          <a:r>
            <a:rPr kumimoji="1" lang="ja-JP" altLang="en-US" sz="1300">
              <a:solidFill>
                <a:schemeClr val="dk1"/>
              </a:solidFill>
              <a:effectLst/>
              <a:latin typeface="+mn-lt"/>
              <a:ea typeface="+mn-ea"/>
              <a:cs typeface="+mn-cs"/>
            </a:rPr>
            <a:t>引き続き</a:t>
          </a:r>
          <a:r>
            <a:rPr kumimoji="1" lang="ja-JP" altLang="ja-JP" sz="1300">
              <a:solidFill>
                <a:schemeClr val="dk1"/>
              </a:solidFill>
              <a:effectLst/>
              <a:latin typeface="+mn-lt"/>
              <a:ea typeface="+mn-ea"/>
              <a:cs typeface="+mn-cs"/>
            </a:rPr>
            <a:t>高い水準</a:t>
          </a:r>
          <a:r>
            <a:rPr kumimoji="1" lang="ja-JP" altLang="en-US" sz="1300">
              <a:solidFill>
                <a:schemeClr val="dk1"/>
              </a:solidFill>
              <a:effectLst/>
              <a:latin typeface="+mn-lt"/>
              <a:ea typeface="+mn-ea"/>
              <a:cs typeface="+mn-cs"/>
            </a:rPr>
            <a:t>となっているため、</a:t>
          </a:r>
          <a:r>
            <a:rPr kumimoji="1" lang="ja-JP" altLang="ja-JP" sz="1300">
              <a:solidFill>
                <a:schemeClr val="dk1"/>
              </a:solidFill>
              <a:effectLst/>
              <a:latin typeface="+mn-lt"/>
              <a:ea typeface="+mn-ea"/>
              <a:cs typeface="+mn-cs"/>
            </a:rPr>
            <a:t>「類似団体平均値以下」を目標に</a:t>
          </a:r>
          <a:r>
            <a:rPr kumimoji="1" lang="ja-JP" altLang="en-US" sz="1300">
              <a:solidFill>
                <a:schemeClr val="dk1"/>
              </a:solidFill>
              <a:effectLst/>
              <a:latin typeface="+mn-lt"/>
              <a:ea typeface="+mn-ea"/>
              <a:cs typeface="+mn-cs"/>
            </a:rPr>
            <a:t>、経常経費の抑制・削減を図るとともに、徴収業務の強化や受益者負担の適正化等の歳入確保に努めていく。</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164846</xdr:rowOff>
    </xdr:from>
    <xdr:to>
      <xdr:col>7</xdr:col>
      <xdr:colOff>152400</xdr:colOff>
      <xdr:row>65</xdr:row>
      <xdr:rowOff>32004</xdr:rowOff>
    </xdr:to>
    <xdr:cxnSp macro="">
      <xdr:nvCxnSpPr>
        <xdr:cNvPr id="128" name="直線コネクタ 127"/>
        <xdr:cNvCxnSpPr/>
      </xdr:nvCxnSpPr>
      <xdr:spPr>
        <a:xfrm flipV="1">
          <a:off x="4114800" y="11137646"/>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12700</xdr:rowOff>
    </xdr:from>
    <xdr:to>
      <xdr:col>6</xdr:col>
      <xdr:colOff>0</xdr:colOff>
      <xdr:row>65</xdr:row>
      <xdr:rowOff>32004</xdr:rowOff>
    </xdr:to>
    <xdr:cxnSp macro="">
      <xdr:nvCxnSpPr>
        <xdr:cNvPr id="131" name="直線コネクタ 130"/>
        <xdr:cNvCxnSpPr/>
      </xdr:nvCxnSpPr>
      <xdr:spPr>
        <a:xfrm>
          <a:off x="3225800" y="1115695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77978</xdr:rowOff>
    </xdr:from>
    <xdr:to>
      <xdr:col>4</xdr:col>
      <xdr:colOff>482600</xdr:colOff>
      <xdr:row>65</xdr:row>
      <xdr:rowOff>12700</xdr:rowOff>
    </xdr:to>
    <xdr:cxnSp macro="">
      <xdr:nvCxnSpPr>
        <xdr:cNvPr id="134" name="直線コネクタ 133"/>
        <xdr:cNvCxnSpPr/>
      </xdr:nvCxnSpPr>
      <xdr:spPr>
        <a:xfrm>
          <a:off x="2336800" y="1105077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119126</xdr:rowOff>
    </xdr:from>
    <xdr:to>
      <xdr:col>3</xdr:col>
      <xdr:colOff>279400</xdr:colOff>
      <xdr:row>64</xdr:row>
      <xdr:rowOff>77978</xdr:rowOff>
    </xdr:to>
    <xdr:cxnSp macro="">
      <xdr:nvCxnSpPr>
        <xdr:cNvPr id="137" name="直線コネクタ 136"/>
        <xdr:cNvCxnSpPr/>
      </xdr:nvCxnSpPr>
      <xdr:spPr>
        <a:xfrm>
          <a:off x="1447800" y="10920476"/>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114046</xdr:rowOff>
    </xdr:from>
    <xdr:to>
      <xdr:col>7</xdr:col>
      <xdr:colOff>203200</xdr:colOff>
      <xdr:row>65</xdr:row>
      <xdr:rowOff>44196</xdr:rowOff>
    </xdr:to>
    <xdr:sp macro="" textlink="">
      <xdr:nvSpPr>
        <xdr:cNvPr id="147" name="円/楕円 146"/>
        <xdr:cNvSpPr/>
      </xdr:nvSpPr>
      <xdr:spPr>
        <a:xfrm>
          <a:off x="49022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86123</xdr:rowOff>
    </xdr:from>
    <xdr:ext cx="762000" cy="259045"/>
    <xdr:sp macro="" textlink="">
      <xdr:nvSpPr>
        <xdr:cNvPr id="148" name="財政構造の弾力性該当値テキスト"/>
        <xdr:cNvSpPr txBox="1"/>
      </xdr:nvSpPr>
      <xdr:spPr>
        <a:xfrm>
          <a:off x="5041900" y="1105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152654</xdr:rowOff>
    </xdr:from>
    <xdr:to>
      <xdr:col>6</xdr:col>
      <xdr:colOff>50800</xdr:colOff>
      <xdr:row>65</xdr:row>
      <xdr:rowOff>82804</xdr:rowOff>
    </xdr:to>
    <xdr:sp macro="" textlink="">
      <xdr:nvSpPr>
        <xdr:cNvPr id="149" name="円/楕円 148"/>
        <xdr:cNvSpPr/>
      </xdr:nvSpPr>
      <xdr:spPr>
        <a:xfrm>
          <a:off x="4064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67581</xdr:rowOff>
    </xdr:from>
    <xdr:ext cx="736600" cy="259045"/>
    <xdr:sp macro="" textlink="">
      <xdr:nvSpPr>
        <xdr:cNvPr id="150" name="テキスト ボックス 149"/>
        <xdr:cNvSpPr txBox="1"/>
      </xdr:nvSpPr>
      <xdr:spPr>
        <a:xfrm>
          <a:off x="3733800" y="11211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133350</xdr:rowOff>
    </xdr:from>
    <xdr:to>
      <xdr:col>4</xdr:col>
      <xdr:colOff>533400</xdr:colOff>
      <xdr:row>65</xdr:row>
      <xdr:rowOff>63500</xdr:rowOff>
    </xdr:to>
    <xdr:sp macro="" textlink="">
      <xdr:nvSpPr>
        <xdr:cNvPr id="151" name="円/楕円 150"/>
        <xdr:cNvSpPr/>
      </xdr:nvSpPr>
      <xdr:spPr>
        <a:xfrm>
          <a:off x="3175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48277</xdr:rowOff>
    </xdr:from>
    <xdr:ext cx="762000" cy="259045"/>
    <xdr:sp macro="" textlink="">
      <xdr:nvSpPr>
        <xdr:cNvPr id="152" name="テキスト ボックス 151"/>
        <xdr:cNvSpPr txBox="1"/>
      </xdr:nvSpPr>
      <xdr:spPr>
        <a:xfrm>
          <a:off x="2844800" y="1119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27178</xdr:rowOff>
    </xdr:from>
    <xdr:to>
      <xdr:col>3</xdr:col>
      <xdr:colOff>330200</xdr:colOff>
      <xdr:row>64</xdr:row>
      <xdr:rowOff>128778</xdr:rowOff>
    </xdr:to>
    <xdr:sp macro="" textlink="">
      <xdr:nvSpPr>
        <xdr:cNvPr id="153" name="円/楕円 152"/>
        <xdr:cNvSpPr/>
      </xdr:nvSpPr>
      <xdr:spPr>
        <a:xfrm>
          <a:off x="2286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113555</xdr:rowOff>
    </xdr:from>
    <xdr:ext cx="762000" cy="259045"/>
    <xdr:sp macro="" textlink="">
      <xdr:nvSpPr>
        <xdr:cNvPr id="154" name="テキスト ボックス 153"/>
        <xdr:cNvSpPr txBox="1"/>
      </xdr:nvSpPr>
      <xdr:spPr>
        <a:xfrm>
          <a:off x="1955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68326</xdr:rowOff>
    </xdr:from>
    <xdr:to>
      <xdr:col>2</xdr:col>
      <xdr:colOff>127000</xdr:colOff>
      <xdr:row>63</xdr:row>
      <xdr:rowOff>169926</xdr:rowOff>
    </xdr:to>
    <xdr:sp macro="" textlink="">
      <xdr:nvSpPr>
        <xdr:cNvPr id="155" name="円/楕円 154"/>
        <xdr:cNvSpPr/>
      </xdr:nvSpPr>
      <xdr:spPr>
        <a:xfrm>
          <a:off x="1397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154703</xdr:rowOff>
    </xdr:from>
    <xdr:ext cx="762000" cy="259045"/>
    <xdr:sp macro="" textlink="">
      <xdr:nvSpPr>
        <xdr:cNvPr id="156" name="テキスト ボックス 155"/>
        <xdr:cNvSpPr txBox="1"/>
      </xdr:nvSpPr>
      <xdr:spPr>
        <a:xfrm>
          <a:off x="1066800" y="1095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[112,277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300" baseline="0">
              <a:solidFill>
                <a:schemeClr val="dk1"/>
              </a:solidFill>
              <a:effectLst/>
              <a:latin typeface="+mn-lt"/>
              <a:ea typeface="+mn-ea"/>
              <a:cs typeface="+mn-cs"/>
            </a:rPr>
            <a:t>消防及びごみ処理を単独で行っているため、類似団体平均値を若干上回っている。</a:t>
          </a:r>
          <a:endParaRPr lang="ja-JP" altLang="ja-JP" sz="1300">
            <a:effectLst/>
          </a:endParaRPr>
        </a:p>
        <a:p>
          <a:r>
            <a:rPr kumimoji="1" lang="ja-JP" altLang="ja-JP" sz="1300" baseline="0">
              <a:solidFill>
                <a:schemeClr val="dk1"/>
              </a:solidFill>
              <a:effectLst/>
              <a:latin typeface="+mn-lt"/>
              <a:ea typeface="+mn-ea"/>
              <a:cs typeface="+mn-cs"/>
            </a:rPr>
            <a:t>　</a:t>
          </a:r>
          <a:r>
            <a:rPr kumimoji="1" lang="ja-JP" altLang="en-US" sz="1300" baseline="0">
              <a:solidFill>
                <a:schemeClr val="dk1"/>
              </a:solidFill>
              <a:effectLst/>
              <a:latin typeface="+mn-lt"/>
              <a:ea typeface="+mn-ea"/>
              <a:cs typeface="+mn-cs"/>
            </a:rPr>
            <a:t>今後も</a:t>
          </a:r>
          <a:r>
            <a:rPr kumimoji="1" lang="ja-JP" altLang="ja-JP" sz="1300" baseline="0">
              <a:solidFill>
                <a:schemeClr val="dk1"/>
              </a:solidFill>
              <a:effectLst/>
              <a:latin typeface="+mn-lt"/>
              <a:ea typeface="+mn-ea"/>
              <a:cs typeface="+mn-cs"/>
            </a:rPr>
            <a:t>職員適正化計画に基づく適正</a:t>
          </a:r>
          <a:r>
            <a:rPr kumimoji="1" lang="ja-JP" altLang="en-US" sz="1300" baseline="0">
              <a:solidFill>
                <a:schemeClr val="dk1"/>
              </a:solidFill>
              <a:effectLst/>
              <a:latin typeface="+mn-lt"/>
              <a:ea typeface="+mn-ea"/>
              <a:cs typeface="+mn-cs"/>
            </a:rPr>
            <a:t>な定員</a:t>
          </a:r>
          <a:r>
            <a:rPr kumimoji="1" lang="ja-JP" altLang="ja-JP" sz="1300" baseline="0">
              <a:solidFill>
                <a:schemeClr val="dk1"/>
              </a:solidFill>
              <a:effectLst/>
              <a:latin typeface="+mn-lt"/>
              <a:ea typeface="+mn-ea"/>
              <a:cs typeface="+mn-cs"/>
            </a:rPr>
            <a:t>管理</a:t>
          </a:r>
          <a:r>
            <a:rPr kumimoji="1" lang="ja-JP" altLang="en-US" sz="1300" baseline="0">
              <a:solidFill>
                <a:schemeClr val="dk1"/>
              </a:solidFill>
              <a:effectLst/>
              <a:latin typeface="+mn-lt"/>
              <a:ea typeface="+mn-ea"/>
              <a:cs typeface="+mn-cs"/>
            </a:rPr>
            <a:t>に努めるとともに</a:t>
          </a:r>
          <a:r>
            <a:rPr kumimoji="1" lang="ja-JP" altLang="ja-JP" sz="1300" baseline="0">
              <a:solidFill>
                <a:schemeClr val="dk1"/>
              </a:solidFill>
              <a:effectLst/>
              <a:latin typeface="+mn-lt"/>
              <a:ea typeface="+mn-ea"/>
              <a:cs typeface="+mn-cs"/>
            </a:rPr>
            <a:t>、</a:t>
          </a:r>
          <a:r>
            <a:rPr kumimoji="1" lang="ja-JP" altLang="en-US" sz="1300" baseline="0">
              <a:solidFill>
                <a:schemeClr val="dk1"/>
              </a:solidFill>
              <a:effectLst/>
              <a:latin typeface="+mn-lt"/>
              <a:ea typeface="+mn-ea"/>
              <a:cs typeface="+mn-cs"/>
            </a:rPr>
            <a:t>施設等の</a:t>
          </a:r>
          <a:r>
            <a:rPr kumimoji="1" lang="ja-JP" altLang="ja-JP" sz="1300" baseline="0">
              <a:solidFill>
                <a:schemeClr val="dk1"/>
              </a:solidFill>
              <a:effectLst/>
              <a:latin typeface="+mn-lt"/>
              <a:ea typeface="+mn-ea"/>
              <a:cs typeface="+mn-cs"/>
            </a:rPr>
            <a:t>維持補修</a:t>
          </a:r>
          <a:r>
            <a:rPr kumimoji="1" lang="ja-JP" altLang="en-US" sz="1300" baseline="0">
              <a:solidFill>
                <a:schemeClr val="dk1"/>
              </a:solidFill>
              <a:effectLst/>
              <a:latin typeface="+mn-lt"/>
              <a:ea typeface="+mn-ea"/>
              <a:cs typeface="+mn-cs"/>
            </a:rPr>
            <a:t>を計画的に実施し</a:t>
          </a:r>
          <a:r>
            <a:rPr kumimoji="1" lang="ja-JP" altLang="ja-JP" sz="1300" baseline="0">
              <a:solidFill>
                <a:schemeClr val="dk1"/>
              </a:solidFill>
              <a:effectLst/>
              <a:latin typeface="+mn-lt"/>
              <a:ea typeface="+mn-ea"/>
              <a:cs typeface="+mn-cs"/>
            </a:rPr>
            <a:t>、</a:t>
          </a:r>
          <a:r>
            <a:rPr kumimoji="1" lang="ja-JP" altLang="en-US" sz="1300" baseline="0">
              <a:solidFill>
                <a:schemeClr val="dk1"/>
              </a:solidFill>
              <a:effectLst/>
              <a:latin typeface="+mn-lt"/>
              <a:ea typeface="+mn-ea"/>
              <a:cs typeface="+mn-cs"/>
            </a:rPr>
            <a:t>物件費の削減に努めていく</a:t>
          </a:r>
          <a:r>
            <a:rPr kumimoji="1" lang="ja-JP" altLang="ja-JP" sz="1300" baseline="0">
              <a:solidFill>
                <a:schemeClr val="dk1"/>
              </a:solidFill>
              <a:effectLst/>
              <a:latin typeface="+mn-lt"/>
              <a:ea typeface="+mn-ea"/>
              <a:cs typeface="+mn-cs"/>
            </a:rPr>
            <a:t>。</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66438</xdr:rowOff>
    </xdr:from>
    <xdr:to>
      <xdr:col>7</xdr:col>
      <xdr:colOff>152400</xdr:colOff>
      <xdr:row>83</xdr:row>
      <xdr:rowOff>71231</xdr:rowOff>
    </xdr:to>
    <xdr:cxnSp macro="">
      <xdr:nvCxnSpPr>
        <xdr:cNvPr id="191" name="直線コネクタ 190"/>
        <xdr:cNvCxnSpPr/>
      </xdr:nvCxnSpPr>
      <xdr:spPr>
        <a:xfrm>
          <a:off x="4114800" y="14296788"/>
          <a:ext cx="838200" cy="4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54253</xdr:rowOff>
    </xdr:from>
    <xdr:to>
      <xdr:col>6</xdr:col>
      <xdr:colOff>0</xdr:colOff>
      <xdr:row>83</xdr:row>
      <xdr:rowOff>66438</xdr:rowOff>
    </xdr:to>
    <xdr:cxnSp macro="">
      <xdr:nvCxnSpPr>
        <xdr:cNvPr id="194" name="直線コネクタ 193"/>
        <xdr:cNvCxnSpPr/>
      </xdr:nvCxnSpPr>
      <xdr:spPr>
        <a:xfrm>
          <a:off x="3225800" y="14284603"/>
          <a:ext cx="889000" cy="12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54253</xdr:rowOff>
    </xdr:from>
    <xdr:to>
      <xdr:col>4</xdr:col>
      <xdr:colOff>482600</xdr:colOff>
      <xdr:row>83</xdr:row>
      <xdr:rowOff>72574</xdr:rowOff>
    </xdr:to>
    <xdr:cxnSp macro="">
      <xdr:nvCxnSpPr>
        <xdr:cNvPr id="197" name="直線コネクタ 196"/>
        <xdr:cNvCxnSpPr/>
      </xdr:nvCxnSpPr>
      <xdr:spPr>
        <a:xfrm flipV="1">
          <a:off x="2336800" y="14284603"/>
          <a:ext cx="889000" cy="18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72574</xdr:rowOff>
    </xdr:from>
    <xdr:to>
      <xdr:col>3</xdr:col>
      <xdr:colOff>279400</xdr:colOff>
      <xdr:row>83</xdr:row>
      <xdr:rowOff>81961</xdr:rowOff>
    </xdr:to>
    <xdr:cxnSp macro="">
      <xdr:nvCxnSpPr>
        <xdr:cNvPr id="200" name="直線コネクタ 199"/>
        <xdr:cNvCxnSpPr/>
      </xdr:nvCxnSpPr>
      <xdr:spPr>
        <a:xfrm flipV="1">
          <a:off x="1447800" y="14302924"/>
          <a:ext cx="889000" cy="9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20431</xdr:rowOff>
    </xdr:from>
    <xdr:to>
      <xdr:col>7</xdr:col>
      <xdr:colOff>203200</xdr:colOff>
      <xdr:row>83</xdr:row>
      <xdr:rowOff>122031</xdr:rowOff>
    </xdr:to>
    <xdr:sp macro="" textlink="">
      <xdr:nvSpPr>
        <xdr:cNvPr id="210" name="円/楕円 209"/>
        <xdr:cNvSpPr/>
      </xdr:nvSpPr>
      <xdr:spPr>
        <a:xfrm>
          <a:off x="4902200" y="14250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36958</xdr:rowOff>
    </xdr:from>
    <xdr:ext cx="762000" cy="259045"/>
    <xdr:sp macro="" textlink="">
      <xdr:nvSpPr>
        <xdr:cNvPr id="211" name="人件費・物件費等の状況該当値テキスト"/>
        <xdr:cNvSpPr txBox="1"/>
      </xdr:nvSpPr>
      <xdr:spPr>
        <a:xfrm>
          <a:off x="5041900" y="14095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112,277</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15638</xdr:rowOff>
    </xdr:from>
    <xdr:to>
      <xdr:col>6</xdr:col>
      <xdr:colOff>50800</xdr:colOff>
      <xdr:row>83</xdr:row>
      <xdr:rowOff>117238</xdr:rowOff>
    </xdr:to>
    <xdr:sp macro="" textlink="">
      <xdr:nvSpPr>
        <xdr:cNvPr id="212" name="円/楕円 211"/>
        <xdr:cNvSpPr/>
      </xdr:nvSpPr>
      <xdr:spPr>
        <a:xfrm>
          <a:off x="4064000" y="1424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102015</xdr:rowOff>
    </xdr:from>
    <xdr:ext cx="736600" cy="259045"/>
    <xdr:sp macro="" textlink="">
      <xdr:nvSpPr>
        <xdr:cNvPr id="213" name="テキスト ボックス 212"/>
        <xdr:cNvSpPr txBox="1"/>
      </xdr:nvSpPr>
      <xdr:spPr>
        <a:xfrm>
          <a:off x="3733800" y="14332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111,681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3453</xdr:rowOff>
    </xdr:from>
    <xdr:to>
      <xdr:col>4</xdr:col>
      <xdr:colOff>533400</xdr:colOff>
      <xdr:row>83</xdr:row>
      <xdr:rowOff>105053</xdr:rowOff>
    </xdr:to>
    <xdr:sp macro="" textlink="">
      <xdr:nvSpPr>
        <xdr:cNvPr id="214" name="円/楕円 213"/>
        <xdr:cNvSpPr/>
      </xdr:nvSpPr>
      <xdr:spPr>
        <a:xfrm>
          <a:off x="3175000" y="14233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89830</xdr:rowOff>
    </xdr:from>
    <xdr:ext cx="762000" cy="259045"/>
    <xdr:sp macro="" textlink="">
      <xdr:nvSpPr>
        <xdr:cNvPr id="215" name="テキスト ボックス 214"/>
        <xdr:cNvSpPr txBox="1"/>
      </xdr:nvSpPr>
      <xdr:spPr>
        <a:xfrm>
          <a:off x="2844800" y="14320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110,166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21774</xdr:rowOff>
    </xdr:from>
    <xdr:to>
      <xdr:col>3</xdr:col>
      <xdr:colOff>330200</xdr:colOff>
      <xdr:row>83</xdr:row>
      <xdr:rowOff>123374</xdr:rowOff>
    </xdr:to>
    <xdr:sp macro="" textlink="">
      <xdr:nvSpPr>
        <xdr:cNvPr id="216" name="円/楕円 215"/>
        <xdr:cNvSpPr/>
      </xdr:nvSpPr>
      <xdr:spPr>
        <a:xfrm>
          <a:off x="2286000" y="14252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108151</xdr:rowOff>
    </xdr:from>
    <xdr:ext cx="762000" cy="259045"/>
    <xdr:sp macro="" textlink="">
      <xdr:nvSpPr>
        <xdr:cNvPr id="217" name="テキスト ボックス 216"/>
        <xdr:cNvSpPr txBox="1"/>
      </xdr:nvSpPr>
      <xdr:spPr>
        <a:xfrm>
          <a:off x="1955800" y="14338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112,444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31161</xdr:rowOff>
    </xdr:from>
    <xdr:to>
      <xdr:col>2</xdr:col>
      <xdr:colOff>127000</xdr:colOff>
      <xdr:row>83</xdr:row>
      <xdr:rowOff>132761</xdr:rowOff>
    </xdr:to>
    <xdr:sp macro="" textlink="">
      <xdr:nvSpPr>
        <xdr:cNvPr id="218" name="円/楕円 217"/>
        <xdr:cNvSpPr/>
      </xdr:nvSpPr>
      <xdr:spPr>
        <a:xfrm>
          <a:off x="1397000" y="14261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117538</xdr:rowOff>
    </xdr:from>
    <xdr:ext cx="762000" cy="259045"/>
    <xdr:sp macro="" textlink="">
      <xdr:nvSpPr>
        <xdr:cNvPr id="219" name="テキスト ボックス 218"/>
        <xdr:cNvSpPr txBox="1"/>
      </xdr:nvSpPr>
      <xdr:spPr>
        <a:xfrm>
          <a:off x="1066800" y="14347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113,611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年度及び平成</a:t>
          </a:r>
          <a:r>
            <a:rPr kumimoji="1" lang="en-US" altLang="ja-JP" sz="1300">
              <a:latin typeface="ＭＳ Ｐゴシック"/>
            </a:rPr>
            <a:t>24</a:t>
          </a:r>
          <a:r>
            <a:rPr kumimoji="1" lang="ja-JP" altLang="en-US" sz="1300">
              <a:latin typeface="ＭＳ Ｐゴシック"/>
            </a:rPr>
            <a:t>年度は、国家公務員の時限的な給与改定・臨時特例法による給与減額措置があったため、</a:t>
          </a:r>
          <a:r>
            <a:rPr kumimoji="1" lang="en-US" altLang="ja-JP" sz="1300">
              <a:latin typeface="ＭＳ Ｐゴシック"/>
            </a:rPr>
            <a:t>100</a:t>
          </a:r>
          <a:r>
            <a:rPr kumimoji="1" lang="ja-JP" altLang="en-US" sz="1300">
              <a:latin typeface="ＭＳ Ｐゴシック"/>
            </a:rPr>
            <a:t>を超えているが、</a:t>
          </a:r>
          <a:r>
            <a:rPr lang="ja-JP" altLang="ja-JP" sz="1300" b="0" i="0" baseline="0">
              <a:solidFill>
                <a:schemeClr val="dk1"/>
              </a:solidFill>
              <a:effectLst/>
              <a:latin typeface="+mn-lt"/>
              <a:ea typeface="+mn-ea"/>
              <a:cs typeface="+mn-cs"/>
            </a:rPr>
            <a:t>この措置がない場合の指数は99.5</a:t>
          </a:r>
          <a:r>
            <a:rPr lang="ja-JP" altLang="en-US" sz="1300" b="0" i="0" baseline="0">
              <a:solidFill>
                <a:schemeClr val="dk1"/>
              </a:solidFill>
              <a:effectLst/>
              <a:latin typeface="+mn-lt"/>
              <a:ea typeface="+mn-ea"/>
              <a:cs typeface="+mn-cs"/>
            </a:rPr>
            <a:t>、</a:t>
          </a:r>
          <a:r>
            <a:rPr lang="en-US" altLang="ja-JP" sz="1300" b="0" i="0" baseline="0">
              <a:solidFill>
                <a:schemeClr val="dk1"/>
              </a:solidFill>
              <a:effectLst/>
              <a:latin typeface="+mn-lt"/>
              <a:ea typeface="+mn-ea"/>
              <a:cs typeface="+mn-cs"/>
            </a:rPr>
            <a:t>99.0</a:t>
          </a:r>
          <a:r>
            <a:rPr lang="ja-JP" altLang="ja-JP" sz="1300" b="0" i="0" baseline="0">
              <a:solidFill>
                <a:schemeClr val="dk1"/>
              </a:solidFill>
              <a:effectLst/>
              <a:latin typeface="+mn-lt"/>
              <a:ea typeface="+mn-ea"/>
              <a:cs typeface="+mn-cs"/>
            </a:rPr>
            <a:t>となり、</a:t>
          </a:r>
          <a:r>
            <a:rPr lang="ja-JP" altLang="en-US" sz="1300" b="0" i="0" baseline="0">
              <a:solidFill>
                <a:schemeClr val="dk1"/>
              </a:solidFill>
              <a:effectLst/>
              <a:latin typeface="+mn-lt"/>
              <a:ea typeface="+mn-ea"/>
              <a:cs typeface="+mn-cs"/>
            </a:rPr>
            <a:t>前年度を下回り、減少傾向となっている。</a:t>
          </a:r>
          <a:endParaRPr lang="en-US" altLang="ja-JP" sz="1300" b="0" i="0" baseline="0">
            <a:solidFill>
              <a:schemeClr val="dk1"/>
            </a:solidFill>
            <a:effectLst/>
            <a:latin typeface="+mn-lt"/>
            <a:ea typeface="+mn-ea"/>
            <a:cs typeface="+mn-cs"/>
          </a:endParaRPr>
        </a:p>
        <a:p>
          <a:r>
            <a:rPr kumimoji="1" lang="ja-JP" altLang="en-US" sz="1300" b="0" i="0" baseline="0">
              <a:solidFill>
                <a:schemeClr val="dk1"/>
              </a:solidFill>
              <a:effectLst/>
              <a:latin typeface="+mn-lt"/>
              <a:ea typeface="+mn-ea"/>
              <a:cs typeface="+mn-cs"/>
            </a:rPr>
            <a:t>　類似団体平均値は上回っているが、「人件費及び人件費に準ずる費用」の人口</a:t>
          </a:r>
          <a:r>
            <a:rPr kumimoji="1" lang="en-US" altLang="ja-JP" sz="1300" b="0" i="0" baseline="0">
              <a:solidFill>
                <a:schemeClr val="dk1"/>
              </a:solidFill>
              <a:effectLst/>
              <a:latin typeface="+mn-lt"/>
              <a:ea typeface="+mn-ea"/>
              <a:cs typeface="+mn-cs"/>
            </a:rPr>
            <a:t>1</a:t>
          </a:r>
          <a:r>
            <a:rPr kumimoji="1" lang="ja-JP" altLang="en-US" sz="1300" b="0" i="0" baseline="0">
              <a:solidFill>
                <a:schemeClr val="dk1"/>
              </a:solidFill>
              <a:effectLst/>
              <a:latin typeface="+mn-lt"/>
              <a:ea typeface="+mn-ea"/>
              <a:cs typeface="+mn-cs"/>
            </a:rPr>
            <a:t>人当たりの歳出決算額は、類似団体平均値を下回っている。</a:t>
          </a:r>
          <a:endParaRPr kumimoji="1" lang="en-US" altLang="ja-JP" sz="1300" b="0" i="0" baseline="0">
            <a:solidFill>
              <a:schemeClr val="dk1"/>
            </a:solidFill>
            <a:effectLst/>
            <a:latin typeface="+mn-lt"/>
            <a:ea typeface="+mn-ea"/>
            <a:cs typeface="+mn-cs"/>
          </a:endParaRPr>
        </a:p>
        <a:p>
          <a:r>
            <a:rPr kumimoji="1" lang="ja-JP" altLang="en-US" sz="1300" b="0" i="0" baseline="0">
              <a:solidFill>
                <a:schemeClr val="dk1"/>
              </a:solidFill>
              <a:effectLst/>
              <a:latin typeface="+mn-lt"/>
              <a:ea typeface="+mn-ea"/>
              <a:cs typeface="+mn-cs"/>
            </a:rPr>
            <a:t>　今後も給与の適正化に努めていく。</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10161</xdr:rowOff>
    </xdr:from>
    <xdr:to>
      <xdr:col>24</xdr:col>
      <xdr:colOff>558800</xdr:colOff>
      <xdr:row>84</xdr:row>
      <xdr:rowOff>106680</xdr:rowOff>
    </xdr:to>
    <xdr:cxnSp macro="">
      <xdr:nvCxnSpPr>
        <xdr:cNvPr id="253" name="直線コネクタ 252"/>
        <xdr:cNvCxnSpPr/>
      </xdr:nvCxnSpPr>
      <xdr:spPr>
        <a:xfrm flipV="1">
          <a:off x="16179800" y="14411961"/>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106680</xdr:rowOff>
    </xdr:from>
    <xdr:to>
      <xdr:col>23</xdr:col>
      <xdr:colOff>406400</xdr:colOff>
      <xdr:row>88</xdr:row>
      <xdr:rowOff>96520</xdr:rowOff>
    </xdr:to>
    <xdr:cxnSp macro="">
      <xdr:nvCxnSpPr>
        <xdr:cNvPr id="256" name="直線コネクタ 255"/>
        <xdr:cNvCxnSpPr/>
      </xdr:nvCxnSpPr>
      <xdr:spPr>
        <a:xfrm flipV="1">
          <a:off x="15290800" y="14508480"/>
          <a:ext cx="8890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96520</xdr:rowOff>
    </xdr:from>
    <xdr:to>
      <xdr:col>22</xdr:col>
      <xdr:colOff>203200</xdr:colOff>
      <xdr:row>88</xdr:row>
      <xdr:rowOff>136737</xdr:rowOff>
    </xdr:to>
    <xdr:cxnSp macro="">
      <xdr:nvCxnSpPr>
        <xdr:cNvPr id="259" name="直線コネクタ 258"/>
        <xdr:cNvCxnSpPr/>
      </xdr:nvCxnSpPr>
      <xdr:spPr>
        <a:xfrm flipV="1">
          <a:off x="14401800" y="1518412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23707</xdr:rowOff>
    </xdr:from>
    <xdr:to>
      <xdr:col>21</xdr:col>
      <xdr:colOff>0</xdr:colOff>
      <xdr:row>88</xdr:row>
      <xdr:rowOff>136737</xdr:rowOff>
    </xdr:to>
    <xdr:cxnSp macro="">
      <xdr:nvCxnSpPr>
        <xdr:cNvPr id="262" name="直線コネクタ 261"/>
        <xdr:cNvCxnSpPr/>
      </xdr:nvCxnSpPr>
      <xdr:spPr>
        <a:xfrm>
          <a:off x="13512800" y="1459695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130811</xdr:rowOff>
    </xdr:from>
    <xdr:to>
      <xdr:col>24</xdr:col>
      <xdr:colOff>609600</xdr:colOff>
      <xdr:row>84</xdr:row>
      <xdr:rowOff>60961</xdr:rowOff>
    </xdr:to>
    <xdr:sp macro="" textlink="">
      <xdr:nvSpPr>
        <xdr:cNvPr id="272" name="円/楕円 271"/>
        <xdr:cNvSpPr/>
      </xdr:nvSpPr>
      <xdr:spPr>
        <a:xfrm>
          <a:off x="16967200" y="1436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102888</xdr:rowOff>
    </xdr:from>
    <xdr:ext cx="762000" cy="259045"/>
    <xdr:sp macro="" textlink="">
      <xdr:nvSpPr>
        <xdr:cNvPr id="273" name="給与水準   （国との比較）該当値テキスト"/>
        <xdr:cNvSpPr txBox="1"/>
      </xdr:nvSpPr>
      <xdr:spPr>
        <a:xfrm>
          <a:off x="17106900" y="1433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55880</xdr:rowOff>
    </xdr:from>
    <xdr:to>
      <xdr:col>23</xdr:col>
      <xdr:colOff>457200</xdr:colOff>
      <xdr:row>84</xdr:row>
      <xdr:rowOff>157480</xdr:rowOff>
    </xdr:to>
    <xdr:sp macro="" textlink="">
      <xdr:nvSpPr>
        <xdr:cNvPr id="274" name="円/楕円 273"/>
        <xdr:cNvSpPr/>
      </xdr:nvSpPr>
      <xdr:spPr>
        <a:xfrm>
          <a:off x="161290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142257</xdr:rowOff>
    </xdr:from>
    <xdr:ext cx="736600" cy="259045"/>
    <xdr:sp macro="" textlink="">
      <xdr:nvSpPr>
        <xdr:cNvPr id="275" name="テキスト ボックス 274"/>
        <xdr:cNvSpPr txBox="1"/>
      </xdr:nvSpPr>
      <xdr:spPr>
        <a:xfrm>
          <a:off x="15798800" y="14544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45720</xdr:rowOff>
    </xdr:from>
    <xdr:to>
      <xdr:col>22</xdr:col>
      <xdr:colOff>254000</xdr:colOff>
      <xdr:row>88</xdr:row>
      <xdr:rowOff>147320</xdr:rowOff>
    </xdr:to>
    <xdr:sp macro="" textlink="">
      <xdr:nvSpPr>
        <xdr:cNvPr id="276" name="円/楕円 275"/>
        <xdr:cNvSpPr/>
      </xdr:nvSpPr>
      <xdr:spPr>
        <a:xfrm>
          <a:off x="15240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132097</xdr:rowOff>
    </xdr:from>
    <xdr:ext cx="762000" cy="259045"/>
    <xdr:sp macro="" textlink="">
      <xdr:nvSpPr>
        <xdr:cNvPr id="277" name="テキスト ボックス 276"/>
        <xdr:cNvSpPr txBox="1"/>
      </xdr:nvSpPr>
      <xdr:spPr>
        <a:xfrm>
          <a:off x="14909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85937</xdr:rowOff>
    </xdr:from>
    <xdr:to>
      <xdr:col>21</xdr:col>
      <xdr:colOff>50800</xdr:colOff>
      <xdr:row>89</xdr:row>
      <xdr:rowOff>16087</xdr:rowOff>
    </xdr:to>
    <xdr:sp macro="" textlink="">
      <xdr:nvSpPr>
        <xdr:cNvPr id="278" name="円/楕円 277"/>
        <xdr:cNvSpPr/>
      </xdr:nvSpPr>
      <xdr:spPr>
        <a:xfrm>
          <a:off x="14351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864</xdr:rowOff>
    </xdr:from>
    <xdr:ext cx="762000" cy="259045"/>
    <xdr:sp macro="" textlink="">
      <xdr:nvSpPr>
        <xdr:cNvPr id="279" name="テキスト ボックス 278"/>
        <xdr:cNvSpPr txBox="1"/>
      </xdr:nvSpPr>
      <xdr:spPr>
        <a:xfrm>
          <a:off x="14020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144357</xdr:rowOff>
    </xdr:from>
    <xdr:to>
      <xdr:col>19</xdr:col>
      <xdr:colOff>533400</xdr:colOff>
      <xdr:row>85</xdr:row>
      <xdr:rowOff>74507</xdr:rowOff>
    </xdr:to>
    <xdr:sp macro="" textlink="">
      <xdr:nvSpPr>
        <xdr:cNvPr id="280" name="円/楕円 279"/>
        <xdr:cNvSpPr/>
      </xdr:nvSpPr>
      <xdr:spPr>
        <a:xfrm>
          <a:off x="13462000" y="14546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59284</xdr:rowOff>
    </xdr:from>
    <xdr:ext cx="762000" cy="259045"/>
    <xdr:sp macro="" textlink="">
      <xdr:nvSpPr>
        <xdr:cNvPr id="281" name="テキスト ボックス 280"/>
        <xdr:cNvSpPr txBox="1"/>
      </xdr:nvSpPr>
      <xdr:spPr>
        <a:xfrm>
          <a:off x="13131800" y="14632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今まで類似団体を若干上回っていたが、平成</a:t>
          </a:r>
          <a:r>
            <a:rPr kumimoji="1" lang="en-US" altLang="ja-JP" sz="1300">
              <a:latin typeface="ＭＳ Ｐゴシック"/>
            </a:rPr>
            <a:t>26</a:t>
          </a:r>
          <a:r>
            <a:rPr kumimoji="1" lang="ja-JP" altLang="en-US" sz="1300">
              <a:latin typeface="ＭＳ Ｐゴシック"/>
            </a:rPr>
            <a:t>年度は、消防の広域化に伴う消防職員の減等により、</a:t>
          </a:r>
          <a:r>
            <a:rPr kumimoji="1" lang="en-US" altLang="ja-JP" sz="1300">
              <a:latin typeface="ＭＳ Ｐゴシック"/>
            </a:rPr>
            <a:t>1.31</a:t>
          </a:r>
          <a:r>
            <a:rPr kumimoji="1" lang="ja-JP" altLang="en-US" sz="1300">
              <a:latin typeface="ＭＳ Ｐゴシック"/>
            </a:rPr>
            <a:t>人の大幅な減少となっている。</a:t>
          </a:r>
          <a:endParaRPr kumimoji="1" lang="en-US" altLang="ja-JP" sz="1300">
            <a:latin typeface="ＭＳ Ｐゴシック"/>
          </a:endParaRPr>
        </a:p>
        <a:p>
          <a:r>
            <a:rPr kumimoji="1" lang="ja-JP" altLang="en-US" sz="1300">
              <a:latin typeface="ＭＳ Ｐゴシック"/>
            </a:rPr>
            <a:t>　今後も職員削減計画の見直し等を含め、引き続き職員数の適正化に努めていく。</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122162</xdr:rowOff>
    </xdr:from>
    <xdr:to>
      <xdr:col>24</xdr:col>
      <xdr:colOff>558800</xdr:colOff>
      <xdr:row>60</xdr:row>
      <xdr:rowOff>101237</xdr:rowOff>
    </xdr:to>
    <xdr:cxnSp macro="">
      <xdr:nvCxnSpPr>
        <xdr:cNvPr id="318" name="直線コネクタ 317"/>
        <xdr:cNvCxnSpPr/>
      </xdr:nvCxnSpPr>
      <xdr:spPr>
        <a:xfrm flipV="1">
          <a:off x="16179800" y="10237712"/>
          <a:ext cx="838200" cy="150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9"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92045</xdr:rowOff>
    </xdr:from>
    <xdr:to>
      <xdr:col>23</xdr:col>
      <xdr:colOff>406400</xdr:colOff>
      <xdr:row>60</xdr:row>
      <xdr:rowOff>101237</xdr:rowOff>
    </xdr:to>
    <xdr:cxnSp macro="">
      <xdr:nvCxnSpPr>
        <xdr:cNvPr id="321" name="直線コネクタ 320"/>
        <xdr:cNvCxnSpPr/>
      </xdr:nvCxnSpPr>
      <xdr:spPr>
        <a:xfrm>
          <a:off x="15290800" y="10379045"/>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92045</xdr:rowOff>
    </xdr:from>
    <xdr:to>
      <xdr:col>22</xdr:col>
      <xdr:colOff>203200</xdr:colOff>
      <xdr:row>60</xdr:row>
      <xdr:rowOff>105833</xdr:rowOff>
    </xdr:to>
    <xdr:cxnSp macro="">
      <xdr:nvCxnSpPr>
        <xdr:cNvPr id="324" name="直線コネクタ 323"/>
        <xdr:cNvCxnSpPr/>
      </xdr:nvCxnSpPr>
      <xdr:spPr>
        <a:xfrm flipV="1">
          <a:off x="14401800" y="10379045"/>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86299</xdr:rowOff>
    </xdr:from>
    <xdr:to>
      <xdr:col>21</xdr:col>
      <xdr:colOff>0</xdr:colOff>
      <xdr:row>60</xdr:row>
      <xdr:rowOff>105833</xdr:rowOff>
    </xdr:to>
    <xdr:cxnSp macro="">
      <xdr:nvCxnSpPr>
        <xdr:cNvPr id="327" name="直線コネクタ 326"/>
        <xdr:cNvCxnSpPr/>
      </xdr:nvCxnSpPr>
      <xdr:spPr>
        <a:xfrm>
          <a:off x="13512800" y="10373299"/>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1" name="テキスト ボックス 330"/>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71362</xdr:rowOff>
    </xdr:from>
    <xdr:to>
      <xdr:col>24</xdr:col>
      <xdr:colOff>609600</xdr:colOff>
      <xdr:row>60</xdr:row>
      <xdr:rowOff>1512</xdr:rowOff>
    </xdr:to>
    <xdr:sp macro="" textlink="">
      <xdr:nvSpPr>
        <xdr:cNvPr id="337" name="円/楕円 336"/>
        <xdr:cNvSpPr/>
      </xdr:nvSpPr>
      <xdr:spPr>
        <a:xfrm>
          <a:off x="16967200" y="1018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87889</xdr:rowOff>
    </xdr:from>
    <xdr:ext cx="762000" cy="259045"/>
    <xdr:sp macro="" textlink="">
      <xdr:nvSpPr>
        <xdr:cNvPr id="338" name="定員管理の状況該当値テキスト"/>
        <xdr:cNvSpPr txBox="1"/>
      </xdr:nvSpPr>
      <xdr:spPr>
        <a:xfrm>
          <a:off x="17106900" y="10031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50437</xdr:rowOff>
    </xdr:from>
    <xdr:to>
      <xdr:col>23</xdr:col>
      <xdr:colOff>457200</xdr:colOff>
      <xdr:row>60</xdr:row>
      <xdr:rowOff>152037</xdr:rowOff>
    </xdr:to>
    <xdr:sp macro="" textlink="">
      <xdr:nvSpPr>
        <xdr:cNvPr id="339" name="円/楕円 338"/>
        <xdr:cNvSpPr/>
      </xdr:nvSpPr>
      <xdr:spPr>
        <a:xfrm>
          <a:off x="161290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136814</xdr:rowOff>
    </xdr:from>
    <xdr:ext cx="736600" cy="259045"/>
    <xdr:sp macro="" textlink="">
      <xdr:nvSpPr>
        <xdr:cNvPr id="340" name="テキスト ボックス 339"/>
        <xdr:cNvSpPr txBox="1"/>
      </xdr:nvSpPr>
      <xdr:spPr>
        <a:xfrm>
          <a:off x="15798800" y="10423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41245</xdr:rowOff>
    </xdr:from>
    <xdr:to>
      <xdr:col>22</xdr:col>
      <xdr:colOff>254000</xdr:colOff>
      <xdr:row>60</xdr:row>
      <xdr:rowOff>142845</xdr:rowOff>
    </xdr:to>
    <xdr:sp macro="" textlink="">
      <xdr:nvSpPr>
        <xdr:cNvPr id="341" name="円/楕円 340"/>
        <xdr:cNvSpPr/>
      </xdr:nvSpPr>
      <xdr:spPr>
        <a:xfrm>
          <a:off x="15240000" y="1032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127622</xdr:rowOff>
    </xdr:from>
    <xdr:ext cx="762000" cy="259045"/>
    <xdr:sp macro="" textlink="">
      <xdr:nvSpPr>
        <xdr:cNvPr id="342" name="テキスト ボックス 341"/>
        <xdr:cNvSpPr txBox="1"/>
      </xdr:nvSpPr>
      <xdr:spPr>
        <a:xfrm>
          <a:off x="14909800" y="10414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55033</xdr:rowOff>
    </xdr:from>
    <xdr:to>
      <xdr:col>21</xdr:col>
      <xdr:colOff>50800</xdr:colOff>
      <xdr:row>60</xdr:row>
      <xdr:rowOff>156633</xdr:rowOff>
    </xdr:to>
    <xdr:sp macro="" textlink="">
      <xdr:nvSpPr>
        <xdr:cNvPr id="343" name="円/楕円 342"/>
        <xdr:cNvSpPr/>
      </xdr:nvSpPr>
      <xdr:spPr>
        <a:xfrm>
          <a:off x="14351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141410</xdr:rowOff>
    </xdr:from>
    <xdr:ext cx="762000" cy="259045"/>
    <xdr:sp macro="" textlink="">
      <xdr:nvSpPr>
        <xdr:cNvPr id="344" name="テキスト ボックス 343"/>
        <xdr:cNvSpPr txBox="1"/>
      </xdr:nvSpPr>
      <xdr:spPr>
        <a:xfrm>
          <a:off x="14020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35499</xdr:rowOff>
    </xdr:from>
    <xdr:to>
      <xdr:col>19</xdr:col>
      <xdr:colOff>533400</xdr:colOff>
      <xdr:row>60</xdr:row>
      <xdr:rowOff>137099</xdr:rowOff>
    </xdr:to>
    <xdr:sp macro="" textlink="">
      <xdr:nvSpPr>
        <xdr:cNvPr id="345" name="円/楕円 344"/>
        <xdr:cNvSpPr/>
      </xdr:nvSpPr>
      <xdr:spPr>
        <a:xfrm>
          <a:off x="13462000" y="1032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147276</xdr:rowOff>
    </xdr:from>
    <xdr:ext cx="762000" cy="259045"/>
    <xdr:sp macro="" textlink="">
      <xdr:nvSpPr>
        <xdr:cNvPr id="346" name="テキスト ボックス 345"/>
        <xdr:cNvSpPr txBox="1"/>
      </xdr:nvSpPr>
      <xdr:spPr>
        <a:xfrm>
          <a:off x="13131800" y="10091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起債事業の抑制等を継続した結果、平成</a:t>
          </a:r>
          <a:r>
            <a:rPr kumimoji="1" lang="en-US" altLang="ja-JP" sz="1300">
              <a:latin typeface="ＭＳ Ｐゴシック"/>
            </a:rPr>
            <a:t>21</a:t>
          </a:r>
          <a:r>
            <a:rPr kumimoji="1" lang="ja-JP" altLang="en-US" sz="1300">
              <a:latin typeface="ＭＳ Ｐゴシック"/>
            </a:rPr>
            <a:t>年度以降類似団体を下回っており、減少傾向となっている。</a:t>
          </a:r>
          <a:endParaRPr kumimoji="1" lang="en-US" altLang="ja-JP" sz="1300">
            <a:latin typeface="ＭＳ Ｐゴシック"/>
          </a:endParaRPr>
        </a:p>
        <a:p>
          <a:r>
            <a:rPr kumimoji="1" lang="ja-JP" altLang="en-US" sz="1300">
              <a:latin typeface="ＭＳ Ｐゴシック"/>
            </a:rPr>
            <a:t>　今後も引き続き起債事業の抑制等を継続していく。</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11854</xdr:rowOff>
    </xdr:from>
    <xdr:to>
      <xdr:col>24</xdr:col>
      <xdr:colOff>558800</xdr:colOff>
      <xdr:row>41</xdr:row>
      <xdr:rowOff>132504</xdr:rowOff>
    </xdr:to>
    <xdr:cxnSp macro="">
      <xdr:nvCxnSpPr>
        <xdr:cNvPr id="379" name="直線コネクタ 378"/>
        <xdr:cNvCxnSpPr/>
      </xdr:nvCxnSpPr>
      <xdr:spPr>
        <a:xfrm flipV="1">
          <a:off x="16179800" y="7041304"/>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132504</xdr:rowOff>
    </xdr:from>
    <xdr:to>
      <xdr:col>23</xdr:col>
      <xdr:colOff>406400</xdr:colOff>
      <xdr:row>42</xdr:row>
      <xdr:rowOff>81704</xdr:rowOff>
    </xdr:to>
    <xdr:cxnSp macro="">
      <xdr:nvCxnSpPr>
        <xdr:cNvPr id="382" name="直線コネクタ 381"/>
        <xdr:cNvCxnSpPr/>
      </xdr:nvCxnSpPr>
      <xdr:spPr>
        <a:xfrm flipV="1">
          <a:off x="15290800" y="7161954"/>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81704</xdr:rowOff>
    </xdr:from>
    <xdr:to>
      <xdr:col>22</xdr:col>
      <xdr:colOff>203200</xdr:colOff>
      <xdr:row>42</xdr:row>
      <xdr:rowOff>154094</xdr:rowOff>
    </xdr:to>
    <xdr:cxnSp macro="">
      <xdr:nvCxnSpPr>
        <xdr:cNvPr id="385" name="直線コネクタ 384"/>
        <xdr:cNvCxnSpPr/>
      </xdr:nvCxnSpPr>
      <xdr:spPr>
        <a:xfrm flipV="1">
          <a:off x="14401800" y="728260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154094</xdr:rowOff>
    </xdr:from>
    <xdr:to>
      <xdr:col>21</xdr:col>
      <xdr:colOff>0</xdr:colOff>
      <xdr:row>43</xdr:row>
      <xdr:rowOff>30904</xdr:rowOff>
    </xdr:to>
    <xdr:cxnSp macro="">
      <xdr:nvCxnSpPr>
        <xdr:cNvPr id="388" name="直線コネクタ 387"/>
        <xdr:cNvCxnSpPr/>
      </xdr:nvCxnSpPr>
      <xdr:spPr>
        <a:xfrm flipV="1">
          <a:off x="13512800" y="735499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132504</xdr:rowOff>
    </xdr:from>
    <xdr:to>
      <xdr:col>24</xdr:col>
      <xdr:colOff>609600</xdr:colOff>
      <xdr:row>41</xdr:row>
      <xdr:rowOff>62654</xdr:rowOff>
    </xdr:to>
    <xdr:sp macro="" textlink="">
      <xdr:nvSpPr>
        <xdr:cNvPr id="398" name="円/楕円 397"/>
        <xdr:cNvSpPr/>
      </xdr:nvSpPr>
      <xdr:spPr>
        <a:xfrm>
          <a:off x="169672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149031</xdr:rowOff>
    </xdr:from>
    <xdr:ext cx="762000" cy="259045"/>
    <xdr:sp macro="" textlink="">
      <xdr:nvSpPr>
        <xdr:cNvPr id="399" name="公債費負担の状況該当値テキスト"/>
        <xdr:cNvSpPr txBox="1"/>
      </xdr:nvSpPr>
      <xdr:spPr>
        <a:xfrm>
          <a:off x="17106900" y="683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81704</xdr:rowOff>
    </xdr:from>
    <xdr:to>
      <xdr:col>23</xdr:col>
      <xdr:colOff>457200</xdr:colOff>
      <xdr:row>42</xdr:row>
      <xdr:rowOff>11854</xdr:rowOff>
    </xdr:to>
    <xdr:sp macro="" textlink="">
      <xdr:nvSpPr>
        <xdr:cNvPr id="400" name="円/楕円 399"/>
        <xdr:cNvSpPr/>
      </xdr:nvSpPr>
      <xdr:spPr>
        <a:xfrm>
          <a:off x="16129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22031</xdr:rowOff>
    </xdr:from>
    <xdr:ext cx="736600" cy="259045"/>
    <xdr:sp macro="" textlink="">
      <xdr:nvSpPr>
        <xdr:cNvPr id="401" name="テキスト ボックス 400"/>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30904</xdr:rowOff>
    </xdr:from>
    <xdr:to>
      <xdr:col>22</xdr:col>
      <xdr:colOff>254000</xdr:colOff>
      <xdr:row>42</xdr:row>
      <xdr:rowOff>132504</xdr:rowOff>
    </xdr:to>
    <xdr:sp macro="" textlink="">
      <xdr:nvSpPr>
        <xdr:cNvPr id="402" name="円/楕円 401"/>
        <xdr:cNvSpPr/>
      </xdr:nvSpPr>
      <xdr:spPr>
        <a:xfrm>
          <a:off x="15240000" y="723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142681</xdr:rowOff>
    </xdr:from>
    <xdr:ext cx="762000" cy="259045"/>
    <xdr:sp macro="" textlink="">
      <xdr:nvSpPr>
        <xdr:cNvPr id="403" name="テキスト ボックス 402"/>
        <xdr:cNvSpPr txBox="1"/>
      </xdr:nvSpPr>
      <xdr:spPr>
        <a:xfrm>
          <a:off x="14909800" y="700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103294</xdr:rowOff>
    </xdr:from>
    <xdr:to>
      <xdr:col>21</xdr:col>
      <xdr:colOff>50800</xdr:colOff>
      <xdr:row>43</xdr:row>
      <xdr:rowOff>33444</xdr:rowOff>
    </xdr:to>
    <xdr:sp macro="" textlink="">
      <xdr:nvSpPr>
        <xdr:cNvPr id="404" name="円/楕円 403"/>
        <xdr:cNvSpPr/>
      </xdr:nvSpPr>
      <xdr:spPr>
        <a:xfrm>
          <a:off x="14351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43621</xdr:rowOff>
    </xdr:from>
    <xdr:ext cx="762000" cy="259045"/>
    <xdr:sp macro="" textlink="">
      <xdr:nvSpPr>
        <xdr:cNvPr id="405" name="テキスト ボックス 404"/>
        <xdr:cNvSpPr txBox="1"/>
      </xdr:nvSpPr>
      <xdr:spPr>
        <a:xfrm>
          <a:off x="14020800" y="7073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151554</xdr:rowOff>
    </xdr:from>
    <xdr:to>
      <xdr:col>19</xdr:col>
      <xdr:colOff>533400</xdr:colOff>
      <xdr:row>43</xdr:row>
      <xdr:rowOff>81704</xdr:rowOff>
    </xdr:to>
    <xdr:sp macro="" textlink="">
      <xdr:nvSpPr>
        <xdr:cNvPr id="406" name="円/楕円 405"/>
        <xdr:cNvSpPr/>
      </xdr:nvSpPr>
      <xdr:spPr>
        <a:xfrm>
          <a:off x="13462000" y="7352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91881</xdr:rowOff>
    </xdr:from>
    <xdr:ext cx="762000" cy="259045"/>
    <xdr:sp macro="" textlink="">
      <xdr:nvSpPr>
        <xdr:cNvPr id="407" name="テキスト ボックス 406"/>
        <xdr:cNvSpPr txBox="1"/>
      </xdr:nvSpPr>
      <xdr:spPr>
        <a:xfrm>
          <a:off x="13131800" y="712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年度は、充当可能財源が将来負担額を上回ったため算出されていない。</a:t>
          </a:r>
          <a:endParaRPr kumimoji="1" lang="en-US" altLang="ja-JP" sz="1300">
            <a:latin typeface="ＭＳ Ｐゴシック"/>
          </a:endParaRPr>
        </a:p>
        <a:p>
          <a:r>
            <a:rPr kumimoji="1" lang="ja-JP" altLang="en-US" sz="1300">
              <a:latin typeface="ＭＳ Ｐゴシック"/>
            </a:rPr>
            <a:t>　主な要因としては、</a:t>
          </a:r>
          <a:r>
            <a:rPr kumimoji="1" lang="ja-JP" altLang="ja-JP" sz="1300">
              <a:solidFill>
                <a:schemeClr val="dk1"/>
              </a:solidFill>
              <a:effectLst/>
              <a:latin typeface="+mn-lt"/>
              <a:ea typeface="+mn-ea"/>
              <a:cs typeface="+mn-cs"/>
            </a:rPr>
            <a:t>消防の広域化に伴う消防職員の減により退職手当負担見込額が減少</a:t>
          </a:r>
          <a:r>
            <a:rPr kumimoji="1" lang="ja-JP" altLang="en-US" sz="1300">
              <a:solidFill>
                <a:schemeClr val="dk1"/>
              </a:solidFill>
              <a:effectLst/>
              <a:latin typeface="+mn-lt"/>
              <a:ea typeface="+mn-ea"/>
              <a:cs typeface="+mn-cs"/>
            </a:rPr>
            <a:t>したこと。また、</a:t>
          </a:r>
          <a:r>
            <a:rPr kumimoji="1" lang="ja-JP" altLang="ja-JP" sz="1300">
              <a:solidFill>
                <a:schemeClr val="dk1"/>
              </a:solidFill>
              <a:effectLst/>
              <a:latin typeface="+mn-lt"/>
              <a:ea typeface="+mn-ea"/>
              <a:cs typeface="+mn-cs"/>
            </a:rPr>
            <a:t>公共公益施設整備基金</a:t>
          </a:r>
          <a:r>
            <a:rPr kumimoji="1" lang="ja-JP" altLang="en-US" sz="1300">
              <a:solidFill>
                <a:schemeClr val="dk1"/>
              </a:solidFill>
              <a:effectLst/>
              <a:latin typeface="+mn-lt"/>
              <a:ea typeface="+mn-ea"/>
              <a:cs typeface="+mn-cs"/>
            </a:rPr>
            <a:t>の増により充当可能財源が増加したことが挙げられる。</a:t>
          </a:r>
          <a:endParaRPr kumimoji="1" lang="en-US" altLang="ja-JP" sz="13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今後も公債費等義務的経費の削減を中心とする行財政改革を進め、財政の健全化に努め</a:t>
          </a:r>
          <a:r>
            <a:rPr lang="ja-JP" altLang="en-US" sz="1300" b="0" i="0" baseline="0">
              <a:solidFill>
                <a:schemeClr val="dk1"/>
              </a:solidFill>
              <a:effectLst/>
              <a:latin typeface="+mn-lt"/>
              <a:ea typeface="+mn-ea"/>
              <a:cs typeface="+mn-cs"/>
            </a:rPr>
            <a:t>ていく</a:t>
          </a:r>
          <a:r>
            <a:rPr lang="ja-JP" altLang="ja-JP" sz="1300" b="0" i="0" baseline="0">
              <a:solidFill>
                <a:schemeClr val="dk1"/>
              </a:solidFill>
              <a:effectLst/>
              <a:latin typeface="+mn-lt"/>
              <a:ea typeface="+mn-ea"/>
              <a:cs typeface="+mn-cs"/>
            </a:rPr>
            <a:t>。</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94971</xdr:rowOff>
    </xdr:from>
    <xdr:ext cx="762000" cy="259045"/>
    <xdr:sp macro="" textlink="">
      <xdr:nvSpPr>
        <xdr:cNvPr id="450" name="テキスト ボックス 449"/>
        <xdr:cNvSpPr txBox="1"/>
      </xdr:nvSpPr>
      <xdr:spPr>
        <a:xfrm>
          <a:off x="13131800" y="283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19</xdr:col>
      <xdr:colOff>431800</xdr:colOff>
      <xdr:row>14</xdr:row>
      <xdr:rowOff>41825</xdr:rowOff>
    </xdr:from>
    <xdr:to>
      <xdr:col>19</xdr:col>
      <xdr:colOff>533400</xdr:colOff>
      <xdr:row>14</xdr:row>
      <xdr:rowOff>143425</xdr:rowOff>
    </xdr:to>
    <xdr:sp macro="" textlink="">
      <xdr:nvSpPr>
        <xdr:cNvPr id="456" name="円/楕円 455"/>
        <xdr:cNvSpPr/>
      </xdr:nvSpPr>
      <xdr:spPr>
        <a:xfrm>
          <a:off x="13462000" y="244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153602</xdr:rowOff>
    </xdr:from>
    <xdr:ext cx="762000" cy="259045"/>
    <xdr:sp macro="" textlink="">
      <xdr:nvSpPr>
        <xdr:cNvPr id="457" name="テキスト ボックス 456"/>
        <xdr:cNvSpPr txBox="1"/>
      </xdr:nvSpPr>
      <xdr:spPr>
        <a:xfrm>
          <a:off x="13131800" y="221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茨城県阿見町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47,576
46,888
71.40
15,595,691
14,903,003
481,474
9,267,538
12,901,488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消防業務、ごみ処理業務を単独で行っているため、人件費に係る経常収支比率は類似団体平均値と比較すると高くなっているが、一部事務組合の人件費に充てる負担金等を加えた「人件費及び人件費に準ずる費用」の人口</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人当たりの歳出決算額は、類似団体平均値を下回っている。</a:t>
          </a:r>
          <a:endParaRPr lang="ja-JP" altLang="ja-JP" sz="1400">
            <a:effectLst/>
          </a:endParaRPr>
        </a:p>
        <a:p>
          <a:r>
            <a:rPr kumimoji="1" lang="ja-JP" altLang="ja-JP" sz="1100">
              <a:solidFill>
                <a:schemeClr val="dk1"/>
              </a:solidFill>
              <a:effectLst/>
              <a:latin typeface="+mn-lt"/>
              <a:ea typeface="+mn-ea"/>
              <a:cs typeface="+mn-cs"/>
            </a:rPr>
            <a:t>　今後も適正な人件費の管理・抑制に努めていく。</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58420</xdr:rowOff>
    </xdr:from>
    <xdr:to>
      <xdr:col>7</xdr:col>
      <xdr:colOff>15875</xdr:colOff>
      <xdr:row>38</xdr:row>
      <xdr:rowOff>81280</xdr:rowOff>
    </xdr:to>
    <xdr:cxnSp macro="">
      <xdr:nvCxnSpPr>
        <xdr:cNvPr id="62" name="直線コネクタ 61"/>
        <xdr:cNvCxnSpPr/>
      </xdr:nvCxnSpPr>
      <xdr:spPr>
        <a:xfrm>
          <a:off x="3987800" y="65735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58420</xdr:rowOff>
    </xdr:from>
    <xdr:to>
      <xdr:col>5</xdr:col>
      <xdr:colOff>549275</xdr:colOff>
      <xdr:row>38</xdr:row>
      <xdr:rowOff>104140</xdr:rowOff>
    </xdr:to>
    <xdr:cxnSp macro="">
      <xdr:nvCxnSpPr>
        <xdr:cNvPr id="65" name="直線コネクタ 64"/>
        <xdr:cNvCxnSpPr/>
      </xdr:nvCxnSpPr>
      <xdr:spPr>
        <a:xfrm flipV="1">
          <a:off x="3098800" y="65735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30988</xdr:rowOff>
    </xdr:from>
    <xdr:to>
      <xdr:col>4</xdr:col>
      <xdr:colOff>346075</xdr:colOff>
      <xdr:row>38</xdr:row>
      <xdr:rowOff>104140</xdr:rowOff>
    </xdr:to>
    <xdr:cxnSp macro="">
      <xdr:nvCxnSpPr>
        <xdr:cNvPr id="68" name="直線コネクタ 67"/>
        <xdr:cNvCxnSpPr/>
      </xdr:nvCxnSpPr>
      <xdr:spPr>
        <a:xfrm>
          <a:off x="2209800" y="654608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124714</xdr:rowOff>
    </xdr:from>
    <xdr:to>
      <xdr:col>3</xdr:col>
      <xdr:colOff>142875</xdr:colOff>
      <xdr:row>38</xdr:row>
      <xdr:rowOff>30988</xdr:rowOff>
    </xdr:to>
    <xdr:cxnSp macro="">
      <xdr:nvCxnSpPr>
        <xdr:cNvPr id="71" name="直線コネクタ 70"/>
        <xdr:cNvCxnSpPr/>
      </xdr:nvCxnSpPr>
      <xdr:spPr>
        <a:xfrm>
          <a:off x="1320800" y="646836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30480</xdr:rowOff>
    </xdr:from>
    <xdr:to>
      <xdr:col>7</xdr:col>
      <xdr:colOff>66675</xdr:colOff>
      <xdr:row>38</xdr:row>
      <xdr:rowOff>132080</xdr:rowOff>
    </xdr:to>
    <xdr:sp macro="" textlink="">
      <xdr:nvSpPr>
        <xdr:cNvPr id="81" name="円/楕円 80"/>
        <xdr:cNvSpPr/>
      </xdr:nvSpPr>
      <xdr:spPr>
        <a:xfrm>
          <a:off x="4775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2557</xdr:rowOff>
    </xdr:from>
    <xdr:ext cx="762000" cy="259045"/>
    <xdr:sp macro="" textlink="">
      <xdr:nvSpPr>
        <xdr:cNvPr id="82" name="人件費該当値テキスト"/>
        <xdr:cNvSpPr txBox="1"/>
      </xdr:nvSpPr>
      <xdr:spPr>
        <a:xfrm>
          <a:off x="4914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xdr:rowOff>
    </xdr:from>
    <xdr:to>
      <xdr:col>5</xdr:col>
      <xdr:colOff>600075</xdr:colOff>
      <xdr:row>38</xdr:row>
      <xdr:rowOff>109220</xdr:rowOff>
    </xdr:to>
    <xdr:sp macro="" textlink="">
      <xdr:nvSpPr>
        <xdr:cNvPr id="83" name="円/楕円 82"/>
        <xdr:cNvSpPr/>
      </xdr:nvSpPr>
      <xdr:spPr>
        <a:xfrm>
          <a:off x="3937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93997</xdr:rowOff>
    </xdr:from>
    <xdr:ext cx="736600" cy="259045"/>
    <xdr:sp macro="" textlink="">
      <xdr:nvSpPr>
        <xdr:cNvPr id="84" name="テキスト ボックス 83"/>
        <xdr:cNvSpPr txBox="1"/>
      </xdr:nvSpPr>
      <xdr:spPr>
        <a:xfrm>
          <a:off x="3606800" y="660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53340</xdr:rowOff>
    </xdr:from>
    <xdr:to>
      <xdr:col>4</xdr:col>
      <xdr:colOff>396875</xdr:colOff>
      <xdr:row>38</xdr:row>
      <xdr:rowOff>154940</xdr:rowOff>
    </xdr:to>
    <xdr:sp macro="" textlink="">
      <xdr:nvSpPr>
        <xdr:cNvPr id="85" name="円/楕円 84"/>
        <xdr:cNvSpPr/>
      </xdr:nvSpPr>
      <xdr:spPr>
        <a:xfrm>
          <a:off x="30480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139717</xdr:rowOff>
    </xdr:from>
    <xdr:ext cx="762000" cy="259045"/>
    <xdr:sp macro="" textlink="">
      <xdr:nvSpPr>
        <xdr:cNvPr id="86" name="テキスト ボックス 85"/>
        <xdr:cNvSpPr txBox="1"/>
      </xdr:nvSpPr>
      <xdr:spPr>
        <a:xfrm>
          <a:off x="2717800" y="665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151638</xdr:rowOff>
    </xdr:from>
    <xdr:to>
      <xdr:col>3</xdr:col>
      <xdr:colOff>193675</xdr:colOff>
      <xdr:row>38</xdr:row>
      <xdr:rowOff>81788</xdr:rowOff>
    </xdr:to>
    <xdr:sp macro="" textlink="">
      <xdr:nvSpPr>
        <xdr:cNvPr id="87" name="円/楕円 86"/>
        <xdr:cNvSpPr/>
      </xdr:nvSpPr>
      <xdr:spPr>
        <a:xfrm>
          <a:off x="2159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66565</xdr:rowOff>
    </xdr:from>
    <xdr:ext cx="762000" cy="259045"/>
    <xdr:sp macro="" textlink="">
      <xdr:nvSpPr>
        <xdr:cNvPr id="88" name="テキスト ボックス 87"/>
        <xdr:cNvSpPr txBox="1"/>
      </xdr:nvSpPr>
      <xdr:spPr>
        <a:xfrm>
          <a:off x="1828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89" name="円/楕円 88"/>
        <xdr:cNvSpPr/>
      </xdr:nvSpPr>
      <xdr:spPr>
        <a:xfrm>
          <a:off x="1270000" y="6417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90" name="テキスト ボックス 89"/>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類似団体平均値と比較すると高くなっているが、これは消防業務、ごみ処理業務を単独で行っているため、需用費の額が類似団体に比べ大きくなっているためと考えられる。</a:t>
          </a:r>
          <a:endParaRPr lang="ja-JP" altLang="ja-JP" sz="1300">
            <a:effectLst/>
          </a:endParaRPr>
        </a:p>
        <a:p>
          <a:r>
            <a:rPr kumimoji="1" lang="ja-JP" altLang="ja-JP" sz="1300">
              <a:solidFill>
                <a:schemeClr val="dk1"/>
              </a:solidFill>
              <a:effectLst/>
              <a:latin typeface="+mn-lt"/>
              <a:ea typeface="+mn-ea"/>
              <a:cs typeface="+mn-cs"/>
            </a:rPr>
            <a:t>　今後もコスト削減に取り組み、物件費の抑制に努めていく。</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17272</xdr:rowOff>
    </xdr:from>
    <xdr:to>
      <xdr:col>24</xdr:col>
      <xdr:colOff>31750</xdr:colOff>
      <xdr:row>18</xdr:row>
      <xdr:rowOff>44704</xdr:rowOff>
    </xdr:to>
    <xdr:cxnSp macro="">
      <xdr:nvCxnSpPr>
        <xdr:cNvPr id="120" name="直線コネクタ 119"/>
        <xdr:cNvCxnSpPr/>
      </xdr:nvCxnSpPr>
      <xdr:spPr>
        <a:xfrm>
          <a:off x="15671800" y="310337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143002</xdr:rowOff>
    </xdr:from>
    <xdr:to>
      <xdr:col>22</xdr:col>
      <xdr:colOff>565150</xdr:colOff>
      <xdr:row>18</xdr:row>
      <xdr:rowOff>17272</xdr:rowOff>
    </xdr:to>
    <xdr:cxnSp macro="">
      <xdr:nvCxnSpPr>
        <xdr:cNvPr id="123" name="直線コネクタ 122"/>
        <xdr:cNvCxnSpPr/>
      </xdr:nvCxnSpPr>
      <xdr:spPr>
        <a:xfrm>
          <a:off x="14782800" y="30576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133858</xdr:rowOff>
    </xdr:from>
    <xdr:to>
      <xdr:col>21</xdr:col>
      <xdr:colOff>361950</xdr:colOff>
      <xdr:row>17</xdr:row>
      <xdr:rowOff>143002</xdr:rowOff>
    </xdr:to>
    <xdr:cxnSp macro="">
      <xdr:nvCxnSpPr>
        <xdr:cNvPr id="126" name="直線コネクタ 125"/>
        <xdr:cNvCxnSpPr/>
      </xdr:nvCxnSpPr>
      <xdr:spPr>
        <a:xfrm>
          <a:off x="13893800" y="30485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133858</xdr:rowOff>
    </xdr:from>
    <xdr:to>
      <xdr:col>20</xdr:col>
      <xdr:colOff>158750</xdr:colOff>
      <xdr:row>17</xdr:row>
      <xdr:rowOff>147574</xdr:rowOff>
    </xdr:to>
    <xdr:cxnSp macro="">
      <xdr:nvCxnSpPr>
        <xdr:cNvPr id="129" name="直線コネクタ 128"/>
        <xdr:cNvCxnSpPr/>
      </xdr:nvCxnSpPr>
      <xdr:spPr>
        <a:xfrm flipV="1">
          <a:off x="13004800" y="30485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165354</xdr:rowOff>
    </xdr:from>
    <xdr:to>
      <xdr:col>24</xdr:col>
      <xdr:colOff>82550</xdr:colOff>
      <xdr:row>18</xdr:row>
      <xdr:rowOff>95504</xdr:rowOff>
    </xdr:to>
    <xdr:sp macro="" textlink="">
      <xdr:nvSpPr>
        <xdr:cNvPr id="139" name="円/楕円 138"/>
        <xdr:cNvSpPr/>
      </xdr:nvSpPr>
      <xdr:spPr>
        <a:xfrm>
          <a:off x="16459200" y="3080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137431</xdr:rowOff>
    </xdr:from>
    <xdr:ext cx="762000" cy="259045"/>
    <xdr:sp macro="" textlink="">
      <xdr:nvSpPr>
        <xdr:cNvPr id="140" name="物件費該当値テキスト"/>
        <xdr:cNvSpPr txBox="1"/>
      </xdr:nvSpPr>
      <xdr:spPr>
        <a:xfrm>
          <a:off x="16598900" y="3052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137922</xdr:rowOff>
    </xdr:from>
    <xdr:to>
      <xdr:col>22</xdr:col>
      <xdr:colOff>615950</xdr:colOff>
      <xdr:row>18</xdr:row>
      <xdr:rowOff>68072</xdr:rowOff>
    </xdr:to>
    <xdr:sp macro="" textlink="">
      <xdr:nvSpPr>
        <xdr:cNvPr id="141" name="円/楕円 140"/>
        <xdr:cNvSpPr/>
      </xdr:nvSpPr>
      <xdr:spPr>
        <a:xfrm>
          <a:off x="15621000" y="305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52849</xdr:rowOff>
    </xdr:from>
    <xdr:ext cx="736600" cy="259045"/>
    <xdr:sp macro="" textlink="">
      <xdr:nvSpPr>
        <xdr:cNvPr id="142" name="テキスト ボックス 141"/>
        <xdr:cNvSpPr txBox="1"/>
      </xdr:nvSpPr>
      <xdr:spPr>
        <a:xfrm>
          <a:off x="15290800" y="313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92202</xdr:rowOff>
    </xdr:from>
    <xdr:to>
      <xdr:col>21</xdr:col>
      <xdr:colOff>412750</xdr:colOff>
      <xdr:row>18</xdr:row>
      <xdr:rowOff>22352</xdr:rowOff>
    </xdr:to>
    <xdr:sp macro="" textlink="">
      <xdr:nvSpPr>
        <xdr:cNvPr id="143" name="円/楕円 142"/>
        <xdr:cNvSpPr/>
      </xdr:nvSpPr>
      <xdr:spPr>
        <a:xfrm>
          <a:off x="14732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7129</xdr:rowOff>
    </xdr:from>
    <xdr:ext cx="762000" cy="259045"/>
    <xdr:sp macro="" textlink="">
      <xdr:nvSpPr>
        <xdr:cNvPr id="144" name="テキスト ボックス 143"/>
        <xdr:cNvSpPr txBox="1"/>
      </xdr:nvSpPr>
      <xdr:spPr>
        <a:xfrm>
          <a:off x="14401800" y="309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83058</xdr:rowOff>
    </xdr:from>
    <xdr:to>
      <xdr:col>20</xdr:col>
      <xdr:colOff>209550</xdr:colOff>
      <xdr:row>18</xdr:row>
      <xdr:rowOff>13208</xdr:rowOff>
    </xdr:to>
    <xdr:sp macro="" textlink="">
      <xdr:nvSpPr>
        <xdr:cNvPr id="145" name="円/楕円 144"/>
        <xdr:cNvSpPr/>
      </xdr:nvSpPr>
      <xdr:spPr>
        <a:xfrm>
          <a:off x="138430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169435</xdr:rowOff>
    </xdr:from>
    <xdr:ext cx="762000" cy="259045"/>
    <xdr:sp macro="" textlink="">
      <xdr:nvSpPr>
        <xdr:cNvPr id="146" name="テキスト ボックス 145"/>
        <xdr:cNvSpPr txBox="1"/>
      </xdr:nvSpPr>
      <xdr:spPr>
        <a:xfrm>
          <a:off x="13512800" y="308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96774</xdr:rowOff>
    </xdr:from>
    <xdr:to>
      <xdr:col>19</xdr:col>
      <xdr:colOff>6350</xdr:colOff>
      <xdr:row>18</xdr:row>
      <xdr:rowOff>26924</xdr:rowOff>
    </xdr:to>
    <xdr:sp macro="" textlink="">
      <xdr:nvSpPr>
        <xdr:cNvPr id="147" name="円/楕円 146"/>
        <xdr:cNvSpPr/>
      </xdr:nvSpPr>
      <xdr:spPr>
        <a:xfrm>
          <a:off x="12954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11701</xdr:rowOff>
    </xdr:from>
    <xdr:ext cx="762000" cy="259045"/>
    <xdr:sp macro="" textlink="">
      <xdr:nvSpPr>
        <xdr:cNvPr id="148" name="テキスト ボックス 147"/>
        <xdr:cNvSpPr txBox="1"/>
      </xdr:nvSpPr>
      <xdr:spPr>
        <a:xfrm>
          <a:off x="12623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年度以降、医療福祉費の対象年齢拡大（町単独分）や障害者介護給付費の増などにより、類似団体平均値を上回り、上昇傾向となっている。</a:t>
          </a:r>
          <a:r>
            <a:rPr kumimoji="1" lang="ja-JP" altLang="en-US" sz="1300">
              <a:solidFill>
                <a:schemeClr val="dk1"/>
              </a:solidFill>
              <a:effectLst/>
              <a:latin typeface="ＭＳ Ｐゴシック"/>
              <a:ea typeface="+mn-ea"/>
              <a:cs typeface="+mn-cs"/>
            </a:rPr>
            <a:t>平成</a:t>
          </a:r>
          <a:r>
            <a:rPr kumimoji="1" lang="en-US" altLang="ja-JP" sz="1300">
              <a:solidFill>
                <a:schemeClr val="dk1"/>
              </a:solidFill>
              <a:effectLst/>
              <a:latin typeface="ＭＳ Ｐゴシック"/>
              <a:ea typeface="+mn-ea"/>
              <a:cs typeface="+mn-cs"/>
            </a:rPr>
            <a:t>26</a:t>
          </a:r>
          <a:r>
            <a:rPr kumimoji="1" lang="ja-JP" altLang="en-US" sz="1300">
              <a:solidFill>
                <a:schemeClr val="dk1"/>
              </a:solidFill>
              <a:effectLst/>
              <a:latin typeface="ＭＳ Ｐゴシック"/>
              <a:ea typeface="+mn-ea"/>
              <a:cs typeface="+mn-cs"/>
            </a:rPr>
            <a:t>年度は、保</a:t>
          </a:r>
          <a:r>
            <a:rPr kumimoji="1" lang="ja-JP" altLang="ja-JP" sz="1300">
              <a:solidFill>
                <a:schemeClr val="dk1"/>
              </a:solidFill>
              <a:effectLst/>
              <a:latin typeface="+mn-lt"/>
              <a:ea typeface="+mn-ea"/>
              <a:cs typeface="+mn-cs"/>
            </a:rPr>
            <a:t>育園運営負担金</a:t>
          </a:r>
          <a:r>
            <a:rPr kumimoji="1" lang="ja-JP" altLang="en-US" sz="1300">
              <a:solidFill>
                <a:schemeClr val="dk1"/>
              </a:solidFill>
              <a:effectLst/>
              <a:latin typeface="+mn-lt"/>
              <a:ea typeface="+mn-ea"/>
              <a:cs typeface="+mn-cs"/>
            </a:rPr>
            <a:t>の増</a:t>
          </a:r>
          <a:r>
            <a:rPr kumimoji="1" lang="ja-JP" altLang="en-US" sz="1300">
              <a:latin typeface="ＭＳ Ｐゴシック"/>
            </a:rPr>
            <a:t>などにより前年度と比較して</a:t>
          </a:r>
          <a:r>
            <a:rPr kumimoji="1" lang="en-US" altLang="ja-JP" sz="1300">
              <a:latin typeface="ＭＳ Ｐゴシック"/>
            </a:rPr>
            <a:t>0.4</a:t>
          </a:r>
          <a:r>
            <a:rPr kumimoji="1" lang="ja-JP" altLang="en-US" sz="1300">
              <a:latin typeface="ＭＳ Ｐゴシック"/>
            </a:rPr>
            <a:t>ポイント増の</a:t>
          </a:r>
          <a:r>
            <a:rPr kumimoji="1" lang="en-US" altLang="ja-JP" sz="1300">
              <a:latin typeface="ＭＳ Ｐゴシック"/>
            </a:rPr>
            <a:t>7.7</a:t>
          </a:r>
          <a:r>
            <a:rPr kumimoji="1" lang="ja-JP" altLang="en-US" sz="1300">
              <a:latin typeface="ＭＳ Ｐゴシック"/>
            </a:rPr>
            <a:t>％となった。</a:t>
          </a:r>
          <a:endParaRPr kumimoji="1" lang="en-US" altLang="ja-JP" sz="13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扶助費は年々上昇傾向にあるため、</a:t>
          </a:r>
          <a:r>
            <a:rPr lang="ja-JP" altLang="ja-JP" sz="1300" b="0" i="0" baseline="0">
              <a:solidFill>
                <a:schemeClr val="dk1"/>
              </a:solidFill>
              <a:effectLst/>
              <a:latin typeface="+mn-lt"/>
              <a:ea typeface="+mn-ea"/>
              <a:cs typeface="+mn-cs"/>
            </a:rPr>
            <a:t>社会情勢を注視しつつ適正化に努めていく。</a:t>
          </a:r>
          <a:endParaRPr lang="ja-JP" altLang="ja-JP" sz="1300">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25400</xdr:rowOff>
    </xdr:from>
    <xdr:to>
      <xdr:col>7</xdr:col>
      <xdr:colOff>15875</xdr:colOff>
      <xdr:row>56</xdr:row>
      <xdr:rowOff>76200</xdr:rowOff>
    </xdr:to>
    <xdr:cxnSp macro="">
      <xdr:nvCxnSpPr>
        <xdr:cNvPr id="181" name="直線コネクタ 180"/>
        <xdr:cNvCxnSpPr/>
      </xdr:nvCxnSpPr>
      <xdr:spPr>
        <a:xfrm>
          <a:off x="3987800" y="96266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0</xdr:rowOff>
    </xdr:from>
    <xdr:to>
      <xdr:col>5</xdr:col>
      <xdr:colOff>549275</xdr:colOff>
      <xdr:row>56</xdr:row>
      <xdr:rowOff>25400</xdr:rowOff>
    </xdr:to>
    <xdr:cxnSp macro="">
      <xdr:nvCxnSpPr>
        <xdr:cNvPr id="184" name="直線コネクタ 183"/>
        <xdr:cNvCxnSpPr/>
      </xdr:nvCxnSpPr>
      <xdr:spPr>
        <a:xfrm>
          <a:off x="3098800" y="96012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56</xdr:row>
      <xdr:rowOff>0</xdr:rowOff>
    </xdr:to>
    <xdr:cxnSp macro="">
      <xdr:nvCxnSpPr>
        <xdr:cNvPr id="187" name="直線コネクタ 186"/>
        <xdr:cNvCxnSpPr/>
      </xdr:nvCxnSpPr>
      <xdr:spPr>
        <a:xfrm>
          <a:off x="2209800" y="9499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76200</xdr:rowOff>
    </xdr:from>
    <xdr:to>
      <xdr:col>3</xdr:col>
      <xdr:colOff>142875</xdr:colOff>
      <xdr:row>55</xdr:row>
      <xdr:rowOff>69850</xdr:rowOff>
    </xdr:to>
    <xdr:cxnSp macro="">
      <xdr:nvCxnSpPr>
        <xdr:cNvPr id="190" name="直線コネクタ 189"/>
        <xdr:cNvCxnSpPr/>
      </xdr:nvCxnSpPr>
      <xdr:spPr>
        <a:xfrm>
          <a:off x="1320800" y="93345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25400</xdr:rowOff>
    </xdr:from>
    <xdr:to>
      <xdr:col>7</xdr:col>
      <xdr:colOff>66675</xdr:colOff>
      <xdr:row>56</xdr:row>
      <xdr:rowOff>127000</xdr:rowOff>
    </xdr:to>
    <xdr:sp macro="" textlink="">
      <xdr:nvSpPr>
        <xdr:cNvPr id="200" name="円/楕円 199"/>
        <xdr:cNvSpPr/>
      </xdr:nvSpPr>
      <xdr:spPr>
        <a:xfrm>
          <a:off x="47752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168927</xdr:rowOff>
    </xdr:from>
    <xdr:ext cx="762000" cy="259045"/>
    <xdr:sp macro="" textlink="">
      <xdr:nvSpPr>
        <xdr:cNvPr id="201" name="扶助費該当値テキスト"/>
        <xdr:cNvSpPr txBox="1"/>
      </xdr:nvSpPr>
      <xdr:spPr>
        <a:xfrm>
          <a:off x="49149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146050</xdr:rowOff>
    </xdr:from>
    <xdr:to>
      <xdr:col>5</xdr:col>
      <xdr:colOff>600075</xdr:colOff>
      <xdr:row>56</xdr:row>
      <xdr:rowOff>76200</xdr:rowOff>
    </xdr:to>
    <xdr:sp macro="" textlink="">
      <xdr:nvSpPr>
        <xdr:cNvPr id="202" name="円/楕円 201"/>
        <xdr:cNvSpPr/>
      </xdr:nvSpPr>
      <xdr:spPr>
        <a:xfrm>
          <a:off x="3937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60977</xdr:rowOff>
    </xdr:from>
    <xdr:ext cx="736600" cy="259045"/>
    <xdr:sp macro="" textlink="">
      <xdr:nvSpPr>
        <xdr:cNvPr id="203" name="テキスト ボックス 202"/>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120650</xdr:rowOff>
    </xdr:from>
    <xdr:to>
      <xdr:col>4</xdr:col>
      <xdr:colOff>396875</xdr:colOff>
      <xdr:row>56</xdr:row>
      <xdr:rowOff>50800</xdr:rowOff>
    </xdr:to>
    <xdr:sp macro="" textlink="">
      <xdr:nvSpPr>
        <xdr:cNvPr id="204" name="円/楕円 203"/>
        <xdr:cNvSpPr/>
      </xdr:nvSpPr>
      <xdr:spPr>
        <a:xfrm>
          <a:off x="3048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35577</xdr:rowOff>
    </xdr:from>
    <xdr:ext cx="762000" cy="259045"/>
    <xdr:sp macro="" textlink="">
      <xdr:nvSpPr>
        <xdr:cNvPr id="205" name="テキスト ボックス 204"/>
        <xdr:cNvSpPr txBox="1"/>
      </xdr:nvSpPr>
      <xdr:spPr>
        <a:xfrm>
          <a:off x="2717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06" name="円/楕円 205"/>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207" name="テキスト ボックス 20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25400</xdr:rowOff>
    </xdr:from>
    <xdr:to>
      <xdr:col>1</xdr:col>
      <xdr:colOff>676275</xdr:colOff>
      <xdr:row>54</xdr:row>
      <xdr:rowOff>127000</xdr:rowOff>
    </xdr:to>
    <xdr:sp macro="" textlink="">
      <xdr:nvSpPr>
        <xdr:cNvPr id="208" name="円/楕円 207"/>
        <xdr:cNvSpPr/>
      </xdr:nvSpPr>
      <xdr:spPr>
        <a:xfrm>
          <a:off x="1270000" y="928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137177</xdr:rowOff>
    </xdr:from>
    <xdr:ext cx="762000" cy="259045"/>
    <xdr:sp macro="" textlink="">
      <xdr:nvSpPr>
        <xdr:cNvPr id="209" name="テキスト ボックス 208"/>
        <xdr:cNvSpPr txBox="1"/>
      </xdr:nvSpPr>
      <xdr:spPr>
        <a:xfrm>
          <a:off x="9398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類似団体平均値と比較すると高くなっているが、これは下水道事業に対する繰出金が多くなっているためである。また、介護保険や後期高齢者医療などの特別会計への繰出金についても増加傾向にある。</a:t>
          </a:r>
          <a:endParaRPr lang="ja-JP" altLang="ja-JP" sz="1300">
            <a:effectLst/>
          </a:endParaRPr>
        </a:p>
        <a:p>
          <a:pPr rtl="0"/>
          <a:r>
            <a:rPr lang="ja-JP" altLang="ja-JP" sz="1300" b="0" i="0" baseline="0">
              <a:solidFill>
                <a:schemeClr val="dk1"/>
              </a:solidFill>
              <a:effectLst/>
              <a:latin typeface="+mn-lt"/>
              <a:ea typeface="+mn-ea"/>
              <a:cs typeface="+mn-cs"/>
            </a:rPr>
            <a:t>　今後は下水道事業の効率化、適正化等を図るほか、介護予防事業の拡充などにより、繰出金の抑制に努めていく。</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44704</xdr:rowOff>
    </xdr:from>
    <xdr:to>
      <xdr:col>24</xdr:col>
      <xdr:colOff>31750</xdr:colOff>
      <xdr:row>58</xdr:row>
      <xdr:rowOff>85852</xdr:rowOff>
    </xdr:to>
    <xdr:cxnSp macro="">
      <xdr:nvCxnSpPr>
        <xdr:cNvPr id="239" name="直線コネクタ 238"/>
        <xdr:cNvCxnSpPr/>
      </xdr:nvCxnSpPr>
      <xdr:spPr>
        <a:xfrm flipV="1">
          <a:off x="15671800" y="998880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85852</xdr:rowOff>
    </xdr:from>
    <xdr:to>
      <xdr:col>22</xdr:col>
      <xdr:colOff>565150</xdr:colOff>
      <xdr:row>58</xdr:row>
      <xdr:rowOff>99568</xdr:rowOff>
    </xdr:to>
    <xdr:cxnSp macro="">
      <xdr:nvCxnSpPr>
        <xdr:cNvPr id="242" name="直線コネクタ 241"/>
        <xdr:cNvCxnSpPr/>
      </xdr:nvCxnSpPr>
      <xdr:spPr>
        <a:xfrm flipV="1">
          <a:off x="14782800" y="100299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81280</xdr:rowOff>
    </xdr:from>
    <xdr:to>
      <xdr:col>21</xdr:col>
      <xdr:colOff>361950</xdr:colOff>
      <xdr:row>58</xdr:row>
      <xdr:rowOff>99568</xdr:rowOff>
    </xdr:to>
    <xdr:cxnSp macro="">
      <xdr:nvCxnSpPr>
        <xdr:cNvPr id="245" name="直線コネクタ 244"/>
        <xdr:cNvCxnSpPr/>
      </xdr:nvCxnSpPr>
      <xdr:spPr>
        <a:xfrm>
          <a:off x="13893800" y="100253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81280</xdr:rowOff>
    </xdr:to>
    <xdr:cxnSp macro="">
      <xdr:nvCxnSpPr>
        <xdr:cNvPr id="248" name="直線コネクタ 247"/>
        <xdr:cNvCxnSpPr/>
      </xdr:nvCxnSpPr>
      <xdr:spPr>
        <a:xfrm>
          <a:off x="13004800" y="99568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165354</xdr:rowOff>
    </xdr:from>
    <xdr:to>
      <xdr:col>24</xdr:col>
      <xdr:colOff>82550</xdr:colOff>
      <xdr:row>58</xdr:row>
      <xdr:rowOff>95504</xdr:rowOff>
    </xdr:to>
    <xdr:sp macro="" textlink="">
      <xdr:nvSpPr>
        <xdr:cNvPr id="258" name="円/楕円 257"/>
        <xdr:cNvSpPr/>
      </xdr:nvSpPr>
      <xdr:spPr>
        <a:xfrm>
          <a:off x="164592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137431</xdr:rowOff>
    </xdr:from>
    <xdr:ext cx="762000" cy="259045"/>
    <xdr:sp macro="" textlink="">
      <xdr:nvSpPr>
        <xdr:cNvPr id="259" name="その他該当値テキスト"/>
        <xdr:cNvSpPr txBox="1"/>
      </xdr:nvSpPr>
      <xdr:spPr>
        <a:xfrm>
          <a:off x="16598900" y="991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35052</xdr:rowOff>
    </xdr:from>
    <xdr:to>
      <xdr:col>22</xdr:col>
      <xdr:colOff>615950</xdr:colOff>
      <xdr:row>58</xdr:row>
      <xdr:rowOff>136652</xdr:rowOff>
    </xdr:to>
    <xdr:sp macro="" textlink="">
      <xdr:nvSpPr>
        <xdr:cNvPr id="260" name="円/楕円 259"/>
        <xdr:cNvSpPr/>
      </xdr:nvSpPr>
      <xdr:spPr>
        <a:xfrm>
          <a:off x="15621000" y="9979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121429</xdr:rowOff>
    </xdr:from>
    <xdr:ext cx="736600" cy="259045"/>
    <xdr:sp macro="" textlink="">
      <xdr:nvSpPr>
        <xdr:cNvPr id="261" name="テキスト ボックス 260"/>
        <xdr:cNvSpPr txBox="1"/>
      </xdr:nvSpPr>
      <xdr:spPr>
        <a:xfrm>
          <a:off x="15290800" y="10065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48768</xdr:rowOff>
    </xdr:from>
    <xdr:to>
      <xdr:col>21</xdr:col>
      <xdr:colOff>412750</xdr:colOff>
      <xdr:row>58</xdr:row>
      <xdr:rowOff>150368</xdr:rowOff>
    </xdr:to>
    <xdr:sp macro="" textlink="">
      <xdr:nvSpPr>
        <xdr:cNvPr id="262" name="円/楕円 261"/>
        <xdr:cNvSpPr/>
      </xdr:nvSpPr>
      <xdr:spPr>
        <a:xfrm>
          <a:off x="14732000" y="999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135145</xdr:rowOff>
    </xdr:from>
    <xdr:ext cx="762000" cy="259045"/>
    <xdr:sp macro="" textlink="">
      <xdr:nvSpPr>
        <xdr:cNvPr id="263" name="テキスト ボックス 262"/>
        <xdr:cNvSpPr txBox="1"/>
      </xdr:nvSpPr>
      <xdr:spPr>
        <a:xfrm>
          <a:off x="14401800" y="1007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30480</xdr:rowOff>
    </xdr:from>
    <xdr:to>
      <xdr:col>20</xdr:col>
      <xdr:colOff>209550</xdr:colOff>
      <xdr:row>58</xdr:row>
      <xdr:rowOff>132080</xdr:rowOff>
    </xdr:to>
    <xdr:sp macro="" textlink="">
      <xdr:nvSpPr>
        <xdr:cNvPr id="264" name="円/楕円 263"/>
        <xdr:cNvSpPr/>
      </xdr:nvSpPr>
      <xdr:spPr>
        <a:xfrm>
          <a:off x="13843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116857</xdr:rowOff>
    </xdr:from>
    <xdr:ext cx="762000" cy="259045"/>
    <xdr:sp macro="" textlink="">
      <xdr:nvSpPr>
        <xdr:cNvPr id="265" name="テキスト ボックス 264"/>
        <xdr:cNvSpPr txBox="1"/>
      </xdr:nvSpPr>
      <xdr:spPr>
        <a:xfrm>
          <a:off x="13512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66" name="円/楕円 265"/>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67" name="テキスト ボックス 266"/>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類似団体平均値と比べると低くなっているが、これは消防業務、ごみ処理業務を単独で行っているため、一部事務組合の負担金が類似団体と比較して低くなっていることによるものである。</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136144</xdr:rowOff>
    </xdr:from>
    <xdr:to>
      <xdr:col>24</xdr:col>
      <xdr:colOff>31750</xdr:colOff>
      <xdr:row>35</xdr:row>
      <xdr:rowOff>5842</xdr:rowOff>
    </xdr:to>
    <xdr:cxnSp macro="">
      <xdr:nvCxnSpPr>
        <xdr:cNvPr id="297" name="直線コネクタ 296"/>
        <xdr:cNvCxnSpPr/>
      </xdr:nvCxnSpPr>
      <xdr:spPr>
        <a:xfrm flipV="1">
          <a:off x="15671800" y="596544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159004</xdr:rowOff>
    </xdr:from>
    <xdr:to>
      <xdr:col>22</xdr:col>
      <xdr:colOff>565150</xdr:colOff>
      <xdr:row>35</xdr:row>
      <xdr:rowOff>5842</xdr:rowOff>
    </xdr:to>
    <xdr:cxnSp macro="">
      <xdr:nvCxnSpPr>
        <xdr:cNvPr id="300" name="直線コネクタ 299"/>
        <xdr:cNvCxnSpPr/>
      </xdr:nvCxnSpPr>
      <xdr:spPr>
        <a:xfrm>
          <a:off x="14782800" y="59883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159004</xdr:rowOff>
    </xdr:from>
    <xdr:to>
      <xdr:col>21</xdr:col>
      <xdr:colOff>361950</xdr:colOff>
      <xdr:row>34</xdr:row>
      <xdr:rowOff>168148</xdr:rowOff>
    </xdr:to>
    <xdr:cxnSp macro="">
      <xdr:nvCxnSpPr>
        <xdr:cNvPr id="303" name="直線コネクタ 302"/>
        <xdr:cNvCxnSpPr/>
      </xdr:nvCxnSpPr>
      <xdr:spPr>
        <a:xfrm flipV="1">
          <a:off x="13893800" y="59883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159004</xdr:rowOff>
    </xdr:from>
    <xdr:to>
      <xdr:col>20</xdr:col>
      <xdr:colOff>158750</xdr:colOff>
      <xdr:row>34</xdr:row>
      <xdr:rowOff>168148</xdr:rowOff>
    </xdr:to>
    <xdr:cxnSp macro="">
      <xdr:nvCxnSpPr>
        <xdr:cNvPr id="306" name="直線コネクタ 305"/>
        <xdr:cNvCxnSpPr/>
      </xdr:nvCxnSpPr>
      <xdr:spPr>
        <a:xfrm>
          <a:off x="13004800" y="59883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85344</xdr:rowOff>
    </xdr:from>
    <xdr:to>
      <xdr:col>24</xdr:col>
      <xdr:colOff>82550</xdr:colOff>
      <xdr:row>35</xdr:row>
      <xdr:rowOff>15494</xdr:rowOff>
    </xdr:to>
    <xdr:sp macro="" textlink="">
      <xdr:nvSpPr>
        <xdr:cNvPr id="316" name="円/楕円 315"/>
        <xdr:cNvSpPr/>
      </xdr:nvSpPr>
      <xdr:spPr>
        <a:xfrm>
          <a:off x="164592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165371</xdr:rowOff>
    </xdr:from>
    <xdr:ext cx="762000" cy="259045"/>
    <xdr:sp macro="" textlink="">
      <xdr:nvSpPr>
        <xdr:cNvPr id="317" name="補助費等該当値テキスト"/>
        <xdr:cNvSpPr txBox="1"/>
      </xdr:nvSpPr>
      <xdr:spPr>
        <a:xfrm>
          <a:off x="16598900" y="5823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126492</xdr:rowOff>
    </xdr:from>
    <xdr:to>
      <xdr:col>22</xdr:col>
      <xdr:colOff>615950</xdr:colOff>
      <xdr:row>35</xdr:row>
      <xdr:rowOff>56642</xdr:rowOff>
    </xdr:to>
    <xdr:sp macro="" textlink="">
      <xdr:nvSpPr>
        <xdr:cNvPr id="318" name="円/楕円 317"/>
        <xdr:cNvSpPr/>
      </xdr:nvSpPr>
      <xdr:spPr>
        <a:xfrm>
          <a:off x="156210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66819</xdr:rowOff>
    </xdr:from>
    <xdr:ext cx="736600" cy="259045"/>
    <xdr:sp macro="" textlink="">
      <xdr:nvSpPr>
        <xdr:cNvPr id="319" name="テキスト ボックス 318"/>
        <xdr:cNvSpPr txBox="1"/>
      </xdr:nvSpPr>
      <xdr:spPr>
        <a:xfrm>
          <a:off x="15290800" y="5724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108204</xdr:rowOff>
    </xdr:from>
    <xdr:to>
      <xdr:col>21</xdr:col>
      <xdr:colOff>412750</xdr:colOff>
      <xdr:row>35</xdr:row>
      <xdr:rowOff>38354</xdr:rowOff>
    </xdr:to>
    <xdr:sp macro="" textlink="">
      <xdr:nvSpPr>
        <xdr:cNvPr id="320" name="円/楕円 319"/>
        <xdr:cNvSpPr/>
      </xdr:nvSpPr>
      <xdr:spPr>
        <a:xfrm>
          <a:off x="14732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48531</xdr:rowOff>
    </xdr:from>
    <xdr:ext cx="762000" cy="259045"/>
    <xdr:sp macro="" textlink="">
      <xdr:nvSpPr>
        <xdr:cNvPr id="321" name="テキスト ボックス 320"/>
        <xdr:cNvSpPr txBox="1"/>
      </xdr:nvSpPr>
      <xdr:spPr>
        <a:xfrm>
          <a:off x="14401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117348</xdr:rowOff>
    </xdr:from>
    <xdr:to>
      <xdr:col>20</xdr:col>
      <xdr:colOff>209550</xdr:colOff>
      <xdr:row>35</xdr:row>
      <xdr:rowOff>47498</xdr:rowOff>
    </xdr:to>
    <xdr:sp macro="" textlink="">
      <xdr:nvSpPr>
        <xdr:cNvPr id="322" name="円/楕円 321"/>
        <xdr:cNvSpPr/>
      </xdr:nvSpPr>
      <xdr:spPr>
        <a:xfrm>
          <a:off x="13843000" y="594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57675</xdr:rowOff>
    </xdr:from>
    <xdr:ext cx="762000" cy="259045"/>
    <xdr:sp macro="" textlink="">
      <xdr:nvSpPr>
        <xdr:cNvPr id="323" name="テキスト ボックス 322"/>
        <xdr:cNvSpPr txBox="1"/>
      </xdr:nvSpPr>
      <xdr:spPr>
        <a:xfrm>
          <a:off x="13512800" y="571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108204</xdr:rowOff>
    </xdr:from>
    <xdr:to>
      <xdr:col>19</xdr:col>
      <xdr:colOff>6350</xdr:colOff>
      <xdr:row>35</xdr:row>
      <xdr:rowOff>38354</xdr:rowOff>
    </xdr:to>
    <xdr:sp macro="" textlink="">
      <xdr:nvSpPr>
        <xdr:cNvPr id="324" name="円/楕円 323"/>
        <xdr:cNvSpPr/>
      </xdr:nvSpPr>
      <xdr:spPr>
        <a:xfrm>
          <a:off x="12954000" y="593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48531</xdr:rowOff>
    </xdr:from>
    <xdr:ext cx="762000" cy="259045"/>
    <xdr:sp macro="" textlink="">
      <xdr:nvSpPr>
        <xdr:cNvPr id="325" name="テキスト ボックス 324"/>
        <xdr:cNvSpPr txBox="1"/>
      </xdr:nvSpPr>
      <xdr:spPr>
        <a:xfrm>
          <a:off x="12623800" y="570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ごみ処理施設の償還終了などにより、平成</a:t>
          </a:r>
          <a:r>
            <a:rPr kumimoji="1" lang="en-US" altLang="ja-JP" sz="1300">
              <a:latin typeface="ＭＳ Ｐゴシック"/>
            </a:rPr>
            <a:t>23</a:t>
          </a:r>
          <a:r>
            <a:rPr kumimoji="1" lang="ja-JP" altLang="en-US" sz="1300">
              <a:latin typeface="ＭＳ Ｐゴシック"/>
            </a:rPr>
            <a:t>年度以降、類似団体平均値より低く推移している。平成</a:t>
          </a:r>
          <a:r>
            <a:rPr kumimoji="1" lang="en-US" altLang="ja-JP" sz="1300">
              <a:latin typeface="ＭＳ Ｐゴシック"/>
            </a:rPr>
            <a:t>26</a:t>
          </a:r>
          <a:r>
            <a:rPr kumimoji="1" lang="ja-JP" altLang="en-US" sz="1300">
              <a:latin typeface="ＭＳ Ｐゴシック"/>
            </a:rPr>
            <a:t>年度は、社会教育施設、児童福祉施設の償還終了などにより前年度と比較して</a:t>
          </a:r>
          <a:r>
            <a:rPr kumimoji="1" lang="en-US" altLang="ja-JP" sz="1300">
              <a:latin typeface="ＭＳ Ｐゴシック"/>
            </a:rPr>
            <a:t>0.5</a:t>
          </a:r>
          <a:r>
            <a:rPr kumimoji="1" lang="ja-JP" altLang="en-US" sz="1300">
              <a:latin typeface="ＭＳ Ｐゴシック"/>
            </a:rPr>
            <a:t>ポイント減の</a:t>
          </a:r>
          <a:r>
            <a:rPr kumimoji="1" lang="en-US" altLang="ja-JP" sz="1300">
              <a:latin typeface="ＭＳ Ｐゴシック"/>
            </a:rPr>
            <a:t>13.8</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今後も、起債事業の抑制に努め、公債費の縮減に努めていく。</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149861</xdr:rowOff>
    </xdr:from>
    <xdr:to>
      <xdr:col>7</xdr:col>
      <xdr:colOff>15875</xdr:colOff>
      <xdr:row>77</xdr:row>
      <xdr:rowOff>16511</xdr:rowOff>
    </xdr:to>
    <xdr:cxnSp macro="">
      <xdr:nvCxnSpPr>
        <xdr:cNvPr id="358" name="直線コネクタ 357"/>
        <xdr:cNvCxnSpPr/>
      </xdr:nvCxnSpPr>
      <xdr:spPr>
        <a:xfrm flipV="1">
          <a:off x="3987800" y="13180061"/>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8889</xdr:rowOff>
    </xdr:from>
    <xdr:to>
      <xdr:col>5</xdr:col>
      <xdr:colOff>549275</xdr:colOff>
      <xdr:row>77</xdr:row>
      <xdr:rowOff>16511</xdr:rowOff>
    </xdr:to>
    <xdr:cxnSp macro="">
      <xdr:nvCxnSpPr>
        <xdr:cNvPr id="361" name="直線コネクタ 360"/>
        <xdr:cNvCxnSpPr/>
      </xdr:nvCxnSpPr>
      <xdr:spPr>
        <a:xfrm>
          <a:off x="3098800" y="132105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8889</xdr:rowOff>
    </xdr:from>
    <xdr:to>
      <xdr:col>4</xdr:col>
      <xdr:colOff>346075</xdr:colOff>
      <xdr:row>77</xdr:row>
      <xdr:rowOff>54611</xdr:rowOff>
    </xdr:to>
    <xdr:cxnSp macro="">
      <xdr:nvCxnSpPr>
        <xdr:cNvPr id="364" name="直線コネクタ 363"/>
        <xdr:cNvCxnSpPr/>
      </xdr:nvCxnSpPr>
      <xdr:spPr>
        <a:xfrm flipV="1">
          <a:off x="2209800" y="13210539"/>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54611</xdr:rowOff>
    </xdr:from>
    <xdr:to>
      <xdr:col>3</xdr:col>
      <xdr:colOff>142875</xdr:colOff>
      <xdr:row>78</xdr:row>
      <xdr:rowOff>12700</xdr:rowOff>
    </xdr:to>
    <xdr:cxnSp macro="">
      <xdr:nvCxnSpPr>
        <xdr:cNvPr id="367" name="直線コネクタ 366"/>
        <xdr:cNvCxnSpPr/>
      </xdr:nvCxnSpPr>
      <xdr:spPr>
        <a:xfrm flipV="1">
          <a:off x="1320800" y="13256261"/>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77" name="円/楕円 376"/>
        <xdr:cNvSpPr/>
      </xdr:nvSpPr>
      <xdr:spPr>
        <a:xfrm>
          <a:off x="4775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115588</xdr:rowOff>
    </xdr:from>
    <xdr:ext cx="762000" cy="259045"/>
    <xdr:sp macro="" textlink="">
      <xdr:nvSpPr>
        <xdr:cNvPr id="378" name="公債費該当値テキスト"/>
        <xdr:cNvSpPr txBox="1"/>
      </xdr:nvSpPr>
      <xdr:spPr>
        <a:xfrm>
          <a:off x="4914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137161</xdr:rowOff>
    </xdr:from>
    <xdr:to>
      <xdr:col>5</xdr:col>
      <xdr:colOff>600075</xdr:colOff>
      <xdr:row>77</xdr:row>
      <xdr:rowOff>67311</xdr:rowOff>
    </xdr:to>
    <xdr:sp macro="" textlink="">
      <xdr:nvSpPr>
        <xdr:cNvPr id="379" name="円/楕円 378"/>
        <xdr:cNvSpPr/>
      </xdr:nvSpPr>
      <xdr:spPr>
        <a:xfrm>
          <a:off x="3937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77487</xdr:rowOff>
    </xdr:from>
    <xdr:ext cx="736600" cy="259045"/>
    <xdr:sp macro="" textlink="">
      <xdr:nvSpPr>
        <xdr:cNvPr id="380" name="テキスト ボックス 379"/>
        <xdr:cNvSpPr txBox="1"/>
      </xdr:nvSpPr>
      <xdr:spPr>
        <a:xfrm>
          <a:off x="3606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129539</xdr:rowOff>
    </xdr:from>
    <xdr:to>
      <xdr:col>4</xdr:col>
      <xdr:colOff>396875</xdr:colOff>
      <xdr:row>77</xdr:row>
      <xdr:rowOff>59689</xdr:rowOff>
    </xdr:to>
    <xdr:sp macro="" textlink="">
      <xdr:nvSpPr>
        <xdr:cNvPr id="381" name="円/楕円 380"/>
        <xdr:cNvSpPr/>
      </xdr:nvSpPr>
      <xdr:spPr>
        <a:xfrm>
          <a:off x="3048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69867</xdr:rowOff>
    </xdr:from>
    <xdr:ext cx="762000" cy="259045"/>
    <xdr:sp macro="" textlink="">
      <xdr:nvSpPr>
        <xdr:cNvPr id="382" name="テキスト ボックス 381"/>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3811</xdr:rowOff>
    </xdr:from>
    <xdr:to>
      <xdr:col>3</xdr:col>
      <xdr:colOff>193675</xdr:colOff>
      <xdr:row>77</xdr:row>
      <xdr:rowOff>105411</xdr:rowOff>
    </xdr:to>
    <xdr:sp macro="" textlink="">
      <xdr:nvSpPr>
        <xdr:cNvPr id="383" name="円/楕円 382"/>
        <xdr:cNvSpPr/>
      </xdr:nvSpPr>
      <xdr:spPr>
        <a:xfrm>
          <a:off x="2159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115588</xdr:rowOff>
    </xdr:from>
    <xdr:ext cx="762000" cy="259045"/>
    <xdr:sp macro="" textlink="">
      <xdr:nvSpPr>
        <xdr:cNvPr id="384" name="テキスト ボックス 383"/>
        <xdr:cNvSpPr txBox="1"/>
      </xdr:nvSpPr>
      <xdr:spPr>
        <a:xfrm>
          <a:off x="18288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133350</xdr:rowOff>
    </xdr:from>
    <xdr:to>
      <xdr:col>1</xdr:col>
      <xdr:colOff>676275</xdr:colOff>
      <xdr:row>78</xdr:row>
      <xdr:rowOff>63500</xdr:rowOff>
    </xdr:to>
    <xdr:sp macro="" textlink="">
      <xdr:nvSpPr>
        <xdr:cNvPr id="385" name="円/楕円 384"/>
        <xdr:cNvSpPr/>
      </xdr:nvSpPr>
      <xdr:spPr>
        <a:xfrm>
          <a:off x="12700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48277</xdr:rowOff>
    </xdr:from>
    <xdr:ext cx="762000" cy="259045"/>
    <xdr:sp macro="" textlink="">
      <xdr:nvSpPr>
        <xdr:cNvPr id="386" name="テキスト ボックス 385"/>
        <xdr:cNvSpPr txBox="1"/>
      </xdr:nvSpPr>
      <xdr:spPr>
        <a:xfrm>
          <a:off x="939800" y="1342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茨城県平均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類似団体平均値と比較すると高くなっているが、平成</a:t>
          </a:r>
          <a:r>
            <a:rPr kumimoji="1" lang="en-US" altLang="ja-JP" sz="1300">
              <a:latin typeface="ＭＳ Ｐゴシック"/>
            </a:rPr>
            <a:t>26</a:t>
          </a:r>
          <a:r>
            <a:rPr kumimoji="1" lang="ja-JP" altLang="en-US" sz="1300">
              <a:latin typeface="ＭＳ Ｐゴシック"/>
            </a:rPr>
            <a:t>年度は、新築家屋の増加による固定資産税の増により、経常一般財源総額が増えたことや道路等の維持補修費などが減となったため、前年度と比較して</a:t>
          </a:r>
          <a:r>
            <a:rPr kumimoji="1" lang="en-US" altLang="ja-JP" sz="1300">
              <a:latin typeface="ＭＳ Ｐゴシック"/>
            </a:rPr>
            <a:t>0.3</a:t>
          </a:r>
          <a:r>
            <a:rPr kumimoji="1" lang="ja-JP" altLang="en-US" sz="1300">
              <a:latin typeface="ＭＳ Ｐゴシック"/>
            </a:rPr>
            <a:t>ポイント減の</a:t>
          </a:r>
          <a:r>
            <a:rPr kumimoji="1" lang="en-US" altLang="ja-JP" sz="1300">
              <a:latin typeface="ＭＳ Ｐゴシック"/>
            </a:rPr>
            <a:t>78.3</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今後も扶助費や施設の老朽化に伴い維持補修費の増加が見込まれることから、事務事業の見直しによる効率化の徹底により歳出抑制に努めていく。</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49276</xdr:rowOff>
    </xdr:from>
    <xdr:to>
      <xdr:col>24</xdr:col>
      <xdr:colOff>31750</xdr:colOff>
      <xdr:row>78</xdr:row>
      <xdr:rowOff>62992</xdr:rowOff>
    </xdr:to>
    <xdr:cxnSp macro="">
      <xdr:nvCxnSpPr>
        <xdr:cNvPr id="417" name="直線コネクタ 416"/>
        <xdr:cNvCxnSpPr/>
      </xdr:nvCxnSpPr>
      <xdr:spPr>
        <a:xfrm flipV="1">
          <a:off x="15671800" y="134223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49276</xdr:rowOff>
    </xdr:from>
    <xdr:to>
      <xdr:col>22</xdr:col>
      <xdr:colOff>565150</xdr:colOff>
      <xdr:row>78</xdr:row>
      <xdr:rowOff>62992</xdr:rowOff>
    </xdr:to>
    <xdr:cxnSp macro="">
      <xdr:nvCxnSpPr>
        <xdr:cNvPr id="420" name="直線コネクタ 419"/>
        <xdr:cNvCxnSpPr/>
      </xdr:nvCxnSpPr>
      <xdr:spPr>
        <a:xfrm>
          <a:off x="14782800" y="134223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92711</xdr:rowOff>
    </xdr:from>
    <xdr:to>
      <xdr:col>21</xdr:col>
      <xdr:colOff>361950</xdr:colOff>
      <xdr:row>78</xdr:row>
      <xdr:rowOff>49276</xdr:rowOff>
    </xdr:to>
    <xdr:cxnSp macro="">
      <xdr:nvCxnSpPr>
        <xdr:cNvPr id="423" name="直線コネクタ 422"/>
        <xdr:cNvCxnSpPr/>
      </xdr:nvCxnSpPr>
      <xdr:spPr>
        <a:xfrm>
          <a:off x="13893800" y="13294361"/>
          <a:ext cx="8890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62992</xdr:rowOff>
    </xdr:from>
    <xdr:to>
      <xdr:col>20</xdr:col>
      <xdr:colOff>158750</xdr:colOff>
      <xdr:row>77</xdr:row>
      <xdr:rowOff>92711</xdr:rowOff>
    </xdr:to>
    <xdr:cxnSp macro="">
      <xdr:nvCxnSpPr>
        <xdr:cNvPr id="426" name="直線コネクタ 425"/>
        <xdr:cNvCxnSpPr/>
      </xdr:nvCxnSpPr>
      <xdr:spPr>
        <a:xfrm>
          <a:off x="13004800" y="13093192"/>
          <a:ext cx="889000" cy="201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169926</xdr:rowOff>
    </xdr:from>
    <xdr:to>
      <xdr:col>24</xdr:col>
      <xdr:colOff>82550</xdr:colOff>
      <xdr:row>78</xdr:row>
      <xdr:rowOff>100076</xdr:rowOff>
    </xdr:to>
    <xdr:sp macro="" textlink="">
      <xdr:nvSpPr>
        <xdr:cNvPr id="436" name="円/楕円 435"/>
        <xdr:cNvSpPr/>
      </xdr:nvSpPr>
      <xdr:spPr>
        <a:xfrm>
          <a:off x="164592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142003</xdr:rowOff>
    </xdr:from>
    <xdr:ext cx="762000" cy="259045"/>
    <xdr:sp macro="" textlink="">
      <xdr:nvSpPr>
        <xdr:cNvPr id="437" name="公債費以外該当値テキスト"/>
        <xdr:cNvSpPr txBox="1"/>
      </xdr:nvSpPr>
      <xdr:spPr>
        <a:xfrm>
          <a:off x="165989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12192</xdr:rowOff>
    </xdr:from>
    <xdr:to>
      <xdr:col>22</xdr:col>
      <xdr:colOff>615950</xdr:colOff>
      <xdr:row>78</xdr:row>
      <xdr:rowOff>113792</xdr:rowOff>
    </xdr:to>
    <xdr:sp macro="" textlink="">
      <xdr:nvSpPr>
        <xdr:cNvPr id="438" name="円/楕円 437"/>
        <xdr:cNvSpPr/>
      </xdr:nvSpPr>
      <xdr:spPr>
        <a:xfrm>
          <a:off x="15621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98569</xdr:rowOff>
    </xdr:from>
    <xdr:ext cx="736600" cy="259045"/>
    <xdr:sp macro="" textlink="">
      <xdr:nvSpPr>
        <xdr:cNvPr id="439" name="テキスト ボックス 438"/>
        <xdr:cNvSpPr txBox="1"/>
      </xdr:nvSpPr>
      <xdr:spPr>
        <a:xfrm>
          <a:off x="15290800" y="13471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169926</xdr:rowOff>
    </xdr:from>
    <xdr:to>
      <xdr:col>21</xdr:col>
      <xdr:colOff>412750</xdr:colOff>
      <xdr:row>78</xdr:row>
      <xdr:rowOff>100076</xdr:rowOff>
    </xdr:to>
    <xdr:sp macro="" textlink="">
      <xdr:nvSpPr>
        <xdr:cNvPr id="440" name="円/楕円 439"/>
        <xdr:cNvSpPr/>
      </xdr:nvSpPr>
      <xdr:spPr>
        <a:xfrm>
          <a:off x="14732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84853</xdr:rowOff>
    </xdr:from>
    <xdr:ext cx="762000" cy="259045"/>
    <xdr:sp macro="" textlink="">
      <xdr:nvSpPr>
        <xdr:cNvPr id="441" name="テキスト ボックス 440"/>
        <xdr:cNvSpPr txBox="1"/>
      </xdr:nvSpPr>
      <xdr:spPr>
        <a:xfrm>
          <a:off x="14401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41911</xdr:rowOff>
    </xdr:from>
    <xdr:to>
      <xdr:col>20</xdr:col>
      <xdr:colOff>209550</xdr:colOff>
      <xdr:row>77</xdr:row>
      <xdr:rowOff>143511</xdr:rowOff>
    </xdr:to>
    <xdr:sp macro="" textlink="">
      <xdr:nvSpPr>
        <xdr:cNvPr id="442" name="円/楕円 441"/>
        <xdr:cNvSpPr/>
      </xdr:nvSpPr>
      <xdr:spPr>
        <a:xfrm>
          <a:off x="13843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128288</xdr:rowOff>
    </xdr:from>
    <xdr:ext cx="762000" cy="259045"/>
    <xdr:sp macro="" textlink="">
      <xdr:nvSpPr>
        <xdr:cNvPr id="443" name="テキスト ボックス 442"/>
        <xdr:cNvSpPr txBox="1"/>
      </xdr:nvSpPr>
      <xdr:spPr>
        <a:xfrm>
          <a:off x="13512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12192</xdr:rowOff>
    </xdr:from>
    <xdr:to>
      <xdr:col>19</xdr:col>
      <xdr:colOff>6350</xdr:colOff>
      <xdr:row>76</xdr:row>
      <xdr:rowOff>113792</xdr:rowOff>
    </xdr:to>
    <xdr:sp macro="" textlink="">
      <xdr:nvSpPr>
        <xdr:cNvPr id="444" name="円/楕円 443"/>
        <xdr:cNvSpPr/>
      </xdr:nvSpPr>
      <xdr:spPr>
        <a:xfrm>
          <a:off x="12954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98569</xdr:rowOff>
    </xdr:from>
    <xdr:ext cx="762000" cy="259045"/>
    <xdr:sp macro="" textlink="">
      <xdr:nvSpPr>
        <xdr:cNvPr id="445" name="テキスト ボックス 444"/>
        <xdr:cNvSpPr txBox="1"/>
      </xdr:nvSpPr>
      <xdr:spPr>
        <a:xfrm>
          <a:off x="12623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茨城県阿見町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143285</xdr:rowOff>
    </xdr:from>
    <xdr:to>
      <xdr:col>4</xdr:col>
      <xdr:colOff>1117600</xdr:colOff>
      <xdr:row>18</xdr:row>
      <xdr:rowOff>170706</xdr:rowOff>
    </xdr:to>
    <xdr:cxnSp macro="">
      <xdr:nvCxnSpPr>
        <xdr:cNvPr id="52" name="直線コネクタ 51"/>
        <xdr:cNvCxnSpPr/>
      </xdr:nvCxnSpPr>
      <xdr:spPr bwMode="auto">
        <a:xfrm flipV="1">
          <a:off x="5003800" y="3277010"/>
          <a:ext cx="647700" cy="274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128949</xdr:rowOff>
    </xdr:from>
    <xdr:to>
      <xdr:col>4</xdr:col>
      <xdr:colOff>469900</xdr:colOff>
      <xdr:row>18</xdr:row>
      <xdr:rowOff>170706</xdr:rowOff>
    </xdr:to>
    <xdr:cxnSp macro="">
      <xdr:nvCxnSpPr>
        <xdr:cNvPr id="55" name="直線コネクタ 54"/>
        <xdr:cNvCxnSpPr/>
      </xdr:nvCxnSpPr>
      <xdr:spPr bwMode="auto">
        <a:xfrm>
          <a:off x="4305300" y="3262674"/>
          <a:ext cx="698500" cy="41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128949</xdr:rowOff>
    </xdr:from>
    <xdr:to>
      <xdr:col>3</xdr:col>
      <xdr:colOff>904875</xdr:colOff>
      <xdr:row>18</xdr:row>
      <xdr:rowOff>129645</xdr:rowOff>
    </xdr:to>
    <xdr:cxnSp macro="">
      <xdr:nvCxnSpPr>
        <xdr:cNvPr id="58" name="直線コネクタ 57"/>
        <xdr:cNvCxnSpPr/>
      </xdr:nvCxnSpPr>
      <xdr:spPr bwMode="auto">
        <a:xfrm flipV="1">
          <a:off x="3606800" y="3262674"/>
          <a:ext cx="698500" cy="6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129645</xdr:rowOff>
    </xdr:from>
    <xdr:to>
      <xdr:col>3</xdr:col>
      <xdr:colOff>206375</xdr:colOff>
      <xdr:row>18</xdr:row>
      <xdr:rowOff>140607</xdr:rowOff>
    </xdr:to>
    <xdr:cxnSp macro="">
      <xdr:nvCxnSpPr>
        <xdr:cNvPr id="61" name="直線コネクタ 60"/>
        <xdr:cNvCxnSpPr/>
      </xdr:nvCxnSpPr>
      <xdr:spPr bwMode="auto">
        <a:xfrm flipV="1">
          <a:off x="2908300" y="3263370"/>
          <a:ext cx="698500" cy="109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92485</xdr:rowOff>
    </xdr:from>
    <xdr:to>
      <xdr:col>5</xdr:col>
      <xdr:colOff>34925</xdr:colOff>
      <xdr:row>19</xdr:row>
      <xdr:rowOff>22635</xdr:rowOff>
    </xdr:to>
    <xdr:sp macro="" textlink="">
      <xdr:nvSpPr>
        <xdr:cNvPr id="71" name="円/楕円 70"/>
        <xdr:cNvSpPr/>
      </xdr:nvSpPr>
      <xdr:spPr bwMode="auto">
        <a:xfrm>
          <a:off x="5600700" y="32262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64562</xdr:rowOff>
    </xdr:from>
    <xdr:ext cx="762000" cy="259045"/>
    <xdr:sp macro="" textlink="">
      <xdr:nvSpPr>
        <xdr:cNvPr id="72" name="人口1人当たり決算額の推移該当値テキスト130"/>
        <xdr:cNvSpPr txBox="1"/>
      </xdr:nvSpPr>
      <xdr:spPr>
        <a:xfrm>
          <a:off x="5740400" y="3198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60,629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119906</xdr:rowOff>
    </xdr:from>
    <xdr:to>
      <xdr:col>4</xdr:col>
      <xdr:colOff>520700</xdr:colOff>
      <xdr:row>19</xdr:row>
      <xdr:rowOff>50056</xdr:rowOff>
    </xdr:to>
    <xdr:sp macro="" textlink="">
      <xdr:nvSpPr>
        <xdr:cNvPr id="73" name="円/楕円 72"/>
        <xdr:cNvSpPr/>
      </xdr:nvSpPr>
      <xdr:spPr bwMode="auto">
        <a:xfrm>
          <a:off x="4953000" y="3253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34833</xdr:rowOff>
    </xdr:from>
    <xdr:ext cx="736600" cy="259045"/>
    <xdr:sp macro="" textlink="">
      <xdr:nvSpPr>
        <xdr:cNvPr id="74" name="テキスト ボックス 73"/>
        <xdr:cNvSpPr txBox="1"/>
      </xdr:nvSpPr>
      <xdr:spPr>
        <a:xfrm>
          <a:off x="4622800" y="3340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58,110</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78149</xdr:rowOff>
    </xdr:from>
    <xdr:to>
      <xdr:col>3</xdr:col>
      <xdr:colOff>955675</xdr:colOff>
      <xdr:row>19</xdr:row>
      <xdr:rowOff>8299</xdr:rowOff>
    </xdr:to>
    <xdr:sp macro="" textlink="">
      <xdr:nvSpPr>
        <xdr:cNvPr id="75" name="円/楕円 74"/>
        <xdr:cNvSpPr/>
      </xdr:nvSpPr>
      <xdr:spPr bwMode="auto">
        <a:xfrm>
          <a:off x="4254500" y="32118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164526</xdr:rowOff>
    </xdr:from>
    <xdr:ext cx="762000" cy="259045"/>
    <xdr:sp macro="" textlink="">
      <xdr:nvSpPr>
        <xdr:cNvPr id="76" name="テキスト ボックス 75"/>
        <xdr:cNvSpPr txBox="1"/>
      </xdr:nvSpPr>
      <xdr:spPr>
        <a:xfrm>
          <a:off x="3924300" y="329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61,946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78845</xdr:rowOff>
    </xdr:from>
    <xdr:to>
      <xdr:col>3</xdr:col>
      <xdr:colOff>257175</xdr:colOff>
      <xdr:row>19</xdr:row>
      <xdr:rowOff>8995</xdr:rowOff>
    </xdr:to>
    <xdr:sp macro="" textlink="">
      <xdr:nvSpPr>
        <xdr:cNvPr id="77" name="円/楕円 76"/>
        <xdr:cNvSpPr/>
      </xdr:nvSpPr>
      <xdr:spPr bwMode="auto">
        <a:xfrm>
          <a:off x="3556000" y="3212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165222</xdr:rowOff>
    </xdr:from>
    <xdr:ext cx="762000" cy="259045"/>
    <xdr:sp macro="" textlink="">
      <xdr:nvSpPr>
        <xdr:cNvPr id="78" name="テキスト ボックス 77"/>
        <xdr:cNvSpPr txBox="1"/>
      </xdr:nvSpPr>
      <xdr:spPr>
        <a:xfrm>
          <a:off x="3225800" y="3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61,882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89807</xdr:rowOff>
    </xdr:from>
    <xdr:to>
      <xdr:col>2</xdr:col>
      <xdr:colOff>692150</xdr:colOff>
      <xdr:row>19</xdr:row>
      <xdr:rowOff>19957</xdr:rowOff>
    </xdr:to>
    <xdr:sp macro="" textlink="">
      <xdr:nvSpPr>
        <xdr:cNvPr id="79" name="円/楕円 78"/>
        <xdr:cNvSpPr/>
      </xdr:nvSpPr>
      <xdr:spPr bwMode="auto">
        <a:xfrm>
          <a:off x="2857500" y="32235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4734</xdr:rowOff>
    </xdr:from>
    <xdr:ext cx="762000" cy="259045"/>
    <xdr:sp macro="" textlink="">
      <xdr:nvSpPr>
        <xdr:cNvPr id="80" name="テキスト ボックス 79"/>
        <xdr:cNvSpPr txBox="1"/>
      </xdr:nvSpPr>
      <xdr:spPr>
        <a:xfrm>
          <a:off x="2527300" y="330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60,875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338618</xdr:rowOff>
    </xdr:from>
    <xdr:to>
      <xdr:col>4</xdr:col>
      <xdr:colOff>1117600</xdr:colOff>
      <xdr:row>36</xdr:row>
      <xdr:rowOff>111096</xdr:rowOff>
    </xdr:to>
    <xdr:cxnSp macro="">
      <xdr:nvCxnSpPr>
        <xdr:cNvPr id="115" name="直線コネクタ 114"/>
        <xdr:cNvCxnSpPr/>
      </xdr:nvCxnSpPr>
      <xdr:spPr bwMode="auto">
        <a:xfrm>
          <a:off x="5003800" y="6948968"/>
          <a:ext cx="647700" cy="1153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276994</xdr:rowOff>
    </xdr:from>
    <xdr:to>
      <xdr:col>4</xdr:col>
      <xdr:colOff>469900</xdr:colOff>
      <xdr:row>35</xdr:row>
      <xdr:rowOff>338618</xdr:rowOff>
    </xdr:to>
    <xdr:cxnSp macro="">
      <xdr:nvCxnSpPr>
        <xdr:cNvPr id="118" name="直線コネクタ 117"/>
        <xdr:cNvCxnSpPr/>
      </xdr:nvCxnSpPr>
      <xdr:spPr bwMode="auto">
        <a:xfrm>
          <a:off x="4305300" y="6887344"/>
          <a:ext cx="698500" cy="616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200217</xdr:rowOff>
    </xdr:from>
    <xdr:to>
      <xdr:col>3</xdr:col>
      <xdr:colOff>904875</xdr:colOff>
      <xdr:row>35</xdr:row>
      <xdr:rowOff>276994</xdr:rowOff>
    </xdr:to>
    <xdr:cxnSp macro="">
      <xdr:nvCxnSpPr>
        <xdr:cNvPr id="121" name="直線コネクタ 120"/>
        <xdr:cNvCxnSpPr/>
      </xdr:nvCxnSpPr>
      <xdr:spPr bwMode="auto">
        <a:xfrm>
          <a:off x="3606800" y="6810567"/>
          <a:ext cx="698500" cy="76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96335</xdr:rowOff>
    </xdr:from>
    <xdr:to>
      <xdr:col>3</xdr:col>
      <xdr:colOff>206375</xdr:colOff>
      <xdr:row>35</xdr:row>
      <xdr:rowOff>200217</xdr:rowOff>
    </xdr:to>
    <xdr:cxnSp macro="">
      <xdr:nvCxnSpPr>
        <xdr:cNvPr id="124" name="直線コネクタ 123"/>
        <xdr:cNvCxnSpPr/>
      </xdr:nvCxnSpPr>
      <xdr:spPr bwMode="auto">
        <a:xfrm>
          <a:off x="2908300" y="6706685"/>
          <a:ext cx="698500" cy="103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60296</xdr:rowOff>
    </xdr:from>
    <xdr:to>
      <xdr:col>5</xdr:col>
      <xdr:colOff>34925</xdr:colOff>
      <xdr:row>36</xdr:row>
      <xdr:rowOff>161896</xdr:rowOff>
    </xdr:to>
    <xdr:sp macro="" textlink="">
      <xdr:nvSpPr>
        <xdr:cNvPr id="134" name="円/楕円 133"/>
        <xdr:cNvSpPr/>
      </xdr:nvSpPr>
      <xdr:spPr bwMode="auto">
        <a:xfrm>
          <a:off x="5600700" y="70135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32373</xdr:rowOff>
    </xdr:from>
    <xdr:ext cx="762000" cy="259045"/>
    <xdr:sp macro="" textlink="">
      <xdr:nvSpPr>
        <xdr:cNvPr id="135" name="人口1人当たり決算額の推移該当値テキスト445"/>
        <xdr:cNvSpPr txBox="1"/>
      </xdr:nvSpPr>
      <xdr:spPr>
        <a:xfrm>
          <a:off x="5740400" y="6985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6,737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287818</xdr:rowOff>
    </xdr:from>
    <xdr:to>
      <xdr:col>4</xdr:col>
      <xdr:colOff>520700</xdr:colOff>
      <xdr:row>36</xdr:row>
      <xdr:rowOff>46518</xdr:rowOff>
    </xdr:to>
    <xdr:sp macro="" textlink="">
      <xdr:nvSpPr>
        <xdr:cNvPr id="136" name="円/楕円 135"/>
        <xdr:cNvSpPr/>
      </xdr:nvSpPr>
      <xdr:spPr bwMode="auto">
        <a:xfrm>
          <a:off x="4953000" y="6898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31295</xdr:rowOff>
    </xdr:from>
    <xdr:ext cx="736600" cy="259045"/>
    <xdr:sp macro="" textlink="">
      <xdr:nvSpPr>
        <xdr:cNvPr id="137" name="テキスト ボックス 136"/>
        <xdr:cNvSpPr txBox="1"/>
      </xdr:nvSpPr>
      <xdr:spPr>
        <a:xfrm>
          <a:off x="4622800" y="6984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226194</xdr:rowOff>
    </xdr:from>
    <xdr:to>
      <xdr:col>3</xdr:col>
      <xdr:colOff>955675</xdr:colOff>
      <xdr:row>35</xdr:row>
      <xdr:rowOff>327794</xdr:rowOff>
    </xdr:to>
    <xdr:sp macro="" textlink="">
      <xdr:nvSpPr>
        <xdr:cNvPr id="138" name="円/楕円 137"/>
        <xdr:cNvSpPr/>
      </xdr:nvSpPr>
      <xdr:spPr bwMode="auto">
        <a:xfrm>
          <a:off x="4254500" y="6836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312571</xdr:rowOff>
    </xdr:from>
    <xdr:ext cx="762000" cy="259045"/>
    <xdr:sp macro="" textlink="">
      <xdr:nvSpPr>
        <xdr:cNvPr id="139" name="テキスト ボックス 138"/>
        <xdr:cNvSpPr txBox="1"/>
      </xdr:nvSpPr>
      <xdr:spPr>
        <a:xfrm>
          <a:off x="3924300" y="692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149417</xdr:rowOff>
    </xdr:from>
    <xdr:to>
      <xdr:col>3</xdr:col>
      <xdr:colOff>257175</xdr:colOff>
      <xdr:row>35</xdr:row>
      <xdr:rowOff>251017</xdr:rowOff>
    </xdr:to>
    <xdr:sp macro="" textlink="">
      <xdr:nvSpPr>
        <xdr:cNvPr id="140" name="円/楕円 139"/>
        <xdr:cNvSpPr/>
      </xdr:nvSpPr>
      <xdr:spPr bwMode="auto">
        <a:xfrm>
          <a:off x="3556000" y="6759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235794</xdr:rowOff>
    </xdr:from>
    <xdr:ext cx="762000" cy="259045"/>
    <xdr:sp macro="" textlink="">
      <xdr:nvSpPr>
        <xdr:cNvPr id="141" name="テキスト ボックス 140"/>
        <xdr:cNvSpPr txBox="1"/>
      </xdr:nvSpPr>
      <xdr:spPr>
        <a:xfrm>
          <a:off x="3225800" y="6846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14,508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45535</xdr:rowOff>
    </xdr:from>
    <xdr:to>
      <xdr:col>2</xdr:col>
      <xdr:colOff>692150</xdr:colOff>
      <xdr:row>35</xdr:row>
      <xdr:rowOff>147135</xdr:rowOff>
    </xdr:to>
    <xdr:sp macro="" textlink="">
      <xdr:nvSpPr>
        <xdr:cNvPr id="142" name="円/楕円 141"/>
        <xdr:cNvSpPr/>
      </xdr:nvSpPr>
      <xdr:spPr bwMode="auto">
        <a:xfrm>
          <a:off x="2857500" y="66558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131912</xdr:rowOff>
    </xdr:from>
    <xdr:ext cx="762000" cy="259045"/>
    <xdr:sp macro="" textlink="">
      <xdr:nvSpPr>
        <xdr:cNvPr id="143" name="テキスト ボックス 142"/>
        <xdr:cNvSpPr txBox="1"/>
      </xdr:nvSpPr>
      <xdr:spPr>
        <a:xfrm>
          <a:off x="2527300" y="674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茨城県阿見町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平成</a:t>
          </a:r>
          <a:r>
            <a:rPr lang="en-US" altLang="ja-JP" sz="1300" b="0" i="0" baseline="0">
              <a:solidFill>
                <a:schemeClr val="dk1"/>
              </a:solidFill>
              <a:effectLst/>
              <a:latin typeface="+mn-lt"/>
              <a:ea typeface="+mn-ea"/>
              <a:cs typeface="+mn-cs"/>
            </a:rPr>
            <a:t>26</a:t>
          </a:r>
          <a:r>
            <a:rPr lang="ja-JP" altLang="en-US" sz="1300" b="0" i="0" baseline="0">
              <a:solidFill>
                <a:schemeClr val="dk1"/>
              </a:solidFill>
              <a:effectLst/>
              <a:latin typeface="+mn-lt"/>
              <a:ea typeface="+mn-ea"/>
              <a:cs typeface="+mn-cs"/>
            </a:rPr>
            <a:t>年度は、</a:t>
          </a:r>
          <a:r>
            <a:rPr lang="ja-JP" altLang="ja-JP" sz="1300" b="0" i="0" baseline="0">
              <a:solidFill>
                <a:schemeClr val="dk1"/>
              </a:solidFill>
              <a:effectLst/>
              <a:latin typeface="+mn-lt"/>
              <a:ea typeface="+mn-ea"/>
              <a:cs typeface="+mn-cs"/>
            </a:rPr>
            <a:t>平成</a:t>
          </a:r>
          <a:r>
            <a:rPr lang="en-US" altLang="ja-JP" sz="1300" b="0" i="0" baseline="0">
              <a:solidFill>
                <a:schemeClr val="dk1"/>
              </a:solidFill>
              <a:effectLst/>
              <a:latin typeface="+mn-lt"/>
              <a:ea typeface="+mn-ea"/>
              <a:cs typeface="+mn-cs"/>
            </a:rPr>
            <a:t>30</a:t>
          </a:r>
          <a:r>
            <a:rPr lang="ja-JP" altLang="ja-JP" sz="1300" b="0" i="0" baseline="0">
              <a:solidFill>
                <a:schemeClr val="dk1"/>
              </a:solidFill>
              <a:effectLst/>
              <a:latin typeface="+mn-lt"/>
              <a:ea typeface="+mn-ea"/>
              <a:cs typeface="+mn-cs"/>
            </a:rPr>
            <a:t>年度開校予定の小学校建設費</a:t>
          </a:r>
          <a:r>
            <a:rPr lang="ja-JP" altLang="en-US" sz="1300" b="0" i="0" baseline="0">
              <a:solidFill>
                <a:schemeClr val="dk1"/>
              </a:solidFill>
              <a:effectLst/>
              <a:latin typeface="+mn-lt"/>
              <a:ea typeface="+mn-ea"/>
              <a:cs typeface="+mn-cs"/>
            </a:rPr>
            <a:t>の一部財源</a:t>
          </a:r>
          <a:r>
            <a:rPr lang="ja-JP" altLang="ja-JP" sz="1300" b="0" i="0" baseline="0">
              <a:solidFill>
                <a:schemeClr val="dk1"/>
              </a:solidFill>
              <a:effectLst/>
              <a:latin typeface="+mn-lt"/>
              <a:ea typeface="+mn-ea"/>
              <a:cs typeface="+mn-cs"/>
            </a:rPr>
            <a:t>に充てるため</a:t>
          </a:r>
          <a:r>
            <a:rPr lang="ja-JP" altLang="en-US" sz="1300" b="0" i="0" baseline="0">
              <a:solidFill>
                <a:schemeClr val="dk1"/>
              </a:solidFill>
              <a:effectLst/>
              <a:latin typeface="+mn-lt"/>
              <a:ea typeface="+mn-ea"/>
              <a:cs typeface="+mn-cs"/>
            </a:rPr>
            <a:t>公共公益施設整備基金に積立をしたことにより、財政調整基金残高は横ばいとなっている。</a:t>
          </a:r>
          <a:endParaRPr lang="ja-JP" altLang="ja-JP" sz="13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実質収支額は、普通建設事業費等の歳出増</a:t>
          </a:r>
          <a:r>
            <a:rPr lang="ja-JP" altLang="en-US" sz="1300" b="0" i="0" baseline="0">
              <a:solidFill>
                <a:schemeClr val="dk1"/>
              </a:solidFill>
              <a:effectLst/>
              <a:latin typeface="+mn-lt"/>
              <a:ea typeface="+mn-ea"/>
              <a:cs typeface="+mn-cs"/>
            </a:rPr>
            <a:t>や翌年度繰越財源の増により</a:t>
          </a:r>
          <a:r>
            <a:rPr lang="ja-JP" altLang="ja-JP" sz="1300" b="0" i="0" baseline="0">
              <a:solidFill>
                <a:schemeClr val="dk1"/>
              </a:solidFill>
              <a:effectLst/>
              <a:latin typeface="+mn-lt"/>
              <a:ea typeface="+mn-ea"/>
              <a:cs typeface="+mn-cs"/>
            </a:rPr>
            <a:t>、前年度と比較して減少している。</a:t>
          </a:r>
          <a:endParaRPr lang="ja-JP" altLang="ja-JP" sz="1300">
            <a:effectLst/>
          </a:endParaRPr>
        </a:p>
        <a:p>
          <a:pPr fontAlgn="base"/>
          <a:r>
            <a:rPr lang="ja-JP" altLang="en-US" sz="1300">
              <a:solidFill>
                <a:schemeClr val="dk1"/>
              </a:solidFill>
              <a:effectLst/>
              <a:latin typeface="+mn-lt"/>
              <a:ea typeface="+mn-ea"/>
              <a:cs typeface="+mn-cs"/>
            </a:rPr>
            <a:t>　</a:t>
          </a:r>
          <a:r>
            <a:rPr lang="ja-JP" altLang="ja-JP" sz="1300">
              <a:solidFill>
                <a:schemeClr val="dk1"/>
              </a:solidFill>
              <a:effectLst/>
              <a:latin typeface="+mn-lt"/>
              <a:ea typeface="+mn-ea"/>
              <a:cs typeface="+mn-cs"/>
            </a:rPr>
            <a:t>実質単年度収支は，</a:t>
          </a:r>
          <a:r>
            <a:rPr lang="ja-JP" altLang="en-US" sz="1300">
              <a:solidFill>
                <a:schemeClr val="dk1"/>
              </a:solidFill>
              <a:effectLst/>
              <a:latin typeface="+mn-lt"/>
              <a:ea typeface="+mn-ea"/>
              <a:cs typeface="+mn-cs"/>
            </a:rPr>
            <a:t>実質収支額及び財政調整基金の積立が減ったことにより、大幅な減となっている。</a:t>
          </a:r>
          <a:endParaRPr lang="ja-JP" altLang="ja-JP" sz="130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茨城県阿見町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主な変動として、</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年度の一般会計は、</a:t>
          </a:r>
          <a:r>
            <a:rPr kumimoji="1" lang="ja-JP" altLang="en-US" sz="1300">
              <a:solidFill>
                <a:schemeClr val="dk1"/>
              </a:solidFill>
              <a:effectLst/>
              <a:latin typeface="+mn-lt"/>
              <a:ea typeface="+mn-ea"/>
              <a:cs typeface="+mn-cs"/>
            </a:rPr>
            <a:t>大規模事業などの繰越により翌年度繰越財源が増加したため、</a:t>
          </a:r>
          <a:r>
            <a:rPr kumimoji="1" lang="ja-JP" altLang="ja-JP" sz="1300">
              <a:solidFill>
                <a:schemeClr val="dk1"/>
              </a:solidFill>
              <a:effectLst/>
              <a:latin typeface="+mn-lt"/>
              <a:ea typeface="+mn-ea"/>
              <a:cs typeface="+mn-cs"/>
            </a:rPr>
            <a:t>黒字額が前年度と比較して減少している。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介護保険特別会計は、高齢者の急激な増加により、保険給付費の伸びが著し</a:t>
          </a:r>
          <a:r>
            <a:rPr kumimoji="1" lang="ja-JP" altLang="en-US" sz="1300">
              <a:solidFill>
                <a:schemeClr val="dk1"/>
              </a:solidFill>
              <a:effectLst/>
              <a:latin typeface="+mn-lt"/>
              <a:ea typeface="+mn-ea"/>
              <a:cs typeface="+mn-cs"/>
            </a:rPr>
            <a:t>く</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26</a:t>
          </a:r>
          <a:r>
            <a:rPr kumimoji="1" lang="ja-JP" altLang="en-US" sz="1300">
              <a:solidFill>
                <a:schemeClr val="dk1"/>
              </a:solidFill>
              <a:effectLst/>
              <a:latin typeface="+mn-lt"/>
              <a:ea typeface="+mn-ea"/>
              <a:cs typeface="+mn-cs"/>
            </a:rPr>
            <a:t>年度は、財政安定化基金貸付金の増により黒字となっている。</a:t>
          </a:r>
          <a:endParaRPr kumimoji="1" lang="en-US" altLang="ja-JP" sz="13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全体としては、全ての会計において黒字を確保していて、連結赤字額がないため、連結実質赤字比率の該当はない。</a:t>
          </a:r>
          <a:endParaRPr lang="ja-JP" altLang="ja-JP" sz="1300">
            <a:effectLst/>
          </a:endParaRPr>
        </a:p>
        <a:p>
          <a:r>
            <a:rPr kumimoji="1" lang="ja-JP" altLang="ja-JP" sz="1300">
              <a:solidFill>
                <a:schemeClr val="dk1"/>
              </a:solidFill>
              <a:effectLst/>
              <a:latin typeface="+mn-lt"/>
              <a:ea typeface="+mn-ea"/>
              <a:cs typeface="+mn-cs"/>
            </a:rPr>
            <a:t>　今後も比率が生じないよう、適正規模の実質収支の確保等に努め</a:t>
          </a:r>
          <a:r>
            <a:rPr kumimoji="1" lang="ja-JP" altLang="en-US" sz="1300">
              <a:solidFill>
                <a:schemeClr val="dk1"/>
              </a:solidFill>
              <a:effectLst/>
              <a:latin typeface="+mn-lt"/>
              <a:ea typeface="+mn-ea"/>
              <a:cs typeface="+mn-cs"/>
            </a:rPr>
            <a:t>ていく</a:t>
          </a:r>
          <a:r>
            <a:rPr kumimoji="1" lang="ja-JP" altLang="ja-JP" sz="1300">
              <a:solidFill>
                <a:schemeClr val="dk1"/>
              </a:solidFill>
              <a:effectLst/>
              <a:latin typeface="+mn-lt"/>
              <a:ea typeface="+mn-ea"/>
              <a:cs typeface="+mn-cs"/>
            </a:rPr>
            <a:t>。</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茨城県阿見町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元利償還金等で、社会教育施設、児童福祉施設の償還終了による元金償還金の減や牛久市・阿見町斎場建設等に係る償還費の減少により、組合等が起こした地方債の元利償還金に対する負担金などが減少している。また、</a:t>
          </a:r>
          <a:r>
            <a:rPr kumimoji="1" lang="ja-JP" altLang="ja-JP" sz="1300">
              <a:solidFill>
                <a:schemeClr val="dk1"/>
              </a:solidFill>
              <a:effectLst/>
              <a:latin typeface="+mn-lt"/>
              <a:ea typeface="+mn-ea"/>
              <a:cs typeface="+mn-cs"/>
            </a:rPr>
            <a:t>算入公債費等で、臨時財政対策債の</a:t>
          </a:r>
          <a:r>
            <a:rPr kumimoji="1" lang="ja-JP" altLang="en-US" sz="1300">
              <a:solidFill>
                <a:schemeClr val="dk1"/>
              </a:solidFill>
              <a:effectLst/>
              <a:latin typeface="+mn-lt"/>
              <a:ea typeface="+mn-ea"/>
              <a:cs typeface="+mn-cs"/>
            </a:rPr>
            <a:t>基準財政需要額算入費の</a:t>
          </a:r>
          <a:r>
            <a:rPr kumimoji="1" lang="ja-JP" altLang="ja-JP" sz="1300">
              <a:solidFill>
                <a:schemeClr val="dk1"/>
              </a:solidFill>
              <a:effectLst/>
              <a:latin typeface="+mn-lt"/>
              <a:ea typeface="+mn-ea"/>
              <a:cs typeface="+mn-cs"/>
            </a:rPr>
            <a:t>増により増加</a:t>
          </a:r>
          <a:r>
            <a:rPr kumimoji="1" lang="ja-JP" altLang="en-US" sz="1300">
              <a:solidFill>
                <a:schemeClr val="dk1"/>
              </a:solidFill>
              <a:effectLst/>
              <a:latin typeface="+mn-lt"/>
              <a:ea typeface="+mn-ea"/>
              <a:cs typeface="+mn-cs"/>
            </a:rPr>
            <a:t>したため、実質公債費比率の</a:t>
          </a:r>
          <a:r>
            <a:rPr kumimoji="1" lang="ja-JP" altLang="en-US" sz="1300">
              <a:latin typeface="ＭＳ ゴシック" pitchFamily="49" charset="-128"/>
              <a:ea typeface="ＭＳ ゴシック" pitchFamily="49" charset="-128"/>
            </a:rPr>
            <a:t>分子が減少となっている。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茨城県阿見町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将来負担額で、防災行政無線、役場庁舎の耐震整備により地方債の残高が増加した一方、消防の広域化に伴う消防職員の減により退職手当負担見込額が減少している。また、充当可能基金で、公共公益施設整備基金への積立により増加となっているため、将来負担比率の分子が減少となっ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以降、財政調整基金の積立により、充当可能基金が増加していたが、今後、新設小学校の建設など大規模事業の整備が予定されているため、事業の見直しや地方債発行の抑制、充当可能基金の確保等に努めてい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15595691</v>
      </c>
      <c r="BO4" s="349"/>
      <c r="BP4" s="349"/>
      <c r="BQ4" s="349"/>
      <c r="BR4" s="349"/>
      <c r="BS4" s="349"/>
      <c r="BT4" s="349"/>
      <c r="BU4" s="350"/>
      <c r="BV4" s="348">
        <v>14744912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5.2</v>
      </c>
      <c r="CU4" s="355"/>
      <c r="CV4" s="355"/>
      <c r="CW4" s="355"/>
      <c r="CX4" s="355"/>
      <c r="CY4" s="355"/>
      <c r="CZ4" s="355"/>
      <c r="DA4" s="356"/>
      <c r="DB4" s="354">
        <v>8.3000000000000007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14903003</v>
      </c>
      <c r="BO5" s="386"/>
      <c r="BP5" s="386"/>
      <c r="BQ5" s="386"/>
      <c r="BR5" s="386"/>
      <c r="BS5" s="386"/>
      <c r="BT5" s="386"/>
      <c r="BU5" s="387"/>
      <c r="BV5" s="385">
        <v>13914267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92.1</v>
      </c>
      <c r="CU5" s="383"/>
      <c r="CV5" s="383"/>
      <c r="CW5" s="383"/>
      <c r="CX5" s="383"/>
      <c r="CY5" s="383"/>
      <c r="CZ5" s="383"/>
      <c r="DA5" s="384"/>
      <c r="DB5" s="382">
        <v>92.9</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692688</v>
      </c>
      <c r="BO6" s="386"/>
      <c r="BP6" s="386"/>
      <c r="BQ6" s="386"/>
      <c r="BR6" s="386"/>
      <c r="BS6" s="386"/>
      <c r="BT6" s="386"/>
      <c r="BU6" s="387"/>
      <c r="BV6" s="385">
        <v>830645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99.5</v>
      </c>
      <c r="CU6" s="423"/>
      <c r="CV6" s="423"/>
      <c r="CW6" s="423"/>
      <c r="CX6" s="423"/>
      <c r="CY6" s="423"/>
      <c r="CZ6" s="423"/>
      <c r="DA6" s="424"/>
      <c r="DB6" s="422">
        <v>101.1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211214</v>
      </c>
      <c r="BO7" s="386"/>
      <c r="BP7" s="386"/>
      <c r="BQ7" s="386"/>
      <c r="BR7" s="386"/>
      <c r="BS7" s="386"/>
      <c r="BT7" s="386"/>
      <c r="BU7" s="387"/>
      <c r="BV7" s="385">
        <v>64297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9267538</v>
      </c>
      <c r="CU7" s="386"/>
      <c r="CV7" s="386"/>
      <c r="CW7" s="386"/>
      <c r="CX7" s="386"/>
      <c r="CY7" s="386"/>
      <c r="CZ7" s="386"/>
      <c r="DA7" s="387"/>
      <c r="DB7" s="385">
        <v>9246398</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481474</v>
      </c>
      <c r="BO8" s="386"/>
      <c r="BP8" s="386"/>
      <c r="BQ8" s="386"/>
      <c r="BR8" s="386"/>
      <c r="BS8" s="386"/>
      <c r="BT8" s="386"/>
      <c r="BU8" s="387"/>
      <c r="BV8" s="385">
        <v>766348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0.89</v>
      </c>
      <c r="CU8" s="426"/>
      <c r="CV8" s="426"/>
      <c r="CW8" s="426"/>
      <c r="CX8" s="426"/>
      <c r="CY8" s="426"/>
      <c r="CZ8" s="426"/>
      <c r="DA8" s="427"/>
      <c r="DB8" s="425">
        <v>0.88</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47940</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-284874</v>
      </c>
      <c r="BO9" s="386"/>
      <c r="BP9" s="386"/>
      <c r="BQ9" s="386"/>
      <c r="BR9" s="386"/>
      <c r="BS9" s="386"/>
      <c r="BT9" s="386"/>
      <c r="BU9" s="387"/>
      <c r="BV9" s="385">
        <v>192817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11.8</v>
      </c>
      <c r="CU9" s="383"/>
      <c r="CV9" s="383"/>
      <c r="CW9" s="383"/>
      <c r="CX9" s="383"/>
      <c r="CY9" s="383"/>
      <c r="CZ9" s="383"/>
      <c r="DA9" s="384"/>
      <c r="DB9" s="382">
        <v>12.3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47994</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100</v>
      </c>
      <c r="BO10" s="386"/>
      <c r="BP10" s="386"/>
      <c r="BQ10" s="386"/>
      <c r="BR10" s="386"/>
      <c r="BS10" s="386"/>
      <c r="BT10" s="386"/>
      <c r="BU10" s="387"/>
      <c r="BV10" s="385">
        <v>167700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47576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46888</v>
      </c>
      <c r="S13" s="467"/>
      <c r="T13" s="467"/>
      <c r="U13" s="467"/>
      <c r="V13" s="468"/>
      <c r="W13" s="401" t="s">
        <v>123</v>
      </c>
      <c r="X13" s="402"/>
      <c r="Y13" s="402"/>
      <c r="Z13" s="402"/>
      <c r="AA13" s="402"/>
      <c r="AB13" s="392"/>
      <c r="AC13" s="436">
        <v>890</v>
      </c>
      <c r="AD13" s="437"/>
      <c r="AE13" s="437"/>
      <c r="AF13" s="437"/>
      <c r="AG13" s="476"/>
      <c r="AH13" s="436">
        <v>1139</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-284774</v>
      </c>
      <c r="BO13" s="386"/>
      <c r="BP13" s="386"/>
      <c r="BQ13" s="386"/>
      <c r="BR13" s="386"/>
      <c r="BS13" s="386"/>
      <c r="BT13" s="386"/>
      <c r="BU13" s="387"/>
      <c r="BV13" s="385">
        <v>360517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5.7</v>
      </c>
      <c r="CU13" s="383"/>
      <c r="CV13" s="383"/>
      <c r="CW13" s="383"/>
      <c r="CX13" s="383"/>
      <c r="CY13" s="383"/>
      <c r="CZ13" s="383"/>
      <c r="DA13" s="384"/>
      <c r="DB13" s="382">
        <v>7.2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47261</v>
      </c>
      <c r="S14" s="467"/>
      <c r="T14" s="467"/>
      <c r="U14" s="467"/>
      <c r="V14" s="468"/>
      <c r="W14" s="375"/>
      <c r="X14" s="376"/>
      <c r="Y14" s="376"/>
      <c r="Z14" s="376"/>
      <c r="AA14" s="376"/>
      <c r="AB14" s="365"/>
      <c r="AC14" s="469">
        <v>3.9</v>
      </c>
      <c r="AD14" s="470"/>
      <c r="AE14" s="470"/>
      <c r="AF14" s="470"/>
      <c r="AG14" s="471"/>
      <c r="AH14" s="469">
        <v>4.7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46619</v>
      </c>
      <c r="S15" s="467"/>
      <c r="T15" s="467"/>
      <c r="U15" s="467"/>
      <c r="V15" s="468"/>
      <c r="W15" s="401" t="s">
        <v>130</v>
      </c>
      <c r="X15" s="402"/>
      <c r="Y15" s="402"/>
      <c r="Z15" s="402"/>
      <c r="AA15" s="402"/>
      <c r="AB15" s="392"/>
      <c r="AC15" s="436">
        <v>6007</v>
      </c>
      <c r="AD15" s="437"/>
      <c r="AE15" s="437"/>
      <c r="AF15" s="437"/>
      <c r="AG15" s="476"/>
      <c r="AH15" s="436">
        <v>6565</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6102037</v>
      </c>
      <c r="BO15" s="349"/>
      <c r="BP15" s="349"/>
      <c r="BQ15" s="349"/>
      <c r="BR15" s="349"/>
      <c r="BS15" s="349"/>
      <c r="BT15" s="349"/>
      <c r="BU15" s="350"/>
      <c r="BV15" s="348">
        <v>6008899</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26.3</v>
      </c>
      <c r="AD16" s="470"/>
      <c r="AE16" s="470"/>
      <c r="AF16" s="470"/>
      <c r="AG16" s="471"/>
      <c r="AH16" s="469">
        <v>27.2</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6808547</v>
      </c>
      <c r="BO16" s="386"/>
      <c r="BP16" s="386"/>
      <c r="BQ16" s="386"/>
      <c r="BR16" s="386"/>
      <c r="BS16" s="386"/>
      <c r="BT16" s="386"/>
      <c r="BU16" s="387"/>
      <c r="BV16" s="385">
        <v>6724119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15967</v>
      </c>
      <c r="AD17" s="437"/>
      <c r="AE17" s="437"/>
      <c r="AF17" s="437"/>
      <c r="AG17" s="476"/>
      <c r="AH17" s="436">
        <v>16252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7868370</v>
      </c>
      <c r="BO17" s="386"/>
      <c r="BP17" s="386"/>
      <c r="BQ17" s="386"/>
      <c r="BR17" s="386"/>
      <c r="BS17" s="386"/>
      <c r="BT17" s="386"/>
      <c r="BU17" s="387"/>
      <c r="BV17" s="385">
        <v>7771860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71.400000000000006</v>
      </c>
      <c r="M18" s="498"/>
      <c r="N18" s="498"/>
      <c r="O18" s="498"/>
      <c r="P18" s="498"/>
      <c r="Q18" s="498"/>
      <c r="R18" s="499"/>
      <c r="S18" s="499"/>
      <c r="T18" s="499"/>
      <c r="U18" s="499"/>
      <c r="V18" s="500"/>
      <c r="W18" s="403"/>
      <c r="X18" s="404"/>
      <c r="Y18" s="404"/>
      <c r="Z18" s="404"/>
      <c r="AA18" s="404"/>
      <c r="AB18" s="395"/>
      <c r="AC18" s="501">
        <v>69.8</v>
      </c>
      <c r="AD18" s="502"/>
      <c r="AE18" s="502"/>
      <c r="AF18" s="502"/>
      <c r="AG18" s="503"/>
      <c r="AH18" s="501">
        <v>67.400000000000006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8595801</v>
      </c>
      <c r="BO18" s="386"/>
      <c r="BP18" s="386"/>
      <c r="BQ18" s="386"/>
      <c r="BR18" s="386"/>
      <c r="BS18" s="386"/>
      <c r="BT18" s="386"/>
      <c r="BU18" s="387"/>
      <c r="BV18" s="385">
        <v>8658574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671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10882566</v>
      </c>
      <c r="BO19" s="386"/>
      <c r="BP19" s="386"/>
      <c r="BQ19" s="386"/>
      <c r="BR19" s="386"/>
      <c r="BS19" s="386"/>
      <c r="BT19" s="386"/>
      <c r="BU19" s="387"/>
      <c r="BV19" s="385">
        <v>10806086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17969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12901488</v>
      </c>
      <c r="BO23" s="386"/>
      <c r="BP23" s="386"/>
      <c r="BQ23" s="386"/>
      <c r="BR23" s="386"/>
      <c r="BS23" s="386"/>
      <c r="BT23" s="386"/>
      <c r="BU23" s="387"/>
      <c r="BV23" s="385">
        <v>12393454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7220</v>
      </c>
      <c r="R24" s="437"/>
      <c r="S24" s="437"/>
      <c r="T24" s="437"/>
      <c r="U24" s="437"/>
      <c r="V24" s="476"/>
      <c r="W24" s="531"/>
      <c r="X24" s="519"/>
      <c r="Y24" s="520"/>
      <c r="Z24" s="435" t="s">
        <v>154</v>
      </c>
      <c r="AA24" s="415"/>
      <c r="AB24" s="415"/>
      <c r="AC24" s="415"/>
      <c r="AD24" s="415"/>
      <c r="AE24" s="415"/>
      <c r="AF24" s="415"/>
      <c r="AG24" s="416"/>
      <c r="AH24" s="436">
        <v>269</v>
      </c>
      <c r="AI24" s="437"/>
      <c r="AJ24" s="437"/>
      <c r="AK24" s="437"/>
      <c r="AL24" s="476"/>
      <c r="AM24" s="436">
        <v>847350</v>
      </c>
      <c r="AN24" s="437"/>
      <c r="AO24" s="437"/>
      <c r="AP24" s="437"/>
      <c r="AQ24" s="437"/>
      <c r="AR24" s="476"/>
      <c r="AS24" s="436">
        <v>3150</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10673081</v>
      </c>
      <c r="BO24" s="386"/>
      <c r="BP24" s="386"/>
      <c r="BQ24" s="386"/>
      <c r="BR24" s="386"/>
      <c r="BS24" s="386"/>
      <c r="BT24" s="386"/>
      <c r="BU24" s="387"/>
      <c r="BV24" s="385">
        <v>10422891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5850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455357</v>
      </c>
      <c r="BO25" s="349"/>
      <c r="BP25" s="349"/>
      <c r="BQ25" s="349"/>
      <c r="BR25" s="349"/>
      <c r="BS25" s="349"/>
      <c r="BT25" s="349"/>
      <c r="BU25" s="350"/>
      <c r="BV25" s="348">
        <v>378709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5310</v>
      </c>
      <c r="R26" s="437"/>
      <c r="S26" s="437"/>
      <c r="T26" s="437"/>
      <c r="U26" s="437"/>
      <c r="V26" s="476"/>
      <c r="W26" s="531"/>
      <c r="X26" s="519"/>
      <c r="Y26" s="520"/>
      <c r="Z26" s="435" t="s">
        <v>160</v>
      </c>
      <c r="AA26" s="541"/>
      <c r="AB26" s="541"/>
      <c r="AC26" s="541"/>
      <c r="AD26" s="541"/>
      <c r="AE26" s="541"/>
      <c r="AF26" s="541"/>
      <c r="AG26" s="542"/>
      <c r="AH26" s="436">
        <v>14</v>
      </c>
      <c r="AI26" s="437"/>
      <c r="AJ26" s="437"/>
      <c r="AK26" s="437"/>
      <c r="AL26" s="476"/>
      <c r="AM26" s="436">
        <v>44366</v>
      </c>
      <c r="AN26" s="437"/>
      <c r="AO26" s="437"/>
      <c r="AP26" s="437"/>
      <c r="AQ26" s="437"/>
      <c r="AR26" s="476"/>
      <c r="AS26" s="436">
        <v>3169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3690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1390152</v>
      </c>
      <c r="BO27" s="555"/>
      <c r="BP27" s="555"/>
      <c r="BQ27" s="555"/>
      <c r="BR27" s="555"/>
      <c r="BS27" s="555"/>
      <c r="BT27" s="555"/>
      <c r="BU27" s="556"/>
      <c r="BV27" s="554">
        <v>1390152</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3300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3720100</v>
      </c>
      <c r="BO28" s="349"/>
      <c r="BP28" s="349"/>
      <c r="BQ28" s="349"/>
      <c r="BR28" s="349"/>
      <c r="BS28" s="349"/>
      <c r="BT28" s="349"/>
      <c r="BU28" s="350"/>
      <c r="BV28" s="348">
        <v>3720000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3130</v>
      </c>
      <c r="R29" s="437"/>
      <c r="S29" s="437"/>
      <c r="T29" s="437"/>
      <c r="U29" s="437"/>
      <c r="V29" s="476"/>
      <c r="W29" s="532"/>
      <c r="X29" s="533"/>
      <c r="Y29" s="534"/>
      <c r="Z29" s="435" t="s">
        <v>170</v>
      </c>
      <c r="AA29" s="415"/>
      <c r="AB29" s="415"/>
      <c r="AC29" s="415"/>
      <c r="AD29" s="415"/>
      <c r="AE29" s="415"/>
      <c r="AF29" s="415"/>
      <c r="AG29" s="416"/>
      <c r="AH29" s="436">
        <v>269</v>
      </c>
      <c r="AI29" s="437"/>
      <c r="AJ29" s="437"/>
      <c r="AK29" s="437"/>
      <c r="AL29" s="476"/>
      <c r="AM29" s="436">
        <v>847350</v>
      </c>
      <c r="AN29" s="437"/>
      <c r="AO29" s="437"/>
      <c r="AP29" s="437"/>
      <c r="AQ29" s="437"/>
      <c r="AR29" s="476"/>
      <c r="AS29" s="436">
        <v>3150</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373100</v>
      </c>
      <c r="BO29" s="386"/>
      <c r="BP29" s="386"/>
      <c r="BQ29" s="386"/>
      <c r="BR29" s="386"/>
      <c r="BS29" s="386"/>
      <c r="BT29" s="386"/>
      <c r="BU29" s="387"/>
      <c r="BV29" s="385">
        <v>373100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97.6</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2416194</v>
      </c>
      <c r="BO30" s="555"/>
      <c r="BP30" s="555"/>
      <c r="BQ30" s="555"/>
      <c r="BR30" s="555"/>
      <c r="BS30" s="555"/>
      <c r="BT30" s="555"/>
      <c r="BU30" s="556"/>
      <c r="BV30" s="554">
        <v>2135193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茨城県市町村総合事務組合（一般会計）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阿見町土地開発公社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7</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茨城県市町村総合事務組合（県民交通災害共済事業特別会計）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8</v>
      </c>
      <c r="BF36" s="566"/>
      <c r="BG36" s="567" t="str">
        <f>IF('各会計、関係団体の財政状況及び健全化判断比率'!B34="","",'各会計、関係団体の財政状況及び健全化判断比率'!B34)</f>
        <v>土地区画整理事業特別会計</v>
      </c>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茨城租税債権管理機構</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茨城県後期高齢者医療広域連合（一般会計）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茨城県後期高齢者医療広域連合（後期高齢医療特別会計）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龍ケ崎地方衛生組合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稲敷地方広域市町村圏事務組合（一般会計）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稲敷地方広域市町村圏事務組合
（養護老人ホーム松風園特別会計）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稲敷地方広域市町村圏事務組合
（水防事業特別会計）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牛久市・阿見町斎場組合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69" t="s">
        <v>24</v>
      </c>
      <c r="C41" s="1170"/>
      <c r="D41" s="81"/>
      <c r="E41" s="1175" t="s">
        <v>25</v>
      </c>
      <c r="F41" s="1175"/>
      <c r="G41" s="1175"/>
      <c r="H41" s="1176"/>
      <c r="I41" s="82">
        <v>10848</v>
      </c>
      <c r="J41" s="83">
        <v>10711</v>
      </c>
      <c r="K41" s="83">
        <v>12398</v>
      </c>
      <c r="L41" s="83">
        <v>12393</v>
      </c>
      <c r="M41" s="84">
        <v>12901</v>
      </c>
    </row>
    <row r="42" spans="2:13" ht="27.75" customHeight="1" x14ac:dyDescent="0.15">
      <c r="B42" s="1171"/>
      <c r="C42" s="1172"/>
      <c r="D42" s="85"/>
      <c r="E42" s="1177" t="s">
        <v>26</v>
      </c>
      <c r="F42" s="1177"/>
      <c r="G42" s="1177"/>
      <c r="H42" s="1178"/>
      <c r="I42" s="86">
        <v>14</v>
      </c>
      <c r="J42" s="87">
        <v>207</v>
      </c>
      <c r="K42" s="87">
        <v>14</v>
      </c>
      <c r="L42" s="87" t="s">
        <v>478</v>
      </c>
      <c r="M42" s="88" t="s">
        <v>478</v>
      </c>
    </row>
    <row r="43" spans="2:13" ht="27.75" customHeight="1" x14ac:dyDescent="0.15">
      <c r="B43" s="1171"/>
      <c r="C43" s="1172"/>
      <c r="D43" s="85"/>
      <c r="E43" s="1177" t="s">
        <v>27</v>
      </c>
      <c r="F43" s="1177"/>
      <c r="G43" s="1177"/>
      <c r="H43" s="1178"/>
      <c r="I43" s="86">
        <v>8462</v>
      </c>
      <c r="J43" s="87">
        <v>8492</v>
      </c>
      <c r="K43" s="87">
        <v>7398</v>
      </c>
      <c r="L43" s="87">
        <v>6843</v>
      </c>
      <c r="M43" s="88">
        <v>6055</v>
      </c>
    </row>
    <row r="44" spans="2:13" ht="27.75" customHeight="1" x14ac:dyDescent="0.15">
      <c r="B44" s="1171"/>
      <c r="C44" s="1172"/>
      <c r="D44" s="85"/>
      <c r="E44" s="1177" t="s">
        <v>28</v>
      </c>
      <c r="F44" s="1177"/>
      <c r="G44" s="1177"/>
      <c r="H44" s="1178"/>
      <c r="I44" s="86">
        <v>498</v>
      </c>
      <c r="J44" s="87">
        <v>378</v>
      </c>
      <c r="K44" s="87">
        <v>270</v>
      </c>
      <c r="L44" s="87">
        <v>189</v>
      </c>
      <c r="M44" s="88">
        <v>169</v>
      </c>
    </row>
    <row r="45" spans="2:13" ht="27.75" customHeight="1" x14ac:dyDescent="0.15">
      <c r="B45" s="1171"/>
      <c r="C45" s="1172"/>
      <c r="D45" s="85"/>
      <c r="E45" s="1177" t="s">
        <v>29</v>
      </c>
      <c r="F45" s="1177"/>
      <c r="G45" s="1177"/>
      <c r="H45" s="1178"/>
      <c r="I45" s="86">
        <v>2265</v>
      </c>
      <c r="J45" s="87">
        <v>2044</v>
      </c>
      <c r="K45" s="87">
        <v>1891</v>
      </c>
      <c r="L45" s="87">
        <v>1759</v>
      </c>
      <c r="M45" s="88">
        <v>962</v>
      </c>
    </row>
    <row r="46" spans="2:13" ht="27.75" customHeight="1" x14ac:dyDescent="0.15">
      <c r="B46" s="1171"/>
      <c r="C46" s="1172"/>
      <c r="D46" s="85"/>
      <c r="E46" s="1177" t="s">
        <v>30</v>
      </c>
      <c r="F46" s="1177"/>
      <c r="G46" s="1177"/>
      <c r="H46" s="1178"/>
      <c r="I46" s="86">
        <v>8</v>
      </c>
      <c r="J46" s="87">
        <v>2</v>
      </c>
      <c r="K46" s="87">
        <v>5</v>
      </c>
      <c r="L46" s="87">
        <v>16</v>
      </c>
      <c r="M46" s="88" t="s">
        <v>478</v>
      </c>
    </row>
    <row r="47" spans="2:13" ht="27.75" customHeight="1" x14ac:dyDescent="0.15">
      <c r="B47" s="1171"/>
      <c r="C47" s="1172"/>
      <c r="D47" s="85"/>
      <c r="E47" s="1177" t="s">
        <v>31</v>
      </c>
      <c r="F47" s="1177"/>
      <c r="G47" s="1177"/>
      <c r="H47" s="1178"/>
      <c r="I47" s="86" t="s">
        <v>478</v>
      </c>
      <c r="J47" s="87" t="s">
        <v>478</v>
      </c>
      <c r="K47" s="87" t="s">
        <v>478</v>
      </c>
      <c r="L47" s="87" t="s">
        <v>478</v>
      </c>
      <c r="M47" s="88" t="s">
        <v>478</v>
      </c>
    </row>
    <row r="48" spans="2:13" ht="27.75" customHeight="1" x14ac:dyDescent="0.15">
      <c r="B48" s="1173"/>
      <c r="C48" s="1174"/>
      <c r="D48" s="85"/>
      <c r="E48" s="1177" t="s">
        <v>32</v>
      </c>
      <c r="F48" s="1177"/>
      <c r="G48" s="1177"/>
      <c r="H48" s="1178"/>
      <c r="I48" s="86" t="s">
        <v>478</v>
      </c>
      <c r="J48" s="87" t="s">
        <v>478</v>
      </c>
      <c r="K48" s="87" t="s">
        <v>478</v>
      </c>
      <c r="L48" s="87" t="s">
        <v>478</v>
      </c>
      <c r="M48" s="88" t="s">
        <v>478</v>
      </c>
    </row>
    <row r="49" spans="2:13" ht="27.75" customHeight="1" x14ac:dyDescent="0.15">
      <c r="B49" s="1179" t="s">
        <v>33</v>
      </c>
      <c r="C49" s="1180"/>
      <c r="D49" s="89"/>
      <c r="E49" s="1177" t="s">
        <v>34</v>
      </c>
      <c r="F49" s="1177"/>
      <c r="G49" s="1177"/>
      <c r="H49" s="1178"/>
      <c r="I49" s="86">
        <v>4451</v>
      </c>
      <c r="J49" s="87">
        <v>5454</v>
      </c>
      <c r="K49" s="87">
        <v>6308</v>
      </c>
      <c r="L49" s="87">
        <v>6518</v>
      </c>
      <c r="M49" s="88">
        <v>6794</v>
      </c>
    </row>
    <row r="50" spans="2:13" ht="27.75" customHeight="1" x14ac:dyDescent="0.15">
      <c r="B50" s="1171"/>
      <c r="C50" s="1172"/>
      <c r="D50" s="85"/>
      <c r="E50" s="1177" t="s">
        <v>35</v>
      </c>
      <c r="F50" s="1177"/>
      <c r="G50" s="1177"/>
      <c r="H50" s="1178"/>
      <c r="I50" s="86">
        <v>3621</v>
      </c>
      <c r="J50" s="87">
        <v>3580</v>
      </c>
      <c r="K50" s="87">
        <v>3076</v>
      </c>
      <c r="L50" s="87">
        <v>2956</v>
      </c>
      <c r="M50" s="88">
        <v>2856</v>
      </c>
    </row>
    <row r="51" spans="2:13" ht="27.75" customHeight="1" x14ac:dyDescent="0.15">
      <c r="B51" s="1173"/>
      <c r="C51" s="1174"/>
      <c r="D51" s="85"/>
      <c r="E51" s="1177" t="s">
        <v>36</v>
      </c>
      <c r="F51" s="1177"/>
      <c r="G51" s="1177"/>
      <c r="H51" s="1178"/>
      <c r="I51" s="86">
        <v>12822</v>
      </c>
      <c r="J51" s="87">
        <v>13098</v>
      </c>
      <c r="K51" s="87">
        <v>13208</v>
      </c>
      <c r="L51" s="87">
        <v>13232</v>
      </c>
      <c r="M51" s="88">
        <v>13487</v>
      </c>
    </row>
    <row r="52" spans="2:13" ht="27.75" customHeight="1" thickBot="1" x14ac:dyDescent="0.2">
      <c r="B52" s="1181" t="s">
        <v>37</v>
      </c>
      <c r="C52" s="1182"/>
      <c r="D52" s="90"/>
      <c r="E52" s="1183" t="s">
        <v>38</v>
      </c>
      <c r="F52" s="1183"/>
      <c r="G52" s="1183"/>
      <c r="H52" s="1184"/>
      <c r="I52" s="91">
        <v>1202</v>
      </c>
      <c r="J52" s="92">
        <v>-299</v>
      </c>
      <c r="K52" s="92">
        <v>-618</v>
      </c>
      <c r="L52" s="92">
        <v>-1506</v>
      </c>
      <c r="M52" s="93">
        <v>-3050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75" zoomScaleNormal="75"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32743</v>
      </c>
      <c r="E3" s="116"/>
      <c r="F3" s="117">
        <v>49426</v>
      </c>
      <c r="G3" s="118"/>
      <c r="H3" s="119"/>
    </row>
    <row r="4" spans="1:8" x14ac:dyDescent="0.15">
      <c r="A4" s="120"/>
      <c r="B4" s="121"/>
      <c r="C4" s="122"/>
      <c r="D4" s="123">
        <v>8160</v>
      </c>
      <c r="E4" s="124"/>
      <c r="F4" s="125">
        <v>26568</v>
      </c>
      <c r="G4" s="126"/>
      <c r="H4" s="127"/>
    </row>
    <row r="5" spans="1:8" x14ac:dyDescent="0.15">
      <c r="A5" s="108" t="s">
        <v>511</v>
      </c>
      <c r="B5" s="113"/>
      <c r="C5" s="114"/>
      <c r="D5" s="115">
        <v>18567</v>
      </c>
      <c r="E5" s="116"/>
      <c r="F5" s="117">
        <v>42839</v>
      </c>
      <c r="G5" s="118"/>
      <c r="H5" s="119"/>
    </row>
    <row r="6" spans="1:8" x14ac:dyDescent="0.15">
      <c r="A6" s="120"/>
      <c r="B6" s="121"/>
      <c r="C6" s="122"/>
      <c r="D6" s="123">
        <v>6870</v>
      </c>
      <c r="E6" s="124"/>
      <c r="F6" s="125">
        <v>22027</v>
      </c>
      <c r="G6" s="126"/>
      <c r="H6" s="127"/>
    </row>
    <row r="7" spans="1:8" x14ac:dyDescent="0.15">
      <c r="A7" s="108" t="s">
        <v>512</v>
      </c>
      <c r="B7" s="113"/>
      <c r="C7" s="114"/>
      <c r="D7" s="115">
        <v>63030</v>
      </c>
      <c r="E7" s="116"/>
      <c r="F7" s="117">
        <v>46819</v>
      </c>
      <c r="G7" s="118"/>
      <c r="H7" s="119"/>
    </row>
    <row r="8" spans="1:8" x14ac:dyDescent="0.15">
      <c r="A8" s="120"/>
      <c r="B8" s="121"/>
      <c r="C8" s="122"/>
      <c r="D8" s="123">
        <v>6878</v>
      </c>
      <c r="E8" s="124"/>
      <c r="F8" s="125">
        <v>24121</v>
      </c>
      <c r="G8" s="126"/>
      <c r="H8" s="127"/>
    </row>
    <row r="9" spans="1:8" x14ac:dyDescent="0.15">
      <c r="A9" s="108" t="s">
        <v>513</v>
      </c>
      <c r="B9" s="113"/>
      <c r="C9" s="114"/>
      <c r="D9" s="115">
        <v>42647</v>
      </c>
      <c r="E9" s="116"/>
      <c r="F9" s="117">
        <v>53270</v>
      </c>
      <c r="G9" s="118"/>
      <c r="H9" s="119"/>
    </row>
    <row r="10" spans="1:8" x14ac:dyDescent="0.15">
      <c r="A10" s="120"/>
      <c r="B10" s="121"/>
      <c r="C10" s="122"/>
      <c r="D10" s="123">
        <v>14858</v>
      </c>
      <c r="E10" s="124"/>
      <c r="F10" s="125">
        <v>24316</v>
      </c>
      <c r="G10" s="126"/>
      <c r="H10" s="127"/>
    </row>
    <row r="11" spans="1:8" x14ac:dyDescent="0.15">
      <c r="A11" s="108" t="s">
        <v>514</v>
      </c>
      <c r="B11" s="113"/>
      <c r="C11" s="114"/>
      <c r="D11" s="115">
        <v>56014</v>
      </c>
      <c r="E11" s="116"/>
      <c r="F11" s="117">
        <v>53292</v>
      </c>
      <c r="G11" s="118"/>
      <c r="H11" s="119"/>
    </row>
    <row r="12" spans="1:8" x14ac:dyDescent="0.15">
      <c r="A12" s="120"/>
      <c r="B12" s="121"/>
      <c r="C12" s="128"/>
      <c r="D12" s="123">
        <v>19043</v>
      </c>
      <c r="E12" s="124"/>
      <c r="F12" s="125">
        <v>28900</v>
      </c>
      <c r="G12" s="126"/>
      <c r="H12" s="127"/>
    </row>
    <row r="13" spans="1:8" x14ac:dyDescent="0.15">
      <c r="A13" s="108"/>
      <c r="B13" s="113"/>
      <c r="C13" s="129"/>
      <c r="D13" s="130">
        <v>42600</v>
      </c>
      <c r="E13" s="131"/>
      <c r="F13" s="132">
        <v>49129</v>
      </c>
      <c r="G13" s="133"/>
      <c r="H13" s="119"/>
    </row>
    <row r="14" spans="1:8" x14ac:dyDescent="0.15">
      <c r="A14" s="120"/>
      <c r="B14" s="121"/>
      <c r="C14" s="122"/>
      <c r="D14" s="123">
        <v>11162</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10.42</v>
      </c>
      <c r="C19" s="134">
        <f>ROUND(VALUE(SUBSTITUTE(実質収支比率等に係る経年分析!G$48,"▲","-")),2)</f>
        <v>11.05</v>
      </c>
      <c r="D19" s="134">
        <f>ROUND(VALUE(SUBSTITUTE(実質収支比率等に係る経年分析!H$48,"▲","-")),2)</f>
        <v>6.29</v>
      </c>
      <c r="E19" s="134">
        <f>ROUND(VALUE(SUBSTITUTE(実質収支比率等に係る経年分析!I$48,"▲","-")),2)</f>
        <v>8.2899999999999991</v>
      </c>
      <c r="F19" s="134">
        <f>ROUND(VALUE(SUBSTITUTE(実質収支比率等に係る経年分析!J$48,"▲","-")),2)</f>
        <v>5.2</v>
      </c>
    </row>
    <row r="20" spans="1:11" x14ac:dyDescent="0.15">
      <c r="A20" s="134" t="s">
        <v>43</v>
      </c>
      <c r="B20" s="134">
        <f>ROUND(VALUE(SUBSTITUTE(実質収支比率等に係る経年分析!F$47,"▲","-")),2)</f>
        <v>18.059999999999999</v>
      </c>
      <c r="C20" s="134">
        <f>ROUND(VALUE(SUBSTITUTE(実質収支比率等に係る経年分析!G$47,"▲","-")),2)</f>
        <v>29.11</v>
      </c>
      <c r="D20" s="134">
        <f>ROUND(VALUE(SUBSTITUTE(実質収支比率等に係る経年分析!H$47,"▲","-")),2)</f>
        <v>38.96</v>
      </c>
      <c r="E20" s="134">
        <f>ROUND(VALUE(SUBSTITUTE(実質収支比率等に係る経年分析!I$47,"▲","-")),2)</f>
        <v>40.229999999999997</v>
      </c>
      <c r="F20" s="134">
        <f>ROUND(VALUE(SUBSTITUTE(実質収支比率等に係る経年分析!J$47,"▲","-")),2)</f>
        <v>40.14</v>
      </c>
    </row>
    <row r="21" spans="1:11" x14ac:dyDescent="0.15">
      <c r="A21" s="134" t="s">
        <v>44</v>
      </c>
      <c r="B21" s="134">
        <f>IF(ISNUMBER(VALUE(SUBSTITUTE(実質収支比率等に係る経年分析!F$49,"▲","-"))),ROUND(VALUE(SUBSTITUTE(実質収支比率等に係る経年分析!F$49,"▲","-")),2),NA())</f>
        <v>8.8000000000000007</v>
      </c>
      <c r="C21" s="134">
        <f>IF(ISNUMBER(VALUE(SUBSTITUTE(実質収支比率等に係る経年分析!G$49,"▲","-"))),ROUND(VALUE(SUBSTITUTE(実質収支比率等に係る経年分析!G$49,"▲","-")),2),NA())</f>
        <v>11.51</v>
      </c>
      <c r="D21" s="134">
        <f>IF(ISNUMBER(VALUE(SUBSTITUTE(実質収支比率等に係る経年分析!H$49,"▲","-"))),ROUND(VALUE(SUBSTITUTE(実質収支比率等に係る経年分析!H$49,"▲","-")),2),NA())</f>
        <v>4.95</v>
      </c>
      <c r="E21" s="134">
        <f>IF(ISNUMBER(VALUE(SUBSTITUTE(実質収支比率等に係る経年分析!I$49,"▲","-"))),ROUND(VALUE(SUBSTITUTE(実質収支比率等に係る経年分析!I$49,"▲","-")),2),NA())</f>
        <v>3.9</v>
      </c>
      <c r="F21" s="134">
        <f>IF(ISNUMBER(VALUE(SUBSTITUTE(実質収支比率等に係る経年分析!J$49,"▲","-"))),ROUND(VALUE(SUBSTITUTE(実質収支比率等に係る経年分析!J$49,"▲","-")),2),NA())</f>
        <v>-3.07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0.15</v>
      </c>
    </row>
    <row r="31" spans="1:11" x14ac:dyDescent="0.15">
      <c r="A31" s="135" t="str">
        <f>IF(連結実質赤字比率に係る赤字・黒字の構成分析!C$39="",NA(),連結実質赤字比率に係る赤字・黒字の構成分析!C$39)</f>
        <v>土地区画整理事業特別会計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0.92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0.21</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0.46</v>
      </c>
    </row>
    <row r="33" spans="1:16" x14ac:dyDescent="0.15">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10.42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11.05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6.28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8.2799999999999994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5.19</v>
      </c>
    </row>
    <row r="34" spans="1:16" x14ac:dyDescent="0.15">
      <c r="A34" s="135" t="str">
        <f>IF(連結実質赤字比率に係る赤字・黒字の構成分析!C$36="",NA(),連結実質赤字比率に係る赤字・黒字の構成分析!C$36)</f>
        <v>公共下水道事業特別会計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6.24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6.55</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11.63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8.31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9.18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8.4600000000000009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1660</v>
      </c>
      <c r="E42" s="136"/>
      <c r="F42" s="136"/>
      <c r="G42" s="136">
        <f>'実質公債費比率（分子）の構造'!L$52</f>
        <v>1568</v>
      </c>
      <c r="H42" s="136"/>
      <c r="I42" s="136"/>
      <c r="J42" s="136">
        <f>'実質公債費比率（分子）の構造'!M$52</f>
        <v>1492</v>
      </c>
      <c r="K42" s="136"/>
      <c r="L42" s="136"/>
      <c r="M42" s="136">
        <f>'実質公債費比率（分子）の構造'!N$52</f>
        <v>1528</v>
      </c>
      <c r="N42" s="136"/>
      <c r="O42" s="136"/>
      <c r="P42" s="136">
        <f>'実質公債費比率（分子）の構造'!O$52</f>
        <v>1576</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142</v>
      </c>
      <c r="C45" s="136"/>
      <c r="D45" s="136"/>
      <c r="E45" s="136">
        <f>'実質公債費比率（分子）の構造'!L$49</f>
        <v>129</v>
      </c>
      <c r="F45" s="136"/>
      <c r="G45" s="136"/>
      <c r="H45" s="136">
        <f>'実質公債費比率（分子）の構造'!M$49</f>
        <v>105</v>
      </c>
      <c r="I45" s="136"/>
      <c r="J45" s="136"/>
      <c r="K45" s="136">
        <f>'実質公債費比率（分子）の構造'!N$49</f>
        <v>87</v>
      </c>
      <c r="L45" s="136"/>
      <c r="M45" s="136"/>
      <c r="N45" s="136">
        <f>'実質公債費比率（分子）の構造'!O$49</f>
        <v>43</v>
      </c>
      <c r="O45" s="136"/>
      <c r="P45" s="136"/>
    </row>
    <row r="46" spans="1:16" x14ac:dyDescent="0.15">
      <c r="A46" s="136" t="s">
        <v>55</v>
      </c>
      <c r="B46" s="136">
        <f>'実質公債費比率（分子）の構造'!K$48</f>
        <v>759</v>
      </c>
      <c r="C46" s="136"/>
      <c r="D46" s="136"/>
      <c r="E46" s="136">
        <f>'実質公債費比率（分子）の構造'!L$48</f>
        <v>788</v>
      </c>
      <c r="F46" s="136"/>
      <c r="G46" s="136"/>
      <c r="H46" s="136">
        <f>'実質公債費比率（分子）の構造'!M$48</f>
        <v>634</v>
      </c>
      <c r="I46" s="136"/>
      <c r="J46" s="136"/>
      <c r="K46" s="136">
        <f>'実質公債費比率（分子）の構造'!N$48</f>
        <v>573</v>
      </c>
      <c r="L46" s="136"/>
      <c r="M46" s="136"/>
      <c r="N46" s="136">
        <f>'実質公債費比率（分子）の構造'!O$48</f>
        <v>562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1586</v>
      </c>
      <c r="C49" s="136"/>
      <c r="D49" s="136"/>
      <c r="E49" s="136">
        <f>'実質公債費比率（分子）の構造'!L$45</f>
        <v>1325</v>
      </c>
      <c r="F49" s="136"/>
      <c r="G49" s="136"/>
      <c r="H49" s="136">
        <f>'実質公債費比率（分子）の構造'!M$45</f>
        <v>1326</v>
      </c>
      <c r="I49" s="136"/>
      <c r="J49" s="136"/>
      <c r="K49" s="136">
        <f>'実質公債費比率（分子）の構造'!N$45</f>
        <v>1354</v>
      </c>
      <c r="L49" s="136"/>
      <c r="M49" s="136"/>
      <c r="N49" s="136">
        <f>'実質公債費比率（分子）の構造'!O$45</f>
        <v>1292</v>
      </c>
      <c r="O49" s="136"/>
      <c r="P49" s="136"/>
    </row>
    <row r="50" spans="1:16" x14ac:dyDescent="0.15">
      <c r="A50" s="136" t="s">
        <v>59</v>
      </c>
      <c r="B50" s="136" t="e">
        <f>NA()</f>
        <v>#N/A</v>
      </c>
      <c r="C50" s="136">
        <f>IF(ISNUMBER('実質公債費比率（分子）の構造'!K$53),'実質公債費比率（分子）の構造'!K$53,NA())</f>
        <v>827</v>
      </c>
      <c r="D50" s="136" t="e">
        <f>NA()</f>
        <v>#N/A</v>
      </c>
      <c r="E50" s="136" t="e">
        <f>NA()</f>
        <v>#N/A</v>
      </c>
      <c r="F50" s="136">
        <f>IF(ISNUMBER('実質公債費比率（分子）の構造'!L$53),'実質公債費比率（分子）の構造'!L$53,NA())</f>
        <v>674</v>
      </c>
      <c r="G50" s="136" t="e">
        <f>NA()</f>
        <v>#N/A</v>
      </c>
      <c r="H50" s="136" t="e">
        <f>NA()</f>
        <v>#N/A</v>
      </c>
      <c r="I50" s="136">
        <f>IF(ISNUMBER('実質公債費比率（分子）の構造'!M$53),'実質公債費比率（分子）の構造'!M$53,NA())</f>
        <v>573</v>
      </c>
      <c r="J50" s="136" t="e">
        <f>NA()</f>
        <v>#N/A</v>
      </c>
      <c r="K50" s="136" t="e">
        <f>NA()</f>
        <v>#N/A</v>
      </c>
      <c r="L50" s="136">
        <f>IF(ISNUMBER('実質公債費比率（分子）の構造'!N$53),'実質公債費比率（分子）の構造'!N$53,NA())</f>
        <v>486</v>
      </c>
      <c r="M50" s="136" t="e">
        <f>NA()</f>
        <v>#N/A</v>
      </c>
      <c r="N50" s="136" t="e">
        <f>NA()</f>
        <v>#N/A</v>
      </c>
      <c r="O50" s="136">
        <f>IF(ISNUMBER('実質公債費比率（分子）の構造'!O$53),'実質公債費比率（分子）の構造'!O$53,NA())</f>
        <v>321</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12822</v>
      </c>
      <c r="E56" s="135"/>
      <c r="F56" s="135"/>
      <c r="G56" s="135">
        <f>'将来負担比率（分子）の構造'!J$51</f>
        <v>13098</v>
      </c>
      <c r="H56" s="135"/>
      <c r="I56" s="135"/>
      <c r="J56" s="135">
        <f>'将来負担比率（分子）の構造'!K$51</f>
        <v>13208</v>
      </c>
      <c r="K56" s="135"/>
      <c r="L56" s="135"/>
      <c r="M56" s="135">
        <f>'将来負担比率（分子）の構造'!L$51</f>
        <v>13232</v>
      </c>
      <c r="N56" s="135"/>
      <c r="O56" s="135"/>
      <c r="P56" s="135">
        <f>'将来負担比率（分子）の構造'!M$51</f>
        <v>13487</v>
      </c>
    </row>
    <row r="57" spans="1:16" x14ac:dyDescent="0.15">
      <c r="A57" s="135" t="s">
        <v>35</v>
      </c>
      <c r="B57" s="135"/>
      <c r="C57" s="135"/>
      <c r="D57" s="135">
        <f>'将来負担比率（分子）の構造'!I$50</f>
        <v>3621</v>
      </c>
      <c r="E57" s="135"/>
      <c r="F57" s="135"/>
      <c r="G57" s="135">
        <f>'将来負担比率（分子）の構造'!J$50</f>
        <v>3580</v>
      </c>
      <c r="H57" s="135"/>
      <c r="I57" s="135"/>
      <c r="J57" s="135">
        <f>'将来負担比率（分子）の構造'!K$50</f>
        <v>3076</v>
      </c>
      <c r="K57" s="135"/>
      <c r="L57" s="135"/>
      <c r="M57" s="135">
        <f>'将来負担比率（分子）の構造'!L$50</f>
        <v>2956</v>
      </c>
      <c r="N57" s="135"/>
      <c r="O57" s="135"/>
      <c r="P57" s="135">
        <f>'将来負担比率（分子）の構造'!M$50</f>
        <v>2856</v>
      </c>
    </row>
    <row r="58" spans="1:16" x14ac:dyDescent="0.15">
      <c r="A58" s="135" t="s">
        <v>34</v>
      </c>
      <c r="B58" s="135"/>
      <c r="C58" s="135"/>
      <c r="D58" s="135">
        <f>'将来負担比率（分子）の構造'!I$49</f>
        <v>4451</v>
      </c>
      <c r="E58" s="135"/>
      <c r="F58" s="135"/>
      <c r="G58" s="135">
        <f>'将来負担比率（分子）の構造'!J$49</f>
        <v>5454</v>
      </c>
      <c r="H58" s="135"/>
      <c r="I58" s="135"/>
      <c r="J58" s="135">
        <f>'将来負担比率（分子）の構造'!K$49</f>
        <v>6308</v>
      </c>
      <c r="K58" s="135"/>
      <c r="L58" s="135"/>
      <c r="M58" s="135">
        <f>'将来負担比率（分子）の構造'!L$49</f>
        <v>6518</v>
      </c>
      <c r="N58" s="135"/>
      <c r="O58" s="135"/>
      <c r="P58" s="135">
        <f>'将来負担比率（分子）の構造'!M$49</f>
        <v>6794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8</v>
      </c>
      <c r="C61" s="135"/>
      <c r="D61" s="135"/>
      <c r="E61" s="135">
        <f>'将来負担比率（分子）の構造'!J$46</f>
        <v>2</v>
      </c>
      <c r="F61" s="135"/>
      <c r="G61" s="135"/>
      <c r="H61" s="135">
        <f>'将来負担比率（分子）の構造'!K$46</f>
        <v>5</v>
      </c>
      <c r="I61" s="135"/>
      <c r="J61" s="135"/>
      <c r="K61" s="135">
        <f>'将来負担比率（分子）の構造'!L$46</f>
        <v>16</v>
      </c>
      <c r="L61" s="135"/>
      <c r="M61" s="135"/>
      <c r="N61" s="135" t="str">
        <f>'将来負担比率（分子）の構造'!M$46</f>
        <v>-</v>
      </c>
      <c r="O61" s="135"/>
      <c r="P61" s="135"/>
    </row>
    <row r="62" spans="1:16" x14ac:dyDescent="0.15">
      <c r="A62" s="135" t="s">
        <v>29</v>
      </c>
      <c r="B62" s="135">
        <f>'将来負担比率（分子）の構造'!I$45</f>
        <v>2265</v>
      </c>
      <c r="C62" s="135"/>
      <c r="D62" s="135"/>
      <c r="E62" s="135">
        <f>'将来負担比率（分子）の構造'!J$45</f>
        <v>2044</v>
      </c>
      <c r="F62" s="135"/>
      <c r="G62" s="135"/>
      <c r="H62" s="135">
        <f>'将来負担比率（分子）の構造'!K$45</f>
        <v>1891</v>
      </c>
      <c r="I62" s="135"/>
      <c r="J62" s="135"/>
      <c r="K62" s="135">
        <f>'将来負担比率（分子）の構造'!L$45</f>
        <v>1759</v>
      </c>
      <c r="L62" s="135"/>
      <c r="M62" s="135"/>
      <c r="N62" s="135">
        <f>'将来負担比率（分子）の構造'!M$45</f>
        <v>962</v>
      </c>
      <c r="O62" s="135"/>
      <c r="P62" s="135"/>
    </row>
    <row r="63" spans="1:16" x14ac:dyDescent="0.15">
      <c r="A63" s="135" t="s">
        <v>28</v>
      </c>
      <c r="B63" s="135">
        <f>'将来負担比率（分子）の構造'!I$44</f>
        <v>498</v>
      </c>
      <c r="C63" s="135"/>
      <c r="D63" s="135"/>
      <c r="E63" s="135">
        <f>'将来負担比率（分子）の構造'!J$44</f>
        <v>378</v>
      </c>
      <c r="F63" s="135"/>
      <c r="G63" s="135"/>
      <c r="H63" s="135">
        <f>'将来負担比率（分子）の構造'!K$44</f>
        <v>270</v>
      </c>
      <c r="I63" s="135"/>
      <c r="J63" s="135"/>
      <c r="K63" s="135">
        <f>'将来負担比率（分子）の構造'!L$44</f>
        <v>189</v>
      </c>
      <c r="L63" s="135"/>
      <c r="M63" s="135"/>
      <c r="N63" s="135">
        <f>'将来負担比率（分子）の構造'!M$44</f>
        <v>169</v>
      </c>
      <c r="O63" s="135"/>
      <c r="P63" s="135"/>
    </row>
    <row r="64" spans="1:16" x14ac:dyDescent="0.15">
      <c r="A64" s="135" t="s">
        <v>27</v>
      </c>
      <c r="B64" s="135">
        <f>'将来負担比率（分子）の構造'!I$43</f>
        <v>8462</v>
      </c>
      <c r="C64" s="135"/>
      <c r="D64" s="135"/>
      <c r="E64" s="135">
        <f>'将来負担比率（分子）の構造'!J$43</f>
        <v>8492</v>
      </c>
      <c r="F64" s="135"/>
      <c r="G64" s="135"/>
      <c r="H64" s="135">
        <f>'将来負担比率（分子）の構造'!K$43</f>
        <v>7398</v>
      </c>
      <c r="I64" s="135"/>
      <c r="J64" s="135"/>
      <c r="K64" s="135">
        <f>'将来負担比率（分子）の構造'!L$43</f>
        <v>6843</v>
      </c>
      <c r="L64" s="135"/>
      <c r="M64" s="135"/>
      <c r="N64" s="135">
        <f>'将来負担比率（分子）の構造'!M$43</f>
        <v>6055</v>
      </c>
      <c r="O64" s="135"/>
      <c r="P64" s="135"/>
    </row>
    <row r="65" spans="1:16" x14ac:dyDescent="0.15">
      <c r="A65" s="135" t="s">
        <v>26</v>
      </c>
      <c r="B65" s="135">
        <f>'将来負担比率（分子）の構造'!I$42</f>
        <v>14</v>
      </c>
      <c r="C65" s="135"/>
      <c r="D65" s="135"/>
      <c r="E65" s="135">
        <f>'将来負担比率（分子）の構造'!J$42</f>
        <v>207</v>
      </c>
      <c r="F65" s="135"/>
      <c r="G65" s="135"/>
      <c r="H65" s="135">
        <f>'将来負担比率（分子）の構造'!K$42</f>
        <v>14</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10848</v>
      </c>
      <c r="C66" s="135"/>
      <c r="D66" s="135"/>
      <c r="E66" s="135">
        <f>'将来負担比率（分子）の構造'!J$41</f>
        <v>10711</v>
      </c>
      <c r="F66" s="135"/>
      <c r="G66" s="135"/>
      <c r="H66" s="135">
        <f>'将来負担比率（分子）の構造'!K$41</f>
        <v>12398</v>
      </c>
      <c r="I66" s="135"/>
      <c r="J66" s="135"/>
      <c r="K66" s="135">
        <f>'将来負担比率（分子）の構造'!L$41</f>
        <v>12393</v>
      </c>
      <c r="L66" s="135"/>
      <c r="M66" s="135"/>
      <c r="N66" s="135">
        <f>'将来負担比率（分子）の構造'!M$41</f>
        <v>12901</v>
      </c>
      <c r="O66" s="135"/>
      <c r="P66" s="135"/>
    </row>
    <row r="67" spans="1:16" x14ac:dyDescent="0.15">
      <c r="A67" s="135" t="s">
        <v>63</v>
      </c>
      <c r="B67" s="135" t="e">
        <f>NA()</f>
        <v>#N/A</v>
      </c>
      <c r="C67" s="135">
        <f>IF(ISNUMBER('将来負担比率（分子）の構造'!I$52), IF('将来負担比率（分子）の構造'!I$52 &lt; 0, 0, '将来負担比率（分子）の構造'!I$52), NA())</f>
        <v>1202</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7428066</v>
      </c>
      <c r="S5" s="583"/>
      <c r="T5" s="583"/>
      <c r="U5" s="583"/>
      <c r="V5" s="583"/>
      <c r="W5" s="583"/>
      <c r="X5" s="583"/>
      <c r="Y5" s="584"/>
      <c r="Z5" s="585">
        <v>47.6</v>
      </c>
      <c r="AA5" s="585"/>
      <c r="AB5" s="585"/>
      <c r="AC5" s="585"/>
      <c r="AD5" s="586">
        <v>6991995</v>
      </c>
      <c r="AE5" s="586"/>
      <c r="AF5" s="586"/>
      <c r="AG5" s="586"/>
      <c r="AH5" s="586"/>
      <c r="AI5" s="586"/>
      <c r="AJ5" s="586"/>
      <c r="AK5" s="586"/>
      <c r="AL5" s="587">
        <v>80.900000000000006</v>
      </c>
      <c r="AM5" s="588"/>
      <c r="AN5" s="588"/>
      <c r="AO5" s="589"/>
      <c r="AP5" s="579" t="s">
        <v>208</v>
      </c>
      <c r="AQ5" s="580"/>
      <c r="AR5" s="580"/>
      <c r="AS5" s="580"/>
      <c r="AT5" s="580"/>
      <c r="AU5" s="580"/>
      <c r="AV5" s="580"/>
      <c r="AW5" s="580"/>
      <c r="AX5" s="580"/>
      <c r="AY5" s="580"/>
      <c r="AZ5" s="580"/>
      <c r="BA5" s="580"/>
      <c r="BB5" s="580"/>
      <c r="BC5" s="580"/>
      <c r="BD5" s="580"/>
      <c r="BE5" s="580"/>
      <c r="BF5" s="581"/>
      <c r="BG5" s="593">
        <v>6991995</v>
      </c>
      <c r="BH5" s="594"/>
      <c r="BI5" s="594"/>
      <c r="BJ5" s="594"/>
      <c r="BK5" s="594"/>
      <c r="BL5" s="594"/>
      <c r="BM5" s="594"/>
      <c r="BN5" s="595"/>
      <c r="BO5" s="596">
        <v>94.1</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173060</v>
      </c>
      <c r="S6" s="594"/>
      <c r="T6" s="594"/>
      <c r="U6" s="594"/>
      <c r="V6" s="594"/>
      <c r="W6" s="594"/>
      <c r="X6" s="594"/>
      <c r="Y6" s="595"/>
      <c r="Z6" s="596">
        <v>1.1000000000000001</v>
      </c>
      <c r="AA6" s="596"/>
      <c r="AB6" s="596"/>
      <c r="AC6" s="596"/>
      <c r="AD6" s="597">
        <v>173060</v>
      </c>
      <c r="AE6" s="597"/>
      <c r="AF6" s="597"/>
      <c r="AG6" s="597"/>
      <c r="AH6" s="597"/>
      <c r="AI6" s="597"/>
      <c r="AJ6" s="597"/>
      <c r="AK6" s="597"/>
      <c r="AL6" s="598">
        <v>2</v>
      </c>
      <c r="AM6" s="599"/>
      <c r="AN6" s="599"/>
      <c r="AO6" s="600"/>
      <c r="AP6" s="590" t="s">
        <v>214</v>
      </c>
      <c r="AQ6" s="591"/>
      <c r="AR6" s="591"/>
      <c r="AS6" s="591"/>
      <c r="AT6" s="591"/>
      <c r="AU6" s="591"/>
      <c r="AV6" s="591"/>
      <c r="AW6" s="591"/>
      <c r="AX6" s="591"/>
      <c r="AY6" s="591"/>
      <c r="AZ6" s="591"/>
      <c r="BA6" s="591"/>
      <c r="BB6" s="591"/>
      <c r="BC6" s="591"/>
      <c r="BD6" s="591"/>
      <c r="BE6" s="591"/>
      <c r="BF6" s="592"/>
      <c r="BG6" s="593">
        <v>6991995</v>
      </c>
      <c r="BH6" s="594"/>
      <c r="BI6" s="594"/>
      <c r="BJ6" s="594"/>
      <c r="BK6" s="594"/>
      <c r="BL6" s="594"/>
      <c r="BM6" s="594"/>
      <c r="BN6" s="595"/>
      <c r="BO6" s="596">
        <v>94.1</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144487</v>
      </c>
      <c r="CS6" s="594"/>
      <c r="CT6" s="594"/>
      <c r="CU6" s="594"/>
      <c r="CV6" s="594"/>
      <c r="CW6" s="594"/>
      <c r="CX6" s="594"/>
      <c r="CY6" s="595"/>
      <c r="CZ6" s="596">
        <v>1</v>
      </c>
      <c r="DA6" s="596"/>
      <c r="DB6" s="596"/>
      <c r="DC6" s="596"/>
      <c r="DD6" s="602" t="s">
        <v>209</v>
      </c>
      <c r="DE6" s="594"/>
      <c r="DF6" s="594"/>
      <c r="DG6" s="594"/>
      <c r="DH6" s="594"/>
      <c r="DI6" s="594"/>
      <c r="DJ6" s="594"/>
      <c r="DK6" s="594"/>
      <c r="DL6" s="594"/>
      <c r="DM6" s="594"/>
      <c r="DN6" s="594"/>
      <c r="DO6" s="594"/>
      <c r="DP6" s="595"/>
      <c r="DQ6" s="602">
        <v>144487</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10450</v>
      </c>
      <c r="S7" s="594"/>
      <c r="T7" s="594"/>
      <c r="U7" s="594"/>
      <c r="V7" s="594"/>
      <c r="W7" s="594"/>
      <c r="X7" s="594"/>
      <c r="Y7" s="595"/>
      <c r="Z7" s="596">
        <v>0.1</v>
      </c>
      <c r="AA7" s="596"/>
      <c r="AB7" s="596"/>
      <c r="AC7" s="596"/>
      <c r="AD7" s="597">
        <v>10450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3254829</v>
      </c>
      <c r="BH7" s="594"/>
      <c r="BI7" s="594"/>
      <c r="BJ7" s="594"/>
      <c r="BK7" s="594"/>
      <c r="BL7" s="594"/>
      <c r="BM7" s="594"/>
      <c r="BN7" s="595"/>
      <c r="BO7" s="596">
        <v>43.8</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2211610</v>
      </c>
      <c r="CS7" s="594"/>
      <c r="CT7" s="594"/>
      <c r="CU7" s="594"/>
      <c r="CV7" s="594"/>
      <c r="CW7" s="594"/>
      <c r="CX7" s="594"/>
      <c r="CY7" s="595"/>
      <c r="CZ7" s="596">
        <v>14.8</v>
      </c>
      <c r="DA7" s="596"/>
      <c r="DB7" s="596"/>
      <c r="DC7" s="596"/>
      <c r="DD7" s="602">
        <v>302609</v>
      </c>
      <c r="DE7" s="594"/>
      <c r="DF7" s="594"/>
      <c r="DG7" s="594"/>
      <c r="DH7" s="594"/>
      <c r="DI7" s="594"/>
      <c r="DJ7" s="594"/>
      <c r="DK7" s="594"/>
      <c r="DL7" s="594"/>
      <c r="DM7" s="594"/>
      <c r="DN7" s="594"/>
      <c r="DO7" s="594"/>
      <c r="DP7" s="595"/>
      <c r="DQ7" s="602">
        <v>1879137</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41683</v>
      </c>
      <c r="S8" s="594"/>
      <c r="T8" s="594"/>
      <c r="U8" s="594"/>
      <c r="V8" s="594"/>
      <c r="W8" s="594"/>
      <c r="X8" s="594"/>
      <c r="Y8" s="595"/>
      <c r="Z8" s="596">
        <v>0.3</v>
      </c>
      <c r="AA8" s="596"/>
      <c r="AB8" s="596"/>
      <c r="AC8" s="596"/>
      <c r="AD8" s="597">
        <v>41683</v>
      </c>
      <c r="AE8" s="597"/>
      <c r="AF8" s="597"/>
      <c r="AG8" s="597"/>
      <c r="AH8" s="597"/>
      <c r="AI8" s="597"/>
      <c r="AJ8" s="597"/>
      <c r="AK8" s="597"/>
      <c r="AL8" s="598">
        <v>0.5</v>
      </c>
      <c r="AM8" s="599"/>
      <c r="AN8" s="599"/>
      <c r="AO8" s="600"/>
      <c r="AP8" s="590" t="s">
        <v>220</v>
      </c>
      <c r="AQ8" s="591"/>
      <c r="AR8" s="591"/>
      <c r="AS8" s="591"/>
      <c r="AT8" s="591"/>
      <c r="AU8" s="591"/>
      <c r="AV8" s="591"/>
      <c r="AW8" s="591"/>
      <c r="AX8" s="591"/>
      <c r="AY8" s="591"/>
      <c r="AZ8" s="591"/>
      <c r="BA8" s="591"/>
      <c r="BB8" s="591"/>
      <c r="BC8" s="591"/>
      <c r="BD8" s="591"/>
      <c r="BE8" s="591"/>
      <c r="BF8" s="592"/>
      <c r="BG8" s="593">
        <v>80219</v>
      </c>
      <c r="BH8" s="594"/>
      <c r="BI8" s="594"/>
      <c r="BJ8" s="594"/>
      <c r="BK8" s="594"/>
      <c r="BL8" s="594"/>
      <c r="BM8" s="594"/>
      <c r="BN8" s="595"/>
      <c r="BO8" s="596">
        <v>1.1000000000000001</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4546474</v>
      </c>
      <c r="CS8" s="594"/>
      <c r="CT8" s="594"/>
      <c r="CU8" s="594"/>
      <c r="CV8" s="594"/>
      <c r="CW8" s="594"/>
      <c r="CX8" s="594"/>
      <c r="CY8" s="595"/>
      <c r="CZ8" s="596">
        <v>30.5</v>
      </c>
      <c r="DA8" s="596"/>
      <c r="DB8" s="596"/>
      <c r="DC8" s="596"/>
      <c r="DD8" s="602">
        <v>167762</v>
      </c>
      <c r="DE8" s="594"/>
      <c r="DF8" s="594"/>
      <c r="DG8" s="594"/>
      <c r="DH8" s="594"/>
      <c r="DI8" s="594"/>
      <c r="DJ8" s="594"/>
      <c r="DK8" s="594"/>
      <c r="DL8" s="594"/>
      <c r="DM8" s="594"/>
      <c r="DN8" s="594"/>
      <c r="DO8" s="594"/>
      <c r="DP8" s="595"/>
      <c r="DQ8" s="602">
        <v>2390318</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24681</v>
      </c>
      <c r="S9" s="594"/>
      <c r="T9" s="594"/>
      <c r="U9" s="594"/>
      <c r="V9" s="594"/>
      <c r="W9" s="594"/>
      <c r="X9" s="594"/>
      <c r="Y9" s="595"/>
      <c r="Z9" s="596">
        <v>0.2</v>
      </c>
      <c r="AA9" s="596"/>
      <c r="AB9" s="596"/>
      <c r="AC9" s="596"/>
      <c r="AD9" s="597">
        <v>24681</v>
      </c>
      <c r="AE9" s="597"/>
      <c r="AF9" s="597"/>
      <c r="AG9" s="597"/>
      <c r="AH9" s="597"/>
      <c r="AI9" s="597"/>
      <c r="AJ9" s="597"/>
      <c r="AK9" s="597"/>
      <c r="AL9" s="598">
        <v>0.3</v>
      </c>
      <c r="AM9" s="599"/>
      <c r="AN9" s="599"/>
      <c r="AO9" s="600"/>
      <c r="AP9" s="590" t="s">
        <v>223</v>
      </c>
      <c r="AQ9" s="591"/>
      <c r="AR9" s="591"/>
      <c r="AS9" s="591"/>
      <c r="AT9" s="591"/>
      <c r="AU9" s="591"/>
      <c r="AV9" s="591"/>
      <c r="AW9" s="591"/>
      <c r="AX9" s="591"/>
      <c r="AY9" s="591"/>
      <c r="AZ9" s="591"/>
      <c r="BA9" s="591"/>
      <c r="BB9" s="591"/>
      <c r="BC9" s="591"/>
      <c r="BD9" s="591"/>
      <c r="BE9" s="591"/>
      <c r="BF9" s="592"/>
      <c r="BG9" s="593">
        <v>2314383</v>
      </c>
      <c r="BH9" s="594"/>
      <c r="BI9" s="594"/>
      <c r="BJ9" s="594"/>
      <c r="BK9" s="594"/>
      <c r="BL9" s="594"/>
      <c r="BM9" s="594"/>
      <c r="BN9" s="595"/>
      <c r="BO9" s="596">
        <v>31.2</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1080466</v>
      </c>
      <c r="CS9" s="594"/>
      <c r="CT9" s="594"/>
      <c r="CU9" s="594"/>
      <c r="CV9" s="594"/>
      <c r="CW9" s="594"/>
      <c r="CX9" s="594"/>
      <c r="CY9" s="595"/>
      <c r="CZ9" s="596">
        <v>7.2</v>
      </c>
      <c r="DA9" s="596"/>
      <c r="DB9" s="596"/>
      <c r="DC9" s="596"/>
      <c r="DD9" s="602">
        <v>141254</v>
      </c>
      <c r="DE9" s="594"/>
      <c r="DF9" s="594"/>
      <c r="DG9" s="594"/>
      <c r="DH9" s="594"/>
      <c r="DI9" s="594"/>
      <c r="DJ9" s="594"/>
      <c r="DK9" s="594"/>
      <c r="DL9" s="594"/>
      <c r="DM9" s="594"/>
      <c r="DN9" s="594"/>
      <c r="DO9" s="594"/>
      <c r="DP9" s="595"/>
      <c r="DQ9" s="602">
        <v>855382</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520929</v>
      </c>
      <c r="S10" s="594"/>
      <c r="T10" s="594"/>
      <c r="U10" s="594"/>
      <c r="V10" s="594"/>
      <c r="W10" s="594"/>
      <c r="X10" s="594"/>
      <c r="Y10" s="595"/>
      <c r="Z10" s="596">
        <v>3.3</v>
      </c>
      <c r="AA10" s="596"/>
      <c r="AB10" s="596"/>
      <c r="AC10" s="596"/>
      <c r="AD10" s="597">
        <v>520929</v>
      </c>
      <c r="AE10" s="597"/>
      <c r="AF10" s="597"/>
      <c r="AG10" s="597"/>
      <c r="AH10" s="597"/>
      <c r="AI10" s="597"/>
      <c r="AJ10" s="597"/>
      <c r="AK10" s="597"/>
      <c r="AL10" s="598">
        <v>6</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156895</v>
      </c>
      <c r="BH10" s="594"/>
      <c r="BI10" s="594"/>
      <c r="BJ10" s="594"/>
      <c r="BK10" s="594"/>
      <c r="BL10" s="594"/>
      <c r="BM10" s="594"/>
      <c r="BN10" s="595"/>
      <c r="BO10" s="596">
        <v>2.1</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21886</v>
      </c>
      <c r="CS10" s="594"/>
      <c r="CT10" s="594"/>
      <c r="CU10" s="594"/>
      <c r="CV10" s="594"/>
      <c r="CW10" s="594"/>
      <c r="CX10" s="594"/>
      <c r="CY10" s="595"/>
      <c r="CZ10" s="596">
        <v>0.1</v>
      </c>
      <c r="DA10" s="596"/>
      <c r="DB10" s="596"/>
      <c r="DC10" s="596"/>
      <c r="DD10" s="602" t="s">
        <v>111</v>
      </c>
      <c r="DE10" s="594"/>
      <c r="DF10" s="594"/>
      <c r="DG10" s="594"/>
      <c r="DH10" s="594"/>
      <c r="DI10" s="594"/>
      <c r="DJ10" s="594"/>
      <c r="DK10" s="594"/>
      <c r="DL10" s="594"/>
      <c r="DM10" s="594"/>
      <c r="DN10" s="594"/>
      <c r="DO10" s="594"/>
      <c r="DP10" s="595"/>
      <c r="DQ10" s="602" t="s">
        <v>111</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49752</v>
      </c>
      <c r="S11" s="594"/>
      <c r="T11" s="594"/>
      <c r="U11" s="594"/>
      <c r="V11" s="594"/>
      <c r="W11" s="594"/>
      <c r="X11" s="594"/>
      <c r="Y11" s="595"/>
      <c r="Z11" s="596">
        <v>0.3</v>
      </c>
      <c r="AA11" s="596"/>
      <c r="AB11" s="596"/>
      <c r="AC11" s="596"/>
      <c r="AD11" s="597">
        <v>49752</v>
      </c>
      <c r="AE11" s="597"/>
      <c r="AF11" s="597"/>
      <c r="AG11" s="597"/>
      <c r="AH11" s="597"/>
      <c r="AI11" s="597"/>
      <c r="AJ11" s="597"/>
      <c r="AK11" s="597"/>
      <c r="AL11" s="598">
        <v>0.6</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703332</v>
      </c>
      <c r="BH11" s="594"/>
      <c r="BI11" s="594"/>
      <c r="BJ11" s="594"/>
      <c r="BK11" s="594"/>
      <c r="BL11" s="594"/>
      <c r="BM11" s="594"/>
      <c r="BN11" s="595"/>
      <c r="BO11" s="596">
        <v>9.5</v>
      </c>
      <c r="BP11" s="596"/>
      <c r="BQ11" s="596"/>
      <c r="BR11" s="596"/>
      <c r="BS11" s="602" t="s">
        <v>111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364063</v>
      </c>
      <c r="CS11" s="594"/>
      <c r="CT11" s="594"/>
      <c r="CU11" s="594"/>
      <c r="CV11" s="594"/>
      <c r="CW11" s="594"/>
      <c r="CX11" s="594"/>
      <c r="CY11" s="595"/>
      <c r="CZ11" s="596">
        <v>2.4</v>
      </c>
      <c r="DA11" s="596"/>
      <c r="DB11" s="596"/>
      <c r="DC11" s="596"/>
      <c r="DD11" s="602">
        <v>103858</v>
      </c>
      <c r="DE11" s="594"/>
      <c r="DF11" s="594"/>
      <c r="DG11" s="594"/>
      <c r="DH11" s="594"/>
      <c r="DI11" s="594"/>
      <c r="DJ11" s="594"/>
      <c r="DK11" s="594"/>
      <c r="DL11" s="594"/>
      <c r="DM11" s="594"/>
      <c r="DN11" s="594"/>
      <c r="DO11" s="594"/>
      <c r="DP11" s="595"/>
      <c r="DQ11" s="602">
        <v>251103</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3243929</v>
      </c>
      <c r="BH12" s="594"/>
      <c r="BI12" s="594"/>
      <c r="BJ12" s="594"/>
      <c r="BK12" s="594"/>
      <c r="BL12" s="594"/>
      <c r="BM12" s="594"/>
      <c r="BN12" s="595"/>
      <c r="BO12" s="596">
        <v>43.7</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270593</v>
      </c>
      <c r="CS12" s="594"/>
      <c r="CT12" s="594"/>
      <c r="CU12" s="594"/>
      <c r="CV12" s="594"/>
      <c r="CW12" s="594"/>
      <c r="CX12" s="594"/>
      <c r="CY12" s="595"/>
      <c r="CZ12" s="596">
        <v>1.8</v>
      </c>
      <c r="DA12" s="596"/>
      <c r="DB12" s="596"/>
      <c r="DC12" s="596"/>
      <c r="DD12" s="602">
        <v>38545</v>
      </c>
      <c r="DE12" s="594"/>
      <c r="DF12" s="594"/>
      <c r="DG12" s="594"/>
      <c r="DH12" s="594"/>
      <c r="DI12" s="594"/>
      <c r="DJ12" s="594"/>
      <c r="DK12" s="594"/>
      <c r="DL12" s="594"/>
      <c r="DM12" s="594"/>
      <c r="DN12" s="594"/>
      <c r="DO12" s="594"/>
      <c r="DP12" s="595"/>
      <c r="DQ12" s="602">
        <v>256754</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19663</v>
      </c>
      <c r="S13" s="594"/>
      <c r="T13" s="594"/>
      <c r="U13" s="594"/>
      <c r="V13" s="594"/>
      <c r="W13" s="594"/>
      <c r="X13" s="594"/>
      <c r="Y13" s="595"/>
      <c r="Z13" s="596">
        <v>0.1</v>
      </c>
      <c r="AA13" s="596"/>
      <c r="AB13" s="596"/>
      <c r="AC13" s="596"/>
      <c r="AD13" s="597">
        <v>19663</v>
      </c>
      <c r="AE13" s="597"/>
      <c r="AF13" s="597"/>
      <c r="AG13" s="597"/>
      <c r="AH13" s="597"/>
      <c r="AI13" s="597"/>
      <c r="AJ13" s="597"/>
      <c r="AK13" s="597"/>
      <c r="AL13" s="598">
        <v>0.2</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3203616</v>
      </c>
      <c r="BH13" s="594"/>
      <c r="BI13" s="594"/>
      <c r="BJ13" s="594"/>
      <c r="BK13" s="594"/>
      <c r="BL13" s="594"/>
      <c r="BM13" s="594"/>
      <c r="BN13" s="595"/>
      <c r="BO13" s="596">
        <v>43.1</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1953384</v>
      </c>
      <c r="CS13" s="594"/>
      <c r="CT13" s="594"/>
      <c r="CU13" s="594"/>
      <c r="CV13" s="594"/>
      <c r="CW13" s="594"/>
      <c r="CX13" s="594"/>
      <c r="CY13" s="595"/>
      <c r="CZ13" s="596">
        <v>13.1</v>
      </c>
      <c r="DA13" s="596"/>
      <c r="DB13" s="596"/>
      <c r="DC13" s="596"/>
      <c r="DD13" s="602">
        <v>856344</v>
      </c>
      <c r="DE13" s="594"/>
      <c r="DF13" s="594"/>
      <c r="DG13" s="594"/>
      <c r="DH13" s="594"/>
      <c r="DI13" s="594"/>
      <c r="DJ13" s="594"/>
      <c r="DK13" s="594"/>
      <c r="DL13" s="594"/>
      <c r="DM13" s="594"/>
      <c r="DN13" s="594"/>
      <c r="DO13" s="594"/>
      <c r="DP13" s="595"/>
      <c r="DQ13" s="602">
        <v>1253016</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85526</v>
      </c>
      <c r="BH14" s="594"/>
      <c r="BI14" s="594"/>
      <c r="BJ14" s="594"/>
      <c r="BK14" s="594"/>
      <c r="BL14" s="594"/>
      <c r="BM14" s="594"/>
      <c r="BN14" s="595"/>
      <c r="BO14" s="596">
        <v>1.2</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1168113</v>
      </c>
      <c r="CS14" s="594"/>
      <c r="CT14" s="594"/>
      <c r="CU14" s="594"/>
      <c r="CV14" s="594"/>
      <c r="CW14" s="594"/>
      <c r="CX14" s="594"/>
      <c r="CY14" s="595"/>
      <c r="CZ14" s="596">
        <v>7.8</v>
      </c>
      <c r="DA14" s="596"/>
      <c r="DB14" s="596"/>
      <c r="DC14" s="596"/>
      <c r="DD14" s="602">
        <v>606668</v>
      </c>
      <c r="DE14" s="594"/>
      <c r="DF14" s="594"/>
      <c r="DG14" s="594"/>
      <c r="DH14" s="594"/>
      <c r="DI14" s="594"/>
      <c r="DJ14" s="594"/>
      <c r="DK14" s="594"/>
      <c r="DL14" s="594"/>
      <c r="DM14" s="594"/>
      <c r="DN14" s="594"/>
      <c r="DO14" s="594"/>
      <c r="DP14" s="595"/>
      <c r="DQ14" s="602">
        <v>599501</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31673</v>
      </c>
      <c r="S15" s="594"/>
      <c r="T15" s="594"/>
      <c r="U15" s="594"/>
      <c r="V15" s="594"/>
      <c r="W15" s="594"/>
      <c r="X15" s="594"/>
      <c r="Y15" s="595"/>
      <c r="Z15" s="596">
        <v>0.2</v>
      </c>
      <c r="AA15" s="596"/>
      <c r="AB15" s="596"/>
      <c r="AC15" s="596"/>
      <c r="AD15" s="597">
        <v>31673</v>
      </c>
      <c r="AE15" s="597"/>
      <c r="AF15" s="597"/>
      <c r="AG15" s="597"/>
      <c r="AH15" s="597"/>
      <c r="AI15" s="597"/>
      <c r="AJ15" s="597"/>
      <c r="AK15" s="597"/>
      <c r="AL15" s="598">
        <v>0.4</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407711</v>
      </c>
      <c r="BH15" s="594"/>
      <c r="BI15" s="594"/>
      <c r="BJ15" s="594"/>
      <c r="BK15" s="594"/>
      <c r="BL15" s="594"/>
      <c r="BM15" s="594"/>
      <c r="BN15" s="595"/>
      <c r="BO15" s="596">
        <v>5.5</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1849718</v>
      </c>
      <c r="CS15" s="594"/>
      <c r="CT15" s="594"/>
      <c r="CU15" s="594"/>
      <c r="CV15" s="594"/>
      <c r="CW15" s="594"/>
      <c r="CX15" s="594"/>
      <c r="CY15" s="595"/>
      <c r="CZ15" s="596">
        <v>12.4</v>
      </c>
      <c r="DA15" s="596"/>
      <c r="DB15" s="596"/>
      <c r="DC15" s="596"/>
      <c r="DD15" s="602">
        <v>447877</v>
      </c>
      <c r="DE15" s="594"/>
      <c r="DF15" s="594"/>
      <c r="DG15" s="594"/>
      <c r="DH15" s="594"/>
      <c r="DI15" s="594"/>
      <c r="DJ15" s="594"/>
      <c r="DK15" s="594"/>
      <c r="DL15" s="594"/>
      <c r="DM15" s="594"/>
      <c r="DN15" s="594"/>
      <c r="DO15" s="594"/>
      <c r="DP15" s="595"/>
      <c r="DQ15" s="602">
        <v>1276065</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814106</v>
      </c>
      <c r="S16" s="594"/>
      <c r="T16" s="594"/>
      <c r="U16" s="594"/>
      <c r="V16" s="594"/>
      <c r="W16" s="594"/>
      <c r="X16" s="594"/>
      <c r="Y16" s="595"/>
      <c r="Z16" s="596">
        <v>5.2</v>
      </c>
      <c r="AA16" s="596"/>
      <c r="AB16" s="596"/>
      <c r="AC16" s="596"/>
      <c r="AD16" s="597">
        <v>706510</v>
      </c>
      <c r="AE16" s="597"/>
      <c r="AF16" s="597"/>
      <c r="AG16" s="597"/>
      <c r="AH16" s="597"/>
      <c r="AI16" s="597"/>
      <c r="AJ16" s="597"/>
      <c r="AK16" s="597"/>
      <c r="AL16" s="598">
        <v>8.1999999999999993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111</v>
      </c>
      <c r="CS16" s="594"/>
      <c r="CT16" s="594"/>
      <c r="CU16" s="594"/>
      <c r="CV16" s="594"/>
      <c r="CW16" s="594"/>
      <c r="CX16" s="594"/>
      <c r="CY16" s="595"/>
      <c r="CZ16" s="596" t="s">
        <v>111</v>
      </c>
      <c r="DA16" s="596"/>
      <c r="DB16" s="596"/>
      <c r="DC16" s="596"/>
      <c r="DD16" s="602" t="s">
        <v>111</v>
      </c>
      <c r="DE16" s="594"/>
      <c r="DF16" s="594"/>
      <c r="DG16" s="594"/>
      <c r="DH16" s="594"/>
      <c r="DI16" s="594"/>
      <c r="DJ16" s="594"/>
      <c r="DK16" s="594"/>
      <c r="DL16" s="594"/>
      <c r="DM16" s="594"/>
      <c r="DN16" s="594"/>
      <c r="DO16" s="594"/>
      <c r="DP16" s="595"/>
      <c r="DQ16" s="602" t="s">
        <v>111</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706510</v>
      </c>
      <c r="S17" s="594"/>
      <c r="T17" s="594"/>
      <c r="U17" s="594"/>
      <c r="V17" s="594"/>
      <c r="W17" s="594"/>
      <c r="X17" s="594"/>
      <c r="Y17" s="595"/>
      <c r="Z17" s="596">
        <v>4.5</v>
      </c>
      <c r="AA17" s="596"/>
      <c r="AB17" s="596"/>
      <c r="AC17" s="596"/>
      <c r="AD17" s="597">
        <v>706510</v>
      </c>
      <c r="AE17" s="597"/>
      <c r="AF17" s="597"/>
      <c r="AG17" s="597"/>
      <c r="AH17" s="597"/>
      <c r="AI17" s="597"/>
      <c r="AJ17" s="597"/>
      <c r="AK17" s="597"/>
      <c r="AL17" s="598">
        <v>8.1999999999999993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1292209</v>
      </c>
      <c r="CS17" s="594"/>
      <c r="CT17" s="594"/>
      <c r="CU17" s="594"/>
      <c r="CV17" s="594"/>
      <c r="CW17" s="594"/>
      <c r="CX17" s="594"/>
      <c r="CY17" s="595"/>
      <c r="CZ17" s="596">
        <v>8.6999999999999993</v>
      </c>
      <c r="DA17" s="596"/>
      <c r="DB17" s="596"/>
      <c r="DC17" s="596"/>
      <c r="DD17" s="602" t="s">
        <v>111</v>
      </c>
      <c r="DE17" s="594"/>
      <c r="DF17" s="594"/>
      <c r="DG17" s="594"/>
      <c r="DH17" s="594"/>
      <c r="DI17" s="594"/>
      <c r="DJ17" s="594"/>
      <c r="DK17" s="594"/>
      <c r="DL17" s="594"/>
      <c r="DM17" s="594"/>
      <c r="DN17" s="594"/>
      <c r="DO17" s="594"/>
      <c r="DP17" s="595"/>
      <c r="DQ17" s="602">
        <v>1284115</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107596</v>
      </c>
      <c r="S18" s="594"/>
      <c r="T18" s="594"/>
      <c r="U18" s="594"/>
      <c r="V18" s="594"/>
      <c r="W18" s="594"/>
      <c r="X18" s="594"/>
      <c r="Y18" s="595"/>
      <c r="Z18" s="596">
        <v>0.7</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111</v>
      </c>
      <c r="S19" s="594"/>
      <c r="T19" s="594"/>
      <c r="U19" s="594"/>
      <c r="V19" s="594"/>
      <c r="W19" s="594"/>
      <c r="X19" s="594"/>
      <c r="Y19" s="595"/>
      <c r="Z19" s="596" t="s">
        <v>111</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436071</v>
      </c>
      <c r="BH19" s="594"/>
      <c r="BI19" s="594"/>
      <c r="BJ19" s="594"/>
      <c r="BK19" s="594"/>
      <c r="BL19" s="594"/>
      <c r="BM19" s="594"/>
      <c r="BN19" s="595"/>
      <c r="BO19" s="596">
        <v>5.9</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9114063</v>
      </c>
      <c r="S20" s="594"/>
      <c r="T20" s="594"/>
      <c r="U20" s="594"/>
      <c r="V20" s="594"/>
      <c r="W20" s="594"/>
      <c r="X20" s="594"/>
      <c r="Y20" s="595"/>
      <c r="Z20" s="596">
        <v>58.4</v>
      </c>
      <c r="AA20" s="596"/>
      <c r="AB20" s="596"/>
      <c r="AC20" s="596"/>
      <c r="AD20" s="597">
        <v>8570396</v>
      </c>
      <c r="AE20" s="597"/>
      <c r="AF20" s="597"/>
      <c r="AG20" s="597"/>
      <c r="AH20" s="597"/>
      <c r="AI20" s="597"/>
      <c r="AJ20" s="597"/>
      <c r="AK20" s="597"/>
      <c r="AL20" s="598">
        <v>99.2</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436071</v>
      </c>
      <c r="BH20" s="594"/>
      <c r="BI20" s="594"/>
      <c r="BJ20" s="594"/>
      <c r="BK20" s="594"/>
      <c r="BL20" s="594"/>
      <c r="BM20" s="594"/>
      <c r="BN20" s="595"/>
      <c r="BO20" s="596">
        <v>5.9</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14903003</v>
      </c>
      <c r="CS20" s="594"/>
      <c r="CT20" s="594"/>
      <c r="CU20" s="594"/>
      <c r="CV20" s="594"/>
      <c r="CW20" s="594"/>
      <c r="CX20" s="594"/>
      <c r="CY20" s="595"/>
      <c r="CZ20" s="596">
        <v>100</v>
      </c>
      <c r="DA20" s="596"/>
      <c r="DB20" s="596"/>
      <c r="DC20" s="596"/>
      <c r="DD20" s="602">
        <v>2664917</v>
      </c>
      <c r="DE20" s="594"/>
      <c r="DF20" s="594"/>
      <c r="DG20" s="594"/>
      <c r="DH20" s="594"/>
      <c r="DI20" s="594"/>
      <c r="DJ20" s="594"/>
      <c r="DK20" s="594"/>
      <c r="DL20" s="594"/>
      <c r="DM20" s="594"/>
      <c r="DN20" s="594"/>
      <c r="DO20" s="594"/>
      <c r="DP20" s="595"/>
      <c r="DQ20" s="602">
        <v>10189878</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7375</v>
      </c>
      <c r="S21" s="594"/>
      <c r="T21" s="594"/>
      <c r="U21" s="594"/>
      <c r="V21" s="594"/>
      <c r="W21" s="594"/>
      <c r="X21" s="594"/>
      <c r="Y21" s="595"/>
      <c r="Z21" s="596">
        <v>0</v>
      </c>
      <c r="AA21" s="596"/>
      <c r="AB21" s="596"/>
      <c r="AC21" s="596"/>
      <c r="AD21" s="597">
        <v>7375</v>
      </c>
      <c r="AE21" s="597"/>
      <c r="AF21" s="597"/>
      <c r="AG21" s="597"/>
      <c r="AH21" s="597"/>
      <c r="AI21" s="597"/>
      <c r="AJ21" s="597"/>
      <c r="AK21" s="597"/>
      <c r="AL21" s="598">
        <v>0.1</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144200</v>
      </c>
      <c r="S22" s="594"/>
      <c r="T22" s="594"/>
      <c r="U22" s="594"/>
      <c r="V22" s="594"/>
      <c r="W22" s="594"/>
      <c r="X22" s="594"/>
      <c r="Y22" s="595"/>
      <c r="Z22" s="596">
        <v>0.9</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216934</v>
      </c>
      <c r="S23" s="594"/>
      <c r="T23" s="594"/>
      <c r="U23" s="594"/>
      <c r="V23" s="594"/>
      <c r="W23" s="594"/>
      <c r="X23" s="594"/>
      <c r="Y23" s="595"/>
      <c r="Z23" s="596">
        <v>1.4</v>
      </c>
      <c r="AA23" s="596"/>
      <c r="AB23" s="596"/>
      <c r="AC23" s="596"/>
      <c r="AD23" s="597">
        <v>23741</v>
      </c>
      <c r="AE23" s="597"/>
      <c r="AF23" s="597"/>
      <c r="AG23" s="597"/>
      <c r="AH23" s="597"/>
      <c r="AI23" s="597"/>
      <c r="AJ23" s="597"/>
      <c r="AK23" s="597"/>
      <c r="AL23" s="598">
        <v>0.3</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436071</v>
      </c>
      <c r="BH23" s="594"/>
      <c r="BI23" s="594"/>
      <c r="BJ23" s="594"/>
      <c r="BK23" s="594"/>
      <c r="BL23" s="594"/>
      <c r="BM23" s="594"/>
      <c r="BN23" s="595"/>
      <c r="BO23" s="596">
        <v>5.9</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140130</v>
      </c>
      <c r="S24" s="594"/>
      <c r="T24" s="594"/>
      <c r="U24" s="594"/>
      <c r="V24" s="594"/>
      <c r="W24" s="594"/>
      <c r="X24" s="594"/>
      <c r="Y24" s="595"/>
      <c r="Z24" s="596">
        <v>0.9</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6475149</v>
      </c>
      <c r="CS24" s="583"/>
      <c r="CT24" s="583"/>
      <c r="CU24" s="583"/>
      <c r="CV24" s="583"/>
      <c r="CW24" s="583"/>
      <c r="CX24" s="583"/>
      <c r="CY24" s="584"/>
      <c r="CZ24" s="620">
        <v>43.4</v>
      </c>
      <c r="DA24" s="621"/>
      <c r="DB24" s="621"/>
      <c r="DC24" s="622"/>
      <c r="DD24" s="619">
        <v>4732559</v>
      </c>
      <c r="DE24" s="583"/>
      <c r="DF24" s="583"/>
      <c r="DG24" s="583"/>
      <c r="DH24" s="583"/>
      <c r="DI24" s="583"/>
      <c r="DJ24" s="583"/>
      <c r="DK24" s="584"/>
      <c r="DL24" s="619">
        <v>4709411</v>
      </c>
      <c r="DM24" s="583"/>
      <c r="DN24" s="583"/>
      <c r="DO24" s="583"/>
      <c r="DP24" s="583"/>
      <c r="DQ24" s="583"/>
      <c r="DR24" s="583"/>
      <c r="DS24" s="583"/>
      <c r="DT24" s="583"/>
      <c r="DU24" s="583"/>
      <c r="DV24" s="584"/>
      <c r="DW24" s="587">
        <v>50.5</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1938260</v>
      </c>
      <c r="S25" s="594"/>
      <c r="T25" s="594"/>
      <c r="U25" s="594"/>
      <c r="V25" s="594"/>
      <c r="W25" s="594"/>
      <c r="X25" s="594"/>
      <c r="Y25" s="595"/>
      <c r="Z25" s="596">
        <v>12.4</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2836900</v>
      </c>
      <c r="CS25" s="625"/>
      <c r="CT25" s="625"/>
      <c r="CU25" s="625"/>
      <c r="CV25" s="625"/>
      <c r="CW25" s="625"/>
      <c r="CX25" s="625"/>
      <c r="CY25" s="626"/>
      <c r="CZ25" s="627">
        <v>19</v>
      </c>
      <c r="DA25" s="628"/>
      <c r="DB25" s="628"/>
      <c r="DC25" s="629"/>
      <c r="DD25" s="602">
        <v>2727821</v>
      </c>
      <c r="DE25" s="625"/>
      <c r="DF25" s="625"/>
      <c r="DG25" s="625"/>
      <c r="DH25" s="625"/>
      <c r="DI25" s="625"/>
      <c r="DJ25" s="625"/>
      <c r="DK25" s="626"/>
      <c r="DL25" s="602">
        <v>2704870</v>
      </c>
      <c r="DM25" s="625"/>
      <c r="DN25" s="625"/>
      <c r="DO25" s="625"/>
      <c r="DP25" s="625"/>
      <c r="DQ25" s="625"/>
      <c r="DR25" s="625"/>
      <c r="DS25" s="625"/>
      <c r="DT25" s="625"/>
      <c r="DU25" s="625"/>
      <c r="DV25" s="626"/>
      <c r="DW25" s="598">
        <v>29</v>
      </c>
      <c r="DX25" s="623"/>
      <c r="DY25" s="623"/>
      <c r="DZ25" s="623"/>
      <c r="EA25" s="623"/>
      <c r="EB25" s="623"/>
      <c r="EC25" s="624"/>
    </row>
    <row r="26" spans="2:133" ht="11.25" customHeight="1" x14ac:dyDescent="0.15">
      <c r="B26" s="630" t="s">
        <v>276</v>
      </c>
      <c r="C26" s="631"/>
      <c r="D26" s="631"/>
      <c r="E26" s="631"/>
      <c r="F26" s="631"/>
      <c r="G26" s="631"/>
      <c r="H26" s="631"/>
      <c r="I26" s="631"/>
      <c r="J26" s="631"/>
      <c r="K26" s="631"/>
      <c r="L26" s="631"/>
      <c r="M26" s="631"/>
      <c r="N26" s="631"/>
      <c r="O26" s="631"/>
      <c r="P26" s="631"/>
      <c r="Q26" s="632"/>
      <c r="R26" s="593">
        <v>34730</v>
      </c>
      <c r="S26" s="594"/>
      <c r="T26" s="594"/>
      <c r="U26" s="594"/>
      <c r="V26" s="594"/>
      <c r="W26" s="594"/>
      <c r="X26" s="594"/>
      <c r="Y26" s="595"/>
      <c r="Z26" s="596">
        <v>0.2</v>
      </c>
      <c r="AA26" s="596"/>
      <c r="AB26" s="596"/>
      <c r="AC26" s="596"/>
      <c r="AD26" s="597">
        <v>34730</v>
      </c>
      <c r="AE26" s="597"/>
      <c r="AF26" s="597"/>
      <c r="AG26" s="597"/>
      <c r="AH26" s="597"/>
      <c r="AI26" s="597"/>
      <c r="AJ26" s="597"/>
      <c r="AK26" s="597"/>
      <c r="AL26" s="598">
        <v>0.4</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1868791</v>
      </c>
      <c r="CS26" s="594"/>
      <c r="CT26" s="594"/>
      <c r="CU26" s="594"/>
      <c r="CV26" s="594"/>
      <c r="CW26" s="594"/>
      <c r="CX26" s="594"/>
      <c r="CY26" s="595"/>
      <c r="CZ26" s="627">
        <v>12.5</v>
      </c>
      <c r="DA26" s="628"/>
      <c r="DB26" s="628"/>
      <c r="DC26" s="629"/>
      <c r="DD26" s="602">
        <v>1779942</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3"/>
      <c r="DY26" s="623"/>
      <c r="DZ26" s="623"/>
      <c r="EA26" s="623"/>
      <c r="EB26" s="623"/>
      <c r="EC26" s="624"/>
    </row>
    <row r="27" spans="2:133" ht="11.25" customHeight="1" x14ac:dyDescent="0.15">
      <c r="B27" s="590" t="s">
        <v>279</v>
      </c>
      <c r="C27" s="591"/>
      <c r="D27" s="591"/>
      <c r="E27" s="591"/>
      <c r="F27" s="591"/>
      <c r="G27" s="591"/>
      <c r="H27" s="591"/>
      <c r="I27" s="591"/>
      <c r="J27" s="591"/>
      <c r="K27" s="591"/>
      <c r="L27" s="591"/>
      <c r="M27" s="591"/>
      <c r="N27" s="591"/>
      <c r="O27" s="591"/>
      <c r="P27" s="591"/>
      <c r="Q27" s="592"/>
      <c r="R27" s="593">
        <v>970083</v>
      </c>
      <c r="S27" s="594"/>
      <c r="T27" s="594"/>
      <c r="U27" s="594"/>
      <c r="V27" s="594"/>
      <c r="W27" s="594"/>
      <c r="X27" s="594"/>
      <c r="Y27" s="595"/>
      <c r="Z27" s="596">
        <v>6.2</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7428066</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2346040</v>
      </c>
      <c r="CS27" s="625"/>
      <c r="CT27" s="625"/>
      <c r="CU27" s="625"/>
      <c r="CV27" s="625"/>
      <c r="CW27" s="625"/>
      <c r="CX27" s="625"/>
      <c r="CY27" s="626"/>
      <c r="CZ27" s="627">
        <v>15.7</v>
      </c>
      <c r="DA27" s="628"/>
      <c r="DB27" s="628"/>
      <c r="DC27" s="629"/>
      <c r="DD27" s="602">
        <v>720623</v>
      </c>
      <c r="DE27" s="625"/>
      <c r="DF27" s="625"/>
      <c r="DG27" s="625"/>
      <c r="DH27" s="625"/>
      <c r="DI27" s="625"/>
      <c r="DJ27" s="625"/>
      <c r="DK27" s="626"/>
      <c r="DL27" s="602">
        <v>720426</v>
      </c>
      <c r="DM27" s="625"/>
      <c r="DN27" s="625"/>
      <c r="DO27" s="625"/>
      <c r="DP27" s="625"/>
      <c r="DQ27" s="625"/>
      <c r="DR27" s="625"/>
      <c r="DS27" s="625"/>
      <c r="DT27" s="625"/>
      <c r="DU27" s="625"/>
      <c r="DV27" s="626"/>
      <c r="DW27" s="598">
        <v>7.7</v>
      </c>
      <c r="DX27" s="623"/>
      <c r="DY27" s="623"/>
      <c r="DZ27" s="623"/>
      <c r="EA27" s="623"/>
      <c r="EB27" s="623"/>
      <c r="EC27" s="624"/>
    </row>
    <row r="28" spans="2:133" ht="11.25" customHeight="1" x14ac:dyDescent="0.15">
      <c r="B28" s="590" t="s">
        <v>282</v>
      </c>
      <c r="C28" s="591"/>
      <c r="D28" s="591"/>
      <c r="E28" s="591"/>
      <c r="F28" s="591"/>
      <c r="G28" s="591"/>
      <c r="H28" s="591"/>
      <c r="I28" s="591"/>
      <c r="J28" s="591"/>
      <c r="K28" s="591"/>
      <c r="L28" s="591"/>
      <c r="M28" s="591"/>
      <c r="N28" s="591"/>
      <c r="O28" s="591"/>
      <c r="P28" s="591"/>
      <c r="Q28" s="592"/>
      <c r="R28" s="593">
        <v>6185</v>
      </c>
      <c r="S28" s="594"/>
      <c r="T28" s="594"/>
      <c r="U28" s="594"/>
      <c r="V28" s="594"/>
      <c r="W28" s="594"/>
      <c r="X28" s="594"/>
      <c r="Y28" s="595"/>
      <c r="Z28" s="596">
        <v>0</v>
      </c>
      <c r="AA28" s="596"/>
      <c r="AB28" s="596"/>
      <c r="AC28" s="596"/>
      <c r="AD28" s="597">
        <v>2396</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1292209</v>
      </c>
      <c r="CS28" s="594"/>
      <c r="CT28" s="594"/>
      <c r="CU28" s="594"/>
      <c r="CV28" s="594"/>
      <c r="CW28" s="594"/>
      <c r="CX28" s="594"/>
      <c r="CY28" s="595"/>
      <c r="CZ28" s="627">
        <v>8.6999999999999993</v>
      </c>
      <c r="DA28" s="628"/>
      <c r="DB28" s="628"/>
      <c r="DC28" s="629"/>
      <c r="DD28" s="602">
        <v>1284115</v>
      </c>
      <c r="DE28" s="594"/>
      <c r="DF28" s="594"/>
      <c r="DG28" s="594"/>
      <c r="DH28" s="594"/>
      <c r="DI28" s="594"/>
      <c r="DJ28" s="594"/>
      <c r="DK28" s="595"/>
      <c r="DL28" s="602">
        <v>1284115</v>
      </c>
      <c r="DM28" s="594"/>
      <c r="DN28" s="594"/>
      <c r="DO28" s="594"/>
      <c r="DP28" s="594"/>
      <c r="DQ28" s="594"/>
      <c r="DR28" s="594"/>
      <c r="DS28" s="594"/>
      <c r="DT28" s="594"/>
      <c r="DU28" s="594"/>
      <c r="DV28" s="595"/>
      <c r="DW28" s="598">
        <v>13.8</v>
      </c>
      <c r="DX28" s="623"/>
      <c r="DY28" s="623"/>
      <c r="DZ28" s="623"/>
      <c r="EA28" s="623"/>
      <c r="EB28" s="623"/>
      <c r="EC28" s="624"/>
    </row>
    <row r="29" spans="2:133" ht="11.25" customHeight="1" x14ac:dyDescent="0.15">
      <c r="B29" s="590" t="s">
        <v>284</v>
      </c>
      <c r="C29" s="591"/>
      <c r="D29" s="591"/>
      <c r="E29" s="591"/>
      <c r="F29" s="591"/>
      <c r="G29" s="591"/>
      <c r="H29" s="591"/>
      <c r="I29" s="591"/>
      <c r="J29" s="591"/>
      <c r="K29" s="591"/>
      <c r="L29" s="591"/>
      <c r="M29" s="591"/>
      <c r="N29" s="591"/>
      <c r="O29" s="591"/>
      <c r="P29" s="591"/>
      <c r="Q29" s="592"/>
      <c r="R29" s="593">
        <v>627</v>
      </c>
      <c r="S29" s="594"/>
      <c r="T29" s="594"/>
      <c r="U29" s="594"/>
      <c r="V29" s="594"/>
      <c r="W29" s="594"/>
      <c r="X29" s="594"/>
      <c r="Y29" s="595"/>
      <c r="Z29" s="596">
        <v>0</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1292209</v>
      </c>
      <c r="CS29" s="625"/>
      <c r="CT29" s="625"/>
      <c r="CU29" s="625"/>
      <c r="CV29" s="625"/>
      <c r="CW29" s="625"/>
      <c r="CX29" s="625"/>
      <c r="CY29" s="626"/>
      <c r="CZ29" s="627">
        <v>8.6999999999999993</v>
      </c>
      <c r="DA29" s="628"/>
      <c r="DB29" s="628"/>
      <c r="DC29" s="629"/>
      <c r="DD29" s="602">
        <v>1284115</v>
      </c>
      <c r="DE29" s="625"/>
      <c r="DF29" s="625"/>
      <c r="DG29" s="625"/>
      <c r="DH29" s="625"/>
      <c r="DI29" s="625"/>
      <c r="DJ29" s="625"/>
      <c r="DK29" s="626"/>
      <c r="DL29" s="602">
        <v>1284115</v>
      </c>
      <c r="DM29" s="625"/>
      <c r="DN29" s="625"/>
      <c r="DO29" s="625"/>
      <c r="DP29" s="625"/>
      <c r="DQ29" s="625"/>
      <c r="DR29" s="625"/>
      <c r="DS29" s="625"/>
      <c r="DT29" s="625"/>
      <c r="DU29" s="625"/>
      <c r="DV29" s="626"/>
      <c r="DW29" s="598">
        <v>13.8</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121651</v>
      </c>
      <c r="S30" s="594"/>
      <c r="T30" s="594"/>
      <c r="U30" s="594"/>
      <c r="V30" s="594"/>
      <c r="W30" s="594"/>
      <c r="X30" s="594"/>
      <c r="Y30" s="595"/>
      <c r="Z30" s="596">
        <v>0.8</v>
      </c>
      <c r="AA30" s="596"/>
      <c r="AB30" s="596"/>
      <c r="AC30" s="596"/>
      <c r="AD30" s="597" t="s">
        <v>111</v>
      </c>
      <c r="AE30" s="597"/>
      <c r="AF30" s="597"/>
      <c r="AG30" s="597"/>
      <c r="AH30" s="597"/>
      <c r="AI30" s="597"/>
      <c r="AJ30" s="597"/>
      <c r="AK30" s="597"/>
      <c r="AL30" s="598" t="s">
        <v>111</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98.4</v>
      </c>
      <c r="BH30" s="652"/>
      <c r="BI30" s="652"/>
      <c r="BJ30" s="652"/>
      <c r="BK30" s="652"/>
      <c r="BL30" s="652"/>
      <c r="BM30" s="588">
        <v>94.2</v>
      </c>
      <c r="BN30" s="652"/>
      <c r="BO30" s="652"/>
      <c r="BP30" s="652"/>
      <c r="BQ30" s="653"/>
      <c r="BR30" s="651">
        <v>98.3</v>
      </c>
      <c r="BS30" s="652"/>
      <c r="BT30" s="652"/>
      <c r="BU30" s="652"/>
      <c r="BV30" s="652"/>
      <c r="BW30" s="652"/>
      <c r="BX30" s="588">
        <v>94</v>
      </c>
      <c r="BY30" s="652"/>
      <c r="BZ30" s="652"/>
      <c r="CA30" s="652"/>
      <c r="CB30" s="653"/>
      <c r="CD30" s="656"/>
      <c r="CE30" s="657"/>
      <c r="CF30" s="607" t="s">
        <v>291</v>
      </c>
      <c r="CG30" s="608"/>
      <c r="CH30" s="608"/>
      <c r="CI30" s="608"/>
      <c r="CJ30" s="608"/>
      <c r="CK30" s="608"/>
      <c r="CL30" s="608"/>
      <c r="CM30" s="608"/>
      <c r="CN30" s="608"/>
      <c r="CO30" s="608"/>
      <c r="CP30" s="608"/>
      <c r="CQ30" s="609"/>
      <c r="CR30" s="593">
        <v>1155466</v>
      </c>
      <c r="CS30" s="594"/>
      <c r="CT30" s="594"/>
      <c r="CU30" s="594"/>
      <c r="CV30" s="594"/>
      <c r="CW30" s="594"/>
      <c r="CX30" s="594"/>
      <c r="CY30" s="595"/>
      <c r="CZ30" s="627">
        <v>7.8</v>
      </c>
      <c r="DA30" s="628"/>
      <c r="DB30" s="628"/>
      <c r="DC30" s="629"/>
      <c r="DD30" s="602">
        <v>1148935</v>
      </c>
      <c r="DE30" s="594"/>
      <c r="DF30" s="594"/>
      <c r="DG30" s="594"/>
      <c r="DH30" s="594"/>
      <c r="DI30" s="594"/>
      <c r="DJ30" s="594"/>
      <c r="DK30" s="595"/>
      <c r="DL30" s="602">
        <v>1148935</v>
      </c>
      <c r="DM30" s="594"/>
      <c r="DN30" s="594"/>
      <c r="DO30" s="594"/>
      <c r="DP30" s="594"/>
      <c r="DQ30" s="594"/>
      <c r="DR30" s="594"/>
      <c r="DS30" s="594"/>
      <c r="DT30" s="594"/>
      <c r="DU30" s="594"/>
      <c r="DV30" s="595"/>
      <c r="DW30" s="598">
        <v>12.3</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830645</v>
      </c>
      <c r="S31" s="594"/>
      <c r="T31" s="594"/>
      <c r="U31" s="594"/>
      <c r="V31" s="594"/>
      <c r="W31" s="594"/>
      <c r="X31" s="594"/>
      <c r="Y31" s="595"/>
      <c r="Z31" s="596">
        <v>5.3</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98.2</v>
      </c>
      <c r="BH31" s="625"/>
      <c r="BI31" s="625"/>
      <c r="BJ31" s="625"/>
      <c r="BK31" s="625"/>
      <c r="BL31" s="625"/>
      <c r="BM31" s="599">
        <v>94</v>
      </c>
      <c r="BN31" s="649"/>
      <c r="BO31" s="649"/>
      <c r="BP31" s="649"/>
      <c r="BQ31" s="650"/>
      <c r="BR31" s="648">
        <v>98</v>
      </c>
      <c r="BS31" s="625"/>
      <c r="BT31" s="625"/>
      <c r="BU31" s="625"/>
      <c r="BV31" s="625"/>
      <c r="BW31" s="625"/>
      <c r="BX31" s="599">
        <v>94</v>
      </c>
      <c r="BY31" s="649"/>
      <c r="BZ31" s="649"/>
      <c r="CA31" s="649"/>
      <c r="CB31" s="650"/>
      <c r="CD31" s="656"/>
      <c r="CE31" s="657"/>
      <c r="CF31" s="607" t="s">
        <v>295</v>
      </c>
      <c r="CG31" s="608"/>
      <c r="CH31" s="608"/>
      <c r="CI31" s="608"/>
      <c r="CJ31" s="608"/>
      <c r="CK31" s="608"/>
      <c r="CL31" s="608"/>
      <c r="CM31" s="608"/>
      <c r="CN31" s="608"/>
      <c r="CO31" s="608"/>
      <c r="CP31" s="608"/>
      <c r="CQ31" s="609"/>
      <c r="CR31" s="593">
        <v>136743</v>
      </c>
      <c r="CS31" s="625"/>
      <c r="CT31" s="625"/>
      <c r="CU31" s="625"/>
      <c r="CV31" s="625"/>
      <c r="CW31" s="625"/>
      <c r="CX31" s="625"/>
      <c r="CY31" s="626"/>
      <c r="CZ31" s="627">
        <v>0.9</v>
      </c>
      <c r="DA31" s="628"/>
      <c r="DB31" s="628"/>
      <c r="DC31" s="629"/>
      <c r="DD31" s="602">
        <v>135180</v>
      </c>
      <c r="DE31" s="625"/>
      <c r="DF31" s="625"/>
      <c r="DG31" s="625"/>
      <c r="DH31" s="625"/>
      <c r="DI31" s="625"/>
      <c r="DJ31" s="625"/>
      <c r="DK31" s="626"/>
      <c r="DL31" s="602">
        <v>135180</v>
      </c>
      <c r="DM31" s="625"/>
      <c r="DN31" s="625"/>
      <c r="DO31" s="625"/>
      <c r="DP31" s="625"/>
      <c r="DQ31" s="625"/>
      <c r="DR31" s="625"/>
      <c r="DS31" s="625"/>
      <c r="DT31" s="625"/>
      <c r="DU31" s="625"/>
      <c r="DV31" s="626"/>
      <c r="DW31" s="598">
        <v>1.4</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407308</v>
      </c>
      <c r="S32" s="594"/>
      <c r="T32" s="594"/>
      <c r="U32" s="594"/>
      <c r="V32" s="594"/>
      <c r="W32" s="594"/>
      <c r="X32" s="594"/>
      <c r="Y32" s="595"/>
      <c r="Z32" s="596">
        <v>2.6</v>
      </c>
      <c r="AA32" s="596"/>
      <c r="AB32" s="596"/>
      <c r="AC32" s="596"/>
      <c r="AD32" s="597" t="s">
        <v>111</v>
      </c>
      <c r="AE32" s="597"/>
      <c r="AF32" s="597"/>
      <c r="AG32" s="597"/>
      <c r="AH32" s="597"/>
      <c r="AI32" s="597"/>
      <c r="AJ32" s="597"/>
      <c r="AK32" s="597"/>
      <c r="AL32" s="598" t="s">
        <v>111</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98.5</v>
      </c>
      <c r="BH32" s="661"/>
      <c r="BI32" s="661"/>
      <c r="BJ32" s="661"/>
      <c r="BK32" s="661"/>
      <c r="BL32" s="661"/>
      <c r="BM32" s="662">
        <v>93.8</v>
      </c>
      <c r="BN32" s="661"/>
      <c r="BO32" s="661"/>
      <c r="BP32" s="661"/>
      <c r="BQ32" s="663"/>
      <c r="BR32" s="660">
        <v>98.4</v>
      </c>
      <c r="BS32" s="661"/>
      <c r="BT32" s="661"/>
      <c r="BU32" s="661"/>
      <c r="BV32" s="661"/>
      <c r="BW32" s="661"/>
      <c r="BX32" s="662">
        <v>93.4</v>
      </c>
      <c r="BY32" s="661"/>
      <c r="BZ32" s="661"/>
      <c r="CA32" s="661"/>
      <c r="CB32" s="663"/>
      <c r="CD32" s="658"/>
      <c r="CE32" s="659"/>
      <c r="CF32" s="607" t="s">
        <v>298</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1663500</v>
      </c>
      <c r="S33" s="594"/>
      <c r="T33" s="594"/>
      <c r="U33" s="594"/>
      <c r="V33" s="594"/>
      <c r="W33" s="594"/>
      <c r="X33" s="594"/>
      <c r="Y33" s="595"/>
      <c r="Z33" s="596">
        <v>10.7</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5762937</v>
      </c>
      <c r="CS33" s="625"/>
      <c r="CT33" s="625"/>
      <c r="CU33" s="625"/>
      <c r="CV33" s="625"/>
      <c r="CW33" s="625"/>
      <c r="CX33" s="625"/>
      <c r="CY33" s="626"/>
      <c r="CZ33" s="627">
        <v>38.700000000000003</v>
      </c>
      <c r="DA33" s="628"/>
      <c r="DB33" s="628"/>
      <c r="DC33" s="629"/>
      <c r="DD33" s="602">
        <v>4763757</v>
      </c>
      <c r="DE33" s="625"/>
      <c r="DF33" s="625"/>
      <c r="DG33" s="625"/>
      <c r="DH33" s="625"/>
      <c r="DI33" s="625"/>
      <c r="DJ33" s="625"/>
      <c r="DK33" s="626"/>
      <c r="DL33" s="602">
        <v>3886390</v>
      </c>
      <c r="DM33" s="625"/>
      <c r="DN33" s="625"/>
      <c r="DO33" s="625"/>
      <c r="DP33" s="625"/>
      <c r="DQ33" s="625"/>
      <c r="DR33" s="625"/>
      <c r="DS33" s="625"/>
      <c r="DT33" s="625"/>
      <c r="DU33" s="625"/>
      <c r="DV33" s="626"/>
      <c r="DW33" s="598">
        <v>41.6</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2590164</v>
      </c>
      <c r="CS34" s="594"/>
      <c r="CT34" s="594"/>
      <c r="CU34" s="594"/>
      <c r="CV34" s="594"/>
      <c r="CW34" s="594"/>
      <c r="CX34" s="594"/>
      <c r="CY34" s="595"/>
      <c r="CZ34" s="627">
        <v>17.399999999999999</v>
      </c>
      <c r="DA34" s="628"/>
      <c r="DB34" s="628"/>
      <c r="DC34" s="629"/>
      <c r="DD34" s="602">
        <v>1890808</v>
      </c>
      <c r="DE34" s="594"/>
      <c r="DF34" s="594"/>
      <c r="DG34" s="594"/>
      <c r="DH34" s="594"/>
      <c r="DI34" s="594"/>
      <c r="DJ34" s="594"/>
      <c r="DK34" s="595"/>
      <c r="DL34" s="602">
        <v>1693635</v>
      </c>
      <c r="DM34" s="594"/>
      <c r="DN34" s="594"/>
      <c r="DO34" s="594"/>
      <c r="DP34" s="594"/>
      <c r="DQ34" s="594"/>
      <c r="DR34" s="594"/>
      <c r="DS34" s="594"/>
      <c r="DT34" s="594"/>
      <c r="DU34" s="594"/>
      <c r="DV34" s="595"/>
      <c r="DW34" s="598">
        <v>18.2</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692600</v>
      </c>
      <c r="S35" s="594"/>
      <c r="T35" s="594"/>
      <c r="U35" s="594"/>
      <c r="V35" s="594"/>
      <c r="W35" s="594"/>
      <c r="X35" s="594"/>
      <c r="Y35" s="595"/>
      <c r="Z35" s="596">
        <v>4.4000000000000004</v>
      </c>
      <c r="AA35" s="596"/>
      <c r="AB35" s="596"/>
      <c r="AC35" s="596"/>
      <c r="AD35" s="597" t="s">
        <v>111</v>
      </c>
      <c r="AE35" s="597"/>
      <c r="AF35" s="597"/>
      <c r="AG35" s="597"/>
      <c r="AH35" s="597"/>
      <c r="AI35" s="597"/>
      <c r="AJ35" s="597"/>
      <c r="AK35" s="597"/>
      <c r="AL35" s="598" t="s">
        <v>111</v>
      </c>
      <c r="AM35" s="599"/>
      <c r="AN35" s="599"/>
      <c r="AO35" s="600"/>
      <c r="AP35" s="186"/>
      <c r="AQ35" s="604" t="s">
        <v>306</v>
      </c>
      <c r="AR35" s="605"/>
      <c r="AS35" s="605"/>
      <c r="AT35" s="605"/>
      <c r="AU35" s="605"/>
      <c r="AV35" s="605"/>
      <c r="AW35" s="605"/>
      <c r="AX35" s="605"/>
      <c r="AY35" s="606"/>
      <c r="AZ35" s="582">
        <v>1860346</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607916</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178707</v>
      </c>
      <c r="CS35" s="625"/>
      <c r="CT35" s="625"/>
      <c r="CU35" s="625"/>
      <c r="CV35" s="625"/>
      <c r="CW35" s="625"/>
      <c r="CX35" s="625"/>
      <c r="CY35" s="626"/>
      <c r="CZ35" s="627">
        <v>1.2</v>
      </c>
      <c r="DA35" s="628"/>
      <c r="DB35" s="628"/>
      <c r="DC35" s="629"/>
      <c r="DD35" s="602">
        <v>149794</v>
      </c>
      <c r="DE35" s="625"/>
      <c r="DF35" s="625"/>
      <c r="DG35" s="625"/>
      <c r="DH35" s="625"/>
      <c r="DI35" s="625"/>
      <c r="DJ35" s="625"/>
      <c r="DK35" s="626"/>
      <c r="DL35" s="602">
        <v>149794</v>
      </c>
      <c r="DM35" s="625"/>
      <c r="DN35" s="625"/>
      <c r="DO35" s="625"/>
      <c r="DP35" s="625"/>
      <c r="DQ35" s="625"/>
      <c r="DR35" s="625"/>
      <c r="DS35" s="625"/>
      <c r="DT35" s="625"/>
      <c r="DU35" s="625"/>
      <c r="DV35" s="626"/>
      <c r="DW35" s="598">
        <v>1.6</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15595691</v>
      </c>
      <c r="S36" s="666"/>
      <c r="T36" s="666"/>
      <c r="U36" s="666"/>
      <c r="V36" s="666"/>
      <c r="W36" s="666"/>
      <c r="X36" s="666"/>
      <c r="Y36" s="667"/>
      <c r="Z36" s="668">
        <v>100</v>
      </c>
      <c r="AA36" s="668"/>
      <c r="AB36" s="668"/>
      <c r="AC36" s="668"/>
      <c r="AD36" s="669">
        <v>8638638</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680889</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567372</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791749</v>
      </c>
      <c r="CS36" s="594"/>
      <c r="CT36" s="594"/>
      <c r="CU36" s="594"/>
      <c r="CV36" s="594"/>
      <c r="CW36" s="594"/>
      <c r="CX36" s="594"/>
      <c r="CY36" s="595"/>
      <c r="CZ36" s="627">
        <v>5.3</v>
      </c>
      <c r="DA36" s="628"/>
      <c r="DB36" s="628"/>
      <c r="DC36" s="629"/>
      <c r="DD36" s="602">
        <v>704160</v>
      </c>
      <c r="DE36" s="594"/>
      <c r="DF36" s="594"/>
      <c r="DG36" s="594"/>
      <c r="DH36" s="594"/>
      <c r="DI36" s="594"/>
      <c r="DJ36" s="594"/>
      <c r="DK36" s="595"/>
      <c r="DL36" s="602">
        <v>484941</v>
      </c>
      <c r="DM36" s="594"/>
      <c r="DN36" s="594"/>
      <c r="DO36" s="594"/>
      <c r="DP36" s="594"/>
      <c r="DQ36" s="594"/>
      <c r="DR36" s="594"/>
      <c r="DS36" s="594"/>
      <c r="DT36" s="594"/>
      <c r="DU36" s="594"/>
      <c r="DV36" s="595"/>
      <c r="DW36" s="598">
        <v>5.2</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t="s">
        <v>314</v>
      </c>
      <c r="BA37" s="594"/>
      <c r="BB37" s="594"/>
      <c r="BC37" s="594"/>
      <c r="BD37" s="625"/>
      <c r="BE37" s="625"/>
      <c r="BF37" s="650"/>
      <c r="BG37" s="607" t="s">
        <v>315</v>
      </c>
      <c r="BH37" s="608"/>
      <c r="BI37" s="608"/>
      <c r="BJ37" s="608"/>
      <c r="BK37" s="608"/>
      <c r="BL37" s="608"/>
      <c r="BM37" s="608"/>
      <c r="BN37" s="608"/>
      <c r="BO37" s="608"/>
      <c r="BP37" s="608"/>
      <c r="BQ37" s="608"/>
      <c r="BR37" s="608"/>
      <c r="BS37" s="608"/>
      <c r="BT37" s="608"/>
      <c r="BU37" s="609"/>
      <c r="BV37" s="593">
        <v>7722</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161091</v>
      </c>
      <c r="CS37" s="625"/>
      <c r="CT37" s="625"/>
      <c r="CU37" s="625"/>
      <c r="CV37" s="625"/>
      <c r="CW37" s="625"/>
      <c r="CX37" s="625"/>
      <c r="CY37" s="626"/>
      <c r="CZ37" s="627">
        <v>1.1000000000000001</v>
      </c>
      <c r="DA37" s="628"/>
      <c r="DB37" s="628"/>
      <c r="DC37" s="629"/>
      <c r="DD37" s="602">
        <v>161091</v>
      </c>
      <c r="DE37" s="625"/>
      <c r="DF37" s="625"/>
      <c r="DG37" s="625"/>
      <c r="DH37" s="625"/>
      <c r="DI37" s="625"/>
      <c r="DJ37" s="625"/>
      <c r="DK37" s="626"/>
      <c r="DL37" s="602">
        <v>141594</v>
      </c>
      <c r="DM37" s="625"/>
      <c r="DN37" s="625"/>
      <c r="DO37" s="625"/>
      <c r="DP37" s="625"/>
      <c r="DQ37" s="625"/>
      <c r="DR37" s="625"/>
      <c r="DS37" s="625"/>
      <c r="DT37" s="625"/>
      <c r="DU37" s="625"/>
      <c r="DV37" s="626"/>
      <c r="DW37" s="598">
        <v>1.5</v>
      </c>
      <c r="DX37" s="623"/>
      <c r="DY37" s="623"/>
      <c r="DZ37" s="623"/>
      <c r="EA37" s="623"/>
      <c r="EB37" s="623"/>
      <c r="EC37" s="624"/>
    </row>
    <row r="38" spans="2:133" ht="11.25" customHeight="1" x14ac:dyDescent="0.15">
      <c r="AQ38" s="672" t="s">
        <v>317</v>
      </c>
      <c r="AR38" s="673"/>
      <c r="AS38" s="673"/>
      <c r="AT38" s="673"/>
      <c r="AU38" s="673"/>
      <c r="AV38" s="673"/>
      <c r="AW38" s="673"/>
      <c r="AX38" s="673"/>
      <c r="AY38" s="674"/>
      <c r="AZ38" s="593" t="s">
        <v>318</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13838</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1860346</v>
      </c>
      <c r="CS38" s="594"/>
      <c r="CT38" s="594"/>
      <c r="CU38" s="594"/>
      <c r="CV38" s="594"/>
      <c r="CW38" s="594"/>
      <c r="CX38" s="594"/>
      <c r="CY38" s="595"/>
      <c r="CZ38" s="627">
        <v>12.5</v>
      </c>
      <c r="DA38" s="628"/>
      <c r="DB38" s="628"/>
      <c r="DC38" s="629"/>
      <c r="DD38" s="602">
        <v>1688292</v>
      </c>
      <c r="DE38" s="594"/>
      <c r="DF38" s="594"/>
      <c r="DG38" s="594"/>
      <c r="DH38" s="594"/>
      <c r="DI38" s="594"/>
      <c r="DJ38" s="594"/>
      <c r="DK38" s="595"/>
      <c r="DL38" s="602">
        <v>1558020</v>
      </c>
      <c r="DM38" s="594"/>
      <c r="DN38" s="594"/>
      <c r="DO38" s="594"/>
      <c r="DP38" s="594"/>
      <c r="DQ38" s="594"/>
      <c r="DR38" s="594"/>
      <c r="DS38" s="594"/>
      <c r="DT38" s="594"/>
      <c r="DU38" s="594"/>
      <c r="DV38" s="595"/>
      <c r="DW38" s="598">
        <v>16.7</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t="s">
        <v>318</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90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327752</v>
      </c>
      <c r="CS39" s="625"/>
      <c r="CT39" s="625"/>
      <c r="CU39" s="625"/>
      <c r="CV39" s="625"/>
      <c r="CW39" s="625"/>
      <c r="CX39" s="625"/>
      <c r="CY39" s="626"/>
      <c r="CZ39" s="627">
        <v>2.2000000000000002</v>
      </c>
      <c r="DA39" s="628"/>
      <c r="DB39" s="628"/>
      <c r="DC39" s="629"/>
      <c r="DD39" s="602">
        <v>327545</v>
      </c>
      <c r="DE39" s="625"/>
      <c r="DF39" s="625"/>
      <c r="DG39" s="625"/>
      <c r="DH39" s="625"/>
      <c r="DI39" s="625"/>
      <c r="DJ39" s="625"/>
      <c r="DK39" s="626"/>
      <c r="DL39" s="602" t="s">
        <v>318</v>
      </c>
      <c r="DM39" s="625"/>
      <c r="DN39" s="625"/>
      <c r="DO39" s="625"/>
      <c r="DP39" s="625"/>
      <c r="DQ39" s="625"/>
      <c r="DR39" s="625"/>
      <c r="DS39" s="625"/>
      <c r="DT39" s="625"/>
      <c r="DU39" s="625"/>
      <c r="DV39" s="626"/>
      <c r="DW39" s="598" t="s">
        <v>318</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390182</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93</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14219</v>
      </c>
      <c r="CS40" s="594"/>
      <c r="CT40" s="594"/>
      <c r="CU40" s="594"/>
      <c r="CV40" s="594"/>
      <c r="CW40" s="594"/>
      <c r="CX40" s="594"/>
      <c r="CY40" s="595"/>
      <c r="CZ40" s="627">
        <v>0.1</v>
      </c>
      <c r="DA40" s="628"/>
      <c r="DB40" s="628"/>
      <c r="DC40" s="629"/>
      <c r="DD40" s="602">
        <v>3158</v>
      </c>
      <c r="DE40" s="594"/>
      <c r="DF40" s="594"/>
      <c r="DG40" s="594"/>
      <c r="DH40" s="594"/>
      <c r="DI40" s="594"/>
      <c r="DJ40" s="594"/>
      <c r="DK40" s="595"/>
      <c r="DL40" s="602" t="s">
        <v>318</v>
      </c>
      <c r="DM40" s="594"/>
      <c r="DN40" s="594"/>
      <c r="DO40" s="594"/>
      <c r="DP40" s="594"/>
      <c r="DQ40" s="594"/>
      <c r="DR40" s="594"/>
      <c r="DS40" s="594"/>
      <c r="DT40" s="594"/>
      <c r="DU40" s="594"/>
      <c r="DV40" s="595"/>
      <c r="DW40" s="598" t="s">
        <v>318</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789275</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250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314</v>
      </c>
      <c r="CS41" s="625"/>
      <c r="CT41" s="625"/>
      <c r="CU41" s="625"/>
      <c r="CV41" s="625"/>
      <c r="CW41" s="625"/>
      <c r="CX41" s="625"/>
      <c r="CY41" s="626"/>
      <c r="CZ41" s="627" t="s">
        <v>314</v>
      </c>
      <c r="DA41" s="628"/>
      <c r="DB41" s="628"/>
      <c r="DC41" s="629"/>
      <c r="DD41" s="602" t="s">
        <v>314</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2664917</v>
      </c>
      <c r="CS42" s="594"/>
      <c r="CT42" s="594"/>
      <c r="CU42" s="594"/>
      <c r="CV42" s="594"/>
      <c r="CW42" s="594"/>
      <c r="CX42" s="594"/>
      <c r="CY42" s="595"/>
      <c r="CZ42" s="627">
        <v>17.899999999999999</v>
      </c>
      <c r="DA42" s="676"/>
      <c r="DB42" s="676"/>
      <c r="DC42" s="677"/>
      <c r="DD42" s="602">
        <v>693562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18518</v>
      </c>
      <c r="CS43" s="625"/>
      <c r="CT43" s="625"/>
      <c r="CU43" s="625"/>
      <c r="CV43" s="625"/>
      <c r="CW43" s="625"/>
      <c r="CX43" s="625"/>
      <c r="CY43" s="626"/>
      <c r="CZ43" s="627">
        <v>0.1</v>
      </c>
      <c r="DA43" s="628"/>
      <c r="DB43" s="628"/>
      <c r="DC43" s="629"/>
      <c r="DD43" s="602">
        <v>18518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287</v>
      </c>
      <c r="CE44" s="700"/>
      <c r="CF44" s="590" t="s">
        <v>336</v>
      </c>
      <c r="CG44" s="591"/>
      <c r="CH44" s="591"/>
      <c r="CI44" s="591"/>
      <c r="CJ44" s="591"/>
      <c r="CK44" s="591"/>
      <c r="CL44" s="591"/>
      <c r="CM44" s="591"/>
      <c r="CN44" s="591"/>
      <c r="CO44" s="591"/>
      <c r="CP44" s="591"/>
      <c r="CQ44" s="592"/>
      <c r="CR44" s="593">
        <v>2664917</v>
      </c>
      <c r="CS44" s="594"/>
      <c r="CT44" s="594"/>
      <c r="CU44" s="594"/>
      <c r="CV44" s="594"/>
      <c r="CW44" s="594"/>
      <c r="CX44" s="594"/>
      <c r="CY44" s="595"/>
      <c r="CZ44" s="627">
        <v>17.899999999999999</v>
      </c>
      <c r="DA44" s="676"/>
      <c r="DB44" s="676"/>
      <c r="DC44" s="677"/>
      <c r="DD44" s="602">
        <v>693562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1596997</v>
      </c>
      <c r="CS45" s="625"/>
      <c r="CT45" s="625"/>
      <c r="CU45" s="625"/>
      <c r="CV45" s="625"/>
      <c r="CW45" s="625"/>
      <c r="CX45" s="625"/>
      <c r="CY45" s="626"/>
      <c r="CZ45" s="627">
        <v>10.7</v>
      </c>
      <c r="DA45" s="628"/>
      <c r="DB45" s="628"/>
      <c r="DC45" s="629"/>
      <c r="DD45" s="602">
        <v>86689</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906002</v>
      </c>
      <c r="CS46" s="594"/>
      <c r="CT46" s="594"/>
      <c r="CU46" s="594"/>
      <c r="CV46" s="594"/>
      <c r="CW46" s="594"/>
      <c r="CX46" s="594"/>
      <c r="CY46" s="595"/>
      <c r="CZ46" s="627">
        <v>6.1</v>
      </c>
      <c r="DA46" s="676"/>
      <c r="DB46" s="676"/>
      <c r="DC46" s="677"/>
      <c r="DD46" s="602">
        <v>595208</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t="s">
        <v>340</v>
      </c>
      <c r="CS47" s="625"/>
      <c r="CT47" s="625"/>
      <c r="CU47" s="625"/>
      <c r="CV47" s="625"/>
      <c r="CW47" s="625"/>
      <c r="CX47" s="625"/>
      <c r="CY47" s="626"/>
      <c r="CZ47" s="627" t="s">
        <v>340</v>
      </c>
      <c r="DA47" s="628"/>
      <c r="DB47" s="628"/>
      <c r="DC47" s="629"/>
      <c r="DD47" s="602" t="s">
        <v>340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341</v>
      </c>
      <c r="CG48" s="591"/>
      <c r="CH48" s="591"/>
      <c r="CI48" s="591"/>
      <c r="CJ48" s="591"/>
      <c r="CK48" s="591"/>
      <c r="CL48" s="591"/>
      <c r="CM48" s="591"/>
      <c r="CN48" s="591"/>
      <c r="CO48" s="591"/>
      <c r="CP48" s="591"/>
      <c r="CQ48" s="592"/>
      <c r="CR48" s="593" t="s">
        <v>340</v>
      </c>
      <c r="CS48" s="594"/>
      <c r="CT48" s="594"/>
      <c r="CU48" s="594"/>
      <c r="CV48" s="594"/>
      <c r="CW48" s="594"/>
      <c r="CX48" s="594"/>
      <c r="CY48" s="595"/>
      <c r="CZ48" s="627" t="s">
        <v>340</v>
      </c>
      <c r="DA48" s="676"/>
      <c r="DB48" s="676"/>
      <c r="DC48" s="677"/>
      <c r="DD48" s="602" t="s">
        <v>340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342</v>
      </c>
      <c r="CE49" s="637"/>
      <c r="CF49" s="637"/>
      <c r="CG49" s="637"/>
      <c r="CH49" s="637"/>
      <c r="CI49" s="637"/>
      <c r="CJ49" s="637"/>
      <c r="CK49" s="637"/>
      <c r="CL49" s="637"/>
      <c r="CM49" s="637"/>
      <c r="CN49" s="637"/>
      <c r="CO49" s="637"/>
      <c r="CP49" s="637"/>
      <c r="CQ49" s="638"/>
      <c r="CR49" s="665">
        <v>14903003</v>
      </c>
      <c r="CS49" s="661"/>
      <c r="CT49" s="661"/>
      <c r="CU49" s="661"/>
      <c r="CV49" s="661"/>
      <c r="CW49" s="661"/>
      <c r="CX49" s="661"/>
      <c r="CY49" s="688"/>
      <c r="CZ49" s="689">
        <v>100</v>
      </c>
      <c r="DA49" s="690"/>
      <c r="DB49" s="690"/>
      <c r="DC49" s="691"/>
      <c r="DD49" s="692">
        <v>10189878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365</v>
      </c>
      <c r="C7" s="720"/>
      <c r="D7" s="720"/>
      <c r="E7" s="720"/>
      <c r="F7" s="720"/>
      <c r="G7" s="720"/>
      <c r="H7" s="720"/>
      <c r="I7" s="720"/>
      <c r="J7" s="720"/>
      <c r="K7" s="720"/>
      <c r="L7" s="720"/>
      <c r="M7" s="720"/>
      <c r="N7" s="720"/>
      <c r="O7" s="720"/>
      <c r="P7" s="721"/>
      <c r="Q7" s="722">
        <v>15606</v>
      </c>
      <c r="R7" s="723"/>
      <c r="S7" s="723"/>
      <c r="T7" s="723"/>
      <c r="U7" s="723"/>
      <c r="V7" s="723">
        <v>14914</v>
      </c>
      <c r="W7" s="723"/>
      <c r="X7" s="723"/>
      <c r="Y7" s="723"/>
      <c r="Z7" s="723"/>
      <c r="AA7" s="723">
        <v>693</v>
      </c>
      <c r="AB7" s="723"/>
      <c r="AC7" s="723"/>
      <c r="AD7" s="723"/>
      <c r="AE7" s="724"/>
      <c r="AF7" s="725">
        <v>481</v>
      </c>
      <c r="AG7" s="726"/>
      <c r="AH7" s="726"/>
      <c r="AI7" s="726"/>
      <c r="AJ7" s="727"/>
      <c r="AK7" s="762">
        <v>122</v>
      </c>
      <c r="AL7" s="763"/>
      <c r="AM7" s="763"/>
      <c r="AN7" s="763"/>
      <c r="AO7" s="763"/>
      <c r="AP7" s="763">
        <v>12901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544</v>
      </c>
      <c r="BT7" s="767"/>
      <c r="BU7" s="767"/>
      <c r="BV7" s="767"/>
      <c r="BW7" s="767"/>
      <c r="BX7" s="767"/>
      <c r="BY7" s="767"/>
      <c r="BZ7" s="767"/>
      <c r="CA7" s="767"/>
      <c r="CB7" s="767"/>
      <c r="CC7" s="767"/>
      <c r="CD7" s="767"/>
      <c r="CE7" s="767"/>
      <c r="CF7" s="767"/>
      <c r="CG7" s="768"/>
      <c r="CH7" s="759">
        <v>2</v>
      </c>
      <c r="CI7" s="760"/>
      <c r="CJ7" s="760"/>
      <c r="CK7" s="760"/>
      <c r="CL7" s="761"/>
      <c r="CM7" s="759">
        <v>105</v>
      </c>
      <c r="CN7" s="760"/>
      <c r="CO7" s="760"/>
      <c r="CP7" s="760"/>
      <c r="CQ7" s="761"/>
      <c r="CR7" s="759">
        <v>5</v>
      </c>
      <c r="CS7" s="760"/>
      <c r="CT7" s="760"/>
      <c r="CU7" s="760"/>
      <c r="CV7" s="761"/>
      <c r="CW7" s="759" t="s">
        <v>533</v>
      </c>
      <c r="CX7" s="760"/>
      <c r="CY7" s="760"/>
      <c r="CZ7" s="760"/>
      <c r="DA7" s="761"/>
      <c r="DB7" s="759" t="s">
        <v>533</v>
      </c>
      <c r="DC7" s="760"/>
      <c r="DD7" s="760"/>
      <c r="DE7" s="760"/>
      <c r="DF7" s="761"/>
      <c r="DG7" s="759" t="s">
        <v>533</v>
      </c>
      <c r="DH7" s="760"/>
      <c r="DI7" s="760"/>
      <c r="DJ7" s="760"/>
      <c r="DK7" s="761"/>
      <c r="DL7" s="759" t="s">
        <v>533</v>
      </c>
      <c r="DM7" s="760"/>
      <c r="DN7" s="760"/>
      <c r="DO7" s="760"/>
      <c r="DP7" s="761"/>
      <c r="DQ7" s="759" t="s">
        <v>533</v>
      </c>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367</v>
      </c>
      <c r="B23" s="778" t="s">
        <v>368</v>
      </c>
      <c r="C23" s="779"/>
      <c r="D23" s="779"/>
      <c r="E23" s="779"/>
      <c r="F23" s="779"/>
      <c r="G23" s="779"/>
      <c r="H23" s="779"/>
      <c r="I23" s="779"/>
      <c r="J23" s="779"/>
      <c r="K23" s="779"/>
      <c r="L23" s="779"/>
      <c r="M23" s="779"/>
      <c r="N23" s="779"/>
      <c r="O23" s="779"/>
      <c r="P23" s="780"/>
      <c r="Q23" s="781">
        <f t="shared" ref="Q23" si="0">SUM(Q7:U22)</f>
        <v>15606</v>
      </c>
      <c r="R23" s="782"/>
      <c r="S23" s="782"/>
      <c r="T23" s="782"/>
      <c r="U23" s="782"/>
      <c r="V23" s="782">
        <f t="shared" ref="V23" si="1">SUM(V7:Z22)</f>
        <v>14914</v>
      </c>
      <c r="W23" s="782"/>
      <c r="X23" s="782"/>
      <c r="Y23" s="782"/>
      <c r="Z23" s="782"/>
      <c r="AA23" s="782">
        <f>SUM(AA7:AE22)</f>
        <v>693</v>
      </c>
      <c r="AB23" s="782"/>
      <c r="AC23" s="782"/>
      <c r="AD23" s="782"/>
      <c r="AE23" s="783"/>
      <c r="AF23" s="784">
        <v>481</v>
      </c>
      <c r="AG23" s="782"/>
      <c r="AH23" s="782"/>
      <c r="AI23" s="782"/>
      <c r="AJ23" s="785"/>
      <c r="AK23" s="786"/>
      <c r="AL23" s="787"/>
      <c r="AM23" s="787"/>
      <c r="AN23" s="787"/>
      <c r="AO23" s="787"/>
      <c r="AP23" s="782">
        <f>SUM(AP7:AT22)</f>
        <v>12901</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348</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379</v>
      </c>
      <c r="C28" s="720"/>
      <c r="D28" s="720"/>
      <c r="E28" s="720"/>
      <c r="F28" s="720"/>
      <c r="G28" s="720"/>
      <c r="H28" s="720"/>
      <c r="I28" s="720"/>
      <c r="J28" s="720"/>
      <c r="K28" s="720"/>
      <c r="L28" s="720"/>
      <c r="M28" s="720"/>
      <c r="N28" s="720"/>
      <c r="O28" s="720"/>
      <c r="P28" s="721"/>
      <c r="Q28" s="810">
        <v>5775</v>
      </c>
      <c r="R28" s="811"/>
      <c r="S28" s="811"/>
      <c r="T28" s="811"/>
      <c r="U28" s="811"/>
      <c r="V28" s="811">
        <v>5167</v>
      </c>
      <c r="W28" s="811"/>
      <c r="X28" s="811"/>
      <c r="Y28" s="811"/>
      <c r="Z28" s="811"/>
      <c r="AA28" s="811">
        <v>608</v>
      </c>
      <c r="AB28" s="811"/>
      <c r="AC28" s="811"/>
      <c r="AD28" s="811"/>
      <c r="AE28" s="812"/>
      <c r="AF28" s="813">
        <v>608</v>
      </c>
      <c r="AG28" s="811"/>
      <c r="AH28" s="811"/>
      <c r="AI28" s="811"/>
      <c r="AJ28" s="814"/>
      <c r="AK28" s="815">
        <v>390</v>
      </c>
      <c r="AL28" s="806"/>
      <c r="AM28" s="806"/>
      <c r="AN28" s="806"/>
      <c r="AO28" s="806"/>
      <c r="AP28" s="806" t="s">
        <v>533</v>
      </c>
      <c r="AQ28" s="806"/>
      <c r="AR28" s="806"/>
      <c r="AS28" s="806"/>
      <c r="AT28" s="806"/>
      <c r="AU28" s="806" t="s">
        <v>534</v>
      </c>
      <c r="AV28" s="806"/>
      <c r="AW28" s="806"/>
      <c r="AX28" s="806"/>
      <c r="AY28" s="806"/>
      <c r="AZ28" s="807" t="s">
        <v>533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380</v>
      </c>
      <c r="C29" s="744"/>
      <c r="D29" s="744"/>
      <c r="E29" s="744"/>
      <c r="F29" s="744"/>
      <c r="G29" s="744"/>
      <c r="H29" s="744"/>
      <c r="I29" s="744"/>
      <c r="J29" s="744"/>
      <c r="K29" s="744"/>
      <c r="L29" s="744"/>
      <c r="M29" s="744"/>
      <c r="N29" s="744"/>
      <c r="O29" s="744"/>
      <c r="P29" s="745"/>
      <c r="Q29" s="746">
        <v>2715</v>
      </c>
      <c r="R29" s="747"/>
      <c r="S29" s="747"/>
      <c r="T29" s="747"/>
      <c r="U29" s="747"/>
      <c r="V29" s="747">
        <v>2672</v>
      </c>
      <c r="W29" s="747"/>
      <c r="X29" s="747"/>
      <c r="Y29" s="747"/>
      <c r="Z29" s="747"/>
      <c r="AA29" s="747">
        <v>43</v>
      </c>
      <c r="AB29" s="747"/>
      <c r="AC29" s="747"/>
      <c r="AD29" s="747"/>
      <c r="AE29" s="748"/>
      <c r="AF29" s="749">
        <v>43</v>
      </c>
      <c r="AG29" s="750"/>
      <c r="AH29" s="750"/>
      <c r="AI29" s="750"/>
      <c r="AJ29" s="751"/>
      <c r="AK29" s="818">
        <v>397</v>
      </c>
      <c r="AL29" s="819"/>
      <c r="AM29" s="819"/>
      <c r="AN29" s="819"/>
      <c r="AO29" s="819"/>
      <c r="AP29" s="819">
        <v>16</v>
      </c>
      <c r="AQ29" s="819"/>
      <c r="AR29" s="819"/>
      <c r="AS29" s="819"/>
      <c r="AT29" s="819"/>
      <c r="AU29" s="819" t="s">
        <v>534</v>
      </c>
      <c r="AV29" s="819"/>
      <c r="AW29" s="819"/>
      <c r="AX29" s="819"/>
      <c r="AY29" s="819"/>
      <c r="AZ29" s="820" t="s">
        <v>535</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381</v>
      </c>
      <c r="C30" s="744"/>
      <c r="D30" s="744"/>
      <c r="E30" s="744"/>
      <c r="F30" s="744"/>
      <c r="G30" s="744"/>
      <c r="H30" s="744"/>
      <c r="I30" s="744"/>
      <c r="J30" s="744"/>
      <c r="K30" s="744"/>
      <c r="L30" s="744"/>
      <c r="M30" s="744"/>
      <c r="N30" s="744"/>
      <c r="O30" s="744"/>
      <c r="P30" s="745"/>
      <c r="Q30" s="746">
        <v>711</v>
      </c>
      <c r="R30" s="747"/>
      <c r="S30" s="747"/>
      <c r="T30" s="747"/>
      <c r="U30" s="747"/>
      <c r="V30" s="747">
        <v>709</v>
      </c>
      <c r="W30" s="747"/>
      <c r="X30" s="747"/>
      <c r="Y30" s="747"/>
      <c r="Z30" s="747"/>
      <c r="AA30" s="747">
        <v>1</v>
      </c>
      <c r="AB30" s="747"/>
      <c r="AC30" s="747"/>
      <c r="AD30" s="747"/>
      <c r="AE30" s="748"/>
      <c r="AF30" s="749">
        <v>1</v>
      </c>
      <c r="AG30" s="750"/>
      <c r="AH30" s="750"/>
      <c r="AI30" s="750"/>
      <c r="AJ30" s="751"/>
      <c r="AK30" s="818">
        <v>406</v>
      </c>
      <c r="AL30" s="819"/>
      <c r="AM30" s="819"/>
      <c r="AN30" s="819"/>
      <c r="AO30" s="819"/>
      <c r="AP30" s="819" t="s">
        <v>534</v>
      </c>
      <c r="AQ30" s="819"/>
      <c r="AR30" s="819"/>
      <c r="AS30" s="819"/>
      <c r="AT30" s="819"/>
      <c r="AU30" s="819" t="s">
        <v>534</v>
      </c>
      <c r="AV30" s="819"/>
      <c r="AW30" s="819"/>
      <c r="AX30" s="819"/>
      <c r="AY30" s="819"/>
      <c r="AZ30" s="820" t="s">
        <v>534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382</v>
      </c>
      <c r="C31" s="744"/>
      <c r="D31" s="744"/>
      <c r="E31" s="744"/>
      <c r="F31" s="744"/>
      <c r="G31" s="744"/>
      <c r="H31" s="744"/>
      <c r="I31" s="744"/>
      <c r="J31" s="744"/>
      <c r="K31" s="744"/>
      <c r="L31" s="744"/>
      <c r="M31" s="744"/>
      <c r="N31" s="744"/>
      <c r="O31" s="744"/>
      <c r="P31" s="745"/>
      <c r="Q31" s="746">
        <v>1095</v>
      </c>
      <c r="R31" s="747"/>
      <c r="S31" s="747"/>
      <c r="T31" s="747"/>
      <c r="U31" s="747"/>
      <c r="V31" s="747">
        <v>944</v>
      </c>
      <c r="W31" s="747"/>
      <c r="X31" s="747"/>
      <c r="Y31" s="747"/>
      <c r="Z31" s="747"/>
      <c r="AA31" s="747">
        <v>151</v>
      </c>
      <c r="AB31" s="747"/>
      <c r="AC31" s="747"/>
      <c r="AD31" s="747"/>
      <c r="AE31" s="748"/>
      <c r="AF31" s="749">
        <v>785</v>
      </c>
      <c r="AG31" s="750"/>
      <c r="AH31" s="750"/>
      <c r="AI31" s="750"/>
      <c r="AJ31" s="751"/>
      <c r="AK31" s="818">
        <v>61</v>
      </c>
      <c r="AL31" s="819"/>
      <c r="AM31" s="819"/>
      <c r="AN31" s="819"/>
      <c r="AO31" s="819"/>
      <c r="AP31" s="819">
        <v>1122</v>
      </c>
      <c r="AQ31" s="819"/>
      <c r="AR31" s="819"/>
      <c r="AS31" s="819"/>
      <c r="AT31" s="819"/>
      <c r="AU31" s="819" t="s">
        <v>534</v>
      </c>
      <c r="AV31" s="819"/>
      <c r="AW31" s="819"/>
      <c r="AX31" s="819"/>
      <c r="AY31" s="819"/>
      <c r="AZ31" s="820" t="s">
        <v>535</v>
      </c>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384</v>
      </c>
      <c r="C32" s="744"/>
      <c r="D32" s="744"/>
      <c r="E32" s="744"/>
      <c r="F32" s="744"/>
      <c r="G32" s="744"/>
      <c r="H32" s="744"/>
      <c r="I32" s="744"/>
      <c r="J32" s="744"/>
      <c r="K32" s="744"/>
      <c r="L32" s="744"/>
      <c r="M32" s="744"/>
      <c r="N32" s="744"/>
      <c r="O32" s="744"/>
      <c r="P32" s="745"/>
      <c r="Q32" s="746">
        <v>2752</v>
      </c>
      <c r="R32" s="747"/>
      <c r="S32" s="747"/>
      <c r="T32" s="747"/>
      <c r="U32" s="747"/>
      <c r="V32" s="747">
        <v>2649</v>
      </c>
      <c r="W32" s="747"/>
      <c r="X32" s="747"/>
      <c r="Y32" s="747"/>
      <c r="Z32" s="747"/>
      <c r="AA32" s="747">
        <v>102</v>
      </c>
      <c r="AB32" s="747"/>
      <c r="AC32" s="747"/>
      <c r="AD32" s="747"/>
      <c r="AE32" s="748"/>
      <c r="AF32" s="749">
        <v>578</v>
      </c>
      <c r="AG32" s="750"/>
      <c r="AH32" s="750"/>
      <c r="AI32" s="750"/>
      <c r="AJ32" s="751"/>
      <c r="AK32" s="818">
        <v>590</v>
      </c>
      <c r="AL32" s="819"/>
      <c r="AM32" s="819"/>
      <c r="AN32" s="819"/>
      <c r="AO32" s="819"/>
      <c r="AP32" s="819">
        <v>6546</v>
      </c>
      <c r="AQ32" s="819"/>
      <c r="AR32" s="819"/>
      <c r="AS32" s="819"/>
      <c r="AT32" s="819"/>
      <c r="AU32" s="819">
        <v>4896</v>
      </c>
      <c r="AV32" s="819"/>
      <c r="AW32" s="819"/>
      <c r="AX32" s="819"/>
      <c r="AY32" s="819"/>
      <c r="AZ32" s="820" t="s">
        <v>534</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386</v>
      </c>
      <c r="C33" s="744"/>
      <c r="D33" s="744"/>
      <c r="E33" s="744"/>
      <c r="F33" s="744"/>
      <c r="G33" s="744"/>
      <c r="H33" s="744"/>
      <c r="I33" s="744"/>
      <c r="J33" s="744"/>
      <c r="K33" s="744"/>
      <c r="L33" s="744"/>
      <c r="M33" s="744"/>
      <c r="N33" s="744"/>
      <c r="O33" s="744"/>
      <c r="P33" s="745"/>
      <c r="Q33" s="746">
        <v>167</v>
      </c>
      <c r="R33" s="747"/>
      <c r="S33" s="747"/>
      <c r="T33" s="747"/>
      <c r="U33" s="747"/>
      <c r="V33" s="747">
        <v>153</v>
      </c>
      <c r="W33" s="747"/>
      <c r="X33" s="747"/>
      <c r="Y33" s="747"/>
      <c r="Z33" s="747"/>
      <c r="AA33" s="747">
        <v>14</v>
      </c>
      <c r="AB33" s="747"/>
      <c r="AC33" s="747"/>
      <c r="AD33" s="747"/>
      <c r="AE33" s="748"/>
      <c r="AF33" s="749">
        <v>14</v>
      </c>
      <c r="AG33" s="750"/>
      <c r="AH33" s="750"/>
      <c r="AI33" s="750"/>
      <c r="AJ33" s="751"/>
      <c r="AK33" s="818">
        <v>109</v>
      </c>
      <c r="AL33" s="819"/>
      <c r="AM33" s="819"/>
      <c r="AN33" s="819"/>
      <c r="AO33" s="819"/>
      <c r="AP33" s="819">
        <v>1159</v>
      </c>
      <c r="AQ33" s="819"/>
      <c r="AR33" s="819"/>
      <c r="AS33" s="819"/>
      <c r="AT33" s="819"/>
      <c r="AU33" s="819">
        <v>1159</v>
      </c>
      <c r="AV33" s="819"/>
      <c r="AW33" s="819"/>
      <c r="AX33" s="819"/>
      <c r="AY33" s="819"/>
      <c r="AZ33" s="820" t="s">
        <v>535</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387</v>
      </c>
      <c r="C34" s="744"/>
      <c r="D34" s="744"/>
      <c r="E34" s="744"/>
      <c r="F34" s="744"/>
      <c r="G34" s="744"/>
      <c r="H34" s="744"/>
      <c r="I34" s="744"/>
      <c r="J34" s="744"/>
      <c r="K34" s="744"/>
      <c r="L34" s="744"/>
      <c r="M34" s="744"/>
      <c r="N34" s="744"/>
      <c r="O34" s="744"/>
      <c r="P34" s="745"/>
      <c r="Q34" s="746">
        <v>96</v>
      </c>
      <c r="R34" s="747"/>
      <c r="S34" s="747"/>
      <c r="T34" s="747"/>
      <c r="U34" s="747"/>
      <c r="V34" s="747">
        <v>77</v>
      </c>
      <c r="W34" s="747"/>
      <c r="X34" s="747"/>
      <c r="Y34" s="747"/>
      <c r="Z34" s="747"/>
      <c r="AA34" s="747">
        <v>20</v>
      </c>
      <c r="AB34" s="747"/>
      <c r="AC34" s="747"/>
      <c r="AD34" s="747"/>
      <c r="AE34" s="748"/>
      <c r="AF34" s="749">
        <v>20</v>
      </c>
      <c r="AG34" s="750"/>
      <c r="AH34" s="750"/>
      <c r="AI34" s="750"/>
      <c r="AJ34" s="751"/>
      <c r="AK34" s="818" t="s">
        <v>535</v>
      </c>
      <c r="AL34" s="819"/>
      <c r="AM34" s="819"/>
      <c r="AN34" s="819"/>
      <c r="AO34" s="819"/>
      <c r="AP34" s="819" t="s">
        <v>534</v>
      </c>
      <c r="AQ34" s="819"/>
      <c r="AR34" s="819"/>
      <c r="AS34" s="819"/>
      <c r="AT34" s="819"/>
      <c r="AU34" s="819" t="s">
        <v>534</v>
      </c>
      <c r="AV34" s="819"/>
      <c r="AW34" s="819"/>
      <c r="AX34" s="819"/>
      <c r="AY34" s="819"/>
      <c r="AZ34" s="820" t="s">
        <v>534</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367</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2050</v>
      </c>
      <c r="AG63" s="830"/>
      <c r="AH63" s="830"/>
      <c r="AI63" s="830"/>
      <c r="AJ63" s="831"/>
      <c r="AK63" s="832"/>
      <c r="AL63" s="827"/>
      <c r="AM63" s="827"/>
      <c r="AN63" s="827"/>
      <c r="AO63" s="827"/>
      <c r="AP63" s="830">
        <v>8842</v>
      </c>
      <c r="AQ63" s="830"/>
      <c r="AR63" s="830"/>
      <c r="AS63" s="830"/>
      <c r="AT63" s="830"/>
      <c r="AU63" s="830">
        <f>SUM(AU28:AY34)</f>
        <v>6055</v>
      </c>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391</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392</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536</v>
      </c>
      <c r="C68" s="858"/>
      <c r="D68" s="858"/>
      <c r="E68" s="858"/>
      <c r="F68" s="858"/>
      <c r="G68" s="858"/>
      <c r="H68" s="858"/>
      <c r="I68" s="858"/>
      <c r="J68" s="858"/>
      <c r="K68" s="858"/>
      <c r="L68" s="858"/>
      <c r="M68" s="858"/>
      <c r="N68" s="858"/>
      <c r="O68" s="858"/>
      <c r="P68" s="859"/>
      <c r="Q68" s="860">
        <v>25450</v>
      </c>
      <c r="R68" s="854"/>
      <c r="S68" s="854"/>
      <c r="T68" s="854"/>
      <c r="U68" s="854"/>
      <c r="V68" s="854">
        <v>25429</v>
      </c>
      <c r="W68" s="854"/>
      <c r="X68" s="854"/>
      <c r="Y68" s="854"/>
      <c r="Z68" s="854"/>
      <c r="AA68" s="854">
        <v>22</v>
      </c>
      <c r="AB68" s="854"/>
      <c r="AC68" s="854"/>
      <c r="AD68" s="854"/>
      <c r="AE68" s="854"/>
      <c r="AF68" s="854">
        <v>22</v>
      </c>
      <c r="AG68" s="854"/>
      <c r="AH68" s="854"/>
      <c r="AI68" s="854"/>
      <c r="AJ68" s="854"/>
      <c r="AK68" s="854">
        <v>2967</v>
      </c>
      <c r="AL68" s="854"/>
      <c r="AM68" s="854"/>
      <c r="AN68" s="854"/>
      <c r="AO68" s="854"/>
      <c r="AP68" s="854" t="s">
        <v>533</v>
      </c>
      <c r="AQ68" s="854"/>
      <c r="AR68" s="854"/>
      <c r="AS68" s="854"/>
      <c r="AT68" s="854"/>
      <c r="AU68" s="854" t="s">
        <v>533</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537</v>
      </c>
      <c r="C69" s="862"/>
      <c r="D69" s="862"/>
      <c r="E69" s="862"/>
      <c r="F69" s="862"/>
      <c r="G69" s="862"/>
      <c r="H69" s="862"/>
      <c r="I69" s="862"/>
      <c r="J69" s="862"/>
      <c r="K69" s="862"/>
      <c r="L69" s="862"/>
      <c r="M69" s="862"/>
      <c r="N69" s="862"/>
      <c r="O69" s="862"/>
      <c r="P69" s="863"/>
      <c r="Q69" s="864">
        <v>202</v>
      </c>
      <c r="R69" s="819"/>
      <c r="S69" s="819"/>
      <c r="T69" s="819"/>
      <c r="U69" s="819"/>
      <c r="V69" s="819">
        <v>201</v>
      </c>
      <c r="W69" s="819"/>
      <c r="X69" s="819"/>
      <c r="Y69" s="819"/>
      <c r="Z69" s="819"/>
      <c r="AA69" s="819">
        <v>1</v>
      </c>
      <c r="AB69" s="819"/>
      <c r="AC69" s="819"/>
      <c r="AD69" s="819"/>
      <c r="AE69" s="819"/>
      <c r="AF69" s="819">
        <v>1</v>
      </c>
      <c r="AG69" s="819"/>
      <c r="AH69" s="819"/>
      <c r="AI69" s="819"/>
      <c r="AJ69" s="819"/>
      <c r="AK69" s="819">
        <v>50</v>
      </c>
      <c r="AL69" s="819"/>
      <c r="AM69" s="819"/>
      <c r="AN69" s="819"/>
      <c r="AO69" s="819"/>
      <c r="AP69" s="819" t="s">
        <v>533</v>
      </c>
      <c r="AQ69" s="819"/>
      <c r="AR69" s="819"/>
      <c r="AS69" s="819"/>
      <c r="AT69" s="819"/>
      <c r="AU69" s="819" t="s">
        <v>533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538</v>
      </c>
      <c r="C70" s="862"/>
      <c r="D70" s="862"/>
      <c r="E70" s="862"/>
      <c r="F70" s="862"/>
      <c r="G70" s="862"/>
      <c r="H70" s="862"/>
      <c r="I70" s="862"/>
      <c r="J70" s="862"/>
      <c r="K70" s="862"/>
      <c r="L70" s="862"/>
      <c r="M70" s="862"/>
      <c r="N70" s="862"/>
      <c r="O70" s="862"/>
      <c r="P70" s="863"/>
      <c r="Q70" s="864">
        <v>526</v>
      </c>
      <c r="R70" s="819"/>
      <c r="S70" s="819"/>
      <c r="T70" s="819"/>
      <c r="U70" s="819"/>
      <c r="V70" s="819">
        <v>379</v>
      </c>
      <c r="W70" s="819"/>
      <c r="X70" s="819"/>
      <c r="Y70" s="819"/>
      <c r="Z70" s="819"/>
      <c r="AA70" s="819">
        <v>147</v>
      </c>
      <c r="AB70" s="819"/>
      <c r="AC70" s="819"/>
      <c r="AD70" s="819"/>
      <c r="AE70" s="819"/>
      <c r="AF70" s="819">
        <v>147</v>
      </c>
      <c r="AG70" s="819"/>
      <c r="AH70" s="819"/>
      <c r="AI70" s="819"/>
      <c r="AJ70" s="819"/>
      <c r="AK70" s="819" t="s">
        <v>533</v>
      </c>
      <c r="AL70" s="819"/>
      <c r="AM70" s="819"/>
      <c r="AN70" s="819"/>
      <c r="AO70" s="819"/>
      <c r="AP70" s="819" t="s">
        <v>533</v>
      </c>
      <c r="AQ70" s="819"/>
      <c r="AR70" s="819"/>
      <c r="AS70" s="819"/>
      <c r="AT70" s="819"/>
      <c r="AU70" s="819" t="s">
        <v>533</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539</v>
      </c>
      <c r="C71" s="862"/>
      <c r="D71" s="862"/>
      <c r="E71" s="862"/>
      <c r="F71" s="862"/>
      <c r="G71" s="862"/>
      <c r="H71" s="862"/>
      <c r="I71" s="862"/>
      <c r="J71" s="862"/>
      <c r="K71" s="862"/>
      <c r="L71" s="862"/>
      <c r="M71" s="862"/>
      <c r="N71" s="862"/>
      <c r="O71" s="862"/>
      <c r="P71" s="863"/>
      <c r="Q71" s="864">
        <v>834</v>
      </c>
      <c r="R71" s="819"/>
      <c r="S71" s="819"/>
      <c r="T71" s="819"/>
      <c r="U71" s="819"/>
      <c r="V71" s="819">
        <v>831</v>
      </c>
      <c r="W71" s="819"/>
      <c r="X71" s="819"/>
      <c r="Y71" s="819"/>
      <c r="Z71" s="819"/>
      <c r="AA71" s="819">
        <v>3</v>
      </c>
      <c r="AB71" s="819"/>
      <c r="AC71" s="819"/>
      <c r="AD71" s="819"/>
      <c r="AE71" s="819"/>
      <c r="AF71" s="819">
        <v>3</v>
      </c>
      <c r="AG71" s="819"/>
      <c r="AH71" s="819"/>
      <c r="AI71" s="819"/>
      <c r="AJ71" s="819"/>
      <c r="AK71" s="819" t="s">
        <v>533</v>
      </c>
      <c r="AL71" s="819"/>
      <c r="AM71" s="819"/>
      <c r="AN71" s="819"/>
      <c r="AO71" s="819"/>
      <c r="AP71" s="819" t="s">
        <v>533</v>
      </c>
      <c r="AQ71" s="819"/>
      <c r="AR71" s="819"/>
      <c r="AS71" s="819"/>
      <c r="AT71" s="819"/>
      <c r="AU71" s="819" t="s">
        <v>543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540</v>
      </c>
      <c r="C72" s="862"/>
      <c r="D72" s="862"/>
      <c r="E72" s="862"/>
      <c r="F72" s="862"/>
      <c r="G72" s="862"/>
      <c r="H72" s="862"/>
      <c r="I72" s="862"/>
      <c r="J72" s="862"/>
      <c r="K72" s="862"/>
      <c r="L72" s="862"/>
      <c r="M72" s="862"/>
      <c r="N72" s="862"/>
      <c r="O72" s="862"/>
      <c r="P72" s="863"/>
      <c r="Q72" s="864">
        <v>293624</v>
      </c>
      <c r="R72" s="819"/>
      <c r="S72" s="819"/>
      <c r="T72" s="819"/>
      <c r="U72" s="819"/>
      <c r="V72" s="819">
        <v>284407</v>
      </c>
      <c r="W72" s="819"/>
      <c r="X72" s="819"/>
      <c r="Y72" s="819"/>
      <c r="Z72" s="819"/>
      <c r="AA72" s="819">
        <v>9218</v>
      </c>
      <c r="AB72" s="819"/>
      <c r="AC72" s="819"/>
      <c r="AD72" s="819"/>
      <c r="AE72" s="819"/>
      <c r="AF72" s="819">
        <v>9218</v>
      </c>
      <c r="AG72" s="819"/>
      <c r="AH72" s="819"/>
      <c r="AI72" s="819"/>
      <c r="AJ72" s="819"/>
      <c r="AK72" s="819">
        <v>3262</v>
      </c>
      <c r="AL72" s="819"/>
      <c r="AM72" s="819"/>
      <c r="AN72" s="819"/>
      <c r="AO72" s="819"/>
      <c r="AP72" s="819" t="s">
        <v>533</v>
      </c>
      <c r="AQ72" s="819"/>
      <c r="AR72" s="819"/>
      <c r="AS72" s="819"/>
      <c r="AT72" s="819"/>
      <c r="AU72" s="819" t="s">
        <v>543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541</v>
      </c>
      <c r="C73" s="862"/>
      <c r="D73" s="862"/>
      <c r="E73" s="862"/>
      <c r="F73" s="862"/>
      <c r="G73" s="862"/>
      <c r="H73" s="862"/>
      <c r="I73" s="862"/>
      <c r="J73" s="862"/>
      <c r="K73" s="862"/>
      <c r="L73" s="862"/>
      <c r="M73" s="862"/>
      <c r="N73" s="862"/>
      <c r="O73" s="862"/>
      <c r="P73" s="863"/>
      <c r="Q73" s="864">
        <v>739</v>
      </c>
      <c r="R73" s="819"/>
      <c r="S73" s="819"/>
      <c r="T73" s="819"/>
      <c r="U73" s="819"/>
      <c r="V73" s="819">
        <v>722</v>
      </c>
      <c r="W73" s="819"/>
      <c r="X73" s="819"/>
      <c r="Y73" s="819"/>
      <c r="Z73" s="819"/>
      <c r="AA73" s="819">
        <v>17</v>
      </c>
      <c r="AB73" s="819"/>
      <c r="AC73" s="819"/>
      <c r="AD73" s="819"/>
      <c r="AE73" s="819"/>
      <c r="AF73" s="819">
        <v>17</v>
      </c>
      <c r="AG73" s="819"/>
      <c r="AH73" s="819"/>
      <c r="AI73" s="819"/>
      <c r="AJ73" s="819"/>
      <c r="AK73" s="819">
        <v>74</v>
      </c>
      <c r="AL73" s="819"/>
      <c r="AM73" s="819"/>
      <c r="AN73" s="819"/>
      <c r="AO73" s="819"/>
      <c r="AP73" s="819">
        <v>570</v>
      </c>
      <c r="AQ73" s="819"/>
      <c r="AR73" s="819"/>
      <c r="AS73" s="819"/>
      <c r="AT73" s="819"/>
      <c r="AU73" s="819">
        <v>59</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545</v>
      </c>
      <c r="C74" s="862"/>
      <c r="D74" s="862"/>
      <c r="E74" s="862"/>
      <c r="F74" s="862"/>
      <c r="G74" s="862"/>
      <c r="H74" s="862"/>
      <c r="I74" s="862"/>
      <c r="J74" s="862"/>
      <c r="K74" s="862"/>
      <c r="L74" s="862"/>
      <c r="M74" s="862"/>
      <c r="N74" s="862"/>
      <c r="O74" s="862"/>
      <c r="P74" s="863"/>
      <c r="Q74" s="864">
        <v>4012</v>
      </c>
      <c r="R74" s="819"/>
      <c r="S74" s="819"/>
      <c r="T74" s="819"/>
      <c r="U74" s="819"/>
      <c r="V74" s="819">
        <v>3541</v>
      </c>
      <c r="W74" s="819"/>
      <c r="X74" s="819"/>
      <c r="Y74" s="819"/>
      <c r="Z74" s="819"/>
      <c r="AA74" s="819">
        <v>471</v>
      </c>
      <c r="AB74" s="819"/>
      <c r="AC74" s="819"/>
      <c r="AD74" s="819"/>
      <c r="AE74" s="819"/>
      <c r="AF74" s="819">
        <v>77</v>
      </c>
      <c r="AG74" s="819"/>
      <c r="AH74" s="819"/>
      <c r="AI74" s="819"/>
      <c r="AJ74" s="819"/>
      <c r="AK74" s="819">
        <v>67</v>
      </c>
      <c r="AL74" s="819"/>
      <c r="AM74" s="819"/>
      <c r="AN74" s="819"/>
      <c r="AO74" s="819"/>
      <c r="AP74" s="819">
        <v>1619</v>
      </c>
      <c r="AQ74" s="819"/>
      <c r="AR74" s="819"/>
      <c r="AS74" s="819"/>
      <c r="AT74" s="819"/>
      <c r="AU74" s="819">
        <v>18</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546</v>
      </c>
      <c r="C75" s="862"/>
      <c r="D75" s="862"/>
      <c r="E75" s="862"/>
      <c r="F75" s="862"/>
      <c r="G75" s="862"/>
      <c r="H75" s="862"/>
      <c r="I75" s="862"/>
      <c r="J75" s="862"/>
      <c r="K75" s="862"/>
      <c r="L75" s="862"/>
      <c r="M75" s="862"/>
      <c r="N75" s="862"/>
      <c r="O75" s="862"/>
      <c r="P75" s="863"/>
      <c r="Q75" s="867">
        <v>111</v>
      </c>
      <c r="R75" s="868"/>
      <c r="S75" s="868"/>
      <c r="T75" s="868"/>
      <c r="U75" s="818"/>
      <c r="V75" s="869">
        <v>108</v>
      </c>
      <c r="W75" s="868"/>
      <c r="X75" s="868"/>
      <c r="Y75" s="868"/>
      <c r="Z75" s="818"/>
      <c r="AA75" s="869">
        <v>2</v>
      </c>
      <c r="AB75" s="868"/>
      <c r="AC75" s="868"/>
      <c r="AD75" s="868"/>
      <c r="AE75" s="818"/>
      <c r="AF75" s="869">
        <v>2</v>
      </c>
      <c r="AG75" s="868"/>
      <c r="AH75" s="868"/>
      <c r="AI75" s="868"/>
      <c r="AJ75" s="818"/>
      <c r="AK75" s="869">
        <v>12</v>
      </c>
      <c r="AL75" s="868"/>
      <c r="AM75" s="868"/>
      <c r="AN75" s="868"/>
      <c r="AO75" s="818"/>
      <c r="AP75" s="869" t="s">
        <v>548</v>
      </c>
      <c r="AQ75" s="868"/>
      <c r="AR75" s="868"/>
      <c r="AS75" s="868"/>
      <c r="AT75" s="818"/>
      <c r="AU75" s="869" t="s">
        <v>550</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547</v>
      </c>
      <c r="C76" s="862"/>
      <c r="D76" s="862"/>
      <c r="E76" s="862"/>
      <c r="F76" s="862"/>
      <c r="G76" s="862"/>
      <c r="H76" s="862"/>
      <c r="I76" s="862"/>
      <c r="J76" s="862"/>
      <c r="K76" s="862"/>
      <c r="L76" s="862"/>
      <c r="M76" s="862"/>
      <c r="N76" s="862"/>
      <c r="O76" s="862"/>
      <c r="P76" s="863"/>
      <c r="Q76" s="867">
        <v>10</v>
      </c>
      <c r="R76" s="868"/>
      <c r="S76" s="868"/>
      <c r="T76" s="868"/>
      <c r="U76" s="818"/>
      <c r="V76" s="869">
        <v>9</v>
      </c>
      <c r="W76" s="868"/>
      <c r="X76" s="868"/>
      <c r="Y76" s="868"/>
      <c r="Z76" s="818"/>
      <c r="AA76" s="869">
        <v>1</v>
      </c>
      <c r="AB76" s="868"/>
      <c r="AC76" s="868"/>
      <c r="AD76" s="868"/>
      <c r="AE76" s="818"/>
      <c r="AF76" s="869">
        <v>1</v>
      </c>
      <c r="AG76" s="868"/>
      <c r="AH76" s="868"/>
      <c r="AI76" s="868"/>
      <c r="AJ76" s="818"/>
      <c r="AK76" s="869">
        <v>0</v>
      </c>
      <c r="AL76" s="868"/>
      <c r="AM76" s="868"/>
      <c r="AN76" s="868"/>
      <c r="AO76" s="818"/>
      <c r="AP76" s="869" t="s">
        <v>549</v>
      </c>
      <c r="AQ76" s="868"/>
      <c r="AR76" s="868"/>
      <c r="AS76" s="868"/>
      <c r="AT76" s="818"/>
      <c r="AU76" s="869" t="s">
        <v>550</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542</v>
      </c>
      <c r="C77" s="862"/>
      <c r="D77" s="862"/>
      <c r="E77" s="862"/>
      <c r="F77" s="862"/>
      <c r="G77" s="862"/>
      <c r="H77" s="862"/>
      <c r="I77" s="862"/>
      <c r="J77" s="862"/>
      <c r="K77" s="862"/>
      <c r="L77" s="862"/>
      <c r="M77" s="862"/>
      <c r="N77" s="862"/>
      <c r="O77" s="862"/>
      <c r="P77" s="863"/>
      <c r="Q77" s="867">
        <v>276</v>
      </c>
      <c r="R77" s="868"/>
      <c r="S77" s="868"/>
      <c r="T77" s="868"/>
      <c r="U77" s="818"/>
      <c r="V77" s="869">
        <v>250</v>
      </c>
      <c r="W77" s="868"/>
      <c r="X77" s="868"/>
      <c r="Y77" s="868"/>
      <c r="Z77" s="818"/>
      <c r="AA77" s="869">
        <v>27</v>
      </c>
      <c r="AB77" s="868"/>
      <c r="AC77" s="868"/>
      <c r="AD77" s="868"/>
      <c r="AE77" s="818"/>
      <c r="AF77" s="869">
        <v>27</v>
      </c>
      <c r="AG77" s="868"/>
      <c r="AH77" s="868"/>
      <c r="AI77" s="868"/>
      <c r="AJ77" s="818"/>
      <c r="AK77" s="869" t="s">
        <v>533</v>
      </c>
      <c r="AL77" s="868"/>
      <c r="AM77" s="868"/>
      <c r="AN77" s="868"/>
      <c r="AO77" s="818"/>
      <c r="AP77" s="869">
        <v>221</v>
      </c>
      <c r="AQ77" s="868"/>
      <c r="AR77" s="868"/>
      <c r="AS77" s="868"/>
      <c r="AT77" s="818"/>
      <c r="AU77" s="869">
        <v>92</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367</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9511</v>
      </c>
      <c r="AG88" s="830"/>
      <c r="AH88" s="830"/>
      <c r="AI88" s="830"/>
      <c r="AJ88" s="830"/>
      <c r="AK88" s="827"/>
      <c r="AL88" s="827"/>
      <c r="AM88" s="827"/>
      <c r="AN88" s="827"/>
      <c r="AO88" s="827"/>
      <c r="AP88" s="830">
        <v>2411</v>
      </c>
      <c r="AQ88" s="830"/>
      <c r="AR88" s="830"/>
      <c r="AS88" s="830"/>
      <c r="AT88" s="830"/>
      <c r="AU88" s="830">
        <v>169</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v>
      </c>
      <c r="CS102" s="838"/>
      <c r="CT102" s="838"/>
      <c r="CU102" s="838"/>
      <c r="CV102" s="881"/>
      <c r="CW102" s="880" t="s">
        <v>533</v>
      </c>
      <c r="CX102" s="838"/>
      <c r="CY102" s="838"/>
      <c r="CZ102" s="838"/>
      <c r="DA102" s="881"/>
      <c r="DB102" s="880" t="s">
        <v>533</v>
      </c>
      <c r="DC102" s="838"/>
      <c r="DD102" s="838"/>
      <c r="DE102" s="838"/>
      <c r="DF102" s="881"/>
      <c r="DG102" s="880" t="s">
        <v>533</v>
      </c>
      <c r="DH102" s="838"/>
      <c r="DI102" s="838"/>
      <c r="DJ102" s="838"/>
      <c r="DK102" s="881"/>
      <c r="DL102" s="880" t="s">
        <v>533</v>
      </c>
      <c r="DM102" s="838"/>
      <c r="DN102" s="838"/>
      <c r="DO102" s="838"/>
      <c r="DP102" s="881"/>
      <c r="DQ102" s="880" t="s">
        <v>533</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286</v>
      </c>
      <c r="AG109" s="883"/>
      <c r="AH109" s="883"/>
      <c r="AI109" s="883"/>
      <c r="AJ109" s="884"/>
      <c r="AK109" s="882" t="s">
        <v>285</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286</v>
      </c>
      <c r="BW109" s="883"/>
      <c r="BX109" s="883"/>
      <c r="BY109" s="883"/>
      <c r="BZ109" s="884"/>
      <c r="CA109" s="882" t="s">
        <v>285</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286</v>
      </c>
      <c r="DM109" s="883"/>
      <c r="DN109" s="883"/>
      <c r="DO109" s="883"/>
      <c r="DP109" s="884"/>
      <c r="DQ109" s="882" t="s">
        <v>285</v>
      </c>
      <c r="DR109" s="883"/>
      <c r="DS109" s="883"/>
      <c r="DT109" s="883"/>
      <c r="DU109" s="884"/>
      <c r="DV109" s="882" t="s">
        <v>403</v>
      </c>
      <c r="DW109" s="883"/>
      <c r="DX109" s="883"/>
      <c r="DY109" s="883"/>
      <c r="DZ109" s="885"/>
    </row>
    <row r="110" spans="1:131" s="197" customFormat="1" ht="26.25" customHeight="1" x14ac:dyDescent="0.15">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1325670</v>
      </c>
      <c r="AB110" s="890"/>
      <c r="AC110" s="890"/>
      <c r="AD110" s="890"/>
      <c r="AE110" s="891"/>
      <c r="AF110" s="892">
        <v>1353849</v>
      </c>
      <c r="AG110" s="890"/>
      <c r="AH110" s="890"/>
      <c r="AI110" s="890"/>
      <c r="AJ110" s="891"/>
      <c r="AK110" s="892">
        <v>1292209</v>
      </c>
      <c r="AL110" s="890"/>
      <c r="AM110" s="890"/>
      <c r="AN110" s="890"/>
      <c r="AO110" s="891"/>
      <c r="AP110" s="893">
        <v>16</v>
      </c>
      <c r="AQ110" s="894"/>
      <c r="AR110" s="894"/>
      <c r="AS110" s="894"/>
      <c r="AT110" s="895"/>
      <c r="AU110" s="896" t="s">
        <v>61</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12397751</v>
      </c>
      <c r="BR110" s="927"/>
      <c r="BS110" s="927"/>
      <c r="BT110" s="927"/>
      <c r="BU110" s="927"/>
      <c r="BV110" s="927">
        <v>12393454</v>
      </c>
      <c r="BW110" s="927"/>
      <c r="BX110" s="927"/>
      <c r="BY110" s="927"/>
      <c r="BZ110" s="927"/>
      <c r="CA110" s="927">
        <v>12901488</v>
      </c>
      <c r="CB110" s="927"/>
      <c r="CC110" s="927"/>
      <c r="CD110" s="927"/>
      <c r="CE110" s="927"/>
      <c r="CF110" s="941">
        <v>160.1</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x14ac:dyDescent="0.15">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13765</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x14ac:dyDescent="0.15">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7397678</v>
      </c>
      <c r="BR112" s="920"/>
      <c r="BS112" s="920"/>
      <c r="BT112" s="920"/>
      <c r="BU112" s="920"/>
      <c r="BV112" s="920">
        <v>6843313</v>
      </c>
      <c r="BW112" s="920"/>
      <c r="BX112" s="920"/>
      <c r="BY112" s="920"/>
      <c r="BZ112" s="920"/>
      <c r="CA112" s="920">
        <v>6055001</v>
      </c>
      <c r="CB112" s="920"/>
      <c r="CC112" s="920"/>
      <c r="CD112" s="920"/>
      <c r="CE112" s="920"/>
      <c r="CF112" s="914">
        <v>75.2</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x14ac:dyDescent="0.15">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633852</v>
      </c>
      <c r="AB113" s="934"/>
      <c r="AC113" s="934"/>
      <c r="AD113" s="934"/>
      <c r="AE113" s="935"/>
      <c r="AF113" s="936">
        <v>573157</v>
      </c>
      <c r="AG113" s="934"/>
      <c r="AH113" s="934"/>
      <c r="AI113" s="934"/>
      <c r="AJ113" s="935"/>
      <c r="AK113" s="936">
        <v>562242</v>
      </c>
      <c r="AL113" s="934"/>
      <c r="AM113" s="934"/>
      <c r="AN113" s="934"/>
      <c r="AO113" s="935"/>
      <c r="AP113" s="937">
        <v>7</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269810</v>
      </c>
      <c r="BR113" s="920"/>
      <c r="BS113" s="920"/>
      <c r="BT113" s="920"/>
      <c r="BU113" s="920"/>
      <c r="BV113" s="920">
        <v>188504</v>
      </c>
      <c r="BW113" s="920"/>
      <c r="BX113" s="920"/>
      <c r="BY113" s="920"/>
      <c r="BZ113" s="920"/>
      <c r="CA113" s="920">
        <v>169085</v>
      </c>
      <c r="CB113" s="920"/>
      <c r="CC113" s="920"/>
      <c r="CD113" s="920"/>
      <c r="CE113" s="920"/>
      <c r="CF113" s="914">
        <v>2.1</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x14ac:dyDescent="0.15">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104627</v>
      </c>
      <c r="AB114" s="959"/>
      <c r="AC114" s="959"/>
      <c r="AD114" s="959"/>
      <c r="AE114" s="960"/>
      <c r="AF114" s="961">
        <v>86933</v>
      </c>
      <c r="AG114" s="959"/>
      <c r="AH114" s="959"/>
      <c r="AI114" s="959"/>
      <c r="AJ114" s="960"/>
      <c r="AK114" s="961">
        <v>42748</v>
      </c>
      <c r="AL114" s="959"/>
      <c r="AM114" s="959"/>
      <c r="AN114" s="959"/>
      <c r="AO114" s="960"/>
      <c r="AP114" s="962">
        <v>0.5</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1890833</v>
      </c>
      <c r="BR114" s="920"/>
      <c r="BS114" s="920"/>
      <c r="BT114" s="920"/>
      <c r="BU114" s="920"/>
      <c r="BV114" s="920">
        <v>1758641</v>
      </c>
      <c r="BW114" s="920"/>
      <c r="BX114" s="920"/>
      <c r="BY114" s="920"/>
      <c r="BZ114" s="920"/>
      <c r="CA114" s="920">
        <v>961759</v>
      </c>
      <c r="CB114" s="920"/>
      <c r="CC114" s="920"/>
      <c r="CD114" s="920"/>
      <c r="CE114" s="920"/>
      <c r="CF114" s="914">
        <v>11.9</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x14ac:dyDescent="0.15">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v>4957</v>
      </c>
      <c r="BR115" s="920"/>
      <c r="BS115" s="920"/>
      <c r="BT115" s="920"/>
      <c r="BU115" s="920"/>
      <c r="BV115" s="920">
        <v>15857</v>
      </c>
      <c r="BW115" s="920"/>
      <c r="BX115" s="920"/>
      <c r="BY115" s="920"/>
      <c r="BZ115" s="920"/>
      <c r="CA115" s="920" t="s">
        <v>111</v>
      </c>
      <c r="CB115" s="920"/>
      <c r="CC115" s="920"/>
      <c r="CD115" s="920"/>
      <c r="CE115" s="920"/>
      <c r="CF115" s="914" t="s">
        <v>111</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13765</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x14ac:dyDescent="0.15">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2064149</v>
      </c>
      <c r="AB117" s="966"/>
      <c r="AC117" s="966"/>
      <c r="AD117" s="966"/>
      <c r="AE117" s="967"/>
      <c r="AF117" s="965">
        <v>2013939</v>
      </c>
      <c r="AG117" s="966"/>
      <c r="AH117" s="966"/>
      <c r="AI117" s="966"/>
      <c r="AJ117" s="967"/>
      <c r="AK117" s="965">
        <v>1897199</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x14ac:dyDescent="0.15">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286</v>
      </c>
      <c r="AG118" s="883"/>
      <c r="AH118" s="883"/>
      <c r="AI118" s="883"/>
      <c r="AJ118" s="884"/>
      <c r="AK118" s="882" t="s">
        <v>285</v>
      </c>
      <c r="AL118" s="883"/>
      <c r="AM118" s="883"/>
      <c r="AN118" s="883"/>
      <c r="AO118" s="884"/>
      <c r="AP118" s="990" t="s">
        <v>403</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431</v>
      </c>
      <c r="BP118" s="994"/>
      <c r="BQ118" s="985">
        <v>21974794</v>
      </c>
      <c r="BR118" s="986"/>
      <c r="BS118" s="986"/>
      <c r="BT118" s="986"/>
      <c r="BU118" s="986"/>
      <c r="BV118" s="986">
        <v>21199769</v>
      </c>
      <c r="BW118" s="986"/>
      <c r="BX118" s="986"/>
      <c r="BY118" s="986"/>
      <c r="BZ118" s="986"/>
      <c r="CA118" s="986">
        <v>20087333</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x14ac:dyDescent="0.15">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6308342</v>
      </c>
      <c r="BR119" s="927"/>
      <c r="BS119" s="927"/>
      <c r="BT119" s="927"/>
      <c r="BU119" s="927"/>
      <c r="BV119" s="927">
        <v>6517947</v>
      </c>
      <c r="BW119" s="927"/>
      <c r="BX119" s="927"/>
      <c r="BY119" s="927"/>
      <c r="BZ119" s="927"/>
      <c r="CA119" s="927">
        <v>6793638</v>
      </c>
      <c r="CB119" s="927"/>
      <c r="CC119" s="927"/>
      <c r="CD119" s="927"/>
      <c r="CE119" s="927"/>
      <c r="CF119" s="941">
        <v>84.3</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x14ac:dyDescent="0.15">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3076472</v>
      </c>
      <c r="BR120" s="920"/>
      <c r="BS120" s="920"/>
      <c r="BT120" s="920"/>
      <c r="BU120" s="920"/>
      <c r="BV120" s="920">
        <v>2956041</v>
      </c>
      <c r="BW120" s="920"/>
      <c r="BX120" s="920"/>
      <c r="BY120" s="920"/>
      <c r="BZ120" s="920"/>
      <c r="CA120" s="920">
        <v>2856116</v>
      </c>
      <c r="CB120" s="920"/>
      <c r="CC120" s="920"/>
      <c r="CD120" s="920"/>
      <c r="CE120" s="920"/>
      <c r="CF120" s="914">
        <v>35.4</v>
      </c>
      <c r="CG120" s="915"/>
      <c r="CH120" s="915"/>
      <c r="CI120" s="915"/>
      <c r="CJ120" s="915"/>
      <c r="CK120" s="1013" t="s">
        <v>437</v>
      </c>
      <c r="CL120" s="1014"/>
      <c r="CM120" s="1014"/>
      <c r="CN120" s="1014"/>
      <c r="CO120" s="1015"/>
      <c r="CP120" s="1021" t="s">
        <v>384</v>
      </c>
      <c r="CQ120" s="1022"/>
      <c r="CR120" s="1022"/>
      <c r="CS120" s="1022"/>
      <c r="CT120" s="1022"/>
      <c r="CU120" s="1022"/>
      <c r="CV120" s="1022"/>
      <c r="CW120" s="1022"/>
      <c r="CX120" s="1022"/>
      <c r="CY120" s="1022"/>
      <c r="CZ120" s="1022"/>
      <c r="DA120" s="1022"/>
      <c r="DB120" s="1022"/>
      <c r="DC120" s="1022"/>
      <c r="DD120" s="1022"/>
      <c r="DE120" s="1022"/>
      <c r="DF120" s="1023"/>
      <c r="DG120" s="926">
        <v>6155071</v>
      </c>
      <c r="DH120" s="927"/>
      <c r="DI120" s="927"/>
      <c r="DJ120" s="927"/>
      <c r="DK120" s="927"/>
      <c r="DL120" s="927">
        <v>5639834</v>
      </c>
      <c r="DM120" s="927"/>
      <c r="DN120" s="927"/>
      <c r="DO120" s="927"/>
      <c r="DP120" s="927"/>
      <c r="DQ120" s="927">
        <v>4896419</v>
      </c>
      <c r="DR120" s="927"/>
      <c r="DS120" s="927"/>
      <c r="DT120" s="927"/>
      <c r="DU120" s="927"/>
      <c r="DV120" s="928">
        <v>60.8</v>
      </c>
      <c r="DW120" s="928"/>
      <c r="DX120" s="928"/>
      <c r="DY120" s="928"/>
      <c r="DZ120" s="929"/>
    </row>
    <row r="121" spans="1:130" s="197" customFormat="1" ht="26.25" customHeight="1" x14ac:dyDescent="0.15">
      <c r="A121" s="975"/>
      <c r="B121" s="946"/>
      <c r="C121" s="1010" t="s">
        <v>438</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439</v>
      </c>
      <c r="BA121" s="971"/>
      <c r="BB121" s="971"/>
      <c r="BC121" s="971"/>
      <c r="BD121" s="971"/>
      <c r="BE121" s="971"/>
      <c r="BF121" s="971"/>
      <c r="BG121" s="971"/>
      <c r="BH121" s="971"/>
      <c r="BI121" s="971"/>
      <c r="BJ121" s="971"/>
      <c r="BK121" s="971"/>
      <c r="BL121" s="971"/>
      <c r="BM121" s="971"/>
      <c r="BN121" s="971"/>
      <c r="BO121" s="971"/>
      <c r="BP121" s="972"/>
      <c r="BQ121" s="985">
        <v>13207784</v>
      </c>
      <c r="BR121" s="986"/>
      <c r="BS121" s="986"/>
      <c r="BT121" s="986"/>
      <c r="BU121" s="986"/>
      <c r="BV121" s="986">
        <v>13231563</v>
      </c>
      <c r="BW121" s="986"/>
      <c r="BX121" s="986"/>
      <c r="BY121" s="986"/>
      <c r="BZ121" s="986"/>
      <c r="CA121" s="986">
        <v>13487150</v>
      </c>
      <c r="CB121" s="986"/>
      <c r="CC121" s="986"/>
      <c r="CD121" s="986"/>
      <c r="CE121" s="986"/>
      <c r="CF121" s="1024">
        <v>167.4</v>
      </c>
      <c r="CG121" s="1025"/>
      <c r="CH121" s="1025"/>
      <c r="CI121" s="1025"/>
      <c r="CJ121" s="1025"/>
      <c r="CK121" s="1016"/>
      <c r="CL121" s="1017"/>
      <c r="CM121" s="1017"/>
      <c r="CN121" s="1017"/>
      <c r="CO121" s="1018"/>
      <c r="CP121" s="1007" t="s">
        <v>440</v>
      </c>
      <c r="CQ121" s="1008"/>
      <c r="CR121" s="1008"/>
      <c r="CS121" s="1008"/>
      <c r="CT121" s="1008"/>
      <c r="CU121" s="1008"/>
      <c r="CV121" s="1008"/>
      <c r="CW121" s="1008"/>
      <c r="CX121" s="1008"/>
      <c r="CY121" s="1008"/>
      <c r="CZ121" s="1008"/>
      <c r="DA121" s="1008"/>
      <c r="DB121" s="1008"/>
      <c r="DC121" s="1008"/>
      <c r="DD121" s="1008"/>
      <c r="DE121" s="1008"/>
      <c r="DF121" s="1009"/>
      <c r="DG121" s="919">
        <v>1242607</v>
      </c>
      <c r="DH121" s="920"/>
      <c r="DI121" s="920"/>
      <c r="DJ121" s="920"/>
      <c r="DK121" s="920"/>
      <c r="DL121" s="920">
        <v>1203479</v>
      </c>
      <c r="DM121" s="920"/>
      <c r="DN121" s="920"/>
      <c r="DO121" s="920"/>
      <c r="DP121" s="920"/>
      <c r="DQ121" s="920">
        <v>1158582</v>
      </c>
      <c r="DR121" s="920"/>
      <c r="DS121" s="920"/>
      <c r="DT121" s="920"/>
      <c r="DU121" s="920"/>
      <c r="DV121" s="921">
        <v>14.4</v>
      </c>
      <c r="DW121" s="921"/>
      <c r="DX121" s="921"/>
      <c r="DY121" s="921"/>
      <c r="DZ121" s="922"/>
    </row>
    <row r="122" spans="1:130" s="197" customFormat="1" ht="26.25" customHeight="1" x14ac:dyDescent="0.15">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441</v>
      </c>
      <c r="AB122" s="959"/>
      <c r="AC122" s="959"/>
      <c r="AD122" s="959"/>
      <c r="AE122" s="960"/>
      <c r="AF122" s="961" t="s">
        <v>441</v>
      </c>
      <c r="AG122" s="959"/>
      <c r="AH122" s="959"/>
      <c r="AI122" s="959"/>
      <c r="AJ122" s="960"/>
      <c r="AK122" s="961" t="s">
        <v>441</v>
      </c>
      <c r="AL122" s="959"/>
      <c r="AM122" s="959"/>
      <c r="AN122" s="959"/>
      <c r="AO122" s="960"/>
      <c r="AP122" s="962" t="s">
        <v>441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442</v>
      </c>
      <c r="BP122" s="994"/>
      <c r="BQ122" s="1034">
        <v>22592598</v>
      </c>
      <c r="BR122" s="1035"/>
      <c r="BS122" s="1035"/>
      <c r="BT122" s="1035"/>
      <c r="BU122" s="1035"/>
      <c r="BV122" s="1035">
        <v>22705551</v>
      </c>
      <c r="BW122" s="1035"/>
      <c r="BX122" s="1035"/>
      <c r="BY122" s="1035"/>
      <c r="BZ122" s="1035"/>
      <c r="CA122" s="1035">
        <v>23136904</v>
      </c>
      <c r="CB122" s="1035"/>
      <c r="CC122" s="1035"/>
      <c r="CD122" s="1035"/>
      <c r="CE122" s="1035"/>
      <c r="CF122" s="987"/>
      <c r="CG122" s="988"/>
      <c r="CH122" s="988"/>
      <c r="CI122" s="988"/>
      <c r="CJ122" s="989"/>
      <c r="CK122" s="1016"/>
      <c r="CL122" s="1017"/>
      <c r="CM122" s="1017"/>
      <c r="CN122" s="1017"/>
      <c r="CO122" s="1018"/>
      <c r="CP122" s="1007" t="s">
        <v>382</v>
      </c>
      <c r="CQ122" s="1008"/>
      <c r="CR122" s="1008"/>
      <c r="CS122" s="1008"/>
      <c r="CT122" s="1008"/>
      <c r="CU122" s="1008"/>
      <c r="CV122" s="1008"/>
      <c r="CW122" s="1008"/>
      <c r="CX122" s="1008"/>
      <c r="CY122" s="1008"/>
      <c r="CZ122" s="1008"/>
      <c r="DA122" s="1008"/>
      <c r="DB122" s="1008"/>
      <c r="DC122" s="1008"/>
      <c r="DD122" s="1008"/>
      <c r="DE122" s="1008"/>
      <c r="DF122" s="1009"/>
      <c r="DG122" s="919" t="s">
        <v>111</v>
      </c>
      <c r="DH122" s="920"/>
      <c r="DI122" s="920"/>
      <c r="DJ122" s="920"/>
      <c r="DK122" s="920"/>
      <c r="DL122" s="920" t="s">
        <v>111</v>
      </c>
      <c r="DM122" s="920"/>
      <c r="DN122" s="920"/>
      <c r="DO122" s="920"/>
      <c r="DP122" s="920"/>
      <c r="DQ122" s="920" t="s">
        <v>111</v>
      </c>
      <c r="DR122" s="920"/>
      <c r="DS122" s="920"/>
      <c r="DT122" s="920"/>
      <c r="DU122" s="920"/>
      <c r="DV122" s="921" t="s">
        <v>111</v>
      </c>
      <c r="DW122" s="921"/>
      <c r="DX122" s="921"/>
      <c r="DY122" s="921"/>
      <c r="DZ122" s="922"/>
    </row>
    <row r="123" spans="1:130" s="197" customFormat="1" ht="26.25" customHeight="1" thickBot="1" x14ac:dyDescent="0.2">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t="s">
        <v>111</v>
      </c>
      <c r="DH123" s="959"/>
      <c r="DI123" s="959"/>
      <c r="DJ123" s="959"/>
      <c r="DK123" s="960"/>
      <c r="DL123" s="961" t="s">
        <v>111</v>
      </c>
      <c r="DM123" s="959"/>
      <c r="DN123" s="959"/>
      <c r="DO123" s="959"/>
      <c r="DP123" s="960"/>
      <c r="DQ123" s="961" t="s">
        <v>111</v>
      </c>
      <c r="DR123" s="959"/>
      <c r="DS123" s="959"/>
      <c r="DT123" s="959"/>
      <c r="DU123" s="960"/>
      <c r="DV123" s="962" t="s">
        <v>111</v>
      </c>
      <c r="DW123" s="963"/>
      <c r="DX123" s="963"/>
      <c r="DY123" s="963"/>
      <c r="DZ123" s="964"/>
    </row>
    <row r="124" spans="1:130" s="197" customFormat="1" ht="26.25" customHeight="1" x14ac:dyDescent="0.15">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x14ac:dyDescent="0.2">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x14ac:dyDescent="0.15">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x14ac:dyDescent="0.2">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453</v>
      </c>
      <c r="AY127" s="887"/>
      <c r="AZ127" s="887"/>
      <c r="BA127" s="887"/>
      <c r="BB127" s="887"/>
      <c r="BC127" s="887"/>
      <c r="BD127" s="887"/>
      <c r="BE127" s="888"/>
      <c r="BF127" s="1041" t="s">
        <v>111</v>
      </c>
      <c r="BG127" s="1042"/>
      <c r="BH127" s="1042"/>
      <c r="BI127" s="1042"/>
      <c r="BJ127" s="1042"/>
      <c r="BK127" s="1042"/>
      <c r="BL127" s="1051"/>
      <c r="BM127" s="1041">
        <v>13.47</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v>4957</v>
      </c>
      <c r="DH127" s="1048"/>
      <c r="DI127" s="1048"/>
      <c r="DJ127" s="1048"/>
      <c r="DK127" s="1048"/>
      <c r="DL127" s="1048">
        <v>15857</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x14ac:dyDescent="0.15">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89">
        <v>341680</v>
      </c>
      <c r="AB128" s="1090"/>
      <c r="AC128" s="1090"/>
      <c r="AD128" s="1090"/>
      <c r="AE128" s="1091"/>
      <c r="AF128" s="1092">
        <v>355762</v>
      </c>
      <c r="AG128" s="1090"/>
      <c r="AH128" s="1090"/>
      <c r="AI128" s="1090"/>
      <c r="AJ128" s="1091"/>
      <c r="AK128" s="1092">
        <v>366335</v>
      </c>
      <c r="AL128" s="1090"/>
      <c r="AM128" s="1090"/>
      <c r="AN128" s="1090"/>
      <c r="AO128" s="1091"/>
      <c r="AP128" s="1093"/>
      <c r="AQ128" s="1094"/>
      <c r="AR128" s="1094"/>
      <c r="AS128" s="1094"/>
      <c r="AT128" s="1095"/>
      <c r="AU128" s="235"/>
      <c r="AV128" s="235"/>
      <c r="AW128" s="235"/>
      <c r="AX128" s="1054" t="s">
        <v>457</v>
      </c>
      <c r="AY128" s="950"/>
      <c r="AZ128" s="950"/>
      <c r="BA128" s="950"/>
      <c r="BB128" s="950"/>
      <c r="BC128" s="950"/>
      <c r="BD128" s="950"/>
      <c r="BE128" s="951"/>
      <c r="BF128" s="1066" t="s">
        <v>111</v>
      </c>
      <c r="BG128" s="1067"/>
      <c r="BH128" s="1067"/>
      <c r="BI128" s="1067"/>
      <c r="BJ128" s="1067"/>
      <c r="BK128" s="1067"/>
      <c r="BL128" s="1068"/>
      <c r="BM128" s="1066">
        <v>18.47</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9118923</v>
      </c>
      <c r="AB129" s="959"/>
      <c r="AC129" s="959"/>
      <c r="AD129" s="959"/>
      <c r="AE129" s="960"/>
      <c r="AF129" s="961">
        <v>9246398</v>
      </c>
      <c r="AG129" s="959"/>
      <c r="AH129" s="959"/>
      <c r="AI129" s="959"/>
      <c r="AJ129" s="960"/>
      <c r="AK129" s="961">
        <v>9267538</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5.7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1149995</v>
      </c>
      <c r="AB130" s="959"/>
      <c r="AC130" s="959"/>
      <c r="AD130" s="959"/>
      <c r="AE130" s="960"/>
      <c r="AF130" s="961">
        <v>1172823</v>
      </c>
      <c r="AG130" s="959"/>
      <c r="AH130" s="959"/>
      <c r="AI130" s="959"/>
      <c r="AJ130" s="960"/>
      <c r="AK130" s="961">
        <v>1210360</v>
      </c>
      <c r="AL130" s="959"/>
      <c r="AM130" s="959"/>
      <c r="AN130" s="959"/>
      <c r="AO130" s="960"/>
      <c r="AP130" s="1063"/>
      <c r="AQ130" s="1064"/>
      <c r="AR130" s="1064"/>
      <c r="AS130" s="1064"/>
      <c r="AT130" s="1065"/>
      <c r="AU130" s="235"/>
      <c r="AV130" s="235"/>
      <c r="AW130" s="235"/>
      <c r="AX130" s="1113" t="s">
        <v>462</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463</v>
      </c>
      <c r="X131" s="1084"/>
      <c r="Y131" s="1084"/>
      <c r="Z131" s="1085"/>
      <c r="AA131" s="997">
        <v>7968928</v>
      </c>
      <c r="AB131" s="998"/>
      <c r="AC131" s="998"/>
      <c r="AD131" s="998"/>
      <c r="AE131" s="999"/>
      <c r="AF131" s="1000">
        <v>8073575</v>
      </c>
      <c r="AG131" s="998"/>
      <c r="AH131" s="998"/>
      <c r="AI131" s="998"/>
      <c r="AJ131" s="999"/>
      <c r="AK131" s="1000">
        <v>8057178</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464</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465</v>
      </c>
      <c r="W132" s="1101"/>
      <c r="X132" s="1101"/>
      <c r="Y132" s="1101"/>
      <c r="Z132" s="1102"/>
      <c r="AA132" s="1103">
        <v>7.1838269840000004</v>
      </c>
      <c r="AB132" s="1104"/>
      <c r="AC132" s="1104"/>
      <c r="AD132" s="1104"/>
      <c r="AE132" s="1105"/>
      <c r="AF132" s="1106">
        <v>6.011636728</v>
      </c>
      <c r="AG132" s="1104"/>
      <c r="AH132" s="1104"/>
      <c r="AI132" s="1104"/>
      <c r="AJ132" s="1105"/>
      <c r="AK132" s="1106">
        <v>3.9778691749999999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466</v>
      </c>
      <c r="W133" s="1108"/>
      <c r="X133" s="1108"/>
      <c r="Y133" s="1108"/>
      <c r="Z133" s="1109"/>
      <c r="AA133" s="1110">
        <v>8.6999999999999993</v>
      </c>
      <c r="AB133" s="1111"/>
      <c r="AC133" s="1111"/>
      <c r="AD133" s="1111"/>
      <c r="AE133" s="1112"/>
      <c r="AF133" s="1110">
        <v>7.2</v>
      </c>
      <c r="AG133" s="1111"/>
      <c r="AH133" s="1111"/>
      <c r="AI133" s="1111"/>
      <c r="AJ133" s="1112"/>
      <c r="AK133" s="1110">
        <v>5.7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76"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19" t="s">
        <v>474</v>
      </c>
      <c r="H9" s="1120"/>
      <c r="I9" s="1120"/>
      <c r="J9" s="1121"/>
      <c r="K9" s="263">
        <v>2836900</v>
      </c>
      <c r="L9" s="264">
        <v>59629</v>
      </c>
      <c r="M9" s="265">
        <v>59313</v>
      </c>
      <c r="N9" s="266">
        <v>0.5</v>
      </c>
    </row>
    <row r="10" spans="1:16" x14ac:dyDescent="0.15">
      <c r="A10" s="248"/>
      <c r="B10" s="244"/>
      <c r="C10" s="244"/>
      <c r="D10" s="244"/>
      <c r="E10" s="244"/>
      <c r="F10" s="244"/>
      <c r="G10" s="1119" t="s">
        <v>475</v>
      </c>
      <c r="H10" s="1120"/>
      <c r="I10" s="1120"/>
      <c r="J10" s="1121"/>
      <c r="K10" s="267">
        <v>155174</v>
      </c>
      <c r="L10" s="268">
        <v>3262</v>
      </c>
      <c r="M10" s="269">
        <v>5376</v>
      </c>
      <c r="N10" s="270">
        <v>-39.299999999999997</v>
      </c>
    </row>
    <row r="11" spans="1:16" ht="13.5" customHeight="1" x14ac:dyDescent="0.15">
      <c r="A11" s="248"/>
      <c r="B11" s="244"/>
      <c r="C11" s="244"/>
      <c r="D11" s="244"/>
      <c r="E11" s="244"/>
      <c r="F11" s="244"/>
      <c r="G11" s="1119" t="s">
        <v>476</v>
      </c>
      <c r="H11" s="1120"/>
      <c r="I11" s="1120"/>
      <c r="J11" s="1121"/>
      <c r="K11" s="267">
        <v>21430</v>
      </c>
      <c r="L11" s="268">
        <v>450</v>
      </c>
      <c r="M11" s="269">
        <v>7786</v>
      </c>
      <c r="N11" s="270">
        <v>-94.2</v>
      </c>
    </row>
    <row r="12" spans="1:16" ht="13.5" customHeight="1" x14ac:dyDescent="0.15">
      <c r="A12" s="248"/>
      <c r="B12" s="244"/>
      <c r="C12" s="244"/>
      <c r="D12" s="244"/>
      <c r="E12" s="244"/>
      <c r="F12" s="244"/>
      <c r="G12" s="1119" t="s">
        <v>477</v>
      </c>
      <c r="H12" s="1120"/>
      <c r="I12" s="1120"/>
      <c r="J12" s="1121"/>
      <c r="K12" s="267" t="s">
        <v>478</v>
      </c>
      <c r="L12" s="268" t="s">
        <v>478</v>
      </c>
      <c r="M12" s="269">
        <v>131</v>
      </c>
      <c r="N12" s="270" t="s">
        <v>478</v>
      </c>
    </row>
    <row r="13" spans="1:16" ht="13.5" customHeight="1" x14ac:dyDescent="0.15">
      <c r="A13" s="248"/>
      <c r="B13" s="244"/>
      <c r="C13" s="244"/>
      <c r="D13" s="244"/>
      <c r="E13" s="244"/>
      <c r="F13" s="244"/>
      <c r="G13" s="1119" t="s">
        <v>479</v>
      </c>
      <c r="H13" s="1120"/>
      <c r="I13" s="1120"/>
      <c r="J13" s="1121"/>
      <c r="K13" s="267" t="s">
        <v>478</v>
      </c>
      <c r="L13" s="268" t="s">
        <v>478</v>
      </c>
      <c r="M13" s="269">
        <v>5</v>
      </c>
      <c r="N13" s="270" t="s">
        <v>478</v>
      </c>
    </row>
    <row r="14" spans="1:16" ht="13.5" customHeight="1" x14ac:dyDescent="0.15">
      <c r="A14" s="248"/>
      <c r="B14" s="244"/>
      <c r="C14" s="244"/>
      <c r="D14" s="244"/>
      <c r="E14" s="244"/>
      <c r="F14" s="244"/>
      <c r="G14" s="1119" t="s">
        <v>480</v>
      </c>
      <c r="H14" s="1120"/>
      <c r="I14" s="1120"/>
      <c r="J14" s="1121"/>
      <c r="K14" s="267">
        <v>135066</v>
      </c>
      <c r="L14" s="268">
        <v>2839</v>
      </c>
      <c r="M14" s="269">
        <v>2777</v>
      </c>
      <c r="N14" s="270">
        <v>2.2000000000000002</v>
      </c>
    </row>
    <row r="15" spans="1:16" ht="13.5" customHeight="1" x14ac:dyDescent="0.15">
      <c r="A15" s="248"/>
      <c r="B15" s="244"/>
      <c r="C15" s="244"/>
      <c r="D15" s="244"/>
      <c r="E15" s="244"/>
      <c r="F15" s="244"/>
      <c r="G15" s="1119" t="s">
        <v>481</v>
      </c>
      <c r="H15" s="1120"/>
      <c r="I15" s="1120"/>
      <c r="J15" s="1121"/>
      <c r="K15" s="267">
        <v>18518</v>
      </c>
      <c r="L15" s="268">
        <v>389</v>
      </c>
      <c r="M15" s="269">
        <v>1317</v>
      </c>
      <c r="N15" s="270">
        <v>-70.5</v>
      </c>
    </row>
    <row r="16" spans="1:16" x14ac:dyDescent="0.15">
      <c r="A16" s="248"/>
      <c r="B16" s="244"/>
      <c r="C16" s="244"/>
      <c r="D16" s="244"/>
      <c r="E16" s="244"/>
      <c r="F16" s="244"/>
      <c r="G16" s="1122" t="s">
        <v>482</v>
      </c>
      <c r="H16" s="1123"/>
      <c r="I16" s="1123"/>
      <c r="J16" s="1124"/>
      <c r="K16" s="268">
        <v>-282595</v>
      </c>
      <c r="L16" s="268">
        <v>-5940</v>
      </c>
      <c r="M16" s="269">
        <v>-6006</v>
      </c>
      <c r="N16" s="270">
        <v>-1.1000000000000001</v>
      </c>
    </row>
    <row r="17" spans="1:16" x14ac:dyDescent="0.15">
      <c r="A17" s="248"/>
      <c r="B17" s="244"/>
      <c r="C17" s="244"/>
      <c r="D17" s="244"/>
      <c r="E17" s="244"/>
      <c r="F17" s="244"/>
      <c r="G17" s="1122" t="s">
        <v>170</v>
      </c>
      <c r="H17" s="1123"/>
      <c r="I17" s="1123"/>
      <c r="J17" s="1124"/>
      <c r="K17" s="268">
        <v>2884493</v>
      </c>
      <c r="L17" s="268">
        <v>60629</v>
      </c>
      <c r="M17" s="269">
        <v>70700</v>
      </c>
      <c r="N17" s="270">
        <v>-14.2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4" t="s">
        <v>487</v>
      </c>
      <c r="H21" s="1115"/>
      <c r="I21" s="1115"/>
      <c r="J21" s="1116"/>
      <c r="K21" s="280">
        <v>5.65</v>
      </c>
      <c r="L21" s="281">
        <v>6.73</v>
      </c>
      <c r="M21" s="282">
        <v>-1.08</v>
      </c>
      <c r="N21" s="249"/>
      <c r="O21" s="283"/>
      <c r="P21" s="279"/>
    </row>
    <row r="22" spans="1:16" s="284" customFormat="1" x14ac:dyDescent="0.15">
      <c r="A22" s="279"/>
      <c r="B22" s="249"/>
      <c r="C22" s="249"/>
      <c r="D22" s="249"/>
      <c r="E22" s="249"/>
      <c r="F22" s="249"/>
      <c r="G22" s="1114" t="s">
        <v>488</v>
      </c>
      <c r="H22" s="1115"/>
      <c r="I22" s="1115"/>
      <c r="J22" s="1116"/>
      <c r="K22" s="285">
        <v>97.6</v>
      </c>
      <c r="L22" s="286">
        <v>96.8</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30" t="s">
        <v>491</v>
      </c>
      <c r="H32" s="1131"/>
      <c r="I32" s="1131"/>
      <c r="J32" s="1132"/>
      <c r="K32" s="294">
        <v>1292209</v>
      </c>
      <c r="L32" s="294">
        <v>27161</v>
      </c>
      <c r="M32" s="295">
        <v>33640</v>
      </c>
      <c r="N32" s="296">
        <v>-19.3</v>
      </c>
    </row>
    <row r="33" spans="1:16" ht="13.5" customHeight="1" x14ac:dyDescent="0.15">
      <c r="A33" s="248"/>
      <c r="B33" s="244"/>
      <c r="C33" s="244"/>
      <c r="D33" s="244"/>
      <c r="E33" s="244"/>
      <c r="F33" s="244"/>
      <c r="G33" s="1130" t="s">
        <v>492</v>
      </c>
      <c r="H33" s="1131"/>
      <c r="I33" s="1131"/>
      <c r="J33" s="1132"/>
      <c r="K33" s="294" t="s">
        <v>478</v>
      </c>
      <c r="L33" s="294" t="s">
        <v>478</v>
      </c>
      <c r="M33" s="295" t="s">
        <v>478</v>
      </c>
      <c r="N33" s="296" t="s">
        <v>478</v>
      </c>
    </row>
    <row r="34" spans="1:16" ht="27" customHeight="1" x14ac:dyDescent="0.15">
      <c r="A34" s="248"/>
      <c r="B34" s="244"/>
      <c r="C34" s="244"/>
      <c r="D34" s="244"/>
      <c r="E34" s="244"/>
      <c r="F34" s="244"/>
      <c r="G34" s="1130" t="s">
        <v>493</v>
      </c>
      <c r="H34" s="1131"/>
      <c r="I34" s="1131"/>
      <c r="J34" s="1132"/>
      <c r="K34" s="294" t="s">
        <v>478</v>
      </c>
      <c r="L34" s="294" t="s">
        <v>478</v>
      </c>
      <c r="M34" s="295">
        <v>3</v>
      </c>
      <c r="N34" s="296" t="s">
        <v>478</v>
      </c>
    </row>
    <row r="35" spans="1:16" ht="27" customHeight="1" x14ac:dyDescent="0.15">
      <c r="A35" s="248"/>
      <c r="B35" s="244"/>
      <c r="C35" s="244"/>
      <c r="D35" s="244"/>
      <c r="E35" s="244"/>
      <c r="F35" s="244"/>
      <c r="G35" s="1130" t="s">
        <v>494</v>
      </c>
      <c r="H35" s="1131"/>
      <c r="I35" s="1131"/>
      <c r="J35" s="1132"/>
      <c r="K35" s="294">
        <v>562242</v>
      </c>
      <c r="L35" s="294">
        <v>11818</v>
      </c>
      <c r="M35" s="295">
        <v>10374</v>
      </c>
      <c r="N35" s="296">
        <v>13.9</v>
      </c>
    </row>
    <row r="36" spans="1:16" ht="27" customHeight="1" x14ac:dyDescent="0.15">
      <c r="A36" s="248"/>
      <c r="B36" s="244"/>
      <c r="C36" s="244"/>
      <c r="D36" s="244"/>
      <c r="E36" s="244"/>
      <c r="F36" s="244"/>
      <c r="G36" s="1130" t="s">
        <v>495</v>
      </c>
      <c r="H36" s="1131"/>
      <c r="I36" s="1131"/>
      <c r="J36" s="1132"/>
      <c r="K36" s="294">
        <v>42748</v>
      </c>
      <c r="L36" s="294">
        <v>899</v>
      </c>
      <c r="M36" s="295">
        <v>2665</v>
      </c>
      <c r="N36" s="296">
        <v>-66.3</v>
      </c>
    </row>
    <row r="37" spans="1:16" ht="13.5" customHeight="1" x14ac:dyDescent="0.15">
      <c r="A37" s="248"/>
      <c r="B37" s="244"/>
      <c r="C37" s="244"/>
      <c r="D37" s="244"/>
      <c r="E37" s="244"/>
      <c r="F37" s="244"/>
      <c r="G37" s="1130" t="s">
        <v>496</v>
      </c>
      <c r="H37" s="1131"/>
      <c r="I37" s="1131"/>
      <c r="J37" s="1132"/>
      <c r="K37" s="294" t="s">
        <v>478</v>
      </c>
      <c r="L37" s="294" t="s">
        <v>478</v>
      </c>
      <c r="M37" s="295">
        <v>1343</v>
      </c>
      <c r="N37" s="296" t="s">
        <v>478</v>
      </c>
    </row>
    <row r="38" spans="1:16" ht="27" customHeight="1" x14ac:dyDescent="0.15">
      <c r="A38" s="248"/>
      <c r="B38" s="244"/>
      <c r="C38" s="244"/>
      <c r="D38" s="244"/>
      <c r="E38" s="244"/>
      <c r="F38" s="244"/>
      <c r="G38" s="1133" t="s">
        <v>497</v>
      </c>
      <c r="H38" s="1134"/>
      <c r="I38" s="1134"/>
      <c r="J38" s="1135"/>
      <c r="K38" s="297" t="s">
        <v>478</v>
      </c>
      <c r="L38" s="297" t="s">
        <v>478</v>
      </c>
      <c r="M38" s="298">
        <v>2</v>
      </c>
      <c r="N38" s="299" t="s">
        <v>478</v>
      </c>
      <c r="O38" s="293"/>
    </row>
    <row r="39" spans="1:16" x14ac:dyDescent="0.15">
      <c r="A39" s="248"/>
      <c r="B39" s="244"/>
      <c r="C39" s="244"/>
      <c r="D39" s="244"/>
      <c r="E39" s="244"/>
      <c r="F39" s="244"/>
      <c r="G39" s="1133" t="s">
        <v>498</v>
      </c>
      <c r="H39" s="1134"/>
      <c r="I39" s="1134"/>
      <c r="J39" s="1135"/>
      <c r="K39" s="300">
        <v>-366335</v>
      </c>
      <c r="L39" s="300">
        <v>-7700</v>
      </c>
      <c r="M39" s="301">
        <v>-3110</v>
      </c>
      <c r="N39" s="302">
        <v>147.6</v>
      </c>
      <c r="O39" s="293"/>
    </row>
    <row r="40" spans="1:16" ht="27" customHeight="1" x14ac:dyDescent="0.15">
      <c r="A40" s="248"/>
      <c r="B40" s="244"/>
      <c r="C40" s="244"/>
      <c r="D40" s="244"/>
      <c r="E40" s="244"/>
      <c r="F40" s="244"/>
      <c r="G40" s="1130" t="s">
        <v>499</v>
      </c>
      <c r="H40" s="1131"/>
      <c r="I40" s="1131"/>
      <c r="J40" s="1132"/>
      <c r="K40" s="300">
        <v>-1210360</v>
      </c>
      <c r="L40" s="300">
        <v>-25441</v>
      </c>
      <c r="M40" s="301">
        <v>-31707</v>
      </c>
      <c r="N40" s="302">
        <v>-19.8</v>
      </c>
      <c r="O40" s="293"/>
    </row>
    <row r="41" spans="1:16" x14ac:dyDescent="0.15">
      <c r="A41" s="248"/>
      <c r="B41" s="244"/>
      <c r="C41" s="244"/>
      <c r="D41" s="244"/>
      <c r="E41" s="244"/>
      <c r="F41" s="244"/>
      <c r="G41" s="1136" t="s">
        <v>280</v>
      </c>
      <c r="H41" s="1137"/>
      <c r="I41" s="1137"/>
      <c r="J41" s="1138"/>
      <c r="K41" s="294">
        <v>320504</v>
      </c>
      <c r="L41" s="300">
        <v>6737</v>
      </c>
      <c r="M41" s="301">
        <v>13210</v>
      </c>
      <c r="N41" s="302">
        <v>-49</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5" t="s">
        <v>469</v>
      </c>
      <c r="J49" s="1127" t="s">
        <v>503</v>
      </c>
      <c r="K49" s="1128"/>
      <c r="L49" s="1128"/>
      <c r="M49" s="1128"/>
      <c r="N49" s="1129"/>
    </row>
    <row r="50" spans="1:14" x14ac:dyDescent="0.15">
      <c r="A50" s="248"/>
      <c r="B50" s="244"/>
      <c r="C50" s="244"/>
      <c r="D50" s="244"/>
      <c r="E50" s="244"/>
      <c r="F50" s="244"/>
      <c r="G50" s="312"/>
      <c r="H50" s="313"/>
      <c r="I50" s="1126"/>
      <c r="J50" s="314" t="s">
        <v>504</v>
      </c>
      <c r="K50" s="315" t="s">
        <v>505</v>
      </c>
      <c r="L50" s="316" t="s">
        <v>506</v>
      </c>
      <c r="M50" s="317" t="s">
        <v>507</v>
      </c>
      <c r="N50" s="318" t="s">
        <v>508</v>
      </c>
    </row>
    <row r="51" spans="1:14" x14ac:dyDescent="0.15">
      <c r="A51" s="248"/>
      <c r="B51" s="244"/>
      <c r="C51" s="244"/>
      <c r="D51" s="244"/>
      <c r="E51" s="244"/>
      <c r="F51" s="244"/>
      <c r="G51" s="310" t="s">
        <v>509</v>
      </c>
      <c r="H51" s="311"/>
      <c r="I51" s="319">
        <v>1529274</v>
      </c>
      <c r="J51" s="320">
        <v>32743</v>
      </c>
      <c r="K51" s="321">
        <v>-25.4</v>
      </c>
      <c r="L51" s="322">
        <v>49426</v>
      </c>
      <c r="M51" s="323">
        <v>4.5999999999999996</v>
      </c>
      <c r="N51" s="324">
        <v>-30</v>
      </c>
    </row>
    <row r="52" spans="1:14" x14ac:dyDescent="0.15">
      <c r="A52" s="248"/>
      <c r="B52" s="244"/>
      <c r="C52" s="244"/>
      <c r="D52" s="244"/>
      <c r="E52" s="244"/>
      <c r="F52" s="244"/>
      <c r="G52" s="325"/>
      <c r="H52" s="326" t="s">
        <v>510</v>
      </c>
      <c r="I52" s="327">
        <v>381129</v>
      </c>
      <c r="J52" s="328">
        <v>8160</v>
      </c>
      <c r="K52" s="329">
        <v>-58.1</v>
      </c>
      <c r="L52" s="330">
        <v>26568</v>
      </c>
      <c r="M52" s="331">
        <v>-4.5999999999999996</v>
      </c>
      <c r="N52" s="332">
        <v>-53.5</v>
      </c>
    </row>
    <row r="53" spans="1:14" x14ac:dyDescent="0.15">
      <c r="A53" s="248"/>
      <c r="B53" s="244"/>
      <c r="C53" s="244"/>
      <c r="D53" s="244"/>
      <c r="E53" s="244"/>
      <c r="F53" s="244"/>
      <c r="G53" s="310" t="s">
        <v>511</v>
      </c>
      <c r="H53" s="311"/>
      <c r="I53" s="319">
        <v>864584</v>
      </c>
      <c r="J53" s="320">
        <v>18567</v>
      </c>
      <c r="K53" s="321">
        <v>-43.3</v>
      </c>
      <c r="L53" s="322">
        <v>42839</v>
      </c>
      <c r="M53" s="323">
        <v>-13.3</v>
      </c>
      <c r="N53" s="324">
        <v>-30</v>
      </c>
    </row>
    <row r="54" spans="1:14" x14ac:dyDescent="0.15">
      <c r="A54" s="248"/>
      <c r="B54" s="244"/>
      <c r="C54" s="244"/>
      <c r="D54" s="244"/>
      <c r="E54" s="244"/>
      <c r="F54" s="244"/>
      <c r="G54" s="325"/>
      <c r="H54" s="326" t="s">
        <v>510</v>
      </c>
      <c r="I54" s="327">
        <v>319903</v>
      </c>
      <c r="J54" s="328">
        <v>6870</v>
      </c>
      <c r="K54" s="329">
        <v>-15.8</v>
      </c>
      <c r="L54" s="330">
        <v>22027</v>
      </c>
      <c r="M54" s="331">
        <v>-17.100000000000001</v>
      </c>
      <c r="N54" s="332">
        <v>1.3</v>
      </c>
    </row>
    <row r="55" spans="1:14" x14ac:dyDescent="0.15">
      <c r="A55" s="248"/>
      <c r="B55" s="244"/>
      <c r="C55" s="244"/>
      <c r="D55" s="244"/>
      <c r="E55" s="244"/>
      <c r="F55" s="244"/>
      <c r="G55" s="310" t="s">
        <v>512</v>
      </c>
      <c r="H55" s="311"/>
      <c r="I55" s="319">
        <v>2968220</v>
      </c>
      <c r="J55" s="320">
        <v>63030</v>
      </c>
      <c r="K55" s="321">
        <v>239.5</v>
      </c>
      <c r="L55" s="322">
        <v>46819</v>
      </c>
      <c r="M55" s="323">
        <v>9.3000000000000007</v>
      </c>
      <c r="N55" s="324">
        <v>230.2</v>
      </c>
    </row>
    <row r="56" spans="1:14" x14ac:dyDescent="0.15">
      <c r="A56" s="248"/>
      <c r="B56" s="244"/>
      <c r="C56" s="244"/>
      <c r="D56" s="244"/>
      <c r="E56" s="244"/>
      <c r="F56" s="244"/>
      <c r="G56" s="325"/>
      <c r="H56" s="326" t="s">
        <v>510</v>
      </c>
      <c r="I56" s="327">
        <v>323879</v>
      </c>
      <c r="J56" s="328">
        <v>6878</v>
      </c>
      <c r="K56" s="329">
        <v>0.1</v>
      </c>
      <c r="L56" s="330">
        <v>24121</v>
      </c>
      <c r="M56" s="331">
        <v>9.5</v>
      </c>
      <c r="N56" s="332">
        <v>-9.4</v>
      </c>
    </row>
    <row r="57" spans="1:14" x14ac:dyDescent="0.15">
      <c r="A57" s="248"/>
      <c r="B57" s="244"/>
      <c r="C57" s="244"/>
      <c r="D57" s="244"/>
      <c r="E57" s="244"/>
      <c r="F57" s="244"/>
      <c r="G57" s="310" t="s">
        <v>513</v>
      </c>
      <c r="H57" s="311"/>
      <c r="I57" s="319">
        <v>2015528</v>
      </c>
      <c r="J57" s="320">
        <v>42647</v>
      </c>
      <c r="K57" s="321">
        <v>-32.299999999999997</v>
      </c>
      <c r="L57" s="322">
        <v>53270</v>
      </c>
      <c r="M57" s="323">
        <v>13.8</v>
      </c>
      <c r="N57" s="324">
        <v>-46.1</v>
      </c>
    </row>
    <row r="58" spans="1:14" x14ac:dyDescent="0.15">
      <c r="A58" s="248"/>
      <c r="B58" s="244"/>
      <c r="C58" s="244"/>
      <c r="D58" s="244"/>
      <c r="E58" s="244"/>
      <c r="F58" s="244"/>
      <c r="G58" s="325"/>
      <c r="H58" s="326" t="s">
        <v>510</v>
      </c>
      <c r="I58" s="327">
        <v>702187</v>
      </c>
      <c r="J58" s="328">
        <v>14858</v>
      </c>
      <c r="K58" s="329">
        <v>116</v>
      </c>
      <c r="L58" s="330">
        <v>24316</v>
      </c>
      <c r="M58" s="331">
        <v>0.8</v>
      </c>
      <c r="N58" s="332">
        <v>115.2</v>
      </c>
    </row>
    <row r="59" spans="1:14" x14ac:dyDescent="0.15">
      <c r="A59" s="248"/>
      <c r="B59" s="244"/>
      <c r="C59" s="244"/>
      <c r="D59" s="244"/>
      <c r="E59" s="244"/>
      <c r="F59" s="244"/>
      <c r="G59" s="310" t="s">
        <v>514</v>
      </c>
      <c r="H59" s="311"/>
      <c r="I59" s="319">
        <v>2664917</v>
      </c>
      <c r="J59" s="320">
        <v>56014</v>
      </c>
      <c r="K59" s="321">
        <v>31.3</v>
      </c>
      <c r="L59" s="322">
        <v>53292</v>
      </c>
      <c r="M59" s="323">
        <v>0</v>
      </c>
      <c r="N59" s="324">
        <v>31.3</v>
      </c>
    </row>
    <row r="60" spans="1:14" x14ac:dyDescent="0.15">
      <c r="A60" s="248"/>
      <c r="B60" s="244"/>
      <c r="C60" s="244"/>
      <c r="D60" s="244"/>
      <c r="E60" s="244"/>
      <c r="F60" s="244"/>
      <c r="G60" s="325"/>
      <c r="H60" s="326" t="s">
        <v>510</v>
      </c>
      <c r="I60" s="333">
        <v>906002</v>
      </c>
      <c r="J60" s="328">
        <v>19043</v>
      </c>
      <c r="K60" s="329">
        <v>28.2</v>
      </c>
      <c r="L60" s="330">
        <v>28900</v>
      </c>
      <c r="M60" s="331">
        <v>18.899999999999999</v>
      </c>
      <c r="N60" s="332">
        <v>9.3000000000000007</v>
      </c>
    </row>
    <row r="61" spans="1:14" x14ac:dyDescent="0.15">
      <c r="A61" s="248"/>
      <c r="B61" s="244"/>
      <c r="C61" s="244"/>
      <c r="D61" s="244"/>
      <c r="E61" s="244"/>
      <c r="F61" s="244"/>
      <c r="G61" s="310" t="s">
        <v>515</v>
      </c>
      <c r="H61" s="334"/>
      <c r="I61" s="335">
        <v>2008505</v>
      </c>
      <c r="J61" s="336">
        <v>42600</v>
      </c>
      <c r="K61" s="337">
        <v>34</v>
      </c>
      <c r="L61" s="338">
        <v>49129</v>
      </c>
      <c r="M61" s="339">
        <v>2.9</v>
      </c>
      <c r="N61" s="324">
        <v>31.1</v>
      </c>
    </row>
    <row r="62" spans="1:14" x14ac:dyDescent="0.15">
      <c r="A62" s="248"/>
      <c r="B62" s="244"/>
      <c r="C62" s="244"/>
      <c r="D62" s="244"/>
      <c r="E62" s="244"/>
      <c r="F62" s="244"/>
      <c r="G62" s="325"/>
      <c r="H62" s="326" t="s">
        <v>510</v>
      </c>
      <c r="I62" s="327">
        <v>526620</v>
      </c>
      <c r="J62" s="328">
        <v>11162</v>
      </c>
      <c r="K62" s="329">
        <v>14.1</v>
      </c>
      <c r="L62" s="330">
        <v>25186</v>
      </c>
      <c r="M62" s="331">
        <v>1.5</v>
      </c>
      <c r="N62" s="332">
        <v>12.6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18.059999999999999</v>
      </c>
      <c r="G47" s="12">
        <v>29.11</v>
      </c>
      <c r="H47" s="12">
        <v>38.96</v>
      </c>
      <c r="I47" s="12">
        <v>40.229999999999997</v>
      </c>
      <c r="J47" s="13">
        <v>40.14</v>
      </c>
    </row>
    <row r="48" spans="2:10" ht="57.75" customHeight="1" x14ac:dyDescent="0.15">
      <c r="B48" s="14"/>
      <c r="C48" s="1141" t="s">
        <v>4</v>
      </c>
      <c r="D48" s="1141"/>
      <c r="E48" s="1142"/>
      <c r="F48" s="15">
        <v>10.42</v>
      </c>
      <c r="G48" s="16">
        <v>11.05</v>
      </c>
      <c r="H48" s="16">
        <v>6.29</v>
      </c>
      <c r="I48" s="16">
        <v>8.2899999999999991</v>
      </c>
      <c r="J48" s="17">
        <v>5.2</v>
      </c>
    </row>
    <row r="49" spans="2:10" ht="57.75" customHeight="1" thickBot="1" x14ac:dyDescent="0.2">
      <c r="B49" s="18"/>
      <c r="C49" s="1143" t="s">
        <v>5</v>
      </c>
      <c r="D49" s="1143"/>
      <c r="E49" s="1144"/>
      <c r="F49" s="19">
        <v>8.8000000000000007</v>
      </c>
      <c r="G49" s="20">
        <v>11.51</v>
      </c>
      <c r="H49" s="20">
        <v>4.95</v>
      </c>
      <c r="I49" s="20">
        <v>3.9</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523</v>
      </c>
      <c r="D34" s="1151"/>
      <c r="E34" s="1152"/>
      <c r="F34" s="32">
        <v>11.63</v>
      </c>
      <c r="G34" s="33">
        <v>9.66</v>
      </c>
      <c r="H34" s="33">
        <v>8.31</v>
      </c>
      <c r="I34" s="33">
        <v>9.18</v>
      </c>
      <c r="J34" s="34">
        <v>8.4600000000000009</v>
      </c>
      <c r="K34" s="22"/>
      <c r="L34" s="22"/>
      <c r="M34" s="22"/>
      <c r="N34" s="22"/>
      <c r="O34" s="22"/>
      <c r="P34" s="22"/>
    </row>
    <row r="35" spans="1:16" ht="39" customHeight="1" x14ac:dyDescent="0.15">
      <c r="A35" s="22"/>
      <c r="B35" s="35"/>
      <c r="C35" s="1145" t="s">
        <v>524</v>
      </c>
      <c r="D35" s="1146"/>
      <c r="E35" s="1147"/>
      <c r="F35" s="36">
        <v>6.34</v>
      </c>
      <c r="G35" s="37">
        <v>6.5</v>
      </c>
      <c r="H35" s="37">
        <v>8.35</v>
      </c>
      <c r="I35" s="37">
        <v>7</v>
      </c>
      <c r="J35" s="38">
        <v>6.55</v>
      </c>
      <c r="K35" s="22"/>
      <c r="L35" s="22"/>
      <c r="M35" s="22"/>
      <c r="N35" s="22"/>
      <c r="O35" s="22"/>
      <c r="P35" s="22"/>
    </row>
    <row r="36" spans="1:16" ht="39" customHeight="1" x14ac:dyDescent="0.15">
      <c r="A36" s="22"/>
      <c r="B36" s="35"/>
      <c r="C36" s="1145" t="s">
        <v>525</v>
      </c>
      <c r="D36" s="1146"/>
      <c r="E36" s="1147"/>
      <c r="F36" s="36">
        <v>0.52</v>
      </c>
      <c r="G36" s="37">
        <v>0.49</v>
      </c>
      <c r="H36" s="37">
        <v>0.85</v>
      </c>
      <c r="I36" s="37">
        <v>1.29</v>
      </c>
      <c r="J36" s="38">
        <v>6.24</v>
      </c>
      <c r="K36" s="22"/>
      <c r="L36" s="22"/>
      <c r="M36" s="22"/>
      <c r="N36" s="22"/>
      <c r="O36" s="22"/>
      <c r="P36" s="22"/>
    </row>
    <row r="37" spans="1:16" ht="39" customHeight="1" x14ac:dyDescent="0.15">
      <c r="A37" s="22"/>
      <c r="B37" s="35"/>
      <c r="C37" s="1145" t="s">
        <v>526</v>
      </c>
      <c r="D37" s="1146"/>
      <c r="E37" s="1147"/>
      <c r="F37" s="36">
        <v>10.42</v>
      </c>
      <c r="G37" s="37">
        <v>11.05</v>
      </c>
      <c r="H37" s="37">
        <v>6.28</v>
      </c>
      <c r="I37" s="37">
        <v>8.2799999999999994</v>
      </c>
      <c r="J37" s="38">
        <v>5.19</v>
      </c>
      <c r="K37" s="22"/>
      <c r="L37" s="22"/>
      <c r="M37" s="22"/>
      <c r="N37" s="22"/>
      <c r="O37" s="22"/>
      <c r="P37" s="22"/>
    </row>
    <row r="38" spans="1:16" ht="39" customHeight="1" x14ac:dyDescent="0.15">
      <c r="A38" s="22"/>
      <c r="B38" s="35"/>
      <c r="C38" s="1145" t="s">
        <v>527</v>
      </c>
      <c r="D38" s="1146"/>
      <c r="E38" s="1147"/>
      <c r="F38" s="36">
        <v>0.21</v>
      </c>
      <c r="G38" s="37">
        <v>0</v>
      </c>
      <c r="H38" s="37">
        <v>0.25</v>
      </c>
      <c r="I38" s="37">
        <v>0.6</v>
      </c>
      <c r="J38" s="38">
        <v>0.46</v>
      </c>
      <c r="K38" s="22"/>
      <c r="L38" s="22"/>
      <c r="M38" s="22"/>
      <c r="N38" s="22"/>
      <c r="O38" s="22"/>
      <c r="P38" s="22"/>
    </row>
    <row r="39" spans="1:16" ht="39" customHeight="1" x14ac:dyDescent="0.15">
      <c r="A39" s="22"/>
      <c r="B39" s="35"/>
      <c r="C39" s="1145" t="s">
        <v>528</v>
      </c>
      <c r="D39" s="1146"/>
      <c r="E39" s="1147"/>
      <c r="F39" s="36">
        <v>0.33</v>
      </c>
      <c r="G39" s="37">
        <v>0.24</v>
      </c>
      <c r="H39" s="37">
        <v>0.08</v>
      </c>
      <c r="I39" s="37">
        <v>0.92</v>
      </c>
      <c r="J39" s="38">
        <v>0.21</v>
      </c>
      <c r="K39" s="22"/>
      <c r="L39" s="22"/>
      <c r="M39" s="22"/>
      <c r="N39" s="22"/>
      <c r="O39" s="22"/>
      <c r="P39" s="22"/>
    </row>
    <row r="40" spans="1:16" ht="39" customHeight="1" x14ac:dyDescent="0.15">
      <c r="A40" s="22"/>
      <c r="B40" s="35"/>
      <c r="C40" s="1145" t="s">
        <v>529</v>
      </c>
      <c r="D40" s="1146"/>
      <c r="E40" s="1147"/>
      <c r="F40" s="36">
        <v>0.04</v>
      </c>
      <c r="G40" s="37">
        <v>0.11</v>
      </c>
      <c r="H40" s="37">
        <v>0.13</v>
      </c>
      <c r="I40" s="37">
        <v>0.16</v>
      </c>
      <c r="J40" s="38">
        <v>0.15</v>
      </c>
      <c r="K40" s="22"/>
      <c r="L40" s="22"/>
      <c r="M40" s="22"/>
      <c r="N40" s="22"/>
      <c r="O40" s="22"/>
      <c r="P40" s="22"/>
    </row>
    <row r="41" spans="1:16" ht="39" customHeight="1" x14ac:dyDescent="0.15">
      <c r="A41" s="22"/>
      <c r="B41" s="35"/>
      <c r="C41" s="1145" t="s">
        <v>530</v>
      </c>
      <c r="D41" s="1146"/>
      <c r="E41" s="1147"/>
      <c r="F41" s="36">
        <v>0</v>
      </c>
      <c r="G41" s="37">
        <v>0.01</v>
      </c>
      <c r="H41" s="37">
        <v>0.01</v>
      </c>
      <c r="I41" s="37">
        <v>0.01</v>
      </c>
      <c r="J41" s="38">
        <v>0.01</v>
      </c>
      <c r="K41" s="22"/>
      <c r="L41" s="22"/>
      <c r="M41" s="22"/>
      <c r="N41" s="22"/>
      <c r="O41" s="22"/>
      <c r="P41" s="22"/>
    </row>
    <row r="42" spans="1:16" ht="39" customHeight="1" x14ac:dyDescent="0.15">
      <c r="A42" s="22"/>
      <c r="B42" s="39"/>
      <c r="C42" s="1145" t="s">
        <v>531</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532</v>
      </c>
      <c r="D43" s="1149"/>
      <c r="E43" s="1150"/>
      <c r="F43" s="41">
        <v>0</v>
      </c>
      <c r="G43" s="42" t="s">
        <v>478</v>
      </c>
      <c r="H43" s="42" t="s">
        <v>478</v>
      </c>
      <c r="I43" s="42" t="s">
        <v>478</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1586</v>
      </c>
      <c r="L45" s="60">
        <v>1325</v>
      </c>
      <c r="M45" s="60">
        <v>1326</v>
      </c>
      <c r="N45" s="60">
        <v>1354</v>
      </c>
      <c r="O45" s="61">
        <v>1292</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759</v>
      </c>
      <c r="L48" s="64">
        <v>788</v>
      </c>
      <c r="M48" s="64">
        <v>634</v>
      </c>
      <c r="N48" s="64">
        <v>573</v>
      </c>
      <c r="O48" s="65">
        <v>562</v>
      </c>
      <c r="P48" s="48"/>
      <c r="Q48" s="48"/>
      <c r="R48" s="48"/>
      <c r="S48" s="48"/>
      <c r="T48" s="48"/>
      <c r="U48" s="48"/>
    </row>
    <row r="49" spans="1:21" ht="30.75" customHeight="1" x14ac:dyDescent="0.15">
      <c r="A49" s="48"/>
      <c r="B49" s="1163"/>
      <c r="C49" s="1164"/>
      <c r="D49" s="62"/>
      <c r="E49" s="1155" t="s">
        <v>16</v>
      </c>
      <c r="F49" s="1155"/>
      <c r="G49" s="1155"/>
      <c r="H49" s="1155"/>
      <c r="I49" s="1155"/>
      <c r="J49" s="1156"/>
      <c r="K49" s="63">
        <v>142</v>
      </c>
      <c r="L49" s="64">
        <v>129</v>
      </c>
      <c r="M49" s="64">
        <v>105</v>
      </c>
      <c r="N49" s="64">
        <v>87</v>
      </c>
      <c r="O49" s="65">
        <v>43</v>
      </c>
      <c r="P49" s="48"/>
      <c r="Q49" s="48"/>
      <c r="R49" s="48"/>
      <c r="S49" s="48"/>
      <c r="T49" s="48"/>
      <c r="U49" s="48"/>
    </row>
    <row r="50" spans="1:21" ht="30.75" customHeight="1" x14ac:dyDescent="0.15">
      <c r="A50" s="48"/>
      <c r="B50" s="1163"/>
      <c r="C50" s="1164"/>
      <c r="D50" s="62"/>
      <c r="E50" s="1155" t="s">
        <v>17</v>
      </c>
      <c r="F50" s="1155"/>
      <c r="G50" s="1155"/>
      <c r="H50" s="1155"/>
      <c r="I50" s="1155"/>
      <c r="J50" s="1156"/>
      <c r="K50" s="63" t="s">
        <v>478</v>
      </c>
      <c r="L50" s="64" t="s">
        <v>478</v>
      </c>
      <c r="M50" s="64" t="s">
        <v>478</v>
      </c>
      <c r="N50" s="64" t="s">
        <v>478</v>
      </c>
      <c r="O50" s="65" t="s">
        <v>478</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1660</v>
      </c>
      <c r="L52" s="64">
        <v>1568</v>
      </c>
      <c r="M52" s="64">
        <v>1492</v>
      </c>
      <c r="N52" s="64">
        <v>1528</v>
      </c>
      <c r="O52" s="65">
        <v>1576</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827</v>
      </c>
      <c r="L53" s="69">
        <v>674</v>
      </c>
      <c r="M53" s="69">
        <v>573</v>
      </c>
      <c r="N53" s="69">
        <v>486</v>
      </c>
      <c r="O53" s="70">
        <v>321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2016-05-06T06:49:54Z</cp:lastPrinted>
  <dcterms:created xsi:type="dcterms:W3CDTF">2016-02-15T00:51:40Z</dcterms:created>
  <dcterms:modified xsi:type="dcterms:W3CDTF">2016-05-06T06:49:57Z</dcterms:modified>
</cp:coreProperties>
</file>