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C38" i="10"/>
  <c r="AM37" i="10"/>
  <c r="C37"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BE34" i="10" l="1"/>
  <c r="BE35" i="10" l="1"/>
  <c r="BE36" i="10" s="1"/>
  <c r="BE37" i="10" s="1"/>
  <c r="BW34" i="10"/>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<sst xmlns="http://schemas.openxmlformats.org/spreadsheetml/2006/main" count="1128" uniqueCount="611">
  <si>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</si>
  <si>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</si>
  <si>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</si>
  <si>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</si>
  <si>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</si>
  <si>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</si>
  <si>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</si>
  <si>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</si>
  <si>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</si>
  <si>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</si>
  <si>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</si>
  <si>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</si>
  <si>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</si>
  <si>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</si>
  <si>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</si>
  <si>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</si>
  <si>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</si>
  <si>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</si>
  <si>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</si>
  <si>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</si>
  <si>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</si>
  <si>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</si>
  <si>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</si>
  <si>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</si>
  <si>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</si>
  <si>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</si>
  <si>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</si>
  <si>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</si>
  <si>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</si>
  <si>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</si>
  <si>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</si>
  <si>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</si>
  <si>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</si>
  <si>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</si>
  <si>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</si>
  <si>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</si>
  <si>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</si>
  <si>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</si>
  <si>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</si>
  <si>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</si>
  <si>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</si>
  <si>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</si>
  <si>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</si>
  <si>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</si>
  <si>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</si>
  <si>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</si>
  <si>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</si>
  <si>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</si>
  <si>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</si>
  <si>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</si>
  <si>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</si>
  <si>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</si>
  <si>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</si>
  <si>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</si>
  <si>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</si>
  <si>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</si>
  <si>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</si>
  <si>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</si>
  <si>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</si>
  <si>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</si>
  <si>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</si>
  <si>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</si>
  <si>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</si>
  <si>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</si>
  <si>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</si>
  <si>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</si>
  <si>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</si>
  <si>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</si>
  <si>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</si>
  <si>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</si>
  <si>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</si>
  <si>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</si>
  <si>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</si>
  <si>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</si>
  <si>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</si>
  <si>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</si>
  <si>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</si>
  <si>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</si>
  <si>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</si>
  <si>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</si>
  <si>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</si>
  <si>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</si>
  <si>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</si>
  <si>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</si>
  <si>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</si>
  <si>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</si>
  <si>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</si>
  <si>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</si>
  <si>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</si>
  <si>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</si>
  <si>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</si>
  <si>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</si>
  <si>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</si>
  <si>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</si>
  <si>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</si>
  <si>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</si>
  <si>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</si>
  <si>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</si>
  <si>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</si>
  <si>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</si>
  <si>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</si>
  <si>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</si>
  <si>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</si>
  <si>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</si>
  <si>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</si>
  <si>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</si>
  <si>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</si>
  <si>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</si>
  <si>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</si>
  <si>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</si>
  <si>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</si>
  <si>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</si>
  <si>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</si>
  <si>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</si>
  <si>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</si>
  <si>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</si>
  <si>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</si>
  <si>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</si>
  <si>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</si>
  <si>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</si>
  <si>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</si>
  <si>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</si>
  <si>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</si>
  <si>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</si>
  <si>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</si>
  <si>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</si>
  <si>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</si>
  <si>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</si>
  <si>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</si>
  <si>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</si>
  <si>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</si>
  <si>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</si>
  <si>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</si>
  <si>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</si>
  <si>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</si>
  <si>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</si>
  <si>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</si>
  <si>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</si>
  <si>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</si>
  <si>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</si>
  <si>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</si>
  <si>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</si>
  <si>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</si>
  <si>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</si>
  <si>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</si>
  <si>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</si>
  <si>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</si>
  <si>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</si>
  <si>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</si>
  <si>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</si>
  <si>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</si>
  <si>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</si>
  <si>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</si>
  <si>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</si>
  <si>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</si>
  <si>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</si>
  <si>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</si>
  <si>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</si>
  <si>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</si>
  <si>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</si>
  <si>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</si>
  <si>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</si>
  <si>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</si>
  <si>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</si>
  <si>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</si>
  <si>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</si>
  <si>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</si>
  <si>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</si>
  <si>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</si>
  <si>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</si>
  <si>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</si>
  <si>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</si>
  <si>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</si>
  <si>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</si>
  <si>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</si>
  <si>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</si>
  <si>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</si>
  <si>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</si>
  <si>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</si>
  <si>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</si>
  <si>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</si>
  <si>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</si>
  <si>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</si>
  <si>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</si>
  <si>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</si>
  <si>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</si>
  <si>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</si>
  <si>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</si>
  <si>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</si>
  <si>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</si>
  <si>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</si>
  <si>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</si>
  <si>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</si>
  <si>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</si>
  <si>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</si>
  <si>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</si>
  <si>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</si>
  <si>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</si>
  <si>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</si>
  <si>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</si>
  <si>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</si>
  <si>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</si>
  <si>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</si>
  <si>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</si>
  <si>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</si>
  <si>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</si>
  <si>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茨城県水戸市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</si>
  <si>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</si>
  <si>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</si>
  <si>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</si>
  <si>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</si>
  <si>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</si>
  <si>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</si>
  <si>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</si>
  <si>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</si>
  <si>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</si>
  <si>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</si>
  <si>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</si>
  <si>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</si>
  <si>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</si>
  <si>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</si>
  <si>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</si>
  <si>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</si>
  <si>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</si>
  <si>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</si>
  <si>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</si>
  <si>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</si>
  <si>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</si>
  <si>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</si>
  <si>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</si>
  <si>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</si>
  <si>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</si>
  <si>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</si>
  <si>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</si>
  <si>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</si>
  <si>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</si>
  <si>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</si>
  <si>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</si>
  <si>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</si>
  <si>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</si>
  <si>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</si>
  <si>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</si>
  <si>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</si>
  <si>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</si>
  <si>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</si>
  <si>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</si>
  <si>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</si>
  <si>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</si>
  <si>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</si>
  <si>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</si>
  <si>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</si>
  <si>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</si>
  <si>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</si>
  <si>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</si>
  <si>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</si>
  <si>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</si>
  <si>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</si>
  <si>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</si>
  <si>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</si>
  <si>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</si>
  <si>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</si>
  <si>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</si>
  <si>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</si>
  <si>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</si>
  <si>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</si>
  <si>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</si>
  <si>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</si>
  <si>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</si>
  <si>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</si>
  <si>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</si>
  <si>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</si>
  <si>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</si>
  <si>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</si>
  <si>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</si>
  <si>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</si>
  <si>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</si>
  <si>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</si>
  <si>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</si>
  <si>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</si>
  <si>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</si>
  <si>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</si>
  <si>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</si>
  <si>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</si>
  <si>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</si>
  <si>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</si>
  <si>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</si>
  <si>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</si>
  <si>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</si>
  <si>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</si>
  <si>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</si>
  <si>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</si>
  <si>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</si>
  <si>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</si>
  <si>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</si>
  <si>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</si>
  <si>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</si>
  <si>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</si>
  <si>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</si>
  <si>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</si>
  <si>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</si>
  <si>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</si>
  <si>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</si>
  <si>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</si>
  <si>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</si>
  <si>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</si>
  <si>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</si>
  <si>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</si>
  <si>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</si>
  <si>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</si>
  <si>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</si>
  <si>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</si>
  <si>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</si>
  <si>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</si>
  <si>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</si>
  <si>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</si>
  <si>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</si>
  <si>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</si>
  <si>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</si>
  <si>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</si>
  <si>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</si>
  <si>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</si>
  <si>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</si>
  <si>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</si>
  <si>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</si>
  <si>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</si>
  <si>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</si>
  <si>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</si>
  <si>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</si>
  <si>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</si>
  <si>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</si>
  <si>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</si>
  <si>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</si>
  <si>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</si>
  <si>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</si>
  <si>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</si>
  <si>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</si>
  <si>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</si>
  <si>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</si>
  <si>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</si>
  <si>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</si>
  <si>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</si>
  <si>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</si>
  <si>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</si>
  <si>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</si>
  <si>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</si>
  <si>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</si>
  <si>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</si>
  <si>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</si>
  <si>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</si>
  <si>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</si>
  <si>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</si>
  <si>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</si>
  <si>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</si>
  <si>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</si>
  <si>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</si>
  <si>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</si>
  <si>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</si>
  <si>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茨城県水戸市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</si>
  <si>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</si>
  <si>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</si>
  <si>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</si>
  <si>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</si>
  <si>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</si>
  <si>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</si>
  <si>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</si>
  <si>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</si>
  <si>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</si>
  <si>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</si>
  <si>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</si>
  <si>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</si>
  <si>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</si>
  <si>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</si>
  <si>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</si>
  <si>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</si>
  <si>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</si>
  <si>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</si>
  <si>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</si>
  <si>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</si>
  <si>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</si>
  <si>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</si>
  <si>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</si>
  <si>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</si>
  <si>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</si>
  <si>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</si>
  <si>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</si>
  <si>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</si>
  <si>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</si>
  <si>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</si>
  <si>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</si>
  <si>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</si>
  <si>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</si>
  <si>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</si>
  <si>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</si>
  <si>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</si>
  <si>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</si>
  <si>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</si>
  <si>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</si>
  <si>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</si>
  <si>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</si>
  <si>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</si>
  <si>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下水道事業会計</t>
    <phoneticPr fontId="5"/>
  </si>
  <si>
    <t>公設地方卸売市場事業会計</t>
    <phoneticPr fontId="5"/>
  </si>
  <si>
    <t>法非適用企業</t>
    <phoneticPr fontId="5"/>
  </si>
  <si>
    <t>農業集落排水事業会計</t>
    <phoneticPr fontId="5"/>
  </si>
  <si>
    <t>法非適用企業</t>
    <phoneticPr fontId="5"/>
  </si>
  <si>
    <t>東前第四土地区画整理事業会計</t>
    <phoneticPr fontId="5"/>
  </si>
  <si>
    <t>東前第二土地区画整理事業会計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</si>
  <si>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</si>
  <si>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</si>
  <si>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</si>
  <si>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</si>
  <si>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</si>
  <si>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</si>
  <si>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</si>
  <si>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</si>
  <si>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</si>
  <si>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</si>
  <si>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</si>
  <si>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</si>
  <si>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</si>
  <si>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</si>
  <si>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</si>
  <si>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</si>
  <si>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</si>
  <si>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</si>
  <si>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</si>
  <si>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</si>
  <si>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</si>
  <si>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</si>
  <si>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</si>
  <si>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</si>
  <si>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</si>
  <si>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</si>
  <si>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</si>
  <si>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</si>
  <si>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</si>
  <si>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</si>
  <si>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</si>
  <si>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</si>
  <si>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</si>
  <si>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</si>
  <si>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</si>
  <si>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</si>
  <si>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</si>
  <si>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</si>
  <si>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</si>
  <si>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</si>
  <si>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</si>
  <si>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</si>
  <si>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</si>
  <si>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</si>
  <si>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</si>
  <si>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</si>
  <si>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</si>
  <si>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</si>
  <si>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</si>
  <si>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</si>
  <si>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</si>
  <si>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</si>
  <si>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</si>
  <si>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</si>
  <si>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</si>
  <si>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</si>
  <si>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東前第二土地区画整理事業会計</t>
    <phoneticPr fontId="5"/>
  </si>
  <si>
    <t>(Ｆ)</t>
    <phoneticPr fontId="5"/>
  </si>
  <si>
    <t>駐車場事業会計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</si>
  <si>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</si>
  <si>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</si>
  <si>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</si>
  <si>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</si>
  <si>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</si>
  <si>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</si>
  <si>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</si>
  <si>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</si>
  <si>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</si>
  <si>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</si>
  <si>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</si>
  <si>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</si>
  <si>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</si>
  <si>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</si>
  <si>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</si>
  <si>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</si>
  <si>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</si>
  <si>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</si>
  <si>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</si>
  <si>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</si>
  <si>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</si>
  <si>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</si>
  <si>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</si>
  <si>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</si>
  <si>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</si>
  <si>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</si>
  <si>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</si>
  <si>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</si>
  <si>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</si>
  <si>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</si>
  <si>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</si>
  <si>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</si>
  <si>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</si>
  <si>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</si>
  <si>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</si>
  <si>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</si>
  <si>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</si>
  <si>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</si>
  <si>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</si>
  <si>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</si>
  <si>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</si>
  <si>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</si>
  <si>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</si>
  <si>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</si>
  <si>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</si>
  <si>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</si>
  <si>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</si>
  <si>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</si>
  <si>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</si>
  <si>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</si>
  <si>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</si>
  <si>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</si>
  <si>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</si>
  <si>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</si>
  <si>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</si>
  <si>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</si>
  <si>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</si>
  <si>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</si>
  <si>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</si>
  <si>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</si>
  <si>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</si>
  <si>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</si>
  <si>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</si>
  <si>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</si>
  <si>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</si>
  <si>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</si>
  <si>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</si>
  <si>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</si>
  <si>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</si>
  <si>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</si>
  <si>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</si>
  <si>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</si>
  <si>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</si>
  <si>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</si>
  <si>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</si>
  <si>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</si>
  <si>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</si>
  <si>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</si>
  <si>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</si>
  <si>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</si>
  <si>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</si>
  <si>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</si>
  <si>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</si>
  <si>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</si>
  <si>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</si>
  <si>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3.63</t>
  </si>
  <si>
    <t>▲ 1.21</t>
  </si>
  <si>
    <t>一般会計</t>
  </si>
  <si>
    <t>水道事業会計</t>
  </si>
  <si>
    <t>下水道事業会計</t>
  </si>
  <si>
    <t>介護保険会計</t>
  </si>
  <si>
    <t>国民健康保険会計</t>
  </si>
  <si>
    <t>▲ 1.13</t>
  </si>
  <si>
    <t>公設地方卸売市場事業会計</t>
  </si>
  <si>
    <t>東前第二土地区画整理事業会計</t>
  </si>
  <si>
    <t>農業集落排水事業会計</t>
  </si>
  <si>
    <t>その他会計（赤字）</t>
  </si>
  <si>
    <t>その他会計（黒字）</t>
  </si>
  <si>
    <t>庁舎等整備基金</t>
    <rPh sb="0" eb="2">
      <t>チョウシャ</t>
    </rPh>
    <rPh sb="2" eb="3">
      <t>トウ</t>
    </rPh>
    <rPh sb="3" eb="5">
      <t>セイビ</t>
    </rPh>
    <rPh sb="5" eb="7">
      <t>キキン</t>
    </rPh>
    <phoneticPr fontId="11"/>
  </si>
  <si>
    <t>電源立地振興基金</t>
    <rPh sb="0" eb="2">
      <t>デンゲン</t>
    </rPh>
    <rPh sb="2" eb="4">
      <t>リッチ</t>
    </rPh>
    <rPh sb="4" eb="6">
      <t>シンコウ</t>
    </rPh>
    <rPh sb="6" eb="8">
      <t>キキン</t>
    </rPh>
    <phoneticPr fontId="11"/>
  </si>
  <si>
    <t>一般廃棄物処理推進基金</t>
    <rPh sb="0" eb="2">
      <t>イッパン</t>
    </rPh>
    <rPh sb="2" eb="5">
      <t>ハイキブツ</t>
    </rPh>
    <rPh sb="5" eb="7">
      <t>ショリ</t>
    </rPh>
    <rPh sb="7" eb="9">
      <t>スイシン</t>
    </rPh>
    <rPh sb="9" eb="11">
      <t>キキン</t>
    </rPh>
    <phoneticPr fontId="11"/>
  </si>
  <si>
    <t>水戸黄門ふるさと基金</t>
    <rPh sb="0" eb="2">
      <t>ミト</t>
    </rPh>
    <rPh sb="2" eb="4">
      <t>コウモン</t>
    </rPh>
    <rPh sb="8" eb="10">
      <t>キキン</t>
    </rPh>
    <phoneticPr fontId="11"/>
  </si>
  <si>
    <t>芸術振興基金</t>
    <rPh sb="0" eb="2">
      <t>ゲイジュツ</t>
    </rPh>
    <rPh sb="2" eb="4">
      <t>シンコウ</t>
    </rPh>
    <rPh sb="4" eb="6">
      <t>キキン</t>
    </rPh>
    <phoneticPr fontId="11"/>
  </si>
  <si>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</si>
  <si>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</si>
  <si>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</si>
  <si>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</si>
  <si>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</si>
  <si>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</si>
  <si>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</si>
  <si>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茨城地方広域環境事務組合</t>
    <rPh sb="0" eb="2">
      <t>イバラキ</t>
    </rPh>
    <rPh sb="2" eb="4">
      <t>チホウ</t>
    </rPh>
    <rPh sb="4" eb="6">
      <t>コウイキ</t>
    </rPh>
    <rPh sb="6" eb="8">
      <t>カンキョウ</t>
    </rPh>
    <rPh sb="8" eb="10">
      <t>ジム</t>
    </rPh>
    <rPh sb="10" eb="12">
      <t>クミアイ</t>
    </rPh>
    <phoneticPr fontId="5"/>
  </si>
  <si>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5"/>
  </si>
  <si>
    <t>笠間・水戸環境組合</t>
    <rPh sb="0" eb="2">
      <t>カサマ</t>
    </rPh>
    <rPh sb="3" eb="5">
      <t>ミト</t>
    </rPh>
    <rPh sb="5" eb="7">
      <t>カンキョウ</t>
    </rPh>
    <rPh sb="7" eb="9">
      <t>クミアイ</t>
    </rPh>
    <phoneticPr fontId="5"/>
  </si>
  <si>
    <t>笠間地方広域事務組合</t>
    <rPh sb="0" eb="2">
      <t>カサマ</t>
    </rPh>
    <rPh sb="2" eb="4">
      <t>チホウ</t>
    </rPh>
    <rPh sb="4" eb="6">
      <t>コウイキ</t>
    </rPh>
    <rPh sb="6" eb="8">
      <t>ジム</t>
    </rPh>
    <rPh sb="8" eb="10">
      <t>クミアイ</t>
    </rPh>
    <phoneticPr fontId="5"/>
  </si>
  <si>
    <t>水戸地方農業共済事務組合</t>
    <rPh sb="0" eb="2">
      <t>ミト</t>
    </rPh>
    <rPh sb="2" eb="4">
      <t>チホウ</t>
    </rPh>
    <rPh sb="4" eb="6">
      <t>ノウギョウ</t>
    </rPh>
    <rPh sb="6" eb="8">
      <t>キョウサイ</t>
    </rPh>
    <rPh sb="8" eb="10">
      <t>ジム</t>
    </rPh>
    <rPh sb="10" eb="12">
      <t>クミアイ</t>
    </rPh>
    <phoneticPr fontId="5"/>
  </si>
  <si>
    <t>-</t>
    <phoneticPr fontId="2"/>
  </si>
  <si>
    <t>-</t>
    <phoneticPr fontId="2"/>
  </si>
  <si>
    <t>-</t>
    <phoneticPr fontId="2"/>
  </si>
  <si>
    <t>水戸市農業公社</t>
    <rPh sb="0" eb="3">
      <t>ミトシ</t>
    </rPh>
    <rPh sb="3" eb="5">
      <t>ノウギョウ</t>
    </rPh>
    <rPh sb="5" eb="7">
      <t>コウシャ</t>
    </rPh>
    <phoneticPr fontId="5"/>
  </si>
  <si>
    <t>水戸市勤労者福祉サービスセンター</t>
    <rPh sb="0" eb="3">
      <t>ミトシ</t>
    </rPh>
    <rPh sb="3" eb="6">
      <t>キンロウシャ</t>
    </rPh>
    <rPh sb="6" eb="8">
      <t>フクシ</t>
    </rPh>
    <phoneticPr fontId="5"/>
  </si>
  <si>
    <t>水戸市商業・駐車場公社</t>
    <rPh sb="0" eb="3">
      <t>ミトシ</t>
    </rPh>
    <rPh sb="3" eb="5">
      <t>ショウギョウ</t>
    </rPh>
    <rPh sb="6" eb="8">
      <t>チュウシャ</t>
    </rPh>
    <rPh sb="8" eb="9">
      <t>ジョウ</t>
    </rPh>
    <rPh sb="9" eb="11">
      <t>コウシャ</t>
    </rPh>
    <phoneticPr fontId="5"/>
  </si>
  <si>
    <t>水戸市国際交流協会</t>
    <rPh sb="0" eb="3">
      <t>ミトシ</t>
    </rPh>
    <rPh sb="3" eb="5">
      <t>コクサイ</t>
    </rPh>
    <rPh sb="5" eb="7">
      <t>コウリュウ</t>
    </rPh>
    <rPh sb="7" eb="9">
      <t>キョウカイ</t>
    </rPh>
    <phoneticPr fontId="5"/>
  </si>
  <si>
    <t>水戸市スポーツ振興協会</t>
    <rPh sb="0" eb="3">
      <t>ミトシ</t>
    </rPh>
    <rPh sb="7" eb="9">
      <t>シンコウ</t>
    </rPh>
    <rPh sb="9" eb="11">
      <t>キョウカイ</t>
    </rPh>
    <phoneticPr fontId="5"/>
  </si>
  <si>
    <t>水戸市芸術振興財団</t>
    <rPh sb="0" eb="3">
      <t>ミトシ</t>
    </rPh>
    <rPh sb="3" eb="5">
      <t>ゲイジュツ</t>
    </rPh>
    <rPh sb="5" eb="7">
      <t>シンコウ</t>
    </rPh>
    <rPh sb="7" eb="9">
      <t>ザイダン</t>
    </rPh>
    <phoneticPr fontId="5"/>
  </si>
  <si>
    <t>水戸市公園協会</t>
    <rPh sb="0" eb="3">
      <t>ミトシ</t>
    </rPh>
    <rPh sb="3" eb="5">
      <t>コウエン</t>
    </rPh>
    <rPh sb="5" eb="7">
      <t>キョウカイ</t>
    </rPh>
    <phoneticPr fontId="5"/>
  </si>
  <si>
    <t>水戸都市開発</t>
    <rPh sb="0" eb="2">
      <t>ミト</t>
    </rPh>
    <rPh sb="2" eb="4">
      <t>トシ</t>
    </rPh>
    <rPh sb="4" eb="6">
      <t>カイハツ</t>
    </rPh>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</si>
  <si>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</si>
  <si>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</si>
  <si>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</si>
  <si>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</si>
  <si>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</si>
  <si>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</si>
  <si>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</si>
  <si>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</si>
  <si>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</si>
  <si>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</si>
  <si>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</si>
  <si>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</si>
  <si>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</si>
  <si>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</si>
  <si>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</si>
  <si>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</si>
  <si>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</si>
  <si>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類似団体平均の比較では，将来負担比率は高く，有形固定資産減価償却率は同程度の水準となっている。
　将来負担比率については，大型プロジェクトの推進に伴う市債発行額の増加により一時的に増加しているが，これらの事業の終了により，今後は減少する見込みである。
　また，有形固定資産減価償却率についても，大型プロジェクトによる新規施設完成に伴い，今後は大きく減少する見込みであり，引き続き，公共施設等総合管理計画を踏まえ，適切に管理していく。</t>
    <rPh sb="35" eb="38">
      <t>ドウテイド</t>
    </rPh>
    <rPh sb="39" eb="41">
      <t>スイジュン</t>
    </rPh>
    <rPh sb="74" eb="75">
      <t>トモナ</t>
    </rPh>
    <rPh sb="76" eb="78">
      <t>シサイ</t>
    </rPh>
    <rPh sb="78" eb="81">
      <t>ハッコウガク</t>
    </rPh>
    <rPh sb="82" eb="84">
      <t>ゾウカ</t>
    </rPh>
    <rPh sb="91" eb="93">
      <t>ゾウカ</t>
    </rPh>
    <rPh sb="103" eb="105">
      <t>ジギョウ</t>
    </rPh>
    <rPh sb="106" eb="108">
      <t>シュウリョウ</t>
    </rPh>
    <rPh sb="112" eb="114">
      <t>コンゴ</t>
    </rPh>
    <rPh sb="115" eb="117">
      <t>ゲンショウ</t>
    </rPh>
    <rPh sb="119" eb="121">
      <t>ミコ</t>
    </rPh>
    <rPh sb="148" eb="150">
      <t>オオガタ</t>
    </rPh>
    <rPh sb="159" eb="161">
      <t>シンキ</t>
    </rPh>
    <rPh sb="161" eb="163">
      <t>シセツ</t>
    </rPh>
    <rPh sb="163" eb="165">
      <t>カンセイ</t>
    </rPh>
    <rPh sb="166" eb="167">
      <t>トモナ</t>
    </rPh>
    <rPh sb="175" eb="177">
      <t>ゲンショウ</t>
    </rPh>
    <rPh sb="186" eb="187">
      <t>ヒ</t>
    </rPh>
    <rPh sb="188" eb="189">
      <t>ツヅ</t>
    </rPh>
    <rPh sb="191" eb="193">
      <t>コウキョウ</t>
    </rPh>
    <rPh sb="193" eb="195">
      <t>シセツ</t>
    </rPh>
    <rPh sb="195" eb="196">
      <t>トウ</t>
    </rPh>
    <rPh sb="196" eb="198">
      <t>ソウゴウ</t>
    </rPh>
    <rPh sb="198" eb="200">
      <t>カンリ</t>
    </rPh>
    <rPh sb="200" eb="202">
      <t>ケイカク</t>
    </rPh>
    <rPh sb="203" eb="204">
      <t>フ</t>
    </rPh>
    <rPh sb="207" eb="209">
      <t>テキセツ</t>
    </rPh>
    <rPh sb="210" eb="212">
      <t>カンリ</t>
    </rPh>
    <phoneticPr fontId="2"/>
  </si>
  <si>
    <t>　将来負担比率は市債発行額の抑制により，平成27年度まで減少を続けてきたが，大型プロジェクトの推進に伴い，一時的に市債の発行額を増加させていることから，平成28年度からは増加に転じている。また，実質公債費比率については，市債発行の抑制に伴う公債費の減少により，年々減少を続けてきたが，平成29年度は前年度と同率となり，今後は一時的に増加が見込まれる。なお，いずれの比率も類似団体と比較して高い水準にある。いずれの比率についても，大型プロジェクトの完成後は減少する見込みであるが，引き続き，市債の発行を適切に管理しながら公債費負担の適正化に取り組んでいく。</t>
    <rPh sb="8" eb="10">
      <t>シサイ</t>
    </rPh>
    <rPh sb="10" eb="12">
      <t>ハッコウ</t>
    </rPh>
    <rPh sb="12" eb="13">
      <t>ガク</t>
    </rPh>
    <rPh sb="14" eb="16">
      <t>ヨクセイ</t>
    </rPh>
    <rPh sb="20" eb="22">
      <t>ヘイセイ</t>
    </rPh>
    <rPh sb="24" eb="26">
      <t>ネンド</t>
    </rPh>
    <rPh sb="38" eb="40">
      <t>オオガタ</t>
    </rPh>
    <rPh sb="47" eb="49">
      <t>スイシン</t>
    </rPh>
    <rPh sb="50" eb="51">
      <t>トモナ</t>
    </rPh>
    <rPh sb="53" eb="56">
      <t>イチジテキ</t>
    </rPh>
    <rPh sb="57" eb="59">
      <t>シサイ</t>
    </rPh>
    <rPh sb="60" eb="63">
      <t>ハッコウガク</t>
    </rPh>
    <rPh sb="64" eb="66">
      <t>ゾウカ</t>
    </rPh>
    <rPh sb="85" eb="87">
      <t>ゾウカ</t>
    </rPh>
    <rPh sb="124" eb="126">
      <t>ゲンショウ</t>
    </rPh>
    <rPh sb="159" eb="161">
      <t>コンゴ</t>
    </rPh>
    <rPh sb="162" eb="165">
      <t>イチジテキ</t>
    </rPh>
    <rPh sb="166" eb="168">
      <t>ゾウカ</t>
    </rPh>
    <rPh sb="169" eb="171">
      <t>ミコ</t>
    </rPh>
    <rPh sb="206" eb="208">
      <t>ヒリツ</t>
    </rPh>
    <rPh sb="214" eb="216">
      <t>オオガタ</t>
    </rPh>
    <rPh sb="223" eb="225">
      <t>カンセイ</t>
    </rPh>
    <rPh sb="225" eb="226">
      <t>ゴ</t>
    </rPh>
    <rPh sb="227" eb="229">
      <t>ゲンショウ</t>
    </rPh>
    <rPh sb="231" eb="233">
      <t>ミコ</t>
    </rPh>
    <rPh sb="239" eb="240">
      <t>ヒ</t>
    </rPh>
    <rPh sb="241" eb="242">
      <t>ツヅ</t>
    </rPh>
    <rPh sb="244" eb="246">
      <t>シサイ</t>
    </rPh>
    <rPh sb="247" eb="249">
      <t>ハッコウ</t>
    </rPh>
    <rPh sb="250" eb="252">
      <t>テキセツ</t>
    </rPh>
    <rPh sb="253" eb="255">
      <t>カンリ</t>
    </rPh>
    <rPh sb="259" eb="262">
      <t>コウサイヒ</t>
    </rPh>
    <rPh sb="262" eb="264">
      <t>フタン</t>
    </rPh>
    <rPh sb="265" eb="268">
      <t>テキセイカ</t>
    </rPh>
    <rPh sb="269" eb="270">
      <t>ト</t>
    </rPh>
    <rPh sb="271" eb="27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</si>
</sst>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DE9D-4296-BA58-E0A9802162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46649</c:v>
                </c:pt>
                <c:pt idx="1">
                  <c:v>52813</c:v>
                </c:pt>
                <c:pt idx="2">
                  <c:v>44196</c:v>
                </c:pt>
                <c:pt idx="3">
                  <c:v>86222</c:v>
                </c:pt>
                <c:pt idx="4">
                  <c:v>104659</c:v>
                </c:pt>
              </c:numCache>
            </c:numRef>
          </c:val>
          <c:smooth val="0"/>
          <c:extLst xmlns:c16r2="http://schemas.microsoft.com/office/drawing/2015/06/chart">
            <c:ext xmlns:c16="http://schemas.microsoft.com/office/drawing/2014/chart" uri="{C3380CC4-5D6E-409C-BE32-E72D297353CC}">
              <c16:uniqueId val="{00000001-DE9D-4296-BA58-E0A980216263}"/>
            </c:ext>
          </c:extLst>
        </c:ser>
        <c:dLbls>
          <c:showLegendKey val="0"/>
          <c:showVal val="0"/>
          <c:showCatName val="0"/>
          <c:showSerName val="0"/>
          <c:showPercent val="0"/>
          <c:showBubbleSize val="0"/>
        </c:dLbls>
        <c:marker val="1"/>
        <c:smooth val="0"/>
        <c:axId val="117817728"/>
        <c:axId val="117819648"/>
      </c:lineChart>
      <c:catAx>
        <c:axId val="117817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19648"/>
        <c:crosses val="autoZero"/>
        <c:auto val="1"/>
        <c:lblAlgn val="ctr"/>
        <c:lblOffset val="100"/>
        <c:tickLblSkip val="1"/>
        <c:tickMarkSkip val="1"/>
        <c:noMultiLvlLbl val="0"/>
      </c:catAx>
      <c:valAx>
        <c:axId val="117819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17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7.84</c:v>
                </c:pt>
                <c:pt idx="1">
                  <c:v>5.49</c:v>
                </c:pt>
                <c:pt idx="2">
                  <c:v>7.87</c:v>
                </c:pt>
                <c:pt idx="3">
                  <c:v>4.2</c:v>
                </c:pt>
                <c:pt idx="4">
                  <c:v>6.61</c:v>
                </c:pt>
              </c:numCache>
            </c:numRef>
          </c:val>
          <c:extLst xmlns:c16r2="http://schemas.microsoft.com/office/drawing/2015/06/chart">
            <c:ext xmlns:c16="http://schemas.microsoft.com/office/drawing/2014/chart" uri="{C3380CC4-5D6E-409C-BE32-E72D297353CC}">
              <c16:uniqueId val="{00000000-E581-4B78-9D03-CFD94F41B3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14.91</c:v>
                </c:pt>
                <c:pt idx="1">
                  <c:v>17.850000000000001</c:v>
                </c:pt>
                <c:pt idx="2">
                  <c:v>17.47</c:v>
                </c:pt>
                <c:pt idx="3">
                  <c:v>17.38</c:v>
                </c:pt>
                <c:pt idx="4">
                  <c:v>13.46</c:v>
                </c:pt>
              </c:numCache>
            </c:numRef>
          </c:val>
          <c:extLst xmlns:c16r2="http://schemas.microsoft.com/office/drawing/2015/06/chart">
            <c:ext xmlns:c16="http://schemas.microsoft.com/office/drawing/2014/chart" uri="{C3380CC4-5D6E-409C-BE32-E72D297353CC}">
              <c16:uniqueId val="{00000001-E581-4B78-9D03-CFD94F41B33E}"/>
            </c:ext>
          </c:extLst>
        </c:ser>
        <c:dLbls>
          <c:showLegendKey val="0"/>
          <c:showVal val="0"/>
          <c:showCatName val="0"/>
          <c:showSerName val="0"/>
          <c:showPercent val="0"/>
          <c:showBubbleSize val="0"/>
        </c:dLbls>
        <c:gapWidth val="250"/>
        <c:overlap val="100"/>
        <c:axId val="118557312"/>
        <c:axId val="11855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c:v>
                </c:pt>
                <c:pt idx="1">
                  <c:v>0.77</c:v>
                </c:pt>
                <c:pt idx="2">
                  <c:v>2.06</c:v>
                </c:pt>
                <c:pt idx="3">
                  <c:v>-3.63</c:v>
                </c:pt>
                <c:pt idx="4">
                  <c:v>-1.21</c:v>
                </c:pt>
              </c:numCache>
            </c:numRef>
          </c:val>
          <c:smooth val="0"/>
          <c:extLst xmlns:c16r2="http://schemas.microsoft.com/office/drawing/2015/06/chart">
            <c:ext xmlns:c16="http://schemas.microsoft.com/office/drawing/2014/chart" uri="{C3380CC4-5D6E-409C-BE32-E72D297353CC}">
              <c16:uniqueId val="{00000002-E581-4B78-9D03-CFD94F41B33E}"/>
            </c:ext>
          </c:extLst>
        </c:ser>
        <c:dLbls>
          <c:showLegendKey val="0"/>
          <c:showVal val="0"/>
          <c:showCatName val="0"/>
          <c:showSerName val="0"/>
          <c:showPercent val="0"/>
          <c:showBubbleSize val="0"/>
        </c:dLbls>
        <c:marker val="1"/>
        <c:smooth val="0"/>
        <c:axId val="118557312"/>
        <c:axId val="118559488"/>
      </c:lineChart>
      <c:catAx>
        <c:axId val="11855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59488"/>
        <c:crosses val="autoZero"/>
        <c:auto val="1"/>
        <c:lblAlgn val="ctr"/>
        <c:lblOffset val="100"/>
        <c:tickLblSkip val="1"/>
        <c:tickMarkSkip val="1"/>
        <c:noMultiLvlLbl val="0"/>
      </c:catAx>
      <c:valAx>
        <c:axId val="11855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5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1.92</c:v>
                </c:pt>
                <c:pt idx="2">
                  <c:v>#N/A</c:v>
                </c:pt>
                <c:pt idx="3">
                  <c:v>0.17</c:v>
                </c:pt>
                <c:pt idx="4">
                  <c:v>#N/A</c:v>
                </c:pt>
                <c:pt idx="5">
                  <c:v>0.08</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0-F059-41FF-99AF-9377284A31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059-41FF-99AF-9377284A31C1}"/>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0.17</c:v>
                </c:pt>
                <c:pt idx="2">
                  <c:v>#N/A</c:v>
                </c:pt>
                <c:pt idx="3">
                  <c:v>0.16</c:v>
                </c:pt>
                <c:pt idx="4">
                  <c:v>#N/A</c:v>
                </c:pt>
                <c:pt idx="5">
                  <c:v>0.14000000000000001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2-F059-41FF-99AF-9377284A31C1}"/>
            </c:ext>
          </c:extLst>
        </c:ser>
        <c:ser>
          <c:idx val="3"/>
          <c:order val="3"/>
          <c:tx>
            <c:strRef>
              <c:f>データシート!$A$30</c:f>
              <c:strCache>
                <c:ptCount val="1"/>
                <c:pt idx="0">
                  <c:v>東前第二土地区画整理事業会計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0.08</c:v>
                </c:pt>
                <c:pt idx="4">
                  <c:v>#N/A</c:v>
                </c:pt>
                <c:pt idx="5">
                  <c:v>0.13</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3-F059-41FF-99AF-9377284A31C1}"/>
            </c:ext>
          </c:extLst>
        </c:ser>
        <c:ser>
          <c:idx val="4"/>
          <c:order val="4"/>
          <c:tx>
            <c:strRef>
              <c:f>データシート!$A$31</c:f>
              <c:strCache>
                <c:ptCount val="1"/>
                <c:pt idx="0">
                  <c:v>公設地方卸売市場事業会計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0.26</c:v>
                </c:pt>
                <c:pt idx="4">
                  <c:v>#N/A</c:v>
                </c:pt>
                <c:pt idx="5">
                  <c:v>0.4</c:v>
                </c:pt>
                <c:pt idx="6">
                  <c:v>#N/A</c:v>
                </c:pt>
                <c:pt idx="7">
                  <c:v>0.72</c:v>
                </c:pt>
                <c:pt idx="8">
                  <c:v>#N/A</c:v>
                </c:pt>
                <c:pt idx="9">
                  <c:v>0.72</c:v>
                </c:pt>
              </c:numCache>
            </c:numRef>
          </c:val>
          <c:extLst xmlns:c16r2="http://schemas.microsoft.com/office/drawing/2015/06/chart">
            <c:ext xmlns:c16="http://schemas.microsoft.com/office/drawing/2014/chart" uri="{C3380CC4-5D6E-409C-BE32-E72D297353CC}">
              <c16:uniqueId val="{00000004-F059-41FF-99AF-9377284A31C1}"/>
            </c:ext>
          </c:extLst>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1.1299999999999999</c:v>
                </c:pt>
                <c:pt idx="1">
                  <c:v>#N/A</c:v>
                </c:pt>
                <c:pt idx="2">
                  <c:v>#N/A</c:v>
                </c:pt>
                <c:pt idx="3">
                  <c:v>0.71</c:v>
                </c:pt>
                <c:pt idx="4">
                  <c:v>#N/A</c:v>
                </c:pt>
                <c:pt idx="5">
                  <c:v>0.91</c:v>
                </c:pt>
                <c:pt idx="6">
                  <c:v>#N/A</c:v>
                </c:pt>
                <c:pt idx="7">
                  <c:v>1.22</c:v>
                </c:pt>
                <c:pt idx="8">
                  <c:v>#N/A</c:v>
                </c:pt>
                <c:pt idx="9">
                  <c:v>1.38</c:v>
                </c:pt>
              </c:numCache>
            </c:numRef>
          </c:val>
          <c:extLst xmlns:c16r2="http://schemas.microsoft.com/office/drawing/2015/06/chart">
            <c:ext xmlns:c16="http://schemas.microsoft.com/office/drawing/2014/chart" uri="{C3380CC4-5D6E-409C-BE32-E72D297353CC}">
              <c16:uniqueId val="{00000005-F059-41FF-99AF-9377284A31C1}"/>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0.39</c:v>
                </c:pt>
                <c:pt idx="2">
                  <c:v>#N/A</c:v>
                </c:pt>
                <c:pt idx="3">
                  <c:v>0.1</c:v>
                </c:pt>
                <c:pt idx="4">
                  <c:v>#N/A</c:v>
                </c:pt>
                <c:pt idx="5">
                  <c:v>1.04</c:v>
                </c:pt>
                <c:pt idx="6">
                  <c:v>#N/A</c:v>
                </c:pt>
                <c:pt idx="7">
                  <c:v>1.55</c:v>
                </c:pt>
                <c:pt idx="8">
                  <c:v>#N/A</c:v>
                </c:pt>
                <c:pt idx="9">
                  <c:v>1.84</c:v>
                </c:pt>
              </c:numCache>
            </c:numRef>
          </c:val>
          <c:extLst xmlns:c16r2="http://schemas.microsoft.com/office/drawing/2015/06/chart">
            <c:ext xmlns:c16="http://schemas.microsoft.com/office/drawing/2014/chart" uri="{C3380CC4-5D6E-409C-BE32-E72D297353CC}">
              <c16:uniqueId val="{00000006-F059-41FF-99AF-9377284A31C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c:v>
                </c:pt>
                <c:pt idx="2">
                  <c:v>#N/A</c:v>
                </c:pt>
                <c:pt idx="3">
                  <c:v>0.43</c:v>
                </c:pt>
                <c:pt idx="4">
                  <c:v>#N/A</c:v>
                </c:pt>
                <c:pt idx="5">
                  <c:v>1.82</c:v>
                </c:pt>
                <c:pt idx="6">
                  <c:v>#N/A</c:v>
                </c:pt>
                <c:pt idx="7">
                  <c:v>1.55</c:v>
                </c:pt>
                <c:pt idx="8">
                  <c:v>#N/A</c:v>
                </c:pt>
                <c:pt idx="9">
                  <c:v>2.0699999999999998</c:v>
                </c:pt>
              </c:numCache>
            </c:numRef>
          </c:val>
          <c:extLst xmlns:c16r2="http://schemas.microsoft.com/office/drawing/2015/06/chart">
            <c:ext xmlns:c16="http://schemas.microsoft.com/office/drawing/2014/chart" uri="{C3380CC4-5D6E-409C-BE32-E72D297353CC}">
              <c16:uniqueId val="{00000007-F059-41FF-99AF-9377284A31C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1.69</c:v>
                </c:pt>
                <c:pt idx="2">
                  <c:v>#N/A</c:v>
                </c:pt>
                <c:pt idx="3">
                  <c:v>2.23</c:v>
                </c:pt>
                <c:pt idx="4">
                  <c:v>#N/A</c:v>
                </c:pt>
                <c:pt idx="5">
                  <c:v>3.05</c:v>
                </c:pt>
                <c:pt idx="6">
                  <c:v>#N/A</c:v>
                </c:pt>
                <c:pt idx="7">
                  <c:v>3.49</c:v>
                </c:pt>
                <c:pt idx="8">
                  <c:v>#N/A</c:v>
                </c:pt>
                <c:pt idx="9">
                  <c:v>3.72</c:v>
                </c:pt>
              </c:numCache>
            </c:numRef>
          </c:val>
          <c:extLst xmlns:c16r2="http://schemas.microsoft.com/office/drawing/2015/06/chart">
            <c:ext xmlns:c16="http://schemas.microsoft.com/office/drawing/2014/chart" uri="{C3380CC4-5D6E-409C-BE32-E72D297353CC}">
              <c16:uniqueId val="{00000008-F059-41FF-99AF-9377284A31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c:v>
                </c:pt>
                <c:pt idx="2">
                  <c:v>#N/A</c:v>
                </c:pt>
                <c:pt idx="3">
                  <c:v>5.44</c:v>
                </c:pt>
                <c:pt idx="4">
                  <c:v>#N/A</c:v>
                </c:pt>
                <c:pt idx="5">
                  <c:v>8.59</c:v>
                </c:pt>
                <c:pt idx="6">
                  <c:v>#N/A</c:v>
                </c:pt>
                <c:pt idx="7">
                  <c:v>4.1900000000000004</c:v>
                </c:pt>
                <c:pt idx="8">
                  <c:v>#N/A</c:v>
                </c:pt>
                <c:pt idx="9">
                  <c:v>6.65</c:v>
                </c:pt>
              </c:numCache>
            </c:numRef>
          </c:val>
          <c:extLst xmlns:c16r2="http://schemas.microsoft.com/office/drawing/2015/06/chart">
            <c:ext xmlns:c16="http://schemas.microsoft.com/office/drawing/2014/chart" uri="{C3380CC4-5D6E-409C-BE32-E72D297353CC}">
              <c16:uniqueId val="{00000009-F059-41FF-99AF-9377284A31C1}"/>
            </c:ext>
          </c:extLst>
        </c:ser>
        <c:dLbls>
          <c:showLegendKey val="0"/>
          <c:showVal val="0"/>
          <c:showCatName val="0"/>
          <c:showSerName val="0"/>
          <c:showPercent val="0"/>
          <c:showBubbleSize val="0"/>
        </c:dLbls>
        <c:gapWidth val="150"/>
        <c:overlap val="100"/>
        <c:axId val="124904192"/>
        <c:axId val="124905728"/>
      </c:barChart>
      <c:catAx>
        <c:axId val="1249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905728"/>
        <c:crosses val="autoZero"/>
        <c:auto val="1"/>
        <c:lblAlgn val="ctr"/>
        <c:lblOffset val="100"/>
        <c:tickLblSkip val="1"/>
        <c:tickMarkSkip val="1"/>
        <c:noMultiLvlLbl val="0"/>
      </c:catAx>
      <c:valAx>
        <c:axId val="12490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0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10722</c:v>
                </c:pt>
                <c:pt idx="5">
                  <c:v>10920</c:v>
                </c:pt>
                <c:pt idx="8">
                  <c:v>10234</c:v>
                </c:pt>
                <c:pt idx="11">
                  <c:v>9962</c:v>
                </c:pt>
                <c:pt idx="14">
                  <c:v>10249</c:v>
                </c:pt>
              </c:numCache>
            </c:numRef>
          </c:val>
          <c:extLst xmlns:c16r2="http://schemas.microsoft.com/office/drawing/2015/06/chart">
            <c:ext xmlns:c16="http://schemas.microsoft.com/office/drawing/2014/chart" uri="{C3380CC4-5D6E-409C-BE32-E72D297353CC}">
              <c16:uniqueId val="{00000000-D4CD-4678-8BF8-32D6DE2EF8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4CD-4678-8BF8-32D6DE2EF8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4CD-4678-8BF8-32D6DE2EF8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27</c:v>
                </c:pt>
                <c:pt idx="6">
                  <c:v>29</c:v>
                </c:pt>
                <c:pt idx="9">
                  <c:v>30</c:v>
                </c:pt>
                <c:pt idx="12">
                  <c:v>16</c:v>
                </c:pt>
              </c:numCache>
            </c:numRef>
          </c:val>
          <c:extLst xmlns:c16r2="http://schemas.microsoft.com/office/drawing/2015/06/chart">
            <c:ext xmlns:c16="http://schemas.microsoft.com/office/drawing/2014/chart" uri="{C3380CC4-5D6E-409C-BE32-E72D297353CC}">
              <c16:uniqueId val="{00000003-D4CD-4678-8BF8-32D6DE2EF8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4816</c:v>
                </c:pt>
                <c:pt idx="3">
                  <c:v>4787</c:v>
                </c:pt>
                <c:pt idx="6">
                  <c:v>4856</c:v>
                </c:pt>
                <c:pt idx="9">
                  <c:v>4868</c:v>
                </c:pt>
                <c:pt idx="12">
                  <c:v>5131</c:v>
                </c:pt>
              </c:numCache>
            </c:numRef>
          </c:val>
          <c:extLst xmlns:c16r2="http://schemas.microsoft.com/office/drawing/2015/06/chart">
            <c:ext xmlns:c16="http://schemas.microsoft.com/office/drawing/2014/chart" uri="{C3380CC4-5D6E-409C-BE32-E72D297353CC}">
              <c16:uniqueId val="{00000004-D4CD-4678-8BF8-32D6DE2EF8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48</c:v>
                </c:pt>
                <c:pt idx="3">
                  <c:v>50</c:v>
                </c:pt>
                <c:pt idx="6">
                  <c:v>55</c:v>
                </c:pt>
                <c:pt idx="9">
                  <c:v>60</c:v>
                </c:pt>
                <c:pt idx="12">
                  <c:v>65</c:v>
                </c:pt>
              </c:numCache>
            </c:numRef>
          </c:val>
          <c:extLst xmlns:c16r2="http://schemas.microsoft.com/office/drawing/2015/06/chart">
            <c:ext xmlns:c16="http://schemas.microsoft.com/office/drawing/2014/chart" uri="{C3380CC4-5D6E-409C-BE32-E72D297353CC}">
              <c16:uniqueId val="{00000005-D4CD-4678-8BF8-32D6DE2EF8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CD-4678-8BF8-32D6DE2EF8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10481</c:v>
                </c:pt>
                <c:pt idx="3">
                  <c:v>10310</c:v>
                </c:pt>
                <c:pt idx="6">
                  <c:v>9623</c:v>
                </c:pt>
                <c:pt idx="9">
                  <c:v>9311</c:v>
                </c:pt>
                <c:pt idx="12">
                  <c:v>9360</c:v>
                </c:pt>
              </c:numCache>
            </c:numRef>
          </c:val>
          <c:extLst xmlns:c16r2="http://schemas.microsoft.com/office/drawing/2015/06/chart">
            <c:ext xmlns:c16="http://schemas.microsoft.com/office/drawing/2014/chart" uri="{C3380CC4-5D6E-409C-BE32-E72D297353CC}">
              <c16:uniqueId val="{00000007-D4CD-4678-8BF8-32D6DE2EF829}"/>
            </c:ext>
          </c:extLst>
        </c:ser>
        <c:dLbls>
          <c:showLegendKey val="0"/>
          <c:showVal val="0"/>
          <c:showCatName val="0"/>
          <c:showSerName val="0"/>
          <c:showPercent val="0"/>
          <c:showBubbleSize val="0"/>
        </c:dLbls>
        <c:gapWidth val="100"/>
        <c:overlap val="100"/>
        <c:axId val="94674944"/>
        <c:axId val="9467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4651</c:v>
                </c:pt>
                <c:pt idx="2">
                  <c:v>#N/A</c:v>
                </c:pt>
                <c:pt idx="3">
                  <c:v>#N/A</c:v>
                </c:pt>
                <c:pt idx="4">
                  <c:v>4254</c:v>
                </c:pt>
                <c:pt idx="5">
                  <c:v>#N/A</c:v>
                </c:pt>
                <c:pt idx="6">
                  <c:v>#N/A</c:v>
                </c:pt>
                <c:pt idx="7">
                  <c:v>4329</c:v>
                </c:pt>
                <c:pt idx="8">
                  <c:v>#N/A</c:v>
                </c:pt>
                <c:pt idx="9">
                  <c:v>#N/A</c:v>
                </c:pt>
                <c:pt idx="10">
                  <c:v>4307</c:v>
                </c:pt>
                <c:pt idx="11">
                  <c:v>#N/A</c:v>
                </c:pt>
                <c:pt idx="12">
                  <c:v>#N/A</c:v>
                </c:pt>
                <c:pt idx="13">
                  <c:v>4323</c:v>
                </c:pt>
                <c:pt idx="14">
                  <c:v>#N/A</c:v>
                </c:pt>
              </c:numCache>
            </c:numRef>
          </c:val>
          <c:smooth val="0"/>
          <c:extLst xmlns:c16r2="http://schemas.microsoft.com/office/drawing/2015/06/chart">
            <c:ext xmlns:c16="http://schemas.microsoft.com/office/drawing/2014/chart" uri="{C3380CC4-5D6E-409C-BE32-E72D297353CC}">
              <c16:uniqueId val="{00000008-D4CD-4678-8BF8-32D6DE2EF829}"/>
            </c:ext>
          </c:extLst>
        </c:ser>
        <c:dLbls>
          <c:showLegendKey val="0"/>
          <c:showVal val="0"/>
          <c:showCatName val="0"/>
          <c:showSerName val="0"/>
          <c:showPercent val="0"/>
          <c:showBubbleSize val="0"/>
        </c:dLbls>
        <c:marker val="1"/>
        <c:smooth val="0"/>
        <c:axId val="94674944"/>
        <c:axId val="94676864"/>
      </c:lineChart>
      <c:catAx>
        <c:axId val="946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676864"/>
        <c:crosses val="autoZero"/>
        <c:auto val="1"/>
        <c:lblAlgn val="ctr"/>
        <c:lblOffset val="100"/>
        <c:tickLblSkip val="1"/>
        <c:tickMarkSkip val="1"/>
        <c:noMultiLvlLbl val="0"/>
      </c:catAx>
      <c:valAx>
        <c:axId val="9467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7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102543</c:v>
                </c:pt>
                <c:pt idx="5">
                  <c:v>102028</c:v>
                </c:pt>
                <c:pt idx="8">
                  <c:v>102593</c:v>
                </c:pt>
                <c:pt idx="11">
                  <c:v>101190</c:v>
                </c:pt>
                <c:pt idx="14">
                  <c:v>101877</c:v>
                </c:pt>
              </c:numCache>
            </c:numRef>
          </c:val>
          <c:extLst xmlns:c16r2="http://schemas.microsoft.com/office/drawing/2015/06/chart">
            <c:ext xmlns:c16="http://schemas.microsoft.com/office/drawing/2014/chart" uri="{C3380CC4-5D6E-409C-BE32-E72D297353CC}">
              <c16:uniqueId val="{00000000-E6F2-4DBF-9593-5D3B00E5A6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18741</c:v>
                </c:pt>
                <c:pt idx="5">
                  <c:v>17944</c:v>
                </c:pt>
                <c:pt idx="8">
                  <c:v>17028</c:v>
                </c:pt>
                <c:pt idx="11">
                  <c:v>15562</c:v>
                </c:pt>
                <c:pt idx="14">
                  <c:v>15034</c:v>
                </c:pt>
              </c:numCache>
            </c:numRef>
          </c:val>
          <c:extLst xmlns:c16r2="http://schemas.microsoft.com/office/drawing/2015/06/chart">
            <c:ext xmlns:c16="http://schemas.microsoft.com/office/drawing/2014/chart" uri="{C3380CC4-5D6E-409C-BE32-E72D297353CC}">
              <c16:uniqueId val="{00000001-E6F2-4DBF-9593-5D3B00E5A6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12383</c:v>
                </c:pt>
                <c:pt idx="5">
                  <c:v>13786</c:v>
                </c:pt>
                <c:pt idx="8">
                  <c:v>13078</c:v>
                </c:pt>
                <c:pt idx="11">
                  <c:v>13379</c:v>
                </c:pt>
                <c:pt idx="14">
                  <c:v>11664</c:v>
                </c:pt>
              </c:numCache>
            </c:numRef>
          </c:val>
          <c:extLst xmlns:c16r2="http://schemas.microsoft.com/office/drawing/2015/06/chart">
            <c:ext xmlns:c16="http://schemas.microsoft.com/office/drawing/2014/chart" uri="{C3380CC4-5D6E-409C-BE32-E72D297353CC}">
              <c16:uniqueId val="{00000002-E6F2-4DBF-9593-5D3B00E5A6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6F2-4DBF-9593-5D3B00E5A6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6F2-4DBF-9593-5D3B00E5A6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523</c:v>
                </c:pt>
                <c:pt idx="3">
                  <c:v>29</c:v>
                </c:pt>
                <c:pt idx="6">
                  <c:v>0</c:v>
                </c:pt>
                <c:pt idx="9">
                  <c:v>0</c:v>
                </c:pt>
                <c:pt idx="12">
                  <c:v>47</c:v>
                </c:pt>
              </c:numCache>
            </c:numRef>
          </c:val>
          <c:extLst xmlns:c16r2="http://schemas.microsoft.com/office/drawing/2015/06/chart">
            <c:ext xmlns:c16="http://schemas.microsoft.com/office/drawing/2014/chart" uri="{C3380CC4-5D6E-409C-BE32-E72D297353CC}">
              <c16:uniqueId val="{00000005-E6F2-4DBF-9593-5D3B00E5A6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16055</c:v>
                </c:pt>
                <c:pt idx="3">
                  <c:v>14921</c:v>
                </c:pt>
                <c:pt idx="6">
                  <c:v>14178</c:v>
                </c:pt>
                <c:pt idx="9">
                  <c:v>13851</c:v>
                </c:pt>
                <c:pt idx="12">
                  <c:v>13829</c:v>
                </c:pt>
              </c:numCache>
            </c:numRef>
          </c:val>
          <c:extLst xmlns:c16r2="http://schemas.microsoft.com/office/drawing/2015/06/chart">
            <c:ext xmlns:c16="http://schemas.microsoft.com/office/drawing/2014/chart" uri="{C3380CC4-5D6E-409C-BE32-E72D297353CC}">
              <c16:uniqueId val="{00000006-E6F2-4DBF-9593-5D3B00E5A6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136</c:v>
                </c:pt>
                <c:pt idx="3">
                  <c:v>110</c:v>
                </c:pt>
                <c:pt idx="6">
                  <c:v>84</c:v>
                </c:pt>
                <c:pt idx="9">
                  <c:v>62</c:v>
                </c:pt>
                <c:pt idx="12">
                  <c:v>45</c:v>
                </c:pt>
              </c:numCache>
            </c:numRef>
          </c:val>
          <c:extLst xmlns:c16r2="http://schemas.microsoft.com/office/drawing/2015/06/chart">
            <c:ext xmlns:c16="http://schemas.microsoft.com/office/drawing/2014/chart" uri="{C3380CC4-5D6E-409C-BE32-E72D297353CC}">
              <c16:uniqueId val="{00000007-E6F2-4DBF-9593-5D3B00E5A6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66791</c:v>
                </c:pt>
                <c:pt idx="3">
                  <c:v>64181</c:v>
                </c:pt>
                <c:pt idx="6">
                  <c:v>61041</c:v>
                </c:pt>
                <c:pt idx="9">
                  <c:v>58442</c:v>
                </c:pt>
                <c:pt idx="12">
                  <c:v>57470</c:v>
                </c:pt>
              </c:numCache>
            </c:numRef>
          </c:val>
          <c:extLst xmlns:c16r2="http://schemas.microsoft.com/office/drawing/2015/06/chart">
            <c:ext xmlns:c16="http://schemas.microsoft.com/office/drawing/2014/chart" uri="{C3380CC4-5D6E-409C-BE32-E72D297353CC}">
              <c16:uniqueId val="{00000008-E6F2-4DBF-9593-5D3B00E5A6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762</c:v>
                </c:pt>
                <c:pt idx="3">
                  <c:v>771</c:v>
                </c:pt>
                <c:pt idx="6">
                  <c:v>780</c:v>
                </c:pt>
                <c:pt idx="9">
                  <c:v>0</c:v>
                </c:pt>
                <c:pt idx="12">
                  <c:v>0</c:v>
                </c:pt>
              </c:numCache>
            </c:numRef>
          </c:val>
          <c:extLst xmlns:c16r2="http://schemas.microsoft.com/office/drawing/2015/06/chart">
            <c:ext xmlns:c16="http://schemas.microsoft.com/office/drawing/2014/chart" uri="{C3380CC4-5D6E-409C-BE32-E72D297353CC}">
              <c16:uniqueId val="{00000009-E6F2-4DBF-9593-5D3B00E5A6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95045</c:v>
                </c:pt>
                <c:pt idx="3">
                  <c:v>96460</c:v>
                </c:pt>
                <c:pt idx="6">
                  <c:v>97052</c:v>
                </c:pt>
                <c:pt idx="9">
                  <c:v>101697</c:v>
                </c:pt>
                <c:pt idx="12">
                  <c:v>108044</c:v>
                </c:pt>
              </c:numCache>
            </c:numRef>
          </c:val>
          <c:extLst xmlns:c16r2="http://schemas.microsoft.com/office/drawing/2015/06/chart">
            <c:ext xmlns:c16="http://schemas.microsoft.com/office/drawing/2014/chart" uri="{C3380CC4-5D6E-409C-BE32-E72D297353CC}">
              <c16:uniqueId val="{0000000A-E6F2-4DBF-9593-5D3B00E5A604}"/>
            </c:ext>
          </c:extLst>
        </c:ser>
        <c:dLbls>
          <c:showLegendKey val="0"/>
          <c:showVal val="0"/>
          <c:showCatName val="0"/>
          <c:showSerName val="0"/>
          <c:showPercent val="0"/>
          <c:showBubbleSize val="0"/>
        </c:dLbls>
        <c:gapWidth val="100"/>
        <c:overlap val="100"/>
        <c:axId val="125543168"/>
        <c:axId val="12554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45646</c:v>
                </c:pt>
                <c:pt idx="2">
                  <c:v>#N/A</c:v>
                </c:pt>
                <c:pt idx="3">
                  <c:v>#N/A</c:v>
                </c:pt>
                <c:pt idx="4">
                  <c:v>42714</c:v>
                </c:pt>
                <c:pt idx="5">
                  <c:v>#N/A</c:v>
                </c:pt>
                <c:pt idx="6">
                  <c:v>#N/A</c:v>
                </c:pt>
                <c:pt idx="7">
                  <c:v>40435</c:v>
                </c:pt>
                <c:pt idx="8">
                  <c:v>#N/A</c:v>
                </c:pt>
                <c:pt idx="9">
                  <c:v>#N/A</c:v>
                </c:pt>
                <c:pt idx="10">
                  <c:v>43921</c:v>
                </c:pt>
                <c:pt idx="11">
                  <c:v>#N/A</c:v>
                </c:pt>
                <c:pt idx="12">
                  <c:v>#N/A</c:v>
                </c:pt>
                <c:pt idx="13">
                  <c:v>50860</c:v>
                </c:pt>
                <c:pt idx="14">
                  <c:v>#N/A</c:v>
                </c:pt>
              </c:numCache>
            </c:numRef>
          </c:val>
          <c:smooth val="0"/>
          <c:extLst xmlns:c16r2="http://schemas.microsoft.com/office/drawing/2015/06/chart">
            <c:ext xmlns:c16="http://schemas.microsoft.com/office/drawing/2014/chart" uri="{C3380CC4-5D6E-409C-BE32-E72D297353CC}">
              <c16:uniqueId val="{0000000B-E6F2-4DBF-9593-5D3B00E5A604}"/>
            </c:ext>
          </c:extLst>
        </c:ser>
        <c:dLbls>
          <c:showLegendKey val="0"/>
          <c:showVal val="0"/>
          <c:showCatName val="0"/>
          <c:showSerName val="0"/>
          <c:showPercent val="0"/>
          <c:showBubbleSize val="0"/>
        </c:dLbls>
        <c:marker val="1"/>
        <c:smooth val="0"/>
        <c:axId val="125543168"/>
        <c:axId val="125545088"/>
      </c:lineChart>
      <c:catAx>
        <c:axId val="12554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45088"/>
        <c:crosses val="autoZero"/>
        <c:auto val="1"/>
        <c:lblAlgn val="ctr"/>
        <c:lblOffset val="100"/>
        <c:tickLblSkip val="1"/>
        <c:tickMarkSkip val="1"/>
        <c:noMultiLvlLbl val="0"/>
      </c:catAx>
      <c:valAx>
        <c:axId val="12554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4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9769</c:v>
                </c:pt>
                <c:pt idx="1">
                  <c:v>9689</c:v>
                </c:pt>
                <c:pt idx="2">
                  <c:v>7578</c:v>
                </c:pt>
              </c:numCache>
            </c:numRef>
          </c:val>
          <c:extLst xmlns:c16r2="http://schemas.microsoft.com/office/drawing/2015/06/chart">
            <c:ext xmlns:c16="http://schemas.microsoft.com/office/drawing/2014/chart" uri="{C3380CC4-5D6E-409C-BE32-E72D297353CC}">
              <c16:uniqueId val="{00000000-598F-4A46-927C-59C3D517ED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206</c:v>
                </c:pt>
                <c:pt idx="1">
                  <c:v>316</c:v>
                </c:pt>
                <c:pt idx="2">
                  <c:v>331</c:v>
                </c:pt>
              </c:numCache>
            </c:numRef>
          </c:val>
          <c:extLst xmlns:c16r2="http://schemas.microsoft.com/office/drawing/2015/06/chart">
            <c:ext xmlns:c16="http://schemas.microsoft.com/office/drawing/2014/chart" uri="{C3380CC4-5D6E-409C-BE32-E72D297353CC}">
              <c16:uniqueId val="{00000001-598F-4A46-927C-59C3D517ED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3454</c:v>
                </c:pt>
                <c:pt idx="1">
                  <c:v>2091</c:v>
                </c:pt>
                <c:pt idx="2">
                  <c:v>2233</c:v>
                </c:pt>
              </c:numCache>
            </c:numRef>
          </c:val>
          <c:extLst xmlns:c16r2="http://schemas.microsoft.com/office/drawing/2015/06/chart">
            <c:ext xmlns:c16="http://schemas.microsoft.com/office/drawing/2014/chart" uri="{C3380CC4-5D6E-409C-BE32-E72D297353CC}">
              <c16:uniqueId val="{00000002-598F-4A46-927C-59C3D517ED84}"/>
            </c:ext>
          </c:extLst>
        </c:ser>
        <c:dLbls>
          <c:showLegendKey val="0"/>
          <c:showVal val="0"/>
          <c:showCatName val="0"/>
          <c:showSerName val="0"/>
          <c:showPercent val="0"/>
          <c:showBubbleSize val="0"/>
        </c:dLbls>
        <c:gapWidth val="120"/>
        <c:overlap val="100"/>
        <c:axId val="3475328"/>
        <c:axId val="3476864"/>
      </c:barChart>
      <c:catAx>
        <c:axId val="34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76864"/>
        <c:crosses val="autoZero"/>
        <c:auto val="1"/>
        <c:lblAlgn val="ctr"/>
        <c:lblOffset val="100"/>
        <c:tickLblSkip val="1"/>
        <c:tickMarkSkip val="1"/>
        <c:noMultiLvlLbl val="0"/>
      </c:catAx>
      <c:valAx>
        <c:axId val="3476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7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E3-4947-BA8A-74BAAFF76C94}"/>
                </c:ext>
                <c:ext xmlns:c15="http://schemas.microsoft.com/office/drawing/2012/chart" uri="{CE6537A1-D6FC-4f65-9D91-7224C49458BB}">
                  <c15:dlblFieldTable>
                    <c15:dlblFTEntry>
                      <c15:txfldGUID>{F77790E4-EC97-4AD6-B36E-3651EF253B3C}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E3-4947-BA8A-74BAAFF76C94}"/>
                </c:ext>
                <c:ext xmlns:c15="http://schemas.microsoft.com/office/drawing/2012/chart" uri="{CE6537A1-D6FC-4f65-9D91-7224C49458BB}">
                  <c15:dlblFieldTable>
                    <c15:dlblFTEntry>
                      <c15:txfldGUID>{51DD1D07-A05E-410D-8FC4-84197B745F50}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E3-4947-BA8A-74BAAFF76C94}"/>
                </c:ext>
                <c:ext xmlns:c15="http://schemas.microsoft.com/office/drawing/2012/chart" uri="{CE6537A1-D6FC-4f65-9D91-7224C49458BB}">
                  <c15:dlblFieldTable>
                    <c15:dlblFTEntry>
                      <c15:txfldGUID>{A052743D-2DE6-4E6D-ADB2-9A7FB931E103}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E3-4947-BA8A-74BAAFF76C94}"/>
                </c:ext>
                <c:ext xmlns:c15="http://schemas.microsoft.com/office/drawing/2012/chart" uri="{CE6537A1-D6FC-4f65-9D91-7224C49458BB}">
                  <c15:dlblFieldTable>
                    <c15:dlblFTEntry>
                      <c15:txfldGUID>{3D43BEFC-2CB7-442D-B6C0-DED95A599D4A}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E3-4947-BA8A-74BAAFF76C94}"/>
                </c:ext>
                <c:ext xmlns:c15="http://schemas.microsoft.com/office/drawing/2012/chart" uri="{CE6537A1-D6FC-4f65-9D91-7224C49458BB}">
                  <c15:dlblFieldTable>
                    <c15:dlblFTEntry>
                      <c15:txfldGUID>{A5006C59-8C52-4490-9187-7FE479B9AC8D}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E3-4947-BA8A-74BAAFF76C94}"/>
                </c:ext>
                <c:ext xmlns:c15="http://schemas.microsoft.com/office/drawing/2012/chart" uri="{CE6537A1-D6FC-4f65-9D91-7224C49458BB}">
                  <c15:dlblFieldTable>
                    <c15:dlblFTEntry>
                      <c15:txfldGUID>{023506A0-BF02-4D2D-BDBF-CA5A23559B9E}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E3-4947-BA8A-74BAAFF76C94}"/>
                </c:ext>
                <c:ext xmlns:c15="http://schemas.microsoft.com/office/drawing/2012/chart" uri="{CE6537A1-D6FC-4f65-9D91-7224C49458BB}">
                  <c15:dlblFieldTable>
                    <c15:dlblFTEntry>
                      <c15:txfldGUID>{B6ACB95A-4E99-44BB-A47A-C1389CFF764A}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E3-4947-BA8A-74BAAFF76C94}"/>
                </c:ext>
                <c:ext xmlns:c15="http://schemas.microsoft.com/office/drawing/2012/chart" uri="{CE6537A1-D6FC-4f65-9D91-7224C49458BB}">
                  <c15:layout/>
                  <c15:dlblFieldTable>
                    <c15:dlblFTEntry>
                      <c15:txfldGUID>{223603C2-37D6-4AF6-BCB3-3C758A93D4B0}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E3-4947-BA8A-74BAAFF76C94}"/>
                </c:ext>
                <c:ext xmlns:c15="http://schemas.microsoft.com/office/drawing/2012/chart" uri="{CE6537A1-D6FC-4f65-9D91-7224C49458BB}">
                  <c15:dlblFieldTable>
                    <c15:dlblFTEntry>
                      <c15:txfldGUID>{27B92E98-940A-4657-8F2A-36F5059ECFA1}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56.2</c:v>
                </c:pt>
              </c:numCache>
            </c:numRef>
          </c:xVal>
          <c:yVal>
            <c:numRef>
              <c:f>公会計指標分析・財政指標組合せ分析表!$BP$51:$DC$51</c:f>
              <c:numCache>
                <c:formatCode>#,##0.0;"▲ "#,##0.0</c:formatCode>
                <c:ptCount val="40"/>
                <c:pt idx="24">
                  <c:v>93</c:v>
                </c:pt>
              </c:numCache>
            </c:numRef>
          </c:yVal>
          <c:smooth val="0"/>
          <c:extLst xmlns:c16r2="http://schemas.microsoft.com/office/drawing/2015/06/chart">
            <c:ext xmlns:c16="http://schemas.microsoft.com/office/drawing/2014/chart" uri="{C3380CC4-5D6E-409C-BE32-E72D297353CC}">
              <c16:uniqueId val="{00000009-1AE3-4947-BA8A-74BAAFF76C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E3-4947-BA8A-74BAAFF76C94}"/>
                </c:ext>
                <c:ext xmlns:c15="http://schemas.microsoft.com/office/drawing/2012/chart" uri="{CE6537A1-D6FC-4f65-9D91-7224C49458BB}">
                  <c15:dlblFieldTable>
                    <c15:dlblFTEntry>
                      <c15:txfldGUID>{61E66D2D-FD67-4B31-B4EF-8555DB20EBD8}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E3-4947-BA8A-74BAAFF76C94}"/>
                </c:ext>
                <c:ext xmlns:c15="http://schemas.microsoft.com/office/drawing/2012/chart" uri="{CE6537A1-D6FC-4f65-9D91-7224C49458BB}">
                  <c15:dlblFieldTable>
                    <c15:dlblFTEntry>
                      <c15:txfldGUID>{493F5AD8-383F-4A8B-9F7C-CF2B34836E78}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E3-4947-BA8A-74BAAFF76C94}"/>
                </c:ext>
                <c:ext xmlns:c15="http://schemas.microsoft.com/office/drawing/2012/chart" uri="{CE6537A1-D6FC-4f65-9D91-7224C49458BB}">
                  <c15:dlblFieldTable>
                    <c15:dlblFTEntry>
                      <c15:txfldGUID>{4D0DB44E-289D-4904-80AF-4EA28A3A30AD}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E3-4947-BA8A-74BAAFF76C94}"/>
                </c:ext>
                <c:ext xmlns:c15="http://schemas.microsoft.com/office/drawing/2012/chart" uri="{CE6537A1-D6FC-4f65-9D91-7224C49458BB}">
                  <c15:dlblFieldTable>
                    <c15:dlblFTEntry>
                      <c15:txfldGUID>{5FE039F9-68FF-4F02-9B8C-43F39FA6FA3E}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E3-4947-BA8A-74BAAFF76C94}"/>
                </c:ext>
                <c:ext xmlns:c15="http://schemas.microsoft.com/office/drawing/2012/chart" uri="{CE6537A1-D6FC-4f65-9D91-7224C49458BB}">
                  <c15:dlblFieldTable>
                    <c15:dlblFTEntry>
                      <c15:txfldGUID>{71FEAC48-1EC2-4E45-AD86-6055EB1D0542}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E3-4947-BA8A-74BAAFF76C94}"/>
                </c:ext>
                <c:ext xmlns:c15="http://schemas.microsoft.com/office/drawing/2012/chart" uri="{CE6537A1-D6FC-4f65-9D91-7224C49458BB}">
                  <c15:dlblFieldTable>
                    <c15:dlblFTEntry>
                      <c15:txfldGUID>{1EB8815D-6FC7-4365-AC2E-A408E5011757}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E3-4947-BA8A-74BAAFF76C94}"/>
                </c:ext>
                <c:ext xmlns:c15="http://schemas.microsoft.com/office/drawing/2012/chart" uri="{CE6537A1-D6FC-4f65-9D91-7224C49458BB}">
                  <c15:dlblFieldTable>
                    <c15:dlblFTEntry>
                      <c15:txfldGUID>{6AAC2EC8-81CF-4929-9790-DCCF873A37FB}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E3-4947-BA8A-74BAAFF76C94}"/>
                </c:ext>
                <c:ext xmlns:c15="http://schemas.microsoft.com/office/drawing/2012/chart" uri="{CE6537A1-D6FC-4f65-9D91-7224C49458BB}">
                  <c15:layout/>
                  <c15:dlblFieldTable>
                    <c15:dlblFTEntry>
                      <c15:txfldGUID>{FA7AA68B-1A41-4A13-8C19-CB9560004817}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E3-4947-BA8A-74BAAFF76C94}"/>
                </c:ext>
                <c:ext xmlns:c15="http://schemas.microsoft.com/office/drawing/2012/chart" uri="{CE6537A1-D6FC-4f65-9D91-7224C49458BB}">
                  <c15:dlblFieldTable>
                    <c15:dlblFTEntry>
                      <c15:txfldGUID>{D5430FCC-5EB2-47CA-8E1A-7077EB4EF9D4}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numCache>
            </c:numRef>
          </c:xVal>
          <c:yVal>
            <c:numRef>
              <c:f>公会計指標分析・財政指標組合せ分析表!$BP$55:$DC$55</c:f>
              <c:numCache>
                <c:formatCode>#,##0.0;"▲ "#,##0.0</c:formatCode>
                <c:ptCount val="40"/>
                <c:pt idx="24">
                  <c:v>31</c:v>
                </c:pt>
              </c:numCache>
            </c:numRef>
          </c:yVal>
          <c:smooth val="0"/>
          <c:extLst xmlns:c16r2="http://schemas.microsoft.com/office/drawing/2015/06/chart">
            <c:ext xmlns:c16="http://schemas.microsoft.com/office/drawing/2014/chart" uri="{C3380CC4-5D6E-409C-BE32-E72D297353CC}">
              <c16:uniqueId val="{00000013-1AE3-4947-BA8A-74BAAFF76C94}"/>
            </c:ext>
          </c:extLst>
        </c:ser>
        <c:dLbls>
          <c:showLegendKey val="0"/>
          <c:showVal val="1"/>
          <c:showCatName val="0"/>
          <c:showSerName val="0"/>
          <c:showPercent val="0"/>
          <c:showBubbleSize val="0"/>
        </c:dLbls>
        <c:axId val="128210432"/>
        <c:axId val="128212352"/>
      </c:scatterChart>
      <c:valAx>
        <c:axId val="128210432"/>
        <c:scaling>
          <c:orientation val="minMax"/>
          <c:max val="57.5"/>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212352"/>
        <c:crosses val="autoZero"/>
        <c:crossBetween val="midCat"/>
      </c:valAx>
      <c:valAx>
        <c:axId val="128212352"/>
        <c:scaling>
          <c:orientation val="minMax"/>
          <c:max val="10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210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301-4310-B1DA-2D7D312A0985}"/>
                </c:ext>
                <c:ext xmlns:c15="http://schemas.microsoft.com/office/drawing/2012/chart" uri="{CE6537A1-D6FC-4f65-9D91-7224C49458BB}">
                  <c15:layout/>
                  <c15:dlblFieldTable>
                    <c15:dlblFTEntry>
                      <c15:txfldGUID>{27431EFF-88ED-4EB4-800E-69337B4A8EE2}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01-4310-B1DA-2D7D312A0985}"/>
                </c:ext>
                <c:ext xmlns:c15="http://schemas.microsoft.com/office/drawing/2012/chart" uri="{CE6537A1-D6FC-4f65-9D91-7224C49458BB}">
                  <c15:dlblFieldTable>
                    <c15:dlblFTEntry>
                      <c15:txfldGUID>{E080E11D-9ED1-4F62-A2ED-2328F0DB4F9C}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301-4310-B1DA-2D7D312A0985}"/>
                </c:ext>
                <c:ext xmlns:c15="http://schemas.microsoft.com/office/drawing/2012/chart" uri="{CE6537A1-D6FC-4f65-9D91-7224C49458BB}">
                  <c15:dlblFieldTable>
                    <c15:dlblFTEntry>
                      <c15:txfldGUID>{91DC6966-C201-4DD0-94EA-87A33A99F8AC}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01-4310-B1DA-2D7D312A0985}"/>
                </c:ext>
                <c:ext xmlns:c15="http://schemas.microsoft.com/office/drawing/2012/chart" uri="{CE6537A1-D6FC-4f65-9D91-7224C49458BB}">
                  <c15:dlblFieldTable>
                    <c15:dlblFTEntry>
                      <c15:txfldGUID>{E71DAF41-F60D-4494-960E-CC0BEC238249}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01-4310-B1DA-2D7D312A0985}"/>
                </c:ext>
                <c:ext xmlns:c15="http://schemas.microsoft.com/office/drawing/2012/chart" uri="{CE6537A1-D6FC-4f65-9D91-7224C49458BB}">
                  <c15:dlblFieldTable>
                    <c15:dlblFTEntry>
                      <c15:txfldGUID>{6B436842-DA48-49E8-8619-B1CC43FF0649}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301-4310-B1DA-2D7D312A0985}"/>
                </c:ext>
                <c:ext xmlns:c15="http://schemas.microsoft.com/office/drawing/2012/chart" uri="{CE6537A1-D6FC-4f65-9D91-7224C49458BB}">
                  <c15:layout/>
                  <c15:dlblFieldTable>
                    <c15:dlblFTEntry>
                      <c15:txfldGUID>{64EB8A7A-4546-4A81-A038-66AFD88D447C}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301-4310-B1DA-2D7D312A0985}"/>
                </c:ext>
                <c:ext xmlns:c15="http://schemas.microsoft.com/office/drawing/2012/chart" uri="{CE6537A1-D6FC-4f65-9D91-7224C49458BB}">
                  <c15:layout/>
                  <c15:dlblFieldTable>
                    <c15:dlblFTEntry>
                      <c15:txfldGUID>{2FEFDDE9-3584-405A-8CF8-E826F6EC024C}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301-4310-B1DA-2D7D312A0985}"/>
                </c:ext>
                <c:ext xmlns:c15="http://schemas.microsoft.com/office/drawing/2012/chart" uri="{CE6537A1-D6FC-4f65-9D91-7224C49458BB}">
                  <c15:layout/>
                  <c15:dlblFieldTable>
                    <c15:dlblFTEntry>
                      <c15:txfldGUID>{FAA8D8C9-8B60-466A-A983-9A8A1325CAAE}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301-4310-B1DA-2D7D312A0985}"/>
                </c:ext>
                <c:ext xmlns:c15="http://schemas.microsoft.com/office/drawing/2012/chart" uri="{CE6537A1-D6FC-4f65-9D91-7224C49458BB}">
                  <c15:layout/>
                  <c15:dlblFieldTable>
                    <c15:dlblFTEntry>
                      <c15:txfldGUID>{F0228FAC-25CA-4121-A219-24ED9C5D8E97}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9.6999999999999993</c:v>
                </c:pt>
                <c:pt idx="16">
                  <c:v>9.3000000000000007</c:v>
                </c:pt>
                <c:pt idx="24">
                  <c:v>9.1</c:v>
                </c:pt>
                <c:pt idx="32">
                  <c:v>9.1</c:v>
                </c:pt>
              </c:numCache>
            </c:numRef>
          </c:xVal>
          <c:yVal>
            <c:numRef>
              <c:f>公会計指標分析・財政指標組合せ分析表!$BP$73:$DC$73</c:f>
              <c:numCache>
                <c:formatCode>#,##0.0;"▲ "#,##0.0</c:formatCode>
                <c:ptCount val="40"/>
                <c:pt idx="0">
                  <c:v>97.2</c:v>
                </c:pt>
                <c:pt idx="8">
                  <c:v>91</c:v>
                </c:pt>
                <c:pt idx="16">
                  <c:v>85.3</c:v>
                </c:pt>
                <c:pt idx="24">
                  <c:v>93</c:v>
                </c:pt>
                <c:pt idx="32">
                  <c:v>106.7</c:v>
                </c:pt>
              </c:numCache>
            </c:numRef>
          </c:yVal>
          <c:smooth val="0"/>
          <c:extLst xmlns:c16r2="http://schemas.microsoft.com/office/drawing/2015/06/chart">
            <c:ext xmlns:c16="http://schemas.microsoft.com/office/drawing/2014/chart" uri="{C3380CC4-5D6E-409C-BE32-E72D297353CC}">
              <c16:uniqueId val="{00000009-F301-4310-B1DA-2D7D312A09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301-4310-B1DA-2D7D312A0985}"/>
                </c:ext>
                <c:ext xmlns:c15="http://schemas.microsoft.com/office/drawing/2012/chart" uri="{CE6537A1-D6FC-4f65-9D91-7224C49458BB}">
                  <c15:layout/>
                  <c15:dlblFieldTable>
                    <c15:dlblFTEntry>
                      <c15:txfldGUID>{BC75E067-DE25-46D0-9452-3BDAEFB62036}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301-4310-B1DA-2D7D312A0985}"/>
                </c:ext>
                <c:ext xmlns:c15="http://schemas.microsoft.com/office/drawing/2012/chart" uri="{CE6537A1-D6FC-4f65-9D91-7224C49458BB}">
                  <c15:dlblFieldTable>
                    <c15:dlblFTEntry>
                      <c15:txfldGUID>{0475B7F0-24CD-4B9C-8E8E-0755EDBF6345}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301-4310-B1DA-2D7D312A0985}"/>
                </c:ext>
                <c:ext xmlns:c15="http://schemas.microsoft.com/office/drawing/2012/chart" uri="{CE6537A1-D6FC-4f65-9D91-7224C49458BB}">
                  <c15:dlblFieldTable>
                    <c15:dlblFTEntry>
                      <c15:txfldGUID>{E4FD3E31-7715-4B53-A6A1-577666FF78BA}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301-4310-B1DA-2D7D312A0985}"/>
                </c:ext>
                <c:ext xmlns:c15="http://schemas.microsoft.com/office/drawing/2012/chart" uri="{CE6537A1-D6FC-4f65-9D91-7224C49458BB}">
                  <c15:dlblFieldTable>
                    <c15:dlblFTEntry>
                      <c15:txfldGUID>{C4E6ACE8-240D-44D3-A568-1DBE5A49143A}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301-4310-B1DA-2D7D312A0985}"/>
                </c:ext>
                <c:ext xmlns:c15="http://schemas.microsoft.com/office/drawing/2012/chart" uri="{CE6537A1-D6FC-4f65-9D91-7224C49458BB}">
                  <c15:dlblFieldTable>
                    <c15:dlblFTEntry>
                      <c15:txfldGUID>{B909F944-8299-42BF-8ABE-A77E37C5E2B9}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301-4310-B1DA-2D7D312A0985}"/>
                </c:ext>
                <c:ext xmlns:c15="http://schemas.microsoft.com/office/drawing/2012/chart" uri="{CE6537A1-D6FC-4f65-9D91-7224C49458BB}">
                  <c15:layout/>
                  <c15:dlblFieldTable>
                    <c15:dlblFTEntry>
                      <c15:txfldGUID>{44BC6A67-CB1C-473B-A417-E75054F4096B}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301-4310-B1DA-2D7D312A0985}"/>
                </c:ext>
                <c:ext xmlns:c15="http://schemas.microsoft.com/office/drawing/2012/chart" uri="{CE6537A1-D6FC-4f65-9D91-7224C49458BB}">
                  <c15:layout/>
                  <c15:dlblFieldTable>
                    <c15:dlblFTEntry>
                      <c15:txfldGUID>{EFC49F35-3B2F-4CFB-A2AF-0391F75F7E44}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301-4310-B1DA-2D7D312A0985}"/>
                </c:ext>
                <c:ext xmlns:c15="http://schemas.microsoft.com/office/drawing/2012/chart" uri="{CE6537A1-D6FC-4f65-9D91-7224C49458BB}">
                  <c15:layout/>
                  <c15:dlblFieldTable>
                    <c15:dlblFTEntry>
                      <c15:txfldGUID>{CFBCCB61-C172-46B0-949F-45265152BF9E}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301-4310-B1DA-2D7D312A0985}"/>
                </c:ext>
                <c:ext xmlns:c15="http://schemas.microsoft.com/office/drawing/2012/chart" uri="{CE6537A1-D6FC-4f65-9D91-7224C49458BB}">
                  <c15:layout/>
                  <c15:dlblFieldTable>
                    <c15:dlblFTEntry>
                      <c15:txfldGUID>{8141B4CF-EB38-44FB-ACD7-6F2323E50EE0}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F301-4310-B1DA-2D7D312A0985}"/>
            </c:ext>
          </c:extLst>
        </c:ser>
        <c:dLbls>
          <c:showLegendKey val="0"/>
          <c:showVal val="1"/>
          <c:showCatName val="0"/>
          <c:showSerName val="0"/>
          <c:showPercent val="0"/>
          <c:showBubbleSize val="0"/>
        </c:dLbls>
        <c:axId val="127988864"/>
        <c:axId val="127990784"/>
      </c:scatterChart>
      <c:valAx>
        <c:axId val="127988864"/>
        <c:scaling>
          <c:orientation val="minMax"/>
          <c:max val="10.7"/>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90784"/>
        <c:crosses val="autoZero"/>
        <c:crossBetween val="midCat"/>
      </c:valAx>
      <c:valAx>
        <c:axId val="127990784"/>
        <c:scaling>
          <c:orientation val="minMax"/>
          <c:max val="12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88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元利償還金の額は，これまでの一般会計債の新規発行抑制により，減少傾向である。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近年は下水道事業会計分の増により，増加傾向にある。今後は，下水道事業債の償還の進捗に伴い，減少する見込みであるが，引き続き，下水道使用料等の計画的な見直しにより，繰入金の抑制に取り組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算入公債費等は，平成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年度においては，臨時財政対策債償還費の増により増加している。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今後も，公債費負担が増大しないよう，市債発行額の計画的な管理等に努める。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市役所新庁舎や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運動公園新体育館整備</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プロジェクトの実施により，</a:t>
          </a:r>
          <a:r>
            <a:rPr lang="ja-JP" altLang="ja-JP" sz="1400" b="0" i="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が増加したため，増額となった。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また，充当可能財源等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横ばいで推移している。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大型プロジェクト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の推進により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，一時的に将来負担比率の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が見込まれるが，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その他の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通常事業の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債発行を引き続き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適切に管理し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，市債残高の抑制に努め，将来負担比率の軽減を図る。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茨城県水戸市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大型プロジェクトや茨城国体，中核市移行などの臨時的な財政需要に対応するため，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計画的に取り崩しを行っていることにより，平成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また，その他特定目的基金のうち，庁舎等整備基金は，市役所新庁舎建設事業の財源として活用したため，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電源立地振興基金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年度からの保健所整備事業に活用するために積立てを行い，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災害などの不測の事態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への対応</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に備えるため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適正な残高（標準財政規模の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％）を維持しつつ，引き続き中長期的な視点により計画的に活用する。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また，その他特定目的基金について，基金設置の目的を図るため，計画的な運用を行う。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lang="ja-JP" altLang="en-US" sz="1300">
              <a:effectLst/>
              <a:latin typeface="ＭＳ ゴシック" panose="020B0609070205080204" pitchFamily="49" charset="-128"/>
              <a:ea typeface="ＭＳ ゴシック" panose="020B0609070205080204" pitchFamily="49" charset="-128"/>
            </a:rPr>
            <a:t>本庁舎・消防庁舎の建設，大規模改修及び建設用地の購入の資金を確保する。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電源立地振興基金：発電用施設の周辺地域である本市の産業基盤の整備及び市民福祉の向上を図る。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一般廃棄物処理推進基金：一般廃棄物の処理の円滑な推進を図る。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水戸黄門ふるさと基金：寄附金を財源とし，水戸のまちの活性化や魅力の創出を図る。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芸術振興基金：</a:t>
          </a:r>
          <a:r>
            <a:rPr lang="ja-JP" altLang="en-US" sz="1300">
              <a:effectLst/>
              <a:latin typeface="ＭＳ ゴシック" panose="020B0609070205080204" pitchFamily="49" charset="-128"/>
              <a:ea typeface="ＭＳ ゴシック" panose="020B0609070205080204" pitchFamily="49" charset="-128"/>
            </a:rPr>
            <a:t>美術品の購入及び芸術振興を図る。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庁舎等整備基金：市役所新庁舎建設事業の財源として活用したため，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電源立地振興基金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年度からの保健所整備事業に活用するために積立てを行い，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市役所</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電源立地振興基金：平成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年度からの保健所整備事業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一般廃棄物処理推進基金：現在進めている新ごみ処理施設整備事業の財源として活用する。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財政調整基金残高は，大型プロジェクトや茨城国体，中核市移行などの臨時的な財政需要に対応するため，計画的に取り崩しを行っていることにより，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大型プロジェクトや茨城国体，中核市移行などの臨時的な財政需要に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活用する方針であり，残高は最も減少する平成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百万円となるが，決算剰余金の着実な積立てを継続的に行うことにより，その後は回復すると見込んでいる。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引き続き，市民公募債の満期一括償還に伴う一般財源所要額（償還額から借換債発行分を除いた額）を確保するため，計画的に積立て及び取崩しを行っていく。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273,243
269,826
217.32
126,019,686
117,774,252
3,719,584
56,298,806
108,353,773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有形固定資産の資産価値の減少の進行度を示す有形固定資産減価償却率については，本市</a:t>
          </a:r>
          <a:r>
            <a:rPr kumimoji="1" lang="en-US" altLang="ja-JP" sz="1100">
              <a:latin typeface="ＭＳ Ｐゴシック" panose="020B0600070205080204" pitchFamily="50" charset="-128"/>
              <a:ea typeface="ＭＳ Ｐゴシック" panose="020B0600070205080204" pitchFamily="50" charset="-128"/>
            </a:rPr>
            <a:t>56.2%</a:t>
          </a:r>
          <a:r>
            <a:rPr kumimoji="1" lang="ja-JP" altLang="en-US" sz="1100">
              <a:latin typeface="ＭＳ Ｐゴシック" panose="020B0600070205080204" pitchFamily="50" charset="-128"/>
              <a:ea typeface="ＭＳ Ｐゴシック" panose="020B0600070205080204" pitchFamily="50" charset="-128"/>
            </a:rPr>
            <a:t>，類似団体平均値</a:t>
          </a:r>
          <a:r>
            <a:rPr kumimoji="1" lang="en-US" altLang="ja-JP" sz="1100">
              <a:latin typeface="ＭＳ Ｐゴシック" panose="020B0600070205080204" pitchFamily="50" charset="-128"/>
              <a:ea typeface="ＭＳ Ｐゴシック" panose="020B0600070205080204" pitchFamily="50" charset="-128"/>
            </a:rPr>
            <a:t>57.4</a:t>
          </a:r>
          <a:r>
            <a:rPr kumimoji="1" lang="ja-JP" altLang="en-US" sz="1100">
              <a:latin typeface="ＭＳ Ｐゴシック" panose="020B0600070205080204" pitchFamily="50" charset="-128"/>
              <a:ea typeface="ＭＳ Ｐゴシック" panose="020B0600070205080204" pitchFamily="50" charset="-128"/>
            </a:rPr>
            <a:t>％と近い値となっている。</a:t>
          </a: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今後も，公共施設等総合管理計画に基づき，社会情勢の変化等を踏まえながら，公共施設や道路等のインフラの適切な管理・更新に努めていく。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14859</xdr:rowOff>
    </xdr:from>
    <xdr:to>
      <xdr:col>19</xdr:col>
      <xdr:colOff>187325</xdr:colOff>
      <xdr:row>30</xdr:row>
      <xdr:rowOff>116459</xdr:rowOff>
    </xdr:to>
    <xdr:sp macro="" textlink="">
      <xdr:nvSpPr>
        <xdr:cNvPr id="76" name="楕円 75"/>
        <xdr:cNvSpPr/>
      </xdr:nvSpPr>
      <xdr:spPr>
        <a:xfrm>
          <a:off x="4000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81170</xdr:rowOff>
    </xdr:from>
    <xdr:ext cx="405111" cy="259045"/>
    <xdr:sp macro="" textlink="">
      <xdr:nvSpPr>
        <xdr:cNvPr id="77"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78"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107586</xdr:rowOff>
    </xdr:from>
    <xdr:ext cx="405111" cy="259045"/>
    <xdr:sp macro="" textlink="">
      <xdr:nvSpPr>
        <xdr:cNvPr id="79" name="n_1mainValue有形固定資産減価償却率"/>
        <xdr:cNvSpPr txBox="1"/>
      </xdr:nvSpPr>
      <xdr:spPr>
        <a:xfrm>
          <a:off x="3836044"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債務償還可能年数については，類似団体平均値のおよそ</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倍の</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という高い値と</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なっている。これは，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市役所新庁舎や新ごみ処理施設の整備など大型プロジェクト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の推進等に伴う市債発行額の増加により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算出に用いる将来負担額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値が一時的に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引き続き，大型プロジェクト以外の事業の市債発行を適切に管理しながら，将来負担比率の削減に努めていく。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6" name="直線コネクタ 9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7" name="テキスト ボックス 9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8" name="直線コネクタ 9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9" name="テキスト ボックス 9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0" name="直線コネクタ 9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1" name="テキスト ボックス 10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2" name="直線コネクタ 10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3" name="テキスト ボックス 10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4" name="直線コネクタ 10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5" name="テキスト ボックス 10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7" name="テキスト ボックス 10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09" name="直線コネクタ 108"/>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0"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1" name="直線コネクタ 110"/>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2"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3" name="直線コネクタ 112"/>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14"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5" name="フローチャート: 判断 114"/>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6" name="テキスト ボックス 11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7" name="テキスト ボックス 11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8" name="テキスト ボックス 11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9" name="テキスト ボックス 11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0" name="テキスト ボックス 11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41275</xdr:rowOff>
    </xdr:from>
    <xdr:to>
      <xdr:col>76</xdr:col>
      <xdr:colOff>73025</xdr:colOff>
      <xdr:row>27</xdr:row>
      <xdr:rowOff>142875</xdr:rowOff>
    </xdr:to>
    <xdr:sp macro="" textlink="">
      <xdr:nvSpPr>
        <xdr:cNvPr id="121" name="楕円 120"/>
        <xdr:cNvSpPr/>
      </xdr:nvSpPr>
      <xdr:spPr>
        <a:xfrm>
          <a:off x="147447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64152</xdr:rowOff>
    </xdr:from>
    <xdr:ext cx="340478" cy="259045"/>
    <xdr:sp macro="" textlink="">
      <xdr:nvSpPr>
        <xdr:cNvPr id="122" name="債務償還可能年数該当値テキスト"/>
        <xdr:cNvSpPr txBox="1"/>
      </xdr:nvSpPr>
      <xdr:spPr>
        <a:xfrm>
          <a:off x="1484630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3" name="正方形/長方形 12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4" name="正方形/長方形 12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5" name="テキスト ボックス 12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6" name="テキスト ボックス 12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7" name="テキスト ボックス 12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8" name="テキスト ボックス 12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273,243
269,826
217.32
126,019,686
117,774,252
3,719,584
56,298,806
108,353,773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0" name="楕円 69"/>
        <xdr:cNvSpPr/>
      </xdr:nvSpPr>
      <xdr:spPr>
        <a:xfrm>
          <a:off x="3746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76852</xdr:rowOff>
    </xdr:from>
    <xdr:ext cx="405111" cy="259045"/>
    <xdr:sp macro="" textlink="">
      <xdr:nvSpPr>
        <xdr:cNvPr id="71"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2"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73" name="n_1mainValue【道路】&#10;有形固定資産減価償却率"/>
        <xdr:cNvSpPr txBox="1"/>
      </xdr:nvSpPr>
      <xdr:spPr>
        <a:xfrm>
          <a:off x="3582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5" name="直線コネクタ 94"/>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6"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97" name="直線コネクタ 96"/>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98"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99" name="直線コネクタ 98"/>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0"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1" name="フローチャート: 判断 100"/>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2" name="フローチャート: 判断 101"/>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3" name="フローチャート: 判断 102"/>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63256</xdr:rowOff>
    </xdr:from>
    <xdr:to>
      <xdr:col>50</xdr:col>
      <xdr:colOff>165100</xdr:colOff>
      <xdr:row>39</xdr:row>
      <xdr:rowOff>164856</xdr:rowOff>
    </xdr:to>
    <xdr:sp macro="" textlink="">
      <xdr:nvSpPr>
        <xdr:cNvPr id="109" name="楕円 108"/>
        <xdr:cNvSpPr/>
      </xdr:nvSpPr>
      <xdr:spPr>
        <a:xfrm>
          <a:off x="9588500" y="67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86717</xdr:rowOff>
    </xdr:from>
    <xdr:ext cx="469744" cy="259045"/>
    <xdr:sp macro="" textlink="">
      <xdr:nvSpPr>
        <xdr:cNvPr id="110"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1"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9933</xdr:rowOff>
    </xdr:from>
    <xdr:ext cx="469744" cy="259045"/>
    <xdr:sp macro="" textlink="">
      <xdr:nvSpPr>
        <xdr:cNvPr id="112" name="n_1mainValue【道路】&#10;一人当たり延長"/>
        <xdr:cNvSpPr txBox="1"/>
      </xdr:nvSpPr>
      <xdr:spPr>
        <a:xfrm>
          <a:off x="9391727" y="65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5" name="テキスト ボックス 12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5" name="テキスト ボックス 13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39" name="直線コネクタ 138"/>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0"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1" name="直線コネクタ 140"/>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2"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3" name="直線コネクタ 142"/>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44"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45" name="フローチャート: 判断 144"/>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46" name="フローチャート: 判断 145"/>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47" name="フローチャート: 判断 146"/>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53" name="楕円 152"/>
        <xdr:cNvSpPr/>
      </xdr:nvSpPr>
      <xdr:spPr>
        <a:xfrm>
          <a:off x="3746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68053</xdr:rowOff>
    </xdr:from>
    <xdr:ext cx="405111" cy="259045"/>
    <xdr:sp macro="" textlink="">
      <xdr:nvSpPr>
        <xdr:cNvPr id="154"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55"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108149</xdr:rowOff>
    </xdr:from>
    <xdr:ext cx="405111" cy="259045"/>
    <xdr:sp macro="" textlink="">
      <xdr:nvSpPr>
        <xdr:cNvPr id="156" name="n_1mainValue【橋りょう・トンネル】&#10;有形固定資産減価償却率"/>
        <xdr:cNvSpPr txBox="1"/>
      </xdr:nvSpPr>
      <xdr:spPr>
        <a:xfrm>
          <a:off x="35820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78" name="直線コネクタ 177"/>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79"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0" name="直線コネクタ 179"/>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81"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82" name="直線コネクタ 181"/>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183"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84" name="フローチャート: 判断 183"/>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85" name="フローチャート: 判断 184"/>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86" name="フローチャート: 判断 185"/>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93214</xdr:rowOff>
    </xdr:from>
    <xdr:to>
      <xdr:col>50</xdr:col>
      <xdr:colOff>165100</xdr:colOff>
      <xdr:row>63</xdr:row>
      <xdr:rowOff>23364</xdr:rowOff>
    </xdr:to>
    <xdr:sp macro="" textlink="">
      <xdr:nvSpPr>
        <xdr:cNvPr id="192" name="楕円 191"/>
        <xdr:cNvSpPr/>
      </xdr:nvSpPr>
      <xdr:spPr>
        <a:xfrm>
          <a:off x="9588500" y="107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44490</xdr:rowOff>
    </xdr:from>
    <xdr:ext cx="534377" cy="259045"/>
    <xdr:sp macro="" textlink="">
      <xdr:nvSpPr>
        <xdr:cNvPr id="193"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194"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14491</xdr:rowOff>
    </xdr:from>
    <xdr:ext cx="534377" cy="259045"/>
    <xdr:sp macro="" textlink="">
      <xdr:nvSpPr>
        <xdr:cNvPr id="195" name="n_1mainValue【橋りょう・トンネル】&#10;一人当たり有形固定資産（償却資産）額"/>
        <xdr:cNvSpPr txBox="1"/>
      </xdr:nvSpPr>
      <xdr:spPr>
        <a:xfrm>
          <a:off x="9359411" y="108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7" name="直線コネクタ 20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8" name="テキスト ボックス 20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9" name="直線コネクタ 20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0" name="テキスト ボックス 20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1" name="直線コネクタ 21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2" name="テキスト ボックス 21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3" name="直線コネクタ 21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4" name="テキスト ボックス 21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18" name="直線コネクタ 217"/>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19"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20" name="直線コネクタ 219"/>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21"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22" name="直線コネクタ 221"/>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23"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24" name="フローチャート: 判断 223"/>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25" name="フローチャート: 判断 224"/>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26" name="フローチャート: 判断 225"/>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163322</xdr:rowOff>
    </xdr:from>
    <xdr:to>
      <xdr:col>20</xdr:col>
      <xdr:colOff>38100</xdr:colOff>
      <xdr:row>82</xdr:row>
      <xdr:rowOff>93472</xdr:rowOff>
    </xdr:to>
    <xdr:sp macro="" textlink="">
      <xdr:nvSpPr>
        <xdr:cNvPr id="232" name="楕円 231"/>
        <xdr:cNvSpPr/>
      </xdr:nvSpPr>
      <xdr:spPr>
        <a:xfrm>
          <a:off x="3746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33"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34"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109999</xdr:rowOff>
    </xdr:from>
    <xdr:ext cx="405111" cy="259045"/>
    <xdr:sp macro="" textlink="">
      <xdr:nvSpPr>
        <xdr:cNvPr id="235" name="n_1mainValue【公営住宅】&#10;有形固定資産減価償却率"/>
        <xdr:cNvSpPr txBox="1"/>
      </xdr:nvSpPr>
      <xdr:spPr>
        <a:xfrm>
          <a:off x="3582044" y="138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61" name="直線コネクタ 26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6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63" name="直線コネクタ 26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6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65" name="直線コネクタ 26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6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67" name="フローチャート: 判断 26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68" name="フローチャート: 判断 26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69" name="フローチャート: 判断 26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111398</xdr:rowOff>
    </xdr:from>
    <xdr:to>
      <xdr:col>50</xdr:col>
      <xdr:colOff>165100</xdr:colOff>
      <xdr:row>79</xdr:row>
      <xdr:rowOff>41548</xdr:rowOff>
    </xdr:to>
    <xdr:sp macro="" textlink="">
      <xdr:nvSpPr>
        <xdr:cNvPr id="275" name="楕円 274"/>
        <xdr:cNvSpPr/>
      </xdr:nvSpPr>
      <xdr:spPr>
        <a:xfrm>
          <a:off x="9588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89825</xdr:rowOff>
    </xdr:from>
    <xdr:ext cx="469744" cy="259045"/>
    <xdr:sp macro="" textlink="">
      <xdr:nvSpPr>
        <xdr:cNvPr id="276"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77"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58075</xdr:rowOff>
    </xdr:from>
    <xdr:ext cx="469744" cy="259045"/>
    <xdr:sp macro="" textlink="">
      <xdr:nvSpPr>
        <xdr:cNvPr id="278" name="n_1mainValue【公営住宅】&#10;一人当たり面積"/>
        <xdr:cNvSpPr txBox="1"/>
      </xdr:nvSpPr>
      <xdr:spPr>
        <a:xfrm>
          <a:off x="9391727" y="132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06" name="直線コネクタ 305"/>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07" name="テキスト ボックス 306"/>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08" name="直線コネクタ 30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09" name="テキスト ボックス 30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10" name="直線コネクタ 309"/>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11" name="テキスト ボックス 310"/>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14" name="直線コネクタ 313"/>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15" name="テキスト ボックス 314"/>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16" name="直線コネクタ 31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17" name="テキスト ボックス 31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18" name="直線コネクタ 317"/>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19" name="テキスト ボックス 318"/>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23" name="直線コネクタ 322"/>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24"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25" name="直線コネクタ 324"/>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26"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27" name="直線コネクタ 326"/>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28"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29" name="フローチャート: 判断 32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30" name="フローチャート: 判断 329"/>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31" name="フローチャート: 判断 330"/>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337" name="楕円 336"/>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66374</xdr:rowOff>
    </xdr:from>
    <xdr:ext cx="405111" cy="259045"/>
    <xdr:sp macro="" textlink="">
      <xdr:nvSpPr>
        <xdr:cNvPr id="338"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39"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340" name="n_1mainValue【認定こども園・幼稚園・保育所】&#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64" name="直線コネクタ 363"/>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6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66" name="直線コネクタ 36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67"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68" name="直線コネクタ 367"/>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69"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70" name="フローチャート: 判断 369"/>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71" name="フローチャート: 判断 370"/>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72" name="フローチャート: 判断 371"/>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378" name="楕円 377"/>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2557</xdr:rowOff>
    </xdr:from>
    <xdr:ext cx="469744" cy="259045"/>
    <xdr:sp macro="" textlink="">
      <xdr:nvSpPr>
        <xdr:cNvPr id="379"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380"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60977</xdr:rowOff>
    </xdr:from>
    <xdr:ext cx="469744" cy="259045"/>
    <xdr:sp macro="" textlink="">
      <xdr:nvSpPr>
        <xdr:cNvPr id="381" name="n_1main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06" name="直線コネクタ 405"/>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07"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08" name="直線コネクタ 40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09"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10" name="直線コネクタ 40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11"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12" name="フローチャート: 判断 411"/>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13" name="フローチャート: 判断 412"/>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14" name="フローチャート: 判断 413"/>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420" name="楕円 419"/>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91457</xdr:rowOff>
    </xdr:from>
    <xdr:ext cx="405111" cy="259045"/>
    <xdr:sp macro="" textlink="">
      <xdr:nvSpPr>
        <xdr:cNvPr id="421"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22"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423" name="n_1mainValue【学校施設】&#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50" name="直線コネクタ 449"/>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51"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52" name="直線コネクタ 451"/>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53"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54" name="直線コネクタ 453"/>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55"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56" name="フローチャート: 判断 455"/>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57" name="フローチャート: 判断 456"/>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58" name="フローチャート: 判断 457"/>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53703</xdr:rowOff>
    </xdr:from>
    <xdr:to>
      <xdr:col>112</xdr:col>
      <xdr:colOff>38100</xdr:colOff>
      <xdr:row>63</xdr:row>
      <xdr:rowOff>155303</xdr:rowOff>
    </xdr:to>
    <xdr:sp macro="" textlink="">
      <xdr:nvSpPr>
        <xdr:cNvPr id="464" name="楕円 463"/>
        <xdr:cNvSpPr/>
      </xdr:nvSpPr>
      <xdr:spPr>
        <a:xfrm>
          <a:off x="21272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96718</xdr:rowOff>
    </xdr:from>
    <xdr:ext cx="469744" cy="259045"/>
    <xdr:sp macro="" textlink="">
      <xdr:nvSpPr>
        <xdr:cNvPr id="465"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6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146430</xdr:rowOff>
    </xdr:from>
    <xdr:ext cx="469744" cy="259045"/>
    <xdr:sp macro="" textlink="">
      <xdr:nvSpPr>
        <xdr:cNvPr id="467" name="n_1mainValue【学校施設】&#10;一人当たり面積"/>
        <xdr:cNvSpPr txBox="1"/>
      </xdr:nvSpPr>
      <xdr:spPr>
        <a:xfrm>
          <a:off x="21075727" y="109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492" name="直線コネクタ 49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9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94" name="直線コネクタ 4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9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96" name="直線コネクタ 49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49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98" name="フローチャート: 判断 49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499" name="フローチャート: 判断 49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00" name="フローチャート: 判断 49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06" name="楕円 50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30497</xdr:rowOff>
    </xdr:from>
    <xdr:ext cx="405111" cy="259045"/>
    <xdr:sp macro="" textlink="">
      <xdr:nvSpPr>
        <xdr:cNvPr id="507"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08"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09"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0" name="直線コネクタ 5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1" name="テキスト ボックス 5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2" name="直線コネクタ 5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3" name="テキスト ボックス 5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4" name="直線コネクタ 5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5" name="テキスト ボックス 5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6" name="直線コネクタ 5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7" name="テキスト ボックス 5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8" name="直線コネクタ 5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9" name="テキスト ボックス 5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33" name="直線コネクタ 532"/>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3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35" name="直線コネクタ 53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7" name="直線コネクタ 53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38"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39" name="フローチャート: 判断 538"/>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40" name="フローチャート: 判断 53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41" name="フローチャート: 判断 54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547" name="楕円 546"/>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4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49"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550"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76200</xdr:rowOff>
    </xdr:from>
    <xdr:to>
      <xdr:col>85</xdr:col>
      <xdr:colOff>126364</xdr:colOff>
      <xdr:row>107</xdr:row>
      <xdr:rowOff>55245</xdr:rowOff>
    </xdr:to>
    <xdr:cxnSp macro="">
      <xdr:nvCxnSpPr>
        <xdr:cNvPr id="575" name="直線コネクタ 574"/>
        <xdr:cNvCxnSpPr/>
      </xdr:nvCxnSpPr>
      <xdr:spPr>
        <a:xfrm flipV="1">
          <a:off x="16318864" y="17564100"/>
          <a:ext cx="0" cy="83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576" name="【公民館】&#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577" name="直線コネクタ 576"/>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22877</xdr:rowOff>
    </xdr:from>
    <xdr:ext cx="405111" cy="259045"/>
    <xdr:sp macro="" textlink="">
      <xdr:nvSpPr>
        <xdr:cNvPr id="578" name="【公民館】&#10;有形固定資産減価償却率最大値テキスト"/>
        <xdr:cNvSpPr txBox="1"/>
      </xdr:nvSpPr>
      <xdr:spPr>
        <a:xfrm>
          <a:off x="16357600"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76200</xdr:rowOff>
    </xdr:from>
    <xdr:to>
      <xdr:col>86</xdr:col>
      <xdr:colOff>25400</xdr:colOff>
      <xdr:row>102</xdr:row>
      <xdr:rowOff>76200</xdr:rowOff>
    </xdr:to>
    <xdr:cxnSp macro="">
      <xdr:nvCxnSpPr>
        <xdr:cNvPr id="579" name="直線コネクタ 578"/>
        <xdr:cNvCxnSpPr/>
      </xdr:nvCxnSpPr>
      <xdr:spPr>
        <a:xfrm>
          <a:off x="16230600" y="175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70502</xdr:rowOff>
    </xdr:from>
    <xdr:ext cx="405111" cy="259045"/>
    <xdr:sp macro="" textlink="">
      <xdr:nvSpPr>
        <xdr:cNvPr id="580" name="【公民館】&#10;有形固定資産減価償却率平均値テキスト"/>
        <xdr:cNvSpPr txBox="1"/>
      </xdr:nvSpPr>
      <xdr:spPr>
        <a:xfrm>
          <a:off x="16357600" y="18072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92075</xdr:rowOff>
    </xdr:from>
    <xdr:to>
      <xdr:col>85</xdr:col>
      <xdr:colOff>177800</xdr:colOff>
      <xdr:row>106</xdr:row>
      <xdr:rowOff>22225</xdr:rowOff>
    </xdr:to>
    <xdr:sp macro="" textlink="">
      <xdr:nvSpPr>
        <xdr:cNvPr id="581" name="フローチャート: 判断 580"/>
        <xdr:cNvSpPr/>
      </xdr:nvSpPr>
      <xdr:spPr>
        <a:xfrm>
          <a:off x="162687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63500</xdr:rowOff>
    </xdr:from>
    <xdr:to>
      <xdr:col>81</xdr:col>
      <xdr:colOff>101600</xdr:colOff>
      <xdr:row>105</xdr:row>
      <xdr:rowOff>165100</xdr:rowOff>
    </xdr:to>
    <xdr:sp macro="" textlink="">
      <xdr:nvSpPr>
        <xdr:cNvPr id="582" name="フローチャート: 判断 581"/>
        <xdr:cNvSpPr/>
      </xdr:nvSpPr>
      <xdr:spPr>
        <a:xfrm>
          <a:off x="15430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113030</xdr:rowOff>
    </xdr:from>
    <xdr:to>
      <xdr:col>76</xdr:col>
      <xdr:colOff>165100</xdr:colOff>
      <xdr:row>106</xdr:row>
      <xdr:rowOff>43180</xdr:rowOff>
    </xdr:to>
    <xdr:sp macro="" textlink="">
      <xdr:nvSpPr>
        <xdr:cNvPr id="583" name="フローチャート: 判断 582"/>
        <xdr:cNvSpPr/>
      </xdr:nvSpPr>
      <xdr:spPr>
        <a:xfrm>
          <a:off x="14541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589" name="楕円 588"/>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156227</xdr:rowOff>
    </xdr:from>
    <xdr:ext cx="405111" cy="259045"/>
    <xdr:sp macro="" textlink="">
      <xdr:nvSpPr>
        <xdr:cNvPr id="590" name="n_1aveValue【公民館】&#10;有形固定資産減価償却率"/>
        <xdr:cNvSpPr txBox="1"/>
      </xdr:nvSpPr>
      <xdr:spPr>
        <a:xfrm>
          <a:off x="15266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59707</xdr:rowOff>
    </xdr:from>
    <xdr:ext cx="405111" cy="259045"/>
    <xdr:sp macro="" textlink="">
      <xdr:nvSpPr>
        <xdr:cNvPr id="591" name="n_2aveValue【公民館】&#10;有形固定資産減価償却率"/>
        <xdr:cNvSpPr txBox="1"/>
      </xdr:nvSpPr>
      <xdr:spPr>
        <a:xfrm>
          <a:off x="14389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592" name="n_1mainValue【公民館】&#10;有形固定資産減価償却率"/>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2" name="テキスト ボックス 6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16" name="直線コネクタ 61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1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18" name="直線コネクタ 61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1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20" name="直線コネクタ 61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21"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22" name="フローチャート: 判断 62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3" name="フローチャート: 判断 6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24" name="フローチャート: 判断 62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630" name="楕円 629"/>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31"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32"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633" name="n_1mainValue【公民館】&#10;一人当たり面積"/>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類似団体と比較して有形固定資産減価償却率が高くなっている施設は，児童館，公民館，公営住宅，橋りょう・トンネル，学校施設である。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住宅については，一人当たりの面積も多くなっている。市営住宅長寿命化計画に基づく改修を実施するとともに，入居率の低い住宅を廃止するなど，施設の適正配置を図りながら効率的，効果的な維持管理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については，一人当たりの面積は低くなっている。長寿命化工事を積極的に推進するとともに児童生徒が増加している学校については，増築を行うなど，引き続き，子ども達の教育環境の充実に取り組む。</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児童館及び公民館は，調査対象が１施設であることから，類似団体平均との数値が乖離している。今後は，当該施設を市民センターへ移行する予定である。なお，本市においては，公民館の代わりに地域コミュニティ及び生涯学習の拠点として市民センターを設置しており，市民センターについては，公共施設等総合管理計画に基づく個別施設計画を策定し，長寿命化工事を推進するなど，適正な施設の管理に努めてい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273,243
269,826
217.32
126,019,686
117,774,252
3,719,584
56,298,806
108,353,773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136089</xdr:rowOff>
    </xdr:from>
    <xdr:ext cx="405111" cy="259045"/>
    <xdr:sp macro="" textlink="">
      <xdr:nvSpPr>
        <xdr:cNvPr id="65"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86377</xdr:rowOff>
    </xdr:from>
    <xdr:ext cx="405111" cy="259045"/>
    <xdr:sp macro="" textlink="">
      <xdr:nvSpPr>
        <xdr:cNvPr id="74" name="n_1mainValue【図書館】&#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6" name="直線コネクタ 95"/>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7"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8" name="直線コネクタ 97"/>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99"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0" name="直線コネクタ 99"/>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1"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2" name="フローチャート: 判断 101"/>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3" name="フローチャート: 判断 102"/>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72407</xdr:rowOff>
    </xdr:from>
    <xdr:ext cx="469744" cy="259045"/>
    <xdr:sp macro="" textlink="">
      <xdr:nvSpPr>
        <xdr:cNvPr id="104"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05" name="フローチャート: 判断 104"/>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143527</xdr:rowOff>
    </xdr:from>
    <xdr:ext cx="469744" cy="259045"/>
    <xdr:sp macro="" textlink="">
      <xdr:nvSpPr>
        <xdr:cNvPr id="106"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12" name="楕円 111"/>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120667</xdr:rowOff>
    </xdr:from>
    <xdr:ext cx="469744" cy="259045"/>
    <xdr:sp macro="" textlink="">
      <xdr:nvSpPr>
        <xdr:cNvPr id="113"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36" name="直線コネクタ 135"/>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37"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38" name="直線コネクタ 137"/>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39"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0" name="直線コネクタ 139"/>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1"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2" name="フローチャート: 判断 141"/>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3" name="フローチャート: 判断 142"/>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9923</xdr:rowOff>
    </xdr:from>
    <xdr:ext cx="405111" cy="259045"/>
    <xdr:sp macro="" textlink="">
      <xdr:nvSpPr>
        <xdr:cNvPr id="144"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132080</xdr:rowOff>
    </xdr:from>
    <xdr:to>
      <xdr:col>15</xdr:col>
      <xdr:colOff>101600</xdr:colOff>
      <xdr:row>60</xdr:row>
      <xdr:rowOff>62230</xdr:rowOff>
    </xdr:to>
    <xdr:sp macro="" textlink="">
      <xdr:nvSpPr>
        <xdr:cNvPr id="145" name="フローチャート: 判断 144"/>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78757</xdr:rowOff>
    </xdr:from>
    <xdr:ext cx="405111" cy="259045"/>
    <xdr:sp macro="" textlink="">
      <xdr:nvSpPr>
        <xdr:cNvPr id="146"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52" name="楕円 151"/>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124477</xdr:rowOff>
    </xdr:from>
    <xdr:ext cx="405111" cy="259045"/>
    <xdr:sp macro="" textlink="">
      <xdr:nvSpPr>
        <xdr:cNvPr id="153" name="n_1mainValue【体育館・プー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77" name="直線コネクタ 176"/>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78"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79" name="直線コネクタ 178"/>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0"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81" name="直線コネクタ 180"/>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182"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83" name="フローチャート: 判断 182"/>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84" name="フローチャート: 判断 183"/>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8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86" name="フローチャート: 判断 18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162577</xdr:rowOff>
    </xdr:from>
    <xdr:ext cx="469744" cy="259045"/>
    <xdr:sp macro="" textlink="">
      <xdr:nvSpPr>
        <xdr:cNvPr id="187"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193" name="楕円 192"/>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160037</xdr:rowOff>
    </xdr:from>
    <xdr:ext cx="469744" cy="259045"/>
    <xdr:sp macro="" textlink="">
      <xdr:nvSpPr>
        <xdr:cNvPr id="194" name="n_1mainValue【体育館・プール】&#10;一人当たり面積"/>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19" name="直線コネクタ 218"/>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0"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1" name="直線コネクタ 220"/>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22"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23" name="直線コネクタ 222"/>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24"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25" name="フローチャート: 判断 224"/>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26" name="フローチャート: 判断 225"/>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139082</xdr:rowOff>
    </xdr:from>
    <xdr:ext cx="405111" cy="259045"/>
    <xdr:sp macro="" textlink="">
      <xdr:nvSpPr>
        <xdr:cNvPr id="227"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86361</xdr:rowOff>
    </xdr:from>
    <xdr:to>
      <xdr:col>15</xdr:col>
      <xdr:colOff>101600</xdr:colOff>
      <xdr:row>84</xdr:row>
      <xdr:rowOff>16511</xdr:rowOff>
    </xdr:to>
    <xdr:sp macro="" textlink="">
      <xdr:nvSpPr>
        <xdr:cNvPr id="228" name="フローチャート: 判断 227"/>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33038</xdr:rowOff>
    </xdr:from>
    <xdr:ext cx="405111" cy="259045"/>
    <xdr:sp macro="" textlink="">
      <xdr:nvSpPr>
        <xdr:cNvPr id="229"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235" name="楕円 234"/>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114952</xdr:rowOff>
    </xdr:from>
    <xdr:ext cx="405111" cy="259045"/>
    <xdr:sp macro="" textlink="">
      <xdr:nvSpPr>
        <xdr:cNvPr id="236" name="n_1mainValue【福祉施設】&#10;有形固定資産減価償却率"/>
        <xdr:cNvSpPr txBox="1"/>
      </xdr:nvSpPr>
      <xdr:spPr>
        <a:xfrm>
          <a:off x="35820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60" name="直線コネクタ 25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6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62" name="直線コネクタ 26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6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64" name="直線コネクタ 26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65"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66" name="フローチャート: 判断 26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67" name="フローチャート: 判断 26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143527</xdr:rowOff>
    </xdr:from>
    <xdr:ext cx="469744" cy="259045"/>
    <xdr:sp macro="" textlink="">
      <xdr:nvSpPr>
        <xdr:cNvPr id="268"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31750</xdr:rowOff>
    </xdr:from>
    <xdr:to>
      <xdr:col>46</xdr:col>
      <xdr:colOff>38100</xdr:colOff>
      <xdr:row>83</xdr:row>
      <xdr:rowOff>133350</xdr:rowOff>
    </xdr:to>
    <xdr:sp macro="" textlink="">
      <xdr:nvSpPr>
        <xdr:cNvPr id="269" name="フローチャート: 判断 268"/>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149877</xdr:rowOff>
    </xdr:from>
    <xdr:ext cx="469744" cy="259045"/>
    <xdr:sp macro="" textlink="">
      <xdr:nvSpPr>
        <xdr:cNvPr id="270"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57150</xdr:rowOff>
    </xdr:from>
    <xdr:to>
      <xdr:col>50</xdr:col>
      <xdr:colOff>165100</xdr:colOff>
      <xdr:row>79</xdr:row>
      <xdr:rowOff>158750</xdr:rowOff>
    </xdr:to>
    <xdr:sp macro="" textlink="">
      <xdr:nvSpPr>
        <xdr:cNvPr id="276" name="楕円 275"/>
        <xdr:cNvSpPr/>
      </xdr:nvSpPr>
      <xdr:spPr>
        <a:xfrm>
          <a:off x="9588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78</xdr:row>
      <xdr:rowOff>3827</xdr:rowOff>
    </xdr:from>
    <xdr:ext cx="469744" cy="259045"/>
    <xdr:sp macro="" textlink="">
      <xdr:nvSpPr>
        <xdr:cNvPr id="277" name="n_1mainValue【福祉施設】&#10;一人当たり面積"/>
        <xdr:cNvSpPr txBox="1"/>
      </xdr:nvSpPr>
      <xdr:spPr>
        <a:xfrm>
          <a:off x="93917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8" name="テキスト ボックス 28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0" name="テキスト ボックス 2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8" name="テキスト ボックス 29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02" name="直線コネクタ 301"/>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03"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04" name="直線コネクタ 303"/>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6" name="直線コネクタ 3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07"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08" name="フローチャート: 判断 307"/>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09" name="フローチャート: 判断 308"/>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85741</xdr:rowOff>
    </xdr:from>
    <xdr:ext cx="405111" cy="259045"/>
    <xdr:sp macro="" textlink="">
      <xdr:nvSpPr>
        <xdr:cNvPr id="310"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21589</xdr:rowOff>
    </xdr:from>
    <xdr:to>
      <xdr:col>15</xdr:col>
      <xdr:colOff>101600</xdr:colOff>
      <xdr:row>105</xdr:row>
      <xdr:rowOff>123189</xdr:rowOff>
    </xdr:to>
    <xdr:sp macro="" textlink="">
      <xdr:nvSpPr>
        <xdr:cNvPr id="311" name="フローチャート: 判断 310"/>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139716</xdr:rowOff>
    </xdr:from>
    <xdr:ext cx="405111" cy="259045"/>
    <xdr:sp macro="" textlink="">
      <xdr:nvSpPr>
        <xdr:cNvPr id="312"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18" name="楕円 317"/>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86377</xdr:rowOff>
    </xdr:from>
    <xdr:ext cx="405111" cy="259045"/>
    <xdr:sp macro="" textlink="">
      <xdr:nvSpPr>
        <xdr:cNvPr id="319" name="n_1mainValue【市民会館】&#10;有形固定資産減価償却率"/>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43" name="直線コネクタ 342"/>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44"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45" name="直線コネクタ 344"/>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46"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47" name="直線コネクタ 346"/>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48"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49" name="フローチャート: 判断 348"/>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50" name="フローチャート: 判断 349"/>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162577</xdr:rowOff>
    </xdr:from>
    <xdr:ext cx="469744" cy="259045"/>
    <xdr:sp macro="" textlink="">
      <xdr:nvSpPr>
        <xdr:cNvPr id="351"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352" name="フローチャート: 判断 351"/>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353"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90170</xdr:rowOff>
    </xdr:from>
    <xdr:to>
      <xdr:col>50</xdr:col>
      <xdr:colOff>165100</xdr:colOff>
      <xdr:row>106</xdr:row>
      <xdr:rowOff>20320</xdr:rowOff>
    </xdr:to>
    <xdr:sp macro="" textlink="">
      <xdr:nvSpPr>
        <xdr:cNvPr id="359" name="楕円 358"/>
        <xdr:cNvSpPr/>
      </xdr:nvSpPr>
      <xdr:spPr>
        <a:xfrm>
          <a:off x="9588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11447</xdr:rowOff>
    </xdr:from>
    <xdr:ext cx="469744" cy="259045"/>
    <xdr:sp macro="" textlink="">
      <xdr:nvSpPr>
        <xdr:cNvPr id="360" name="n_1mainValue【市民会館】&#10;一人当たり面積"/>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2" name="直線コネクタ 37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3" name="テキスト ボックス 37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4" name="直線コネクタ 37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5" name="テキスト ボックス 37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6" name="直線コネクタ 37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7" name="テキスト ボックス 37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8" name="直線コネクタ 37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9" name="テキスト ボックス 37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383" name="直線コネクタ 382"/>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384"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385" name="直線コネクタ 384"/>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386"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387" name="直線コネクタ 386"/>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88"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89" name="フローチャート: 判断 388"/>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90" name="フローチャート: 判断 38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26687</xdr:rowOff>
    </xdr:from>
    <xdr:ext cx="405111" cy="259045"/>
    <xdr:sp macro="" textlink="">
      <xdr:nvSpPr>
        <xdr:cNvPr id="391"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2" name="フローチャート: 判断 391"/>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3"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141986</xdr:rowOff>
    </xdr:from>
    <xdr:to>
      <xdr:col>81</xdr:col>
      <xdr:colOff>101600</xdr:colOff>
      <xdr:row>33</xdr:row>
      <xdr:rowOff>72136</xdr:rowOff>
    </xdr:to>
    <xdr:sp macro="" textlink="">
      <xdr:nvSpPr>
        <xdr:cNvPr id="399" name="楕円 398"/>
        <xdr:cNvSpPr/>
      </xdr:nvSpPr>
      <xdr:spPr>
        <a:xfrm>
          <a:off x="15430500" y="56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31</xdr:row>
      <xdr:rowOff>88663</xdr:rowOff>
    </xdr:from>
    <xdr:ext cx="405111" cy="259045"/>
    <xdr:sp macro="" textlink="">
      <xdr:nvSpPr>
        <xdr:cNvPr id="400" name="n_1mainValue【一般廃棄物処理施設】&#10;有形固定資産減価償却率"/>
        <xdr:cNvSpPr txBox="1"/>
      </xdr:nvSpPr>
      <xdr:spPr>
        <a:xfrm>
          <a:off x="15266044"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4" name="テキスト ボックス 4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16" name="テキスト ボックス 4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18" name="テキスト ボックス 4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24" name="直線コネクタ 423"/>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25"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26" name="直線コネクタ 425"/>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27"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28" name="直線コネクタ 427"/>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29"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30" name="フローチャート: 判断 429"/>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31" name="フローチャート: 判断 430"/>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143730</xdr:rowOff>
    </xdr:from>
    <xdr:ext cx="534377" cy="259045"/>
    <xdr:sp macro="" textlink="">
      <xdr:nvSpPr>
        <xdr:cNvPr id="432"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49784</xdr:rowOff>
    </xdr:from>
    <xdr:to>
      <xdr:col>107</xdr:col>
      <xdr:colOff>101600</xdr:colOff>
      <xdr:row>38</xdr:row>
      <xdr:rowOff>151384</xdr:rowOff>
    </xdr:to>
    <xdr:sp macro="" textlink="">
      <xdr:nvSpPr>
        <xdr:cNvPr id="433" name="フローチャート: 判断 432"/>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167911</xdr:rowOff>
    </xdr:from>
    <xdr:ext cx="534377" cy="259045"/>
    <xdr:sp macro="" textlink="">
      <xdr:nvSpPr>
        <xdr:cNvPr id="434"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41910</xdr:rowOff>
    </xdr:from>
    <xdr:to>
      <xdr:col>112</xdr:col>
      <xdr:colOff>38100</xdr:colOff>
      <xdr:row>40</xdr:row>
      <xdr:rowOff>143510</xdr:rowOff>
    </xdr:to>
    <xdr:sp macro="" textlink="">
      <xdr:nvSpPr>
        <xdr:cNvPr id="440" name="楕円 439"/>
        <xdr:cNvSpPr/>
      </xdr:nvSpPr>
      <xdr:spPr>
        <a:xfrm>
          <a:off x="21272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134637</xdr:rowOff>
    </xdr:from>
    <xdr:ext cx="534377" cy="259045"/>
    <xdr:sp macro="" textlink="">
      <xdr:nvSpPr>
        <xdr:cNvPr id="441" name="n_1mainValue【一般廃棄物処理施設】&#10;一人当たり有形固定資産（償却資産）額"/>
        <xdr:cNvSpPr txBox="1"/>
      </xdr:nvSpPr>
      <xdr:spPr>
        <a:xfrm>
          <a:off x="21043411" y="69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3" name="テキスト ボックス 45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65" name="直線コネクタ 46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6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67" name="直線コネクタ 46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6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69" name="直線コネクタ 46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47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71" name="フローチャート: 判断 47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472" name="フローチャート: 判断 47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163847</xdr:rowOff>
    </xdr:from>
    <xdr:ext cx="405111" cy="259045"/>
    <xdr:sp macro="" textlink="">
      <xdr:nvSpPr>
        <xdr:cNvPr id="473"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99695</xdr:rowOff>
    </xdr:from>
    <xdr:to>
      <xdr:col>76</xdr:col>
      <xdr:colOff>165100</xdr:colOff>
      <xdr:row>60</xdr:row>
      <xdr:rowOff>29845</xdr:rowOff>
    </xdr:to>
    <xdr:sp macro="" textlink="">
      <xdr:nvSpPr>
        <xdr:cNvPr id="474" name="フローチャート: 判断 473"/>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46372</xdr:rowOff>
    </xdr:from>
    <xdr:ext cx="405111" cy="259045"/>
    <xdr:sp macro="" textlink="">
      <xdr:nvSpPr>
        <xdr:cNvPr id="475"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113030</xdr:rowOff>
    </xdr:from>
    <xdr:to>
      <xdr:col>81</xdr:col>
      <xdr:colOff>101600</xdr:colOff>
      <xdr:row>58</xdr:row>
      <xdr:rowOff>43180</xdr:rowOff>
    </xdr:to>
    <xdr:sp macro="" textlink="">
      <xdr:nvSpPr>
        <xdr:cNvPr id="481" name="楕円 480"/>
        <xdr:cNvSpPr/>
      </xdr:nvSpPr>
      <xdr:spPr>
        <a:xfrm>
          <a:off x="15430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59707</xdr:rowOff>
    </xdr:from>
    <xdr:ext cx="405111" cy="259045"/>
    <xdr:sp macro="" textlink="">
      <xdr:nvSpPr>
        <xdr:cNvPr id="482" name="n_1mainValue【保健センター・保健所】&#10;有形固定資産減価償却率"/>
        <xdr:cNvSpPr txBox="1"/>
      </xdr:nvSpPr>
      <xdr:spPr>
        <a:xfrm>
          <a:off x="15266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3" name="直線コネクタ 49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4" name="テキスト ボックス 49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5" name="直線コネクタ 49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6" name="テキスト ボックス 49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7" name="直線コネクタ 49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8" name="テキスト ボックス 49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9" name="直線コネクタ 49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0" name="テキスト ボックス 49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04" name="直線コネクタ 503"/>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06" name="直線コネクタ 50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07"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08" name="直線コネクタ 50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09"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10" name="フローチャート: 判断 509"/>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11" name="フローチャート: 判断 51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124477</xdr:rowOff>
    </xdr:from>
    <xdr:ext cx="469744" cy="259045"/>
    <xdr:sp macro="" textlink="">
      <xdr:nvSpPr>
        <xdr:cNvPr id="512"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13" name="フローチャート: 判断 512"/>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170197</xdr:rowOff>
    </xdr:from>
    <xdr:ext cx="469744" cy="259045"/>
    <xdr:sp macro="" textlink="">
      <xdr:nvSpPr>
        <xdr:cNvPr id="514"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20" name="楕円 519"/>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41927</xdr:rowOff>
    </xdr:from>
    <xdr:ext cx="469744" cy="259045"/>
    <xdr:sp macro="" textlink="">
      <xdr:nvSpPr>
        <xdr:cNvPr id="521"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3" name="直線コネクタ 5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4" name="テキスト ボックス 53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5" name="直線コネクタ 5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6" name="テキスト ボックス 5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7" name="直線コネクタ 5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8" name="テキスト ボックス 5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9" name="直線コネクタ 5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0" name="テキスト ボックス 5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44" name="直線コネクタ 543"/>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45"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46" name="直線コネクタ 545"/>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47"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48" name="直線コネクタ 547"/>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49"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50" name="フローチャート: 判断 549"/>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51" name="フローチャート: 判断 550"/>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109999</xdr:rowOff>
    </xdr:from>
    <xdr:ext cx="405111" cy="259045"/>
    <xdr:sp macro="" textlink="">
      <xdr:nvSpPr>
        <xdr:cNvPr id="552"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167894</xdr:rowOff>
    </xdr:from>
    <xdr:to>
      <xdr:col>76</xdr:col>
      <xdr:colOff>165100</xdr:colOff>
      <xdr:row>81</xdr:row>
      <xdr:rowOff>98044</xdr:rowOff>
    </xdr:to>
    <xdr:sp macro="" textlink="">
      <xdr:nvSpPr>
        <xdr:cNvPr id="553" name="フローチャート: 判断 552"/>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114571</xdr:rowOff>
    </xdr:from>
    <xdr:ext cx="405111" cy="259045"/>
    <xdr:sp macro="" textlink="">
      <xdr:nvSpPr>
        <xdr:cNvPr id="554"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151892</xdr:rowOff>
    </xdr:from>
    <xdr:to>
      <xdr:col>81</xdr:col>
      <xdr:colOff>101600</xdr:colOff>
      <xdr:row>83</xdr:row>
      <xdr:rowOff>82042</xdr:rowOff>
    </xdr:to>
    <xdr:sp macro="" textlink="">
      <xdr:nvSpPr>
        <xdr:cNvPr id="560" name="楕円 559"/>
        <xdr:cNvSpPr/>
      </xdr:nvSpPr>
      <xdr:spPr>
        <a:xfrm>
          <a:off x="15430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73169</xdr:rowOff>
    </xdr:from>
    <xdr:ext cx="405111" cy="259045"/>
    <xdr:sp macro="" textlink="">
      <xdr:nvSpPr>
        <xdr:cNvPr id="561" name="n_1mainValue【消防施設】&#10;有形固定資産減価償却率"/>
        <xdr:cNvSpPr txBox="1"/>
      </xdr:nvSpPr>
      <xdr:spPr>
        <a:xfrm>
          <a:off x="152660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2" name="テキスト ボックス 57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86" name="直線コネクタ 585"/>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7"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8" name="直線コネクタ 58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89"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0" name="直線コネクタ 58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591"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92" name="フローチャート: 判断 591"/>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3" name="フローチャート: 判断 592"/>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48277</xdr:rowOff>
    </xdr:from>
    <xdr:ext cx="469744" cy="259045"/>
    <xdr:sp macro="" textlink="">
      <xdr:nvSpPr>
        <xdr:cNvPr id="594"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95" name="フローチャート: 判断 594"/>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596"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02" name="楕円 601"/>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80027</xdr:rowOff>
    </xdr:from>
    <xdr:ext cx="469744" cy="259045"/>
    <xdr:sp macro="" textlink="">
      <xdr:nvSpPr>
        <xdr:cNvPr id="603" name="n_1mainValue【消防施設】&#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4" name="テキスト ボックス 61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5" name="直線コネクタ 6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6" name="テキスト ボックス 61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7" name="直線コネクタ 6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8" name="テキスト ボックス 6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9" name="直線コネクタ 6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0" name="テキスト ボックス 6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1" name="直線コネクタ 6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2" name="テキスト ボックス 6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3" name="直線コネクタ 6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4" name="テキスト ボックス 62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28" name="直線コネクタ 627"/>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29"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30" name="直線コネクタ 629"/>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1"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2" name="直線コネクタ 63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33"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34" name="フローチャート: 判断 633"/>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35" name="フローチャート: 判断 634"/>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36"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120650</xdr:rowOff>
    </xdr:from>
    <xdr:to>
      <xdr:col>76</xdr:col>
      <xdr:colOff>165100</xdr:colOff>
      <xdr:row>106</xdr:row>
      <xdr:rowOff>50800</xdr:rowOff>
    </xdr:to>
    <xdr:sp macro="" textlink="">
      <xdr:nvSpPr>
        <xdr:cNvPr id="637" name="フローチャート: 判断 636"/>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67327</xdr:rowOff>
    </xdr:from>
    <xdr:ext cx="405111" cy="259045"/>
    <xdr:sp macro="" textlink="">
      <xdr:nvSpPr>
        <xdr:cNvPr id="638"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114936</xdr:rowOff>
    </xdr:from>
    <xdr:to>
      <xdr:col>81</xdr:col>
      <xdr:colOff>101600</xdr:colOff>
      <xdr:row>103</xdr:row>
      <xdr:rowOff>45086</xdr:rowOff>
    </xdr:to>
    <xdr:sp macro="" textlink="">
      <xdr:nvSpPr>
        <xdr:cNvPr id="644" name="楕円 643"/>
        <xdr:cNvSpPr/>
      </xdr:nvSpPr>
      <xdr:spPr>
        <a:xfrm>
          <a:off x="15430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61613</xdr:rowOff>
    </xdr:from>
    <xdr:ext cx="405111" cy="259045"/>
    <xdr:sp macro="" textlink="">
      <xdr:nvSpPr>
        <xdr:cNvPr id="645" name="n_1mainValue【庁舎】&#10;有形固定資産減価償却率"/>
        <xdr:cNvSpPr txBox="1"/>
      </xdr:nvSpPr>
      <xdr:spPr>
        <a:xfrm>
          <a:off x="152660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669" name="直線コネクタ 66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67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671" name="直線コネクタ 67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67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673" name="直線コネクタ 67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74"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75" name="フローチャート: 判断 67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676" name="フローチャート: 判断 67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55897</xdr:rowOff>
    </xdr:from>
    <xdr:ext cx="469744" cy="259045"/>
    <xdr:sp macro="" textlink="">
      <xdr:nvSpPr>
        <xdr:cNvPr id="677"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86361</xdr:rowOff>
    </xdr:from>
    <xdr:to>
      <xdr:col>107</xdr:col>
      <xdr:colOff>101600</xdr:colOff>
      <xdr:row>106</xdr:row>
      <xdr:rowOff>16511</xdr:rowOff>
    </xdr:to>
    <xdr:sp macro="" textlink="">
      <xdr:nvSpPr>
        <xdr:cNvPr id="678" name="フローチャート: 判断 677"/>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33038</xdr:rowOff>
    </xdr:from>
    <xdr:ext cx="469744" cy="259045"/>
    <xdr:sp macro="" textlink="">
      <xdr:nvSpPr>
        <xdr:cNvPr id="679"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21589</xdr:rowOff>
    </xdr:from>
    <xdr:to>
      <xdr:col>112</xdr:col>
      <xdr:colOff>38100</xdr:colOff>
      <xdr:row>108</xdr:row>
      <xdr:rowOff>123189</xdr:rowOff>
    </xdr:to>
    <xdr:sp macro="" textlink="">
      <xdr:nvSpPr>
        <xdr:cNvPr id="685" name="楕円 684"/>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114316</xdr:rowOff>
    </xdr:from>
    <xdr:ext cx="469744" cy="259045"/>
    <xdr:sp macro="" textlink="">
      <xdr:nvSpPr>
        <xdr:cNvPr id="686" name="n_1mainValue【庁舎】&#10;一人当たり面積"/>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東日本大震災で被災し，使用不能となった市役所庁舎及び老朽化している東町運動公園体育館については，整備が完了し，有形固定資産減価償却率は大幅に改善する見込みである。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また，老朽化しているごみ処理施設の整備にも取り組んでおり，有形固定資産減価償却率は，今後，大幅に改善する見込みである。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保健センター・保健所については，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年４月の中核市移行を目指し，保健所の整備に取り組んでいることから，今後は有形固定資産減価償却率が改善する見込みである。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図書館については，中央図書館に加え，地区館として５つの施設を設置していることから，一人当たり面積が類似団体を大幅に上回っている。今後も引き続き，適正な維持管理に努める。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273,243
269,826
217.32
126,019,686
117,774,252
3,719,584
56,298,806
108,353,773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財政力指数は，社会保障費の増加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により基準財政需要額が増加する一方，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市税収入を中心として基準財政収入額が増加しているため，僅かながら回復傾向にある。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類似団体平均についても，本市と同水準である。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，地域経済の活性化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や企業誘致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による市税収入の増加を図るなど，財政基盤の強化に努める。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119185</xdr:rowOff>
    </xdr:from>
    <xdr:ext cx="762000" cy="259045"/>
    <xdr:sp macro="" textlink="">
      <xdr:nvSpPr>
        <xdr:cNvPr id="89" name="財政力該当値テキスト"/>
        <xdr:cNvSpPr txBox="1"/>
      </xdr:nvSpPr>
      <xdr:spPr>
        <a:xfrm>
          <a:off x="5041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経常収支比率は，社会保障費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の経常経費充当一般財源が年々増加を続けていることから，近年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年度は，下水道事業において，基準内の繰出が大幅に増加したことから，大きく上昇している。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，市債発行の抑制による公債費の縮減，職員定数や給与等の適正化など経常的経費の削減とともに，市税の収納強化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による歳入の確保を図り，財政構造の健全性・弾力性の確保に努める。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122827</xdr:rowOff>
    </xdr:from>
    <xdr:to>
      <xdr:col>23</xdr:col>
      <xdr:colOff>133350</xdr:colOff>
      <xdr:row>63</xdr:row>
      <xdr:rowOff>83276</xdr:rowOff>
    </xdr:to>
    <xdr:cxnSp macro="">
      <xdr:nvCxnSpPr>
        <xdr:cNvPr id="134" name="直線コネクタ 133"/>
        <xdr:cNvCxnSpPr/>
      </xdr:nvCxnSpPr>
      <xdr:spPr>
        <a:xfrm>
          <a:off x="4114800" y="10581277"/>
          <a:ext cx="8382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19413</xdr:rowOff>
    </xdr:from>
    <xdr:to>
      <xdr:col>19</xdr:col>
      <xdr:colOff>133350</xdr:colOff>
      <xdr:row>61</xdr:row>
      <xdr:rowOff>122827</xdr:rowOff>
    </xdr:to>
    <xdr:cxnSp macro="">
      <xdr:nvCxnSpPr>
        <xdr:cNvPr id="137" name="直線コネクタ 136"/>
        <xdr:cNvCxnSpPr/>
      </xdr:nvCxnSpPr>
      <xdr:spPr>
        <a:xfrm>
          <a:off x="3225800" y="1047786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19413</xdr:rowOff>
    </xdr:from>
    <xdr:to>
      <xdr:col>15</xdr:col>
      <xdr:colOff>82550</xdr:colOff>
      <xdr:row>61</xdr:row>
      <xdr:rowOff>46990</xdr:rowOff>
    </xdr:to>
    <xdr:cxnSp macro="">
      <xdr:nvCxnSpPr>
        <xdr:cNvPr id="140" name="直線コネクタ 139"/>
        <xdr:cNvCxnSpPr/>
      </xdr:nvCxnSpPr>
      <xdr:spPr>
        <a:xfrm flipV="1">
          <a:off x="2336800" y="104778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61</xdr:row>
      <xdr:rowOff>46990</xdr:rowOff>
    </xdr:to>
    <xdr:cxnSp macro="">
      <xdr:nvCxnSpPr>
        <xdr:cNvPr id="143" name="直線コネクタ 142"/>
        <xdr:cNvCxnSpPr/>
      </xdr:nvCxnSpPr>
      <xdr:spPr>
        <a:xfrm>
          <a:off x="1447800" y="10339977"/>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53" name="楕円 152"/>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4553</xdr:rowOff>
    </xdr:from>
    <xdr:ext cx="762000" cy="259045"/>
    <xdr:sp macro="" textlink="">
      <xdr:nvSpPr>
        <xdr:cNvPr id="154"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72027</xdr:rowOff>
    </xdr:from>
    <xdr:to>
      <xdr:col>19</xdr:col>
      <xdr:colOff>184150</xdr:colOff>
      <xdr:row>62</xdr:row>
      <xdr:rowOff>2177</xdr:rowOff>
    </xdr:to>
    <xdr:sp macro="" textlink="">
      <xdr:nvSpPr>
        <xdr:cNvPr id="155" name="楕円 154"/>
        <xdr:cNvSpPr/>
      </xdr:nvSpPr>
      <xdr:spPr>
        <a:xfrm>
          <a:off x="4064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12354</xdr:rowOff>
    </xdr:from>
    <xdr:ext cx="736600" cy="259045"/>
    <xdr:sp macro="" textlink="">
      <xdr:nvSpPr>
        <xdr:cNvPr id="156" name="テキスト ボックス 155"/>
        <xdr:cNvSpPr txBox="1"/>
      </xdr:nvSpPr>
      <xdr:spPr>
        <a:xfrm>
          <a:off x="3733800" y="1029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7" name="楕円 156"/>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80390</xdr:rowOff>
    </xdr:from>
    <xdr:ext cx="762000" cy="259045"/>
    <xdr:sp macro="" textlink="">
      <xdr:nvSpPr>
        <xdr:cNvPr id="158" name="テキスト ボックス 157"/>
        <xdr:cNvSpPr txBox="1"/>
      </xdr:nvSpPr>
      <xdr:spPr>
        <a:xfrm>
          <a:off x="2844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9" name="楕円 158"/>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60" name="テキスト ボックス 159"/>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2177</xdr:rowOff>
    </xdr:from>
    <xdr:to>
      <xdr:col>7</xdr:col>
      <xdr:colOff>31750</xdr:colOff>
      <xdr:row>60</xdr:row>
      <xdr:rowOff>103777</xdr:rowOff>
    </xdr:to>
    <xdr:sp macro="" textlink="">
      <xdr:nvSpPr>
        <xdr:cNvPr id="161" name="楕円 160"/>
        <xdr:cNvSpPr/>
      </xdr:nvSpPr>
      <xdr:spPr>
        <a:xfrm>
          <a:off x="1397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113954</xdr:rowOff>
    </xdr:from>
    <xdr:ext cx="762000" cy="259045"/>
    <xdr:sp macro="" textlink="">
      <xdr:nvSpPr>
        <xdr:cNvPr id="162" name="テキスト ボックス 161"/>
        <xdr:cNvSpPr txBox="1"/>
      </xdr:nvSpPr>
      <xdr:spPr>
        <a:xfrm>
          <a:off x="1066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茨城国体，中核市移行に対応するため，職員定数を増加させていることから，上昇傾向にある。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引き続き，職員定数や給与等の適正化，事務事業の効率化の推進，内部管理経費の見直し等により人件費，物件費の抑制に努める。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132029</xdr:rowOff>
    </xdr:from>
    <xdr:to>
      <xdr:col>23</xdr:col>
      <xdr:colOff>133350</xdr:colOff>
      <xdr:row>82</xdr:row>
      <xdr:rowOff>133942</xdr:rowOff>
    </xdr:to>
    <xdr:cxnSp macro="">
      <xdr:nvCxnSpPr>
        <xdr:cNvPr id="199" name="直線コネクタ 198"/>
        <xdr:cNvCxnSpPr/>
      </xdr:nvCxnSpPr>
      <xdr:spPr>
        <a:xfrm>
          <a:off x="4114800" y="14190929"/>
          <a:ext cx="8382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27942</xdr:rowOff>
    </xdr:from>
    <xdr:to>
      <xdr:col>19</xdr:col>
      <xdr:colOff>133350</xdr:colOff>
      <xdr:row>82</xdr:row>
      <xdr:rowOff>132029</xdr:rowOff>
    </xdr:to>
    <xdr:cxnSp macro="">
      <xdr:nvCxnSpPr>
        <xdr:cNvPr id="202" name="直線コネクタ 201"/>
        <xdr:cNvCxnSpPr/>
      </xdr:nvCxnSpPr>
      <xdr:spPr>
        <a:xfrm>
          <a:off x="3225800" y="14086842"/>
          <a:ext cx="889000" cy="10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20687</xdr:rowOff>
    </xdr:from>
    <xdr:to>
      <xdr:col>15</xdr:col>
      <xdr:colOff>82550</xdr:colOff>
      <xdr:row>82</xdr:row>
      <xdr:rowOff>27942</xdr:rowOff>
    </xdr:to>
    <xdr:cxnSp macro="">
      <xdr:nvCxnSpPr>
        <xdr:cNvPr id="205" name="直線コネクタ 204"/>
        <xdr:cNvCxnSpPr/>
      </xdr:nvCxnSpPr>
      <xdr:spPr>
        <a:xfrm>
          <a:off x="2336800" y="14079587"/>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97255</xdr:rowOff>
    </xdr:from>
    <xdr:to>
      <xdr:col>11</xdr:col>
      <xdr:colOff>31750</xdr:colOff>
      <xdr:row>82</xdr:row>
      <xdr:rowOff>20687</xdr:rowOff>
    </xdr:to>
    <xdr:cxnSp macro="">
      <xdr:nvCxnSpPr>
        <xdr:cNvPr id="208" name="直線コネクタ 207"/>
        <xdr:cNvCxnSpPr/>
      </xdr:nvCxnSpPr>
      <xdr:spPr>
        <a:xfrm>
          <a:off x="1447800" y="13984705"/>
          <a:ext cx="889000" cy="9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83142</xdr:rowOff>
    </xdr:from>
    <xdr:to>
      <xdr:col>23</xdr:col>
      <xdr:colOff>184150</xdr:colOff>
      <xdr:row>83</xdr:row>
      <xdr:rowOff>13292</xdr:rowOff>
    </xdr:to>
    <xdr:sp macro="" textlink="">
      <xdr:nvSpPr>
        <xdr:cNvPr id="218" name="楕円 217"/>
        <xdr:cNvSpPr/>
      </xdr:nvSpPr>
      <xdr:spPr>
        <a:xfrm>
          <a:off x="4902200" y="14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99669</xdr:rowOff>
    </xdr:from>
    <xdr:ext cx="762000" cy="259045"/>
    <xdr:sp macro="" textlink="">
      <xdr:nvSpPr>
        <xdr:cNvPr id="219" name="人件費・物件費等の状況該当値テキスト"/>
        <xdr:cNvSpPr txBox="1"/>
      </xdr:nvSpPr>
      <xdr:spPr>
        <a:xfrm>
          <a:off x="5041900" y="1398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81229</xdr:rowOff>
    </xdr:from>
    <xdr:to>
      <xdr:col>19</xdr:col>
      <xdr:colOff>184150</xdr:colOff>
      <xdr:row>83</xdr:row>
      <xdr:rowOff>11379</xdr:rowOff>
    </xdr:to>
    <xdr:sp macro="" textlink="">
      <xdr:nvSpPr>
        <xdr:cNvPr id="220" name="楕円 219"/>
        <xdr:cNvSpPr/>
      </xdr:nvSpPr>
      <xdr:spPr>
        <a:xfrm>
          <a:off x="4064000" y="141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167606</xdr:rowOff>
    </xdr:from>
    <xdr:ext cx="736600" cy="259045"/>
    <xdr:sp macro="" textlink="">
      <xdr:nvSpPr>
        <xdr:cNvPr id="221" name="テキスト ボックス 220"/>
        <xdr:cNvSpPr txBox="1"/>
      </xdr:nvSpPr>
      <xdr:spPr>
        <a:xfrm>
          <a:off x="3733800" y="1422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148592</xdr:rowOff>
    </xdr:from>
    <xdr:to>
      <xdr:col>15</xdr:col>
      <xdr:colOff>133350</xdr:colOff>
      <xdr:row>82</xdr:row>
      <xdr:rowOff>78742</xdr:rowOff>
    </xdr:to>
    <xdr:sp macro="" textlink="">
      <xdr:nvSpPr>
        <xdr:cNvPr id="222" name="楕円 221"/>
        <xdr:cNvSpPr/>
      </xdr:nvSpPr>
      <xdr:spPr>
        <a:xfrm>
          <a:off x="3175000" y="140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88919</xdr:rowOff>
    </xdr:from>
    <xdr:ext cx="762000" cy="259045"/>
    <xdr:sp macro="" textlink="">
      <xdr:nvSpPr>
        <xdr:cNvPr id="223" name="テキスト ボックス 222"/>
        <xdr:cNvSpPr txBox="1"/>
      </xdr:nvSpPr>
      <xdr:spPr>
        <a:xfrm>
          <a:off x="2844800" y="138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141337</xdr:rowOff>
    </xdr:from>
    <xdr:to>
      <xdr:col>11</xdr:col>
      <xdr:colOff>82550</xdr:colOff>
      <xdr:row>82</xdr:row>
      <xdr:rowOff>71487</xdr:rowOff>
    </xdr:to>
    <xdr:sp macro="" textlink="">
      <xdr:nvSpPr>
        <xdr:cNvPr id="224" name="楕円 223"/>
        <xdr:cNvSpPr/>
      </xdr:nvSpPr>
      <xdr:spPr>
        <a:xfrm>
          <a:off x="2286000" y="140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81664</xdr:rowOff>
    </xdr:from>
    <xdr:ext cx="762000" cy="259045"/>
    <xdr:sp macro="" textlink="">
      <xdr:nvSpPr>
        <xdr:cNvPr id="225" name="テキスト ボックス 224"/>
        <xdr:cNvSpPr txBox="1"/>
      </xdr:nvSpPr>
      <xdr:spPr>
        <a:xfrm>
          <a:off x="1955800" y="137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46455</xdr:rowOff>
    </xdr:from>
    <xdr:to>
      <xdr:col>7</xdr:col>
      <xdr:colOff>31750</xdr:colOff>
      <xdr:row>81</xdr:row>
      <xdr:rowOff>148055</xdr:rowOff>
    </xdr:to>
    <xdr:sp macro="" textlink="">
      <xdr:nvSpPr>
        <xdr:cNvPr id="226" name="楕円 225"/>
        <xdr:cNvSpPr/>
      </xdr:nvSpPr>
      <xdr:spPr>
        <a:xfrm>
          <a:off x="1397000" y="139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158232</xdr:rowOff>
    </xdr:from>
    <xdr:ext cx="762000" cy="259045"/>
    <xdr:sp macro="" textlink="">
      <xdr:nvSpPr>
        <xdr:cNvPr id="227" name="テキスト ボックス 226"/>
        <xdr:cNvSpPr txBox="1"/>
      </xdr:nvSpPr>
      <xdr:spPr>
        <a:xfrm>
          <a:off x="1066800" y="1370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各年度ともほぼ同程度の値で推移しており，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類似団体平均についても，本市と同水準である。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引き続き，社会情勢の変化や国の動向を踏まえながら，職員給与の適正化に努める。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「ラスパイレス指数」は，地方公務員給与実態調査に基づくものであるが，財政状況資料集作成時点において，平成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51859</xdr:rowOff>
    </xdr:to>
    <xdr:cxnSp macro="">
      <xdr:nvCxnSpPr>
        <xdr:cNvPr id="261" name="直線コネクタ 260"/>
        <xdr:cNvCxnSpPr/>
      </xdr:nvCxnSpPr>
      <xdr:spPr>
        <a:xfrm>
          <a:off x="16179800" y="14625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51859</xdr:rowOff>
    </xdr:to>
    <xdr:cxnSp macro="">
      <xdr:nvCxnSpPr>
        <xdr:cNvPr id="264" name="直線コネクタ 263"/>
        <xdr:cNvCxnSpPr/>
      </xdr:nvCxnSpPr>
      <xdr:spPr>
        <a:xfrm>
          <a:off x="15290800" y="14625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51859</xdr:rowOff>
    </xdr:to>
    <xdr:cxnSp macro="">
      <xdr:nvCxnSpPr>
        <xdr:cNvPr id="267" name="直線コネクタ 266"/>
        <xdr:cNvCxnSpPr/>
      </xdr:nvCxnSpPr>
      <xdr:spPr>
        <a:xfrm>
          <a:off x="14401800" y="145044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51859</xdr:rowOff>
    </xdr:to>
    <xdr:cxnSp macro="">
      <xdr:nvCxnSpPr>
        <xdr:cNvPr id="270" name="直線コネクタ 269"/>
        <xdr:cNvCxnSpPr/>
      </xdr:nvCxnSpPr>
      <xdr:spPr>
        <a:xfrm flipV="1">
          <a:off x="13512800" y="145044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80" name="楕円 279"/>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81"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2" name="楕円 281"/>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83" name="テキスト ボックス 282"/>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4" name="楕円 283"/>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85" name="テキスト ボックス 284"/>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6" name="楕円 285"/>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7" name="テキスト ボックス 286"/>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8" name="楕円 287"/>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9" name="テキスト ボックス 288"/>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市役所新庁舎や新ごみ処理施設の整備や茨城国体など，臨時的業務に加えて，中核市移行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に対応するため，職員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僅かであるが増加している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本市と同水準である。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引き続き，民間活力の活用や事務の効率化などを推進し，職員定数の適正化に努める。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7438</xdr:rowOff>
    </xdr:from>
    <xdr:to>
      <xdr:col>81</xdr:col>
      <xdr:colOff>44450</xdr:colOff>
      <xdr:row>63</xdr:row>
      <xdr:rowOff>7438</xdr:rowOff>
    </xdr:to>
    <xdr:cxnSp macro="">
      <xdr:nvCxnSpPr>
        <xdr:cNvPr id="326" name="直線コネクタ 325"/>
        <xdr:cNvCxnSpPr/>
      </xdr:nvCxnSpPr>
      <xdr:spPr>
        <a:xfrm>
          <a:off x="16179800" y="10808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7438</xdr:rowOff>
    </xdr:from>
    <xdr:to>
      <xdr:col>77</xdr:col>
      <xdr:colOff>44450</xdr:colOff>
      <xdr:row>63</xdr:row>
      <xdr:rowOff>7438</xdr:rowOff>
    </xdr:to>
    <xdr:cxnSp macro="">
      <xdr:nvCxnSpPr>
        <xdr:cNvPr id="329" name="直線コネクタ 328"/>
        <xdr:cNvCxnSpPr/>
      </xdr:nvCxnSpPr>
      <xdr:spPr>
        <a:xfrm>
          <a:off x="15290800" y="10808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158206</xdr:rowOff>
    </xdr:from>
    <xdr:to>
      <xdr:col>72</xdr:col>
      <xdr:colOff>203200</xdr:colOff>
      <xdr:row>63</xdr:row>
      <xdr:rowOff>7438</xdr:rowOff>
    </xdr:to>
    <xdr:cxnSp macro="">
      <xdr:nvCxnSpPr>
        <xdr:cNvPr id="332" name="直線コネクタ 331"/>
        <xdr:cNvCxnSpPr/>
      </xdr:nvCxnSpPr>
      <xdr:spPr>
        <a:xfrm>
          <a:off x="14401800" y="107881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154759</xdr:rowOff>
    </xdr:from>
    <xdr:to>
      <xdr:col>68</xdr:col>
      <xdr:colOff>152400</xdr:colOff>
      <xdr:row>62</xdr:row>
      <xdr:rowOff>158206</xdr:rowOff>
    </xdr:to>
    <xdr:cxnSp macro="">
      <xdr:nvCxnSpPr>
        <xdr:cNvPr id="335" name="直線コネクタ 334"/>
        <xdr:cNvCxnSpPr/>
      </xdr:nvCxnSpPr>
      <xdr:spPr>
        <a:xfrm>
          <a:off x="13512800" y="1078465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128088</xdr:rowOff>
    </xdr:from>
    <xdr:to>
      <xdr:col>81</xdr:col>
      <xdr:colOff>95250</xdr:colOff>
      <xdr:row>63</xdr:row>
      <xdr:rowOff>58238</xdr:rowOff>
    </xdr:to>
    <xdr:sp macro="" textlink="">
      <xdr:nvSpPr>
        <xdr:cNvPr id="345" name="楕円 344"/>
        <xdr:cNvSpPr/>
      </xdr:nvSpPr>
      <xdr:spPr>
        <a:xfrm>
          <a:off x="16967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100165</xdr:rowOff>
    </xdr:from>
    <xdr:ext cx="762000" cy="259045"/>
    <xdr:sp macro="" textlink="">
      <xdr:nvSpPr>
        <xdr:cNvPr id="346" name="定員管理の状況該当値テキスト"/>
        <xdr:cNvSpPr txBox="1"/>
      </xdr:nvSpPr>
      <xdr:spPr>
        <a:xfrm>
          <a:off x="17106900" y="1073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128088</xdr:rowOff>
    </xdr:from>
    <xdr:to>
      <xdr:col>77</xdr:col>
      <xdr:colOff>95250</xdr:colOff>
      <xdr:row>63</xdr:row>
      <xdr:rowOff>58238</xdr:rowOff>
    </xdr:to>
    <xdr:sp macro="" textlink="">
      <xdr:nvSpPr>
        <xdr:cNvPr id="347" name="楕円 346"/>
        <xdr:cNvSpPr/>
      </xdr:nvSpPr>
      <xdr:spPr>
        <a:xfrm>
          <a:off x="16129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43015</xdr:rowOff>
    </xdr:from>
    <xdr:ext cx="736600" cy="259045"/>
    <xdr:sp macro="" textlink="">
      <xdr:nvSpPr>
        <xdr:cNvPr id="348" name="テキスト ボックス 347"/>
        <xdr:cNvSpPr txBox="1"/>
      </xdr:nvSpPr>
      <xdr:spPr>
        <a:xfrm>
          <a:off x="15798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128088</xdr:rowOff>
    </xdr:from>
    <xdr:to>
      <xdr:col>73</xdr:col>
      <xdr:colOff>44450</xdr:colOff>
      <xdr:row>63</xdr:row>
      <xdr:rowOff>58238</xdr:rowOff>
    </xdr:to>
    <xdr:sp macro="" textlink="">
      <xdr:nvSpPr>
        <xdr:cNvPr id="349" name="楕円 348"/>
        <xdr:cNvSpPr/>
      </xdr:nvSpPr>
      <xdr:spPr>
        <a:xfrm>
          <a:off x="15240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43015</xdr:rowOff>
    </xdr:from>
    <xdr:ext cx="762000" cy="259045"/>
    <xdr:sp macro="" textlink="">
      <xdr:nvSpPr>
        <xdr:cNvPr id="350" name="テキスト ボックス 349"/>
        <xdr:cNvSpPr txBox="1"/>
      </xdr:nvSpPr>
      <xdr:spPr>
        <a:xfrm>
          <a:off x="14909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107406</xdr:rowOff>
    </xdr:from>
    <xdr:to>
      <xdr:col>68</xdr:col>
      <xdr:colOff>203200</xdr:colOff>
      <xdr:row>63</xdr:row>
      <xdr:rowOff>37556</xdr:rowOff>
    </xdr:to>
    <xdr:sp macro="" textlink="">
      <xdr:nvSpPr>
        <xdr:cNvPr id="351" name="楕円 350"/>
        <xdr:cNvSpPr/>
      </xdr:nvSpPr>
      <xdr:spPr>
        <a:xfrm>
          <a:off x="14351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22333</xdr:rowOff>
    </xdr:from>
    <xdr:ext cx="762000" cy="259045"/>
    <xdr:sp macro="" textlink="">
      <xdr:nvSpPr>
        <xdr:cNvPr id="352" name="テキスト ボックス 351"/>
        <xdr:cNvSpPr txBox="1"/>
      </xdr:nvSpPr>
      <xdr:spPr>
        <a:xfrm>
          <a:off x="14020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103959</xdr:rowOff>
    </xdr:from>
    <xdr:to>
      <xdr:col>64</xdr:col>
      <xdr:colOff>152400</xdr:colOff>
      <xdr:row>63</xdr:row>
      <xdr:rowOff>34109</xdr:rowOff>
    </xdr:to>
    <xdr:sp macro="" textlink="">
      <xdr:nvSpPr>
        <xdr:cNvPr id="353" name="楕円 352"/>
        <xdr:cNvSpPr/>
      </xdr:nvSpPr>
      <xdr:spPr>
        <a:xfrm>
          <a:off x="13462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18886</xdr:rowOff>
    </xdr:from>
    <xdr:ext cx="762000" cy="259045"/>
    <xdr:sp macro="" textlink="">
      <xdr:nvSpPr>
        <xdr:cNvPr id="354" name="テキスト ボックス 353"/>
        <xdr:cNvSpPr txBox="1"/>
      </xdr:nvSpPr>
      <xdr:spPr>
        <a:xfrm>
          <a:off x="13131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これまでの市債発行の抑制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により，一般会計及び公営企業会計の元利償還金が減少しており，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年々低下を続けているが，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類似団体平均との比較では，各年度とも高い状況である。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大型プロジェクトの実施に伴う市債発行額の増加により，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一時的に比率の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が見込まれるが，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通常事業の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債発行を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適切に管理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し，公債費負担の軽減に努める。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113877</xdr:rowOff>
    </xdr:to>
    <xdr:cxnSp macro="">
      <xdr:nvCxnSpPr>
        <xdr:cNvPr id="387" name="直線コネクタ 386"/>
        <xdr:cNvCxnSpPr/>
      </xdr:nvCxnSpPr>
      <xdr:spPr>
        <a:xfrm>
          <a:off x="16179800" y="7314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129963</xdr:rowOff>
    </xdr:to>
    <xdr:cxnSp macro="">
      <xdr:nvCxnSpPr>
        <xdr:cNvPr id="390" name="直線コネクタ 389"/>
        <xdr:cNvCxnSpPr/>
      </xdr:nvCxnSpPr>
      <xdr:spPr>
        <a:xfrm flipV="1">
          <a:off x="15290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162137</xdr:rowOff>
    </xdr:to>
    <xdr:cxnSp macro="">
      <xdr:nvCxnSpPr>
        <xdr:cNvPr id="393" name="直線コネクタ 392"/>
        <xdr:cNvCxnSpPr/>
      </xdr:nvCxnSpPr>
      <xdr:spPr>
        <a:xfrm flipV="1">
          <a:off x="14401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30904</xdr:rowOff>
    </xdr:to>
    <xdr:cxnSp macro="">
      <xdr:nvCxnSpPr>
        <xdr:cNvPr id="396" name="直線コネクタ 395"/>
        <xdr:cNvCxnSpPr/>
      </xdr:nvCxnSpPr>
      <xdr:spPr>
        <a:xfrm flipV="1">
          <a:off x="13512800" y="73630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6" name="楕円 405"/>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7"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8" name="楕円 407"/>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9" name="テキスト ボックス 408"/>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10" name="楕円 409"/>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11" name="テキスト ボックス 410"/>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12" name="楕円 411"/>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13" name="テキスト ボックス 412"/>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4" name="楕円 413"/>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5" name="テキスト ボックス 414"/>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新規発行額の抑制や財政調整基金への着実な積立てにより，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を続けていたが，平成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市役所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運動公園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新体育館整備等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プロジェクト推進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に伴う市債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発行額の増加や，財政調整基金の残高の減少により，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比率が上昇し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では，各年度とも高い状況である。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大型プロジェクトの推進により，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が見込まれるが，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通常事業の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債発行を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適切に管理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し，市債残高の抑制に努め，将来負担比率の軽減を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16933</xdr:rowOff>
    </xdr:from>
    <xdr:to>
      <xdr:col>81</xdr:col>
      <xdr:colOff>44450</xdr:colOff>
      <xdr:row>22</xdr:row>
      <xdr:rowOff>29139</xdr:rowOff>
    </xdr:to>
    <xdr:cxnSp macro="">
      <xdr:nvCxnSpPr>
        <xdr:cNvPr id="449" name="直線コネクタ 448"/>
        <xdr:cNvCxnSpPr/>
      </xdr:nvCxnSpPr>
      <xdr:spPr>
        <a:xfrm>
          <a:off x="16179800" y="3617383"/>
          <a:ext cx="8382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85161</xdr:rowOff>
    </xdr:from>
    <xdr:to>
      <xdr:col>77</xdr:col>
      <xdr:colOff>44450</xdr:colOff>
      <xdr:row>21</xdr:row>
      <xdr:rowOff>16933</xdr:rowOff>
    </xdr:to>
    <xdr:cxnSp macro="">
      <xdr:nvCxnSpPr>
        <xdr:cNvPr id="452" name="直線コネクタ 451"/>
        <xdr:cNvCxnSpPr/>
      </xdr:nvCxnSpPr>
      <xdr:spPr>
        <a:xfrm>
          <a:off x="15290800" y="3514161"/>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85161</xdr:rowOff>
    </xdr:from>
    <xdr:to>
      <xdr:col>72</xdr:col>
      <xdr:colOff>203200</xdr:colOff>
      <xdr:row>20</xdr:row>
      <xdr:rowOff>161572</xdr:rowOff>
    </xdr:to>
    <xdr:cxnSp macro="">
      <xdr:nvCxnSpPr>
        <xdr:cNvPr id="455" name="直線コネクタ 454"/>
        <xdr:cNvCxnSpPr/>
      </xdr:nvCxnSpPr>
      <xdr:spPr>
        <a:xfrm flipV="1">
          <a:off x="14401800" y="3514161"/>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161572</xdr:rowOff>
    </xdr:from>
    <xdr:to>
      <xdr:col>68</xdr:col>
      <xdr:colOff>152400</xdr:colOff>
      <xdr:row>21</xdr:row>
      <xdr:rowOff>73237</xdr:rowOff>
    </xdr:to>
    <xdr:cxnSp macro="">
      <xdr:nvCxnSpPr>
        <xdr:cNvPr id="458" name="直線コネクタ 457"/>
        <xdr:cNvCxnSpPr/>
      </xdr:nvCxnSpPr>
      <xdr:spPr>
        <a:xfrm flipV="1">
          <a:off x="13512800" y="3590572"/>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149789</xdr:rowOff>
    </xdr:from>
    <xdr:to>
      <xdr:col>81</xdr:col>
      <xdr:colOff>95250</xdr:colOff>
      <xdr:row>22</xdr:row>
      <xdr:rowOff>79939</xdr:rowOff>
    </xdr:to>
    <xdr:sp macro="" textlink="">
      <xdr:nvSpPr>
        <xdr:cNvPr id="468" name="楕円 467"/>
        <xdr:cNvSpPr/>
      </xdr:nvSpPr>
      <xdr:spPr>
        <a:xfrm>
          <a:off x="16967200" y="37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121866</xdr:rowOff>
    </xdr:from>
    <xdr:ext cx="762000" cy="259045"/>
    <xdr:sp macro="" textlink="">
      <xdr:nvSpPr>
        <xdr:cNvPr id="469" name="将来負担の状況該当値テキスト"/>
        <xdr:cNvSpPr txBox="1"/>
      </xdr:nvSpPr>
      <xdr:spPr>
        <a:xfrm>
          <a:off x="17106900" y="37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137583</xdr:rowOff>
    </xdr:from>
    <xdr:to>
      <xdr:col>77</xdr:col>
      <xdr:colOff>95250</xdr:colOff>
      <xdr:row>21</xdr:row>
      <xdr:rowOff>67733</xdr:rowOff>
    </xdr:to>
    <xdr:sp macro="" textlink="">
      <xdr:nvSpPr>
        <xdr:cNvPr id="470" name="楕円 469"/>
        <xdr:cNvSpPr/>
      </xdr:nvSpPr>
      <xdr:spPr>
        <a:xfrm>
          <a:off x="16129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52510</xdr:rowOff>
    </xdr:from>
    <xdr:ext cx="736600" cy="259045"/>
    <xdr:sp macro="" textlink="">
      <xdr:nvSpPr>
        <xdr:cNvPr id="471" name="テキスト ボックス 470"/>
        <xdr:cNvSpPr txBox="1"/>
      </xdr:nvSpPr>
      <xdr:spPr>
        <a:xfrm>
          <a:off x="15798800" y="365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34361</xdr:rowOff>
    </xdr:from>
    <xdr:to>
      <xdr:col>73</xdr:col>
      <xdr:colOff>44450</xdr:colOff>
      <xdr:row>20</xdr:row>
      <xdr:rowOff>135961</xdr:rowOff>
    </xdr:to>
    <xdr:sp macro="" textlink="">
      <xdr:nvSpPr>
        <xdr:cNvPr id="472" name="楕円 471"/>
        <xdr:cNvSpPr/>
      </xdr:nvSpPr>
      <xdr:spPr>
        <a:xfrm>
          <a:off x="15240000" y="3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120738</xdr:rowOff>
    </xdr:from>
    <xdr:ext cx="762000" cy="259045"/>
    <xdr:sp macro="" textlink="">
      <xdr:nvSpPr>
        <xdr:cNvPr id="473" name="テキスト ボックス 472"/>
        <xdr:cNvSpPr txBox="1"/>
      </xdr:nvSpPr>
      <xdr:spPr>
        <a:xfrm>
          <a:off x="14909800" y="354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110772</xdr:rowOff>
    </xdr:from>
    <xdr:to>
      <xdr:col>68</xdr:col>
      <xdr:colOff>203200</xdr:colOff>
      <xdr:row>21</xdr:row>
      <xdr:rowOff>40922</xdr:rowOff>
    </xdr:to>
    <xdr:sp macro="" textlink="">
      <xdr:nvSpPr>
        <xdr:cNvPr id="474" name="楕円 473"/>
        <xdr:cNvSpPr/>
      </xdr:nvSpPr>
      <xdr:spPr>
        <a:xfrm>
          <a:off x="14351000" y="3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25699</xdr:rowOff>
    </xdr:from>
    <xdr:ext cx="762000" cy="259045"/>
    <xdr:sp macro="" textlink="">
      <xdr:nvSpPr>
        <xdr:cNvPr id="475" name="テキスト ボックス 474"/>
        <xdr:cNvSpPr txBox="1"/>
      </xdr:nvSpPr>
      <xdr:spPr>
        <a:xfrm>
          <a:off x="14020800" y="36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22437</xdr:rowOff>
    </xdr:from>
    <xdr:to>
      <xdr:col>64</xdr:col>
      <xdr:colOff>152400</xdr:colOff>
      <xdr:row>21</xdr:row>
      <xdr:rowOff>124037</xdr:rowOff>
    </xdr:to>
    <xdr:sp macro="" textlink="">
      <xdr:nvSpPr>
        <xdr:cNvPr id="476" name="楕円 475"/>
        <xdr:cNvSpPr/>
      </xdr:nvSpPr>
      <xdr:spPr>
        <a:xfrm>
          <a:off x="13462000" y="36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108814</xdr:rowOff>
    </xdr:from>
    <xdr:ext cx="762000" cy="259045"/>
    <xdr:sp macro="" textlink="">
      <xdr:nvSpPr>
        <xdr:cNvPr id="477" name="テキスト ボックス 476"/>
        <xdr:cNvSpPr txBox="1"/>
      </xdr:nvSpPr>
      <xdr:spPr>
        <a:xfrm>
          <a:off x="13131800" y="370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273,243
269,826
217.32
126,019,686
117,774,252
3,719,584
56,298,806
108,353,773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経常収支比率に占める人件費は，新庁舎や新ごみ処理施設の整備や茨城国体など，臨時的業務に加えて，中核市移行に対応するため，職員が増加していることから，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年度は，ほぼ横ばいで推移している。類似団体平均との比較は，各年度ともやや上回る状況となっている。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今後も職員定数，給与等の適正化を推進し，人件費削減に努める。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5080</xdr:rowOff>
    </xdr:to>
    <xdr:cxnSp macro="">
      <xdr:nvCxnSpPr>
        <xdr:cNvPr id="66" name="直線コネクタ 65"/>
        <xdr:cNvCxnSpPr/>
      </xdr:nvCxnSpPr>
      <xdr:spPr>
        <a:xfrm flipV="1">
          <a:off x="3987800" y="6497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5080</xdr:rowOff>
    </xdr:to>
    <xdr:cxnSp macro="">
      <xdr:nvCxnSpPr>
        <xdr:cNvPr id="69" name="直線コネクタ 68"/>
        <xdr:cNvCxnSpPr/>
      </xdr:nvCxnSpPr>
      <xdr:spPr>
        <a:xfrm>
          <a:off x="3098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138430</xdr:rowOff>
    </xdr:to>
    <xdr:cxnSp macro="">
      <xdr:nvCxnSpPr>
        <xdr:cNvPr id="72" name="直線コネクタ 71"/>
        <xdr:cNvCxnSpPr/>
      </xdr:nvCxnSpPr>
      <xdr:spPr>
        <a:xfrm flipV="1">
          <a:off x="2209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138430</xdr:rowOff>
    </xdr:to>
    <xdr:cxnSp macro="">
      <xdr:nvCxnSpPr>
        <xdr:cNvPr id="75" name="直線コネクタ 74"/>
        <xdr:cNvCxnSpPr/>
      </xdr:nvCxnSpPr>
      <xdr:spPr>
        <a:xfrm>
          <a:off x="1320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経常収支比率に占める物件費は，やや上昇傾向に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類似団体平均との比較は，各年度とも下回っている状況で推移している。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引き続き，内部管理経費の見直しや事務事業の整理・統合を推進し，削減を図る。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107950</xdr:rowOff>
    </xdr:to>
    <xdr:cxnSp macro="">
      <xdr:nvCxnSpPr>
        <xdr:cNvPr id="129" name="直線コネクタ 128"/>
        <xdr:cNvCxnSpPr/>
      </xdr:nvCxnSpPr>
      <xdr:spPr>
        <a:xfrm>
          <a:off x="15671800" y="263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75293</xdr:rowOff>
    </xdr:to>
    <xdr:cxnSp macro="">
      <xdr:nvCxnSpPr>
        <xdr:cNvPr id="132" name="直線コネクタ 131"/>
        <xdr:cNvCxnSpPr/>
      </xdr:nvCxnSpPr>
      <xdr:spPr>
        <a:xfrm flipV="1">
          <a:off x="14782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75293</xdr:rowOff>
    </xdr:to>
    <xdr:cxnSp macro="">
      <xdr:nvCxnSpPr>
        <xdr:cNvPr id="135" name="直線コネクタ 134"/>
        <xdr:cNvCxnSpPr/>
      </xdr:nvCxnSpPr>
      <xdr:spPr>
        <a:xfrm>
          <a:off x="13893800" y="2647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75293</xdr:rowOff>
    </xdr:to>
    <xdr:cxnSp macro="">
      <xdr:nvCxnSpPr>
        <xdr:cNvPr id="138" name="直線コネクタ 137"/>
        <xdr:cNvCxnSpPr/>
      </xdr:nvCxnSpPr>
      <xdr:spPr>
        <a:xfrm>
          <a:off x="13004800" y="2570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保育所の待機児童対策の推進により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が大幅に増加しているほか，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の増加により年々比率が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類似団体平均においても，同様の傾向がみられることから，全国的な課題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引き続き，国の動向を注視しながら，持続可能な制度運営に努める。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57</xdr:row>
      <xdr:rowOff>19050</xdr:rowOff>
    </xdr:to>
    <xdr:cxnSp macro="">
      <xdr:nvCxnSpPr>
        <xdr:cNvPr id="190" name="直線コネクタ 189"/>
        <xdr:cNvCxnSpPr/>
      </xdr:nvCxnSpPr>
      <xdr:spPr>
        <a:xfrm>
          <a:off x="3987800" y="971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114300</xdr:rowOff>
    </xdr:to>
    <xdr:cxnSp macro="">
      <xdr:nvCxnSpPr>
        <xdr:cNvPr id="193" name="直線コネクタ 192"/>
        <xdr:cNvCxnSpPr/>
      </xdr:nvCxnSpPr>
      <xdr:spPr>
        <a:xfrm>
          <a:off x="3098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56</xdr:row>
      <xdr:rowOff>38100</xdr:rowOff>
    </xdr:to>
    <xdr:cxnSp macro="">
      <xdr:nvCxnSpPr>
        <xdr:cNvPr id="196" name="直線コネクタ 195"/>
        <xdr:cNvCxnSpPr/>
      </xdr:nvCxnSpPr>
      <xdr:spPr>
        <a:xfrm>
          <a:off x="2209800" y="948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57150</xdr:rowOff>
    </xdr:to>
    <xdr:cxnSp macro="">
      <xdr:nvCxnSpPr>
        <xdr:cNvPr id="199" name="直線コネクタ 198"/>
        <xdr:cNvCxnSpPr/>
      </xdr:nvCxnSpPr>
      <xdr:spPr>
        <a:xfrm>
          <a:off x="1320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9" name="楕円 208"/>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10"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149877</xdr:rowOff>
    </xdr:from>
    <xdr:ext cx="736600" cy="259045"/>
    <xdr:sp macro="" textlink="">
      <xdr:nvSpPr>
        <xdr:cNvPr id="212" name="テキスト ボックス 211"/>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3" name="楕円 212"/>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14" name="テキスト ボックス 21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5" name="楕円 214"/>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6" name="テキスト ボックス 215"/>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7" name="楕円 216"/>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8" name="テキスト ボックス 217"/>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その他の経費は，特別会計に対する繰出金が主なものであるが，下水道事業の一部法適化に伴い，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下水道事業会計繰出金の性質区分が，繰出金から補助費等又は出資金に変更になったため，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年度に大幅に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，高齢化の進行に伴い，介護保険会計や後期高齢者医療会計に対する繰出金が増加している状況にあるため，平成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した。ただし，類似団体平均は大幅に下回っており，引き続き，特別会計に対する繰出金等の削減に努める。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127000</xdr:rowOff>
    </xdr:to>
    <xdr:cxnSp macro="">
      <xdr:nvCxnSpPr>
        <xdr:cNvPr id="251" name="直線コネクタ 250"/>
        <xdr:cNvCxnSpPr/>
      </xdr:nvCxnSpPr>
      <xdr:spPr>
        <a:xfrm>
          <a:off x="15671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25400</xdr:rowOff>
    </xdr:from>
    <xdr:to>
      <xdr:col>78</xdr:col>
      <xdr:colOff>69850</xdr:colOff>
      <xdr:row>54</xdr:row>
      <xdr:rowOff>88900</xdr:rowOff>
    </xdr:to>
    <xdr:cxnSp macro="">
      <xdr:nvCxnSpPr>
        <xdr:cNvPr id="254" name="直線コネクタ 253"/>
        <xdr:cNvCxnSpPr/>
      </xdr:nvCxnSpPr>
      <xdr:spPr>
        <a:xfrm>
          <a:off x="14782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25400</xdr:rowOff>
    </xdr:from>
    <xdr:to>
      <xdr:col>73</xdr:col>
      <xdr:colOff>180975</xdr:colOff>
      <xdr:row>57</xdr:row>
      <xdr:rowOff>31750</xdr:rowOff>
    </xdr:to>
    <xdr:cxnSp macro="">
      <xdr:nvCxnSpPr>
        <xdr:cNvPr id="257" name="直線コネクタ 256"/>
        <xdr:cNvCxnSpPr/>
      </xdr:nvCxnSpPr>
      <xdr:spPr>
        <a:xfrm flipV="1">
          <a:off x="13893800" y="92837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57</xdr:row>
      <xdr:rowOff>31750</xdr:rowOff>
    </xdr:to>
    <xdr:cxnSp macro="">
      <xdr:nvCxnSpPr>
        <xdr:cNvPr id="260" name="直線コネクタ 259"/>
        <xdr:cNvCxnSpPr/>
      </xdr:nvCxnSpPr>
      <xdr:spPr>
        <a:xfrm>
          <a:off x="13004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2" name="楕円 271"/>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3" name="テキスト ボックス 272"/>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146050</xdr:rowOff>
    </xdr:from>
    <xdr:to>
      <xdr:col>74</xdr:col>
      <xdr:colOff>31750</xdr:colOff>
      <xdr:row>54</xdr:row>
      <xdr:rowOff>76200</xdr:rowOff>
    </xdr:to>
    <xdr:sp macro="" textlink="">
      <xdr:nvSpPr>
        <xdr:cNvPr id="274" name="楕円 273"/>
        <xdr:cNvSpPr/>
      </xdr:nvSpPr>
      <xdr:spPr>
        <a:xfrm>
          <a:off x="14732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86377</xdr:rowOff>
    </xdr:from>
    <xdr:ext cx="762000" cy="259045"/>
    <xdr:sp macro="" textlink="">
      <xdr:nvSpPr>
        <xdr:cNvPr id="275" name="テキスト ボックス 274"/>
        <xdr:cNvSpPr txBox="1"/>
      </xdr:nvSpPr>
      <xdr:spPr>
        <a:xfrm>
          <a:off x="14401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9" name="テキスト ボックス 278"/>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経常収支比率に占める補助費等は，下水道事業の一部法適化に伴い，下水道事業会計繰出金の性質区分が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，繰出金から補助費等又は出資金に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変更になったため，平成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年度に大幅に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た。さらに，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下水道事業において，基準内の繰出が大幅に増加したことから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大きく上昇している。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今後も大きな割合を占める下水道事業会計に対する繰出金の削減に努めるとともに，その他の補助金等についても，定期的な見直しを行うなど，補助費の適正化を推進する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37</xdr:row>
      <xdr:rowOff>33274</xdr:rowOff>
    </xdr:to>
    <xdr:cxnSp macro="">
      <xdr:nvCxnSpPr>
        <xdr:cNvPr id="310" name="直線コネクタ 309"/>
        <xdr:cNvCxnSpPr/>
      </xdr:nvCxnSpPr>
      <xdr:spPr>
        <a:xfrm>
          <a:off x="15671800" y="6066028"/>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65278</xdr:rowOff>
    </xdr:to>
    <xdr:cxnSp macro="">
      <xdr:nvCxnSpPr>
        <xdr:cNvPr id="313" name="直線コネクタ 312"/>
        <xdr:cNvCxnSpPr/>
      </xdr:nvCxnSpPr>
      <xdr:spPr>
        <a:xfrm>
          <a:off x="14782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24130</xdr:rowOff>
    </xdr:from>
    <xdr:to>
      <xdr:col>73</xdr:col>
      <xdr:colOff>180975</xdr:colOff>
      <xdr:row>35</xdr:row>
      <xdr:rowOff>56134</xdr:rowOff>
    </xdr:to>
    <xdr:cxnSp macro="">
      <xdr:nvCxnSpPr>
        <xdr:cNvPr id="316" name="直線コネクタ 315"/>
        <xdr:cNvCxnSpPr/>
      </xdr:nvCxnSpPr>
      <xdr:spPr>
        <a:xfrm>
          <a:off x="13893800" y="5681980"/>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24130</xdr:rowOff>
    </xdr:from>
    <xdr:to>
      <xdr:col>69</xdr:col>
      <xdr:colOff>92075</xdr:colOff>
      <xdr:row>33</xdr:row>
      <xdr:rowOff>42418</xdr:rowOff>
    </xdr:to>
    <xdr:cxnSp macro="">
      <xdr:nvCxnSpPr>
        <xdr:cNvPr id="319" name="直線コネクタ 318"/>
        <xdr:cNvCxnSpPr/>
      </xdr:nvCxnSpPr>
      <xdr:spPr>
        <a:xfrm flipV="1">
          <a:off x="13004800" y="5681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9" name="楕円 328"/>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30"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31" name="楕円 330"/>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32" name="テキスト ボックス 331"/>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3" name="楕円 332"/>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4" name="テキスト ボックス 333"/>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144780</xdr:rowOff>
    </xdr:from>
    <xdr:to>
      <xdr:col>69</xdr:col>
      <xdr:colOff>142875</xdr:colOff>
      <xdr:row>33</xdr:row>
      <xdr:rowOff>74930</xdr:rowOff>
    </xdr:to>
    <xdr:sp macro="" textlink="">
      <xdr:nvSpPr>
        <xdr:cNvPr id="335" name="楕円 334"/>
        <xdr:cNvSpPr/>
      </xdr:nvSpPr>
      <xdr:spPr>
        <a:xfrm>
          <a:off x="13843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85107</xdr:rowOff>
    </xdr:from>
    <xdr:ext cx="762000" cy="259045"/>
    <xdr:sp macro="" textlink="">
      <xdr:nvSpPr>
        <xdr:cNvPr id="336" name="テキスト ボックス 335"/>
        <xdr:cNvSpPr txBox="1"/>
      </xdr:nvSpPr>
      <xdr:spPr>
        <a:xfrm>
          <a:off x="13512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163068</xdr:rowOff>
    </xdr:from>
    <xdr:to>
      <xdr:col>65</xdr:col>
      <xdr:colOff>53975</xdr:colOff>
      <xdr:row>33</xdr:row>
      <xdr:rowOff>93218</xdr:rowOff>
    </xdr:to>
    <xdr:sp macro="" textlink="">
      <xdr:nvSpPr>
        <xdr:cNvPr id="337" name="楕円 336"/>
        <xdr:cNvSpPr/>
      </xdr:nvSpPr>
      <xdr:spPr>
        <a:xfrm>
          <a:off x="12954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103395</xdr:rowOff>
    </xdr:from>
    <xdr:ext cx="762000" cy="259045"/>
    <xdr:sp macro="" textlink="">
      <xdr:nvSpPr>
        <xdr:cNvPr id="338" name="テキスト ボックス 337"/>
        <xdr:cNvSpPr txBox="1"/>
      </xdr:nvSpPr>
      <xdr:spPr>
        <a:xfrm>
          <a:off x="12623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過去の市債発行の抑制と利率の低下により，減少傾向にある。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類似団体平均との比較は，各年度ともやや上回る状況となっている。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通常事業の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債発行を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適切に管理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し，公債費負担の軽減に努める。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138430</xdr:rowOff>
    </xdr:to>
    <xdr:cxnSp macro="">
      <xdr:nvCxnSpPr>
        <xdr:cNvPr id="371" name="直線コネクタ 370"/>
        <xdr:cNvCxnSpPr/>
      </xdr:nvCxnSpPr>
      <xdr:spPr>
        <a:xfrm>
          <a:off x="3987800" y="13340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161289</xdr:rowOff>
    </xdr:to>
    <xdr:cxnSp macro="">
      <xdr:nvCxnSpPr>
        <xdr:cNvPr id="374" name="直線コネクタ 373"/>
        <xdr:cNvCxnSpPr/>
      </xdr:nvCxnSpPr>
      <xdr:spPr>
        <a:xfrm flipV="1">
          <a:off x="3098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96520</xdr:rowOff>
    </xdr:to>
    <xdr:cxnSp macro="">
      <xdr:nvCxnSpPr>
        <xdr:cNvPr id="377" name="直線コネクタ 376"/>
        <xdr:cNvCxnSpPr/>
      </xdr:nvCxnSpPr>
      <xdr:spPr>
        <a:xfrm flipV="1">
          <a:off x="2209800" y="133629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111761</xdr:rowOff>
    </xdr:to>
    <xdr:cxnSp macro="">
      <xdr:nvCxnSpPr>
        <xdr:cNvPr id="380" name="直線コネクタ 379"/>
        <xdr:cNvCxnSpPr/>
      </xdr:nvCxnSpPr>
      <xdr:spPr>
        <a:xfrm flipV="1">
          <a:off x="1320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0" name="楕円 38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1"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2" name="楕円 39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3" name="テキスト ボックス 39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4" name="楕円 393"/>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5" name="テキスト ボックス 39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6" name="楕円 395"/>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7" name="テキスト ボックス 396"/>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398" name="楕円 397"/>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399" name="テキスト ボックス 398"/>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経常収支比率に占める公債費以外の経費は，扶助費等の増加に伴い，上昇傾向にある。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，本市と同水準である。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引き続き，職員定数の適正化，事務事業の整理・統合等を推進し，適正な財政運営に努める。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30987</xdr:rowOff>
    </xdr:to>
    <xdr:cxnSp macro="">
      <xdr:nvCxnSpPr>
        <xdr:cNvPr id="430" name="直線コネクタ 429"/>
        <xdr:cNvCxnSpPr/>
      </xdr:nvCxnSpPr>
      <xdr:spPr>
        <a:xfrm>
          <a:off x="15671800" y="13202920"/>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1270</xdr:rowOff>
    </xdr:to>
    <xdr:cxnSp macro="">
      <xdr:nvCxnSpPr>
        <xdr:cNvPr id="433" name="直線コネクタ 432"/>
        <xdr:cNvCxnSpPr/>
      </xdr:nvCxnSpPr>
      <xdr:spPr>
        <a:xfrm>
          <a:off x="14782800" y="13120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90424</xdr:rowOff>
    </xdr:to>
    <xdr:cxnSp macro="">
      <xdr:nvCxnSpPr>
        <xdr:cNvPr id="436" name="直線コネクタ 435"/>
        <xdr:cNvCxnSpPr/>
      </xdr:nvCxnSpPr>
      <xdr:spPr>
        <a:xfrm>
          <a:off x="13893800" y="13074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44704</xdr:rowOff>
    </xdr:to>
    <xdr:cxnSp macro="">
      <xdr:nvCxnSpPr>
        <xdr:cNvPr id="439" name="直線コネクタ 438"/>
        <xdr:cNvCxnSpPr/>
      </xdr:nvCxnSpPr>
      <xdr:spPr>
        <a:xfrm>
          <a:off x="13004800" y="129560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9" name="楕円 448"/>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0"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1" name="楕円 450"/>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2" name="テキスト ボックス 451"/>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3" name="楕円 452"/>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4" name="テキスト ボックス 453"/>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5" name="楕円 454"/>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6" name="テキスト ボックス 45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57" name="楕円 456"/>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58" name="テキスト ボックス 457"/>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74041</xdr:rowOff>
    </xdr:from>
    <xdr:to>
      <xdr:col>29</xdr:col>
      <xdr:colOff>127000</xdr:colOff>
      <xdr:row>17</xdr:row>
      <xdr:rowOff>110350</xdr:rowOff>
    </xdr:to>
    <xdr:cxnSp macro="">
      <xdr:nvCxnSpPr>
        <xdr:cNvPr id="50" name="直線コネクタ 49"/>
        <xdr:cNvCxnSpPr/>
      </xdr:nvCxnSpPr>
      <xdr:spPr bwMode="auto">
        <a:xfrm flipV="1">
          <a:off x="5003800" y="3036316"/>
          <a:ext cx="647700" cy="3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58818</xdr:rowOff>
    </xdr:from>
    <xdr:ext cx="762000" cy="259045"/>
    <xdr:sp macro="" textlink="">
      <xdr:nvSpPr>
        <xdr:cNvPr id="51" name="人口1人当たり決算額の推移平均値テキスト130"/>
        <xdr:cNvSpPr txBox="1"/>
      </xdr:nvSpPr>
      <xdr:spPr>
        <a:xfrm>
          <a:off x="5740400" y="30210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110350</xdr:rowOff>
    </xdr:from>
    <xdr:to>
      <xdr:col>26</xdr:col>
      <xdr:colOff>50800</xdr:colOff>
      <xdr:row>17</xdr:row>
      <xdr:rowOff>122542</xdr:rowOff>
    </xdr:to>
    <xdr:cxnSp macro="">
      <xdr:nvCxnSpPr>
        <xdr:cNvPr id="53" name="直線コネクタ 52"/>
        <xdr:cNvCxnSpPr/>
      </xdr:nvCxnSpPr>
      <xdr:spPr bwMode="auto">
        <a:xfrm flipV="1">
          <a:off x="4305300" y="3072625"/>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122542</xdr:rowOff>
    </xdr:from>
    <xdr:to>
      <xdr:col>22</xdr:col>
      <xdr:colOff>114300</xdr:colOff>
      <xdr:row>18</xdr:row>
      <xdr:rowOff>8090</xdr:rowOff>
    </xdr:to>
    <xdr:cxnSp macro="">
      <xdr:nvCxnSpPr>
        <xdr:cNvPr id="56" name="直線コネクタ 55"/>
        <xdr:cNvCxnSpPr/>
      </xdr:nvCxnSpPr>
      <xdr:spPr bwMode="auto">
        <a:xfrm flipV="1">
          <a:off x="3606800" y="3084817"/>
          <a:ext cx="698500" cy="5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8090</xdr:rowOff>
    </xdr:from>
    <xdr:to>
      <xdr:col>18</xdr:col>
      <xdr:colOff>177800</xdr:colOff>
      <xdr:row>18</xdr:row>
      <xdr:rowOff>114503</xdr:rowOff>
    </xdr:to>
    <xdr:cxnSp macro="">
      <xdr:nvCxnSpPr>
        <xdr:cNvPr id="59" name="直線コネクタ 58"/>
        <xdr:cNvCxnSpPr/>
      </xdr:nvCxnSpPr>
      <xdr:spPr bwMode="auto">
        <a:xfrm flipV="1">
          <a:off x="2908300" y="3141815"/>
          <a:ext cx="698500" cy="10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23241</xdr:rowOff>
    </xdr:from>
    <xdr:to>
      <xdr:col>29</xdr:col>
      <xdr:colOff>177800</xdr:colOff>
      <xdr:row>17</xdr:row>
      <xdr:rowOff>124841</xdr:rowOff>
    </xdr:to>
    <xdr:sp macro="" textlink="">
      <xdr:nvSpPr>
        <xdr:cNvPr id="69" name="楕円 68"/>
        <xdr:cNvSpPr/>
      </xdr:nvSpPr>
      <xdr:spPr bwMode="auto">
        <a:xfrm>
          <a:off x="5600700" y="298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39768</xdr:rowOff>
    </xdr:from>
    <xdr:ext cx="762000" cy="259045"/>
    <xdr:sp macro="" textlink="">
      <xdr:nvSpPr>
        <xdr:cNvPr id="70" name="人口1人当たり決算額の推移該当値テキスト130"/>
        <xdr:cNvSpPr txBox="1"/>
      </xdr:nvSpPr>
      <xdr:spPr>
        <a:xfrm>
          <a:off x="5740400" y="283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59550</xdr:rowOff>
    </xdr:from>
    <xdr:to>
      <xdr:col>26</xdr:col>
      <xdr:colOff>101600</xdr:colOff>
      <xdr:row>17</xdr:row>
      <xdr:rowOff>161150</xdr:rowOff>
    </xdr:to>
    <xdr:sp macro="" textlink="">
      <xdr:nvSpPr>
        <xdr:cNvPr id="71" name="楕円 70"/>
        <xdr:cNvSpPr/>
      </xdr:nvSpPr>
      <xdr:spPr bwMode="auto">
        <a:xfrm>
          <a:off x="4953000" y="302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171327</xdr:rowOff>
    </xdr:from>
    <xdr:ext cx="736600" cy="259045"/>
    <xdr:sp macro="" textlink="">
      <xdr:nvSpPr>
        <xdr:cNvPr id="72" name="テキスト ボックス 71"/>
        <xdr:cNvSpPr txBox="1"/>
      </xdr:nvSpPr>
      <xdr:spPr>
        <a:xfrm>
          <a:off x="4622800" y="279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71742</xdr:rowOff>
    </xdr:from>
    <xdr:to>
      <xdr:col>22</xdr:col>
      <xdr:colOff>165100</xdr:colOff>
      <xdr:row>18</xdr:row>
      <xdr:rowOff>1892</xdr:rowOff>
    </xdr:to>
    <xdr:sp macro="" textlink="">
      <xdr:nvSpPr>
        <xdr:cNvPr id="73" name="楕円 72"/>
        <xdr:cNvSpPr/>
      </xdr:nvSpPr>
      <xdr:spPr bwMode="auto">
        <a:xfrm>
          <a:off x="4254500" y="3034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12069</xdr:rowOff>
    </xdr:from>
    <xdr:ext cx="762000" cy="259045"/>
    <xdr:sp macro="" textlink="">
      <xdr:nvSpPr>
        <xdr:cNvPr id="74" name="テキスト ボックス 73"/>
        <xdr:cNvSpPr txBox="1"/>
      </xdr:nvSpPr>
      <xdr:spPr>
        <a:xfrm>
          <a:off x="3924300" y="280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128740</xdr:rowOff>
    </xdr:from>
    <xdr:to>
      <xdr:col>19</xdr:col>
      <xdr:colOff>38100</xdr:colOff>
      <xdr:row>18</xdr:row>
      <xdr:rowOff>58890</xdr:rowOff>
    </xdr:to>
    <xdr:sp macro="" textlink="">
      <xdr:nvSpPr>
        <xdr:cNvPr id="75" name="楕円 74"/>
        <xdr:cNvSpPr/>
      </xdr:nvSpPr>
      <xdr:spPr bwMode="auto">
        <a:xfrm>
          <a:off x="3556000" y="309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43667</xdr:rowOff>
    </xdr:from>
    <xdr:ext cx="762000" cy="259045"/>
    <xdr:sp macro="" textlink="">
      <xdr:nvSpPr>
        <xdr:cNvPr id="76" name="テキスト ボックス 75"/>
        <xdr:cNvSpPr txBox="1"/>
      </xdr:nvSpPr>
      <xdr:spPr>
        <a:xfrm>
          <a:off x="3225800" y="317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63703</xdr:rowOff>
    </xdr:from>
    <xdr:to>
      <xdr:col>15</xdr:col>
      <xdr:colOff>101600</xdr:colOff>
      <xdr:row>18</xdr:row>
      <xdr:rowOff>165303</xdr:rowOff>
    </xdr:to>
    <xdr:sp macro="" textlink="">
      <xdr:nvSpPr>
        <xdr:cNvPr id="77" name="楕円 76"/>
        <xdr:cNvSpPr/>
      </xdr:nvSpPr>
      <xdr:spPr bwMode="auto">
        <a:xfrm>
          <a:off x="2857500" y="319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150080</xdr:rowOff>
    </xdr:from>
    <xdr:ext cx="762000" cy="259045"/>
    <xdr:sp macro="" textlink="">
      <xdr:nvSpPr>
        <xdr:cNvPr id="78" name="テキスト ボックス 77"/>
        <xdr:cNvSpPr txBox="1"/>
      </xdr:nvSpPr>
      <xdr:spPr>
        <a:xfrm>
          <a:off x="2527300" y="328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305079</xdr:rowOff>
    </xdr:from>
    <xdr:to>
      <xdr:col>29</xdr:col>
      <xdr:colOff>127000</xdr:colOff>
      <xdr:row>34</xdr:row>
      <xdr:rowOff>307480</xdr:rowOff>
    </xdr:to>
    <xdr:cxnSp macro="">
      <xdr:nvCxnSpPr>
        <xdr:cNvPr id="111" name="直線コネクタ 110"/>
        <xdr:cNvCxnSpPr/>
      </xdr:nvCxnSpPr>
      <xdr:spPr bwMode="auto">
        <a:xfrm flipV="1">
          <a:off x="5003800" y="6572529"/>
          <a:ext cx="647700" cy="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303861</xdr:rowOff>
    </xdr:from>
    <xdr:to>
      <xdr:col>26</xdr:col>
      <xdr:colOff>50800</xdr:colOff>
      <xdr:row>34</xdr:row>
      <xdr:rowOff>307480</xdr:rowOff>
    </xdr:to>
    <xdr:cxnSp macro="">
      <xdr:nvCxnSpPr>
        <xdr:cNvPr id="114" name="直線コネクタ 113"/>
        <xdr:cNvCxnSpPr/>
      </xdr:nvCxnSpPr>
      <xdr:spPr bwMode="auto">
        <a:xfrm>
          <a:off x="4305300" y="6571311"/>
          <a:ext cx="698500" cy="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303861</xdr:rowOff>
    </xdr:from>
    <xdr:to>
      <xdr:col>22</xdr:col>
      <xdr:colOff>114300</xdr:colOff>
      <xdr:row>34</xdr:row>
      <xdr:rowOff>314299</xdr:rowOff>
    </xdr:to>
    <xdr:cxnSp macro="">
      <xdr:nvCxnSpPr>
        <xdr:cNvPr id="117" name="直線コネクタ 116"/>
        <xdr:cNvCxnSpPr/>
      </xdr:nvCxnSpPr>
      <xdr:spPr bwMode="auto">
        <a:xfrm flipV="1">
          <a:off x="3606800" y="6571311"/>
          <a:ext cx="698500" cy="10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259169</xdr:rowOff>
    </xdr:from>
    <xdr:to>
      <xdr:col>18</xdr:col>
      <xdr:colOff>177800</xdr:colOff>
      <xdr:row>34</xdr:row>
      <xdr:rowOff>314299</xdr:rowOff>
    </xdr:to>
    <xdr:cxnSp macro="">
      <xdr:nvCxnSpPr>
        <xdr:cNvPr id="120" name="直線コネクタ 119"/>
        <xdr:cNvCxnSpPr/>
      </xdr:nvCxnSpPr>
      <xdr:spPr bwMode="auto">
        <a:xfrm>
          <a:off x="2908300" y="6526619"/>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254279</xdr:rowOff>
    </xdr:from>
    <xdr:to>
      <xdr:col>29</xdr:col>
      <xdr:colOff>177800</xdr:colOff>
      <xdr:row>35</xdr:row>
      <xdr:rowOff>12979</xdr:rowOff>
    </xdr:to>
    <xdr:sp macro="" textlink="">
      <xdr:nvSpPr>
        <xdr:cNvPr id="130" name="楕円 129"/>
        <xdr:cNvSpPr/>
      </xdr:nvSpPr>
      <xdr:spPr bwMode="auto">
        <a:xfrm>
          <a:off x="5600700" y="652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99356</xdr:rowOff>
    </xdr:from>
    <xdr:ext cx="762000" cy="259045"/>
    <xdr:sp macro="" textlink="">
      <xdr:nvSpPr>
        <xdr:cNvPr id="131" name="人口1人当たり決算額の推移該当値テキスト445"/>
        <xdr:cNvSpPr txBox="1"/>
      </xdr:nvSpPr>
      <xdr:spPr>
        <a:xfrm>
          <a:off x="5740400" y="636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256680</xdr:rowOff>
    </xdr:from>
    <xdr:to>
      <xdr:col>26</xdr:col>
      <xdr:colOff>101600</xdr:colOff>
      <xdr:row>35</xdr:row>
      <xdr:rowOff>15380</xdr:rowOff>
    </xdr:to>
    <xdr:sp macro="" textlink="">
      <xdr:nvSpPr>
        <xdr:cNvPr id="132" name="楕円 131"/>
        <xdr:cNvSpPr/>
      </xdr:nvSpPr>
      <xdr:spPr bwMode="auto">
        <a:xfrm>
          <a:off x="4953000" y="652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25557</xdr:rowOff>
    </xdr:from>
    <xdr:ext cx="736600" cy="259045"/>
    <xdr:sp macro="" textlink="">
      <xdr:nvSpPr>
        <xdr:cNvPr id="133" name="テキスト ボックス 132"/>
        <xdr:cNvSpPr txBox="1"/>
      </xdr:nvSpPr>
      <xdr:spPr>
        <a:xfrm>
          <a:off x="4622800" y="629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253061</xdr:rowOff>
    </xdr:from>
    <xdr:to>
      <xdr:col>22</xdr:col>
      <xdr:colOff>165100</xdr:colOff>
      <xdr:row>35</xdr:row>
      <xdr:rowOff>11761</xdr:rowOff>
    </xdr:to>
    <xdr:sp macro="" textlink="">
      <xdr:nvSpPr>
        <xdr:cNvPr id="134" name="楕円 133"/>
        <xdr:cNvSpPr/>
      </xdr:nvSpPr>
      <xdr:spPr bwMode="auto">
        <a:xfrm>
          <a:off x="4254500" y="652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21937</xdr:rowOff>
    </xdr:from>
    <xdr:ext cx="762000" cy="259045"/>
    <xdr:sp macro="" textlink="">
      <xdr:nvSpPr>
        <xdr:cNvPr id="135" name="テキスト ボックス 134"/>
        <xdr:cNvSpPr txBox="1"/>
      </xdr:nvSpPr>
      <xdr:spPr>
        <a:xfrm>
          <a:off x="3924300" y="62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263499</xdr:rowOff>
    </xdr:from>
    <xdr:to>
      <xdr:col>19</xdr:col>
      <xdr:colOff>38100</xdr:colOff>
      <xdr:row>35</xdr:row>
      <xdr:rowOff>22199</xdr:rowOff>
    </xdr:to>
    <xdr:sp macro="" textlink="">
      <xdr:nvSpPr>
        <xdr:cNvPr id="136" name="楕円 135"/>
        <xdr:cNvSpPr/>
      </xdr:nvSpPr>
      <xdr:spPr bwMode="auto">
        <a:xfrm>
          <a:off x="3556000" y="65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32376</xdr:rowOff>
    </xdr:from>
    <xdr:ext cx="762000" cy="259045"/>
    <xdr:sp macro="" textlink="">
      <xdr:nvSpPr>
        <xdr:cNvPr id="137" name="テキスト ボックス 136"/>
        <xdr:cNvSpPr txBox="1"/>
      </xdr:nvSpPr>
      <xdr:spPr>
        <a:xfrm>
          <a:off x="3225800" y="62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208369</xdr:rowOff>
    </xdr:from>
    <xdr:to>
      <xdr:col>15</xdr:col>
      <xdr:colOff>101600</xdr:colOff>
      <xdr:row>34</xdr:row>
      <xdr:rowOff>309969</xdr:rowOff>
    </xdr:to>
    <xdr:sp macro="" textlink="">
      <xdr:nvSpPr>
        <xdr:cNvPr id="138" name="楕円 137"/>
        <xdr:cNvSpPr/>
      </xdr:nvSpPr>
      <xdr:spPr bwMode="auto">
        <a:xfrm>
          <a:off x="2857500" y="647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320146</xdr:rowOff>
    </xdr:from>
    <xdr:ext cx="762000" cy="259045"/>
    <xdr:sp macro="" textlink="">
      <xdr:nvSpPr>
        <xdr:cNvPr id="139" name="テキスト ボックス 138"/>
        <xdr:cNvSpPr txBox="1"/>
      </xdr:nvSpPr>
      <xdr:spPr>
        <a:xfrm>
          <a:off x="2527300" y="624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273,243
269,826
217.32
126,019,686
117,774,252
3,719,584
56,298,806
108,353,773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73749</xdr:rowOff>
    </xdr:from>
    <xdr:to>
      <xdr:col>24</xdr:col>
      <xdr:colOff>63500</xdr:colOff>
      <xdr:row>33</xdr:row>
      <xdr:rowOff>75166</xdr:rowOff>
    </xdr:to>
    <xdr:cxnSp macro="">
      <xdr:nvCxnSpPr>
        <xdr:cNvPr id="59" name="直線コネクタ 58"/>
        <xdr:cNvCxnSpPr/>
      </xdr:nvCxnSpPr>
      <xdr:spPr>
        <a:xfrm>
          <a:off x="3797300" y="5731599"/>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69177</xdr:rowOff>
    </xdr:from>
    <xdr:to>
      <xdr:col>19</xdr:col>
      <xdr:colOff>177800</xdr:colOff>
      <xdr:row>33</xdr:row>
      <xdr:rowOff>73749</xdr:rowOff>
    </xdr:to>
    <xdr:cxnSp macro="">
      <xdr:nvCxnSpPr>
        <xdr:cNvPr id="62" name="直線コネクタ 61"/>
        <xdr:cNvCxnSpPr/>
      </xdr:nvCxnSpPr>
      <xdr:spPr>
        <a:xfrm>
          <a:off x="2908300" y="57270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69177</xdr:rowOff>
    </xdr:from>
    <xdr:to>
      <xdr:col>15</xdr:col>
      <xdr:colOff>50800</xdr:colOff>
      <xdr:row>33</xdr:row>
      <xdr:rowOff>76743</xdr:rowOff>
    </xdr:to>
    <xdr:cxnSp macro="">
      <xdr:nvCxnSpPr>
        <xdr:cNvPr id="65" name="直線コネクタ 64"/>
        <xdr:cNvCxnSpPr/>
      </xdr:nvCxnSpPr>
      <xdr:spPr>
        <a:xfrm flipV="1">
          <a:off x="2019300" y="5727027"/>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76743</xdr:rowOff>
    </xdr:from>
    <xdr:to>
      <xdr:col>10</xdr:col>
      <xdr:colOff>114300</xdr:colOff>
      <xdr:row>33</xdr:row>
      <xdr:rowOff>99512</xdr:rowOff>
    </xdr:to>
    <xdr:cxnSp macro="">
      <xdr:nvCxnSpPr>
        <xdr:cNvPr id="68" name="直線コネクタ 67"/>
        <xdr:cNvCxnSpPr/>
      </xdr:nvCxnSpPr>
      <xdr:spPr>
        <a:xfrm flipV="1">
          <a:off x="1130300" y="5734593"/>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24366</xdr:rowOff>
    </xdr:from>
    <xdr:to>
      <xdr:col>24</xdr:col>
      <xdr:colOff>114300</xdr:colOff>
      <xdr:row>33</xdr:row>
      <xdr:rowOff>125966</xdr:rowOff>
    </xdr:to>
    <xdr:sp macro="" textlink="">
      <xdr:nvSpPr>
        <xdr:cNvPr id="78" name="楕円 77"/>
        <xdr:cNvSpPr/>
      </xdr:nvSpPr>
      <xdr:spPr>
        <a:xfrm>
          <a:off x="4584700" y="56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47243</xdr:rowOff>
    </xdr:from>
    <xdr:ext cx="534377" cy="259045"/>
    <xdr:sp macro="" textlink="">
      <xdr:nvSpPr>
        <xdr:cNvPr id="79" name="人件費該当値テキスト"/>
        <xdr:cNvSpPr txBox="1"/>
      </xdr:nvSpPr>
      <xdr:spPr>
        <a:xfrm>
          <a:off x="4686300" y="55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22949</xdr:rowOff>
    </xdr:from>
    <xdr:to>
      <xdr:col>20</xdr:col>
      <xdr:colOff>38100</xdr:colOff>
      <xdr:row>33</xdr:row>
      <xdr:rowOff>124549</xdr:rowOff>
    </xdr:to>
    <xdr:sp macro="" textlink="">
      <xdr:nvSpPr>
        <xdr:cNvPr id="80" name="楕円 79"/>
        <xdr:cNvSpPr/>
      </xdr:nvSpPr>
      <xdr:spPr>
        <a:xfrm>
          <a:off x="3746500" y="56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141076</xdr:rowOff>
    </xdr:from>
    <xdr:ext cx="534377" cy="259045"/>
    <xdr:sp macro="" textlink="">
      <xdr:nvSpPr>
        <xdr:cNvPr id="81" name="テキスト ボックス 80"/>
        <xdr:cNvSpPr txBox="1"/>
      </xdr:nvSpPr>
      <xdr:spPr>
        <a:xfrm>
          <a:off x="3530111" y="54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18377</xdr:rowOff>
    </xdr:from>
    <xdr:to>
      <xdr:col>15</xdr:col>
      <xdr:colOff>101600</xdr:colOff>
      <xdr:row>33</xdr:row>
      <xdr:rowOff>119977</xdr:rowOff>
    </xdr:to>
    <xdr:sp macro="" textlink="">
      <xdr:nvSpPr>
        <xdr:cNvPr id="82" name="楕円 81"/>
        <xdr:cNvSpPr/>
      </xdr:nvSpPr>
      <xdr:spPr>
        <a:xfrm>
          <a:off x="2857500" y="56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136504</xdr:rowOff>
    </xdr:from>
    <xdr:ext cx="534377" cy="259045"/>
    <xdr:sp macro="" textlink="">
      <xdr:nvSpPr>
        <xdr:cNvPr id="83" name="テキスト ボックス 82"/>
        <xdr:cNvSpPr txBox="1"/>
      </xdr:nvSpPr>
      <xdr:spPr>
        <a:xfrm>
          <a:off x="2641111" y="545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25943</xdr:rowOff>
    </xdr:from>
    <xdr:to>
      <xdr:col>10</xdr:col>
      <xdr:colOff>165100</xdr:colOff>
      <xdr:row>33</xdr:row>
      <xdr:rowOff>127543</xdr:rowOff>
    </xdr:to>
    <xdr:sp macro="" textlink="">
      <xdr:nvSpPr>
        <xdr:cNvPr id="84" name="楕円 83"/>
        <xdr:cNvSpPr/>
      </xdr:nvSpPr>
      <xdr:spPr>
        <a:xfrm>
          <a:off x="1968500" y="568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144070</xdr:rowOff>
    </xdr:from>
    <xdr:ext cx="534377" cy="259045"/>
    <xdr:sp macro="" textlink="">
      <xdr:nvSpPr>
        <xdr:cNvPr id="85" name="テキスト ボックス 84"/>
        <xdr:cNvSpPr txBox="1"/>
      </xdr:nvSpPr>
      <xdr:spPr>
        <a:xfrm>
          <a:off x="1752111" y="545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48712</xdr:rowOff>
    </xdr:from>
    <xdr:to>
      <xdr:col>6</xdr:col>
      <xdr:colOff>38100</xdr:colOff>
      <xdr:row>33</xdr:row>
      <xdr:rowOff>150312</xdr:rowOff>
    </xdr:to>
    <xdr:sp macro="" textlink="">
      <xdr:nvSpPr>
        <xdr:cNvPr id="86" name="楕円 85"/>
        <xdr:cNvSpPr/>
      </xdr:nvSpPr>
      <xdr:spPr>
        <a:xfrm>
          <a:off x="1079500" y="57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166839</xdr:rowOff>
    </xdr:from>
    <xdr:ext cx="534377" cy="259045"/>
    <xdr:sp macro="" textlink="">
      <xdr:nvSpPr>
        <xdr:cNvPr id="87" name="テキスト ボックス 86"/>
        <xdr:cNvSpPr txBox="1"/>
      </xdr:nvSpPr>
      <xdr:spPr>
        <a:xfrm>
          <a:off x="863111" y="54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150140</xdr:rowOff>
    </xdr:from>
    <xdr:to>
      <xdr:col>24</xdr:col>
      <xdr:colOff>63500</xdr:colOff>
      <xdr:row>55</xdr:row>
      <xdr:rowOff>163131</xdr:rowOff>
    </xdr:to>
    <xdr:cxnSp macro="">
      <xdr:nvCxnSpPr>
        <xdr:cNvPr id="117" name="直線コネクタ 116"/>
        <xdr:cNvCxnSpPr/>
      </xdr:nvCxnSpPr>
      <xdr:spPr>
        <a:xfrm>
          <a:off x="3797300" y="9579890"/>
          <a:ext cx="8382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150140</xdr:rowOff>
    </xdr:from>
    <xdr:to>
      <xdr:col>19</xdr:col>
      <xdr:colOff>177800</xdr:colOff>
      <xdr:row>57</xdr:row>
      <xdr:rowOff>45745</xdr:rowOff>
    </xdr:to>
    <xdr:cxnSp macro="">
      <xdr:nvCxnSpPr>
        <xdr:cNvPr id="120" name="直線コネクタ 119"/>
        <xdr:cNvCxnSpPr/>
      </xdr:nvCxnSpPr>
      <xdr:spPr>
        <a:xfrm flipV="1">
          <a:off x="2908300" y="9579890"/>
          <a:ext cx="889000" cy="2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45745</xdr:rowOff>
    </xdr:from>
    <xdr:to>
      <xdr:col>15</xdr:col>
      <xdr:colOff>50800</xdr:colOff>
      <xdr:row>57</xdr:row>
      <xdr:rowOff>54242</xdr:rowOff>
    </xdr:to>
    <xdr:cxnSp macro="">
      <xdr:nvCxnSpPr>
        <xdr:cNvPr id="123" name="直線コネクタ 122"/>
        <xdr:cNvCxnSpPr/>
      </xdr:nvCxnSpPr>
      <xdr:spPr>
        <a:xfrm flipV="1">
          <a:off x="2019300" y="9818395"/>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54242</xdr:rowOff>
    </xdr:from>
    <xdr:to>
      <xdr:col>10</xdr:col>
      <xdr:colOff>114300</xdr:colOff>
      <xdr:row>57</xdr:row>
      <xdr:rowOff>157797</xdr:rowOff>
    </xdr:to>
    <xdr:cxnSp macro="">
      <xdr:nvCxnSpPr>
        <xdr:cNvPr id="126" name="直線コネクタ 125"/>
        <xdr:cNvCxnSpPr/>
      </xdr:nvCxnSpPr>
      <xdr:spPr>
        <a:xfrm flipV="1">
          <a:off x="1130300" y="9826892"/>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112331</xdr:rowOff>
    </xdr:from>
    <xdr:to>
      <xdr:col>24</xdr:col>
      <xdr:colOff>114300</xdr:colOff>
      <xdr:row>56</xdr:row>
      <xdr:rowOff>42481</xdr:rowOff>
    </xdr:to>
    <xdr:sp macro="" textlink="">
      <xdr:nvSpPr>
        <xdr:cNvPr id="136" name="楕円 135"/>
        <xdr:cNvSpPr/>
      </xdr:nvSpPr>
      <xdr:spPr>
        <a:xfrm>
          <a:off x="4584700" y="95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90758</xdr:rowOff>
    </xdr:from>
    <xdr:ext cx="534377" cy="259045"/>
    <xdr:sp macro="" textlink="">
      <xdr:nvSpPr>
        <xdr:cNvPr id="137" name="物件費該当値テキスト"/>
        <xdr:cNvSpPr txBox="1"/>
      </xdr:nvSpPr>
      <xdr:spPr>
        <a:xfrm>
          <a:off x="4686300" y="952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99340</xdr:rowOff>
    </xdr:from>
    <xdr:to>
      <xdr:col>20</xdr:col>
      <xdr:colOff>38100</xdr:colOff>
      <xdr:row>56</xdr:row>
      <xdr:rowOff>29490</xdr:rowOff>
    </xdr:to>
    <xdr:sp macro="" textlink="">
      <xdr:nvSpPr>
        <xdr:cNvPr id="138" name="楕円 137"/>
        <xdr:cNvSpPr/>
      </xdr:nvSpPr>
      <xdr:spPr>
        <a:xfrm>
          <a:off x="3746500" y="95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20617</xdr:rowOff>
    </xdr:from>
    <xdr:ext cx="534377" cy="259045"/>
    <xdr:sp macro="" textlink="">
      <xdr:nvSpPr>
        <xdr:cNvPr id="139" name="テキスト ボックス 138"/>
        <xdr:cNvSpPr txBox="1"/>
      </xdr:nvSpPr>
      <xdr:spPr>
        <a:xfrm>
          <a:off x="3530111" y="962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166395</xdr:rowOff>
    </xdr:from>
    <xdr:to>
      <xdr:col>15</xdr:col>
      <xdr:colOff>101600</xdr:colOff>
      <xdr:row>57</xdr:row>
      <xdr:rowOff>96545</xdr:rowOff>
    </xdr:to>
    <xdr:sp macro="" textlink="">
      <xdr:nvSpPr>
        <xdr:cNvPr id="140" name="楕円 139"/>
        <xdr:cNvSpPr/>
      </xdr:nvSpPr>
      <xdr:spPr>
        <a:xfrm>
          <a:off x="2857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87672</xdr:rowOff>
    </xdr:from>
    <xdr:ext cx="534377" cy="259045"/>
    <xdr:sp macro="" textlink="">
      <xdr:nvSpPr>
        <xdr:cNvPr id="141" name="テキスト ボックス 140"/>
        <xdr:cNvSpPr txBox="1"/>
      </xdr:nvSpPr>
      <xdr:spPr>
        <a:xfrm>
          <a:off x="2641111"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3442</xdr:rowOff>
    </xdr:from>
    <xdr:to>
      <xdr:col>10</xdr:col>
      <xdr:colOff>165100</xdr:colOff>
      <xdr:row>57</xdr:row>
      <xdr:rowOff>105042</xdr:rowOff>
    </xdr:to>
    <xdr:sp macro="" textlink="">
      <xdr:nvSpPr>
        <xdr:cNvPr id="142" name="楕円 141"/>
        <xdr:cNvSpPr/>
      </xdr:nvSpPr>
      <xdr:spPr>
        <a:xfrm>
          <a:off x="1968500" y="97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96169</xdr:rowOff>
    </xdr:from>
    <xdr:ext cx="534377" cy="259045"/>
    <xdr:sp macro="" textlink="">
      <xdr:nvSpPr>
        <xdr:cNvPr id="143" name="テキスト ボックス 142"/>
        <xdr:cNvSpPr txBox="1"/>
      </xdr:nvSpPr>
      <xdr:spPr>
        <a:xfrm>
          <a:off x="1752111" y="98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106997</xdr:rowOff>
    </xdr:from>
    <xdr:to>
      <xdr:col>6</xdr:col>
      <xdr:colOff>38100</xdr:colOff>
      <xdr:row>58</xdr:row>
      <xdr:rowOff>37147</xdr:rowOff>
    </xdr:to>
    <xdr:sp macro="" textlink="">
      <xdr:nvSpPr>
        <xdr:cNvPr id="144" name="楕円 143"/>
        <xdr:cNvSpPr/>
      </xdr:nvSpPr>
      <xdr:spPr>
        <a:xfrm>
          <a:off x="1079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28274</xdr:rowOff>
    </xdr:from>
    <xdr:ext cx="534377" cy="259045"/>
    <xdr:sp macro="" textlink="">
      <xdr:nvSpPr>
        <xdr:cNvPr id="145" name="テキスト ボックス 144"/>
        <xdr:cNvSpPr txBox="1"/>
      </xdr:nvSpPr>
      <xdr:spPr>
        <a:xfrm>
          <a:off x="863111" y="99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133894</xdr:rowOff>
    </xdr:from>
    <xdr:to>
      <xdr:col>24</xdr:col>
      <xdr:colOff>63500</xdr:colOff>
      <xdr:row>77</xdr:row>
      <xdr:rowOff>165988</xdr:rowOff>
    </xdr:to>
    <xdr:cxnSp macro="">
      <xdr:nvCxnSpPr>
        <xdr:cNvPr id="172" name="直線コネクタ 171"/>
        <xdr:cNvCxnSpPr/>
      </xdr:nvCxnSpPr>
      <xdr:spPr>
        <a:xfrm>
          <a:off x="3797300" y="13335544"/>
          <a:ext cx="838200" cy="3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129916</xdr:rowOff>
    </xdr:from>
    <xdr:to>
      <xdr:col>19</xdr:col>
      <xdr:colOff>177800</xdr:colOff>
      <xdr:row>77</xdr:row>
      <xdr:rowOff>133894</xdr:rowOff>
    </xdr:to>
    <xdr:cxnSp macro="">
      <xdr:nvCxnSpPr>
        <xdr:cNvPr id="175" name="直線コネクタ 174"/>
        <xdr:cNvCxnSpPr/>
      </xdr:nvCxnSpPr>
      <xdr:spPr>
        <a:xfrm>
          <a:off x="2908300" y="13331566"/>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126898</xdr:rowOff>
    </xdr:from>
    <xdr:to>
      <xdr:col>15</xdr:col>
      <xdr:colOff>50800</xdr:colOff>
      <xdr:row>77</xdr:row>
      <xdr:rowOff>129916</xdr:rowOff>
    </xdr:to>
    <xdr:cxnSp macro="">
      <xdr:nvCxnSpPr>
        <xdr:cNvPr id="178" name="直線コネクタ 177"/>
        <xdr:cNvCxnSpPr/>
      </xdr:nvCxnSpPr>
      <xdr:spPr>
        <a:xfrm>
          <a:off x="2019300" y="1332854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125481</xdr:rowOff>
    </xdr:from>
    <xdr:to>
      <xdr:col>10</xdr:col>
      <xdr:colOff>114300</xdr:colOff>
      <xdr:row>77</xdr:row>
      <xdr:rowOff>126898</xdr:rowOff>
    </xdr:to>
    <xdr:cxnSp macro="">
      <xdr:nvCxnSpPr>
        <xdr:cNvPr id="181" name="直線コネクタ 180"/>
        <xdr:cNvCxnSpPr/>
      </xdr:nvCxnSpPr>
      <xdr:spPr>
        <a:xfrm>
          <a:off x="1130300" y="1332713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115188</xdr:rowOff>
    </xdr:from>
    <xdr:to>
      <xdr:col>24</xdr:col>
      <xdr:colOff>114300</xdr:colOff>
      <xdr:row>78</xdr:row>
      <xdr:rowOff>45338</xdr:rowOff>
    </xdr:to>
    <xdr:sp macro="" textlink="">
      <xdr:nvSpPr>
        <xdr:cNvPr id="191" name="楕円 190"/>
        <xdr:cNvSpPr/>
      </xdr:nvSpPr>
      <xdr:spPr>
        <a:xfrm>
          <a:off x="45847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30115</xdr:rowOff>
    </xdr:from>
    <xdr:ext cx="469744" cy="259045"/>
    <xdr:sp macro="" textlink="">
      <xdr:nvSpPr>
        <xdr:cNvPr id="192" name="維持補修費該当値テキスト"/>
        <xdr:cNvSpPr txBox="1"/>
      </xdr:nvSpPr>
      <xdr:spPr>
        <a:xfrm>
          <a:off x="4686300" y="132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83094</xdr:rowOff>
    </xdr:from>
    <xdr:to>
      <xdr:col>20</xdr:col>
      <xdr:colOff>38100</xdr:colOff>
      <xdr:row>78</xdr:row>
      <xdr:rowOff>13244</xdr:rowOff>
    </xdr:to>
    <xdr:sp macro="" textlink="">
      <xdr:nvSpPr>
        <xdr:cNvPr id="193" name="楕円 192"/>
        <xdr:cNvSpPr/>
      </xdr:nvSpPr>
      <xdr:spPr>
        <a:xfrm>
          <a:off x="3746500" y="132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4371</xdr:rowOff>
    </xdr:from>
    <xdr:ext cx="469744" cy="259045"/>
    <xdr:sp macro="" textlink="">
      <xdr:nvSpPr>
        <xdr:cNvPr id="194" name="テキスト ボックス 193"/>
        <xdr:cNvSpPr txBox="1"/>
      </xdr:nvSpPr>
      <xdr:spPr>
        <a:xfrm>
          <a:off x="3562428" y="1337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79116</xdr:rowOff>
    </xdr:from>
    <xdr:to>
      <xdr:col>15</xdr:col>
      <xdr:colOff>101600</xdr:colOff>
      <xdr:row>78</xdr:row>
      <xdr:rowOff>9266</xdr:rowOff>
    </xdr:to>
    <xdr:sp macro="" textlink="">
      <xdr:nvSpPr>
        <xdr:cNvPr id="195" name="楕円 194"/>
        <xdr:cNvSpPr/>
      </xdr:nvSpPr>
      <xdr:spPr>
        <a:xfrm>
          <a:off x="2857500" y="132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393</xdr:rowOff>
    </xdr:from>
    <xdr:ext cx="469744" cy="259045"/>
    <xdr:sp macro="" textlink="">
      <xdr:nvSpPr>
        <xdr:cNvPr id="196" name="テキスト ボックス 195"/>
        <xdr:cNvSpPr txBox="1"/>
      </xdr:nvSpPr>
      <xdr:spPr>
        <a:xfrm>
          <a:off x="2673428" y="1337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76098</xdr:rowOff>
    </xdr:from>
    <xdr:to>
      <xdr:col>10</xdr:col>
      <xdr:colOff>165100</xdr:colOff>
      <xdr:row>78</xdr:row>
      <xdr:rowOff>6248</xdr:rowOff>
    </xdr:to>
    <xdr:sp macro="" textlink="">
      <xdr:nvSpPr>
        <xdr:cNvPr id="197" name="楕円 196"/>
        <xdr:cNvSpPr/>
      </xdr:nvSpPr>
      <xdr:spPr>
        <a:xfrm>
          <a:off x="1968500" y="132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168825</xdr:rowOff>
    </xdr:from>
    <xdr:ext cx="469744" cy="259045"/>
    <xdr:sp macro="" textlink="">
      <xdr:nvSpPr>
        <xdr:cNvPr id="198" name="テキスト ボックス 197"/>
        <xdr:cNvSpPr txBox="1"/>
      </xdr:nvSpPr>
      <xdr:spPr>
        <a:xfrm>
          <a:off x="1784428" y="133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74681</xdr:rowOff>
    </xdr:from>
    <xdr:to>
      <xdr:col>6</xdr:col>
      <xdr:colOff>38100</xdr:colOff>
      <xdr:row>78</xdr:row>
      <xdr:rowOff>4831</xdr:rowOff>
    </xdr:to>
    <xdr:sp macro="" textlink="">
      <xdr:nvSpPr>
        <xdr:cNvPr id="199" name="楕円 198"/>
        <xdr:cNvSpPr/>
      </xdr:nvSpPr>
      <xdr:spPr>
        <a:xfrm>
          <a:off x="1079500" y="132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167408</xdr:rowOff>
    </xdr:from>
    <xdr:ext cx="469744" cy="259045"/>
    <xdr:sp macro="" textlink="">
      <xdr:nvSpPr>
        <xdr:cNvPr id="200" name="テキスト ボックス 199"/>
        <xdr:cNvSpPr txBox="1"/>
      </xdr:nvSpPr>
      <xdr:spPr>
        <a:xfrm>
          <a:off x="895428" y="1336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107792</xdr:rowOff>
    </xdr:from>
    <xdr:to>
      <xdr:col>24</xdr:col>
      <xdr:colOff>63500</xdr:colOff>
      <xdr:row>93</xdr:row>
      <xdr:rowOff>163113</xdr:rowOff>
    </xdr:to>
    <xdr:cxnSp macro="">
      <xdr:nvCxnSpPr>
        <xdr:cNvPr id="230" name="直線コネクタ 229"/>
        <xdr:cNvCxnSpPr/>
      </xdr:nvCxnSpPr>
      <xdr:spPr>
        <a:xfrm flipV="1">
          <a:off x="3797300" y="16052642"/>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163113</xdr:rowOff>
    </xdr:from>
    <xdr:to>
      <xdr:col>19</xdr:col>
      <xdr:colOff>177800</xdr:colOff>
      <xdr:row>94</xdr:row>
      <xdr:rowOff>106762</xdr:rowOff>
    </xdr:to>
    <xdr:cxnSp macro="">
      <xdr:nvCxnSpPr>
        <xdr:cNvPr id="233" name="直線コネクタ 232"/>
        <xdr:cNvCxnSpPr/>
      </xdr:nvCxnSpPr>
      <xdr:spPr>
        <a:xfrm flipV="1">
          <a:off x="2908300" y="16107963"/>
          <a:ext cx="889000" cy="1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106762</xdr:rowOff>
    </xdr:from>
    <xdr:to>
      <xdr:col>15</xdr:col>
      <xdr:colOff>50800</xdr:colOff>
      <xdr:row>95</xdr:row>
      <xdr:rowOff>39497</xdr:rowOff>
    </xdr:to>
    <xdr:cxnSp macro="">
      <xdr:nvCxnSpPr>
        <xdr:cNvPr id="236" name="直線コネクタ 235"/>
        <xdr:cNvCxnSpPr/>
      </xdr:nvCxnSpPr>
      <xdr:spPr>
        <a:xfrm flipV="1">
          <a:off x="2019300" y="16223062"/>
          <a:ext cx="889000" cy="10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39497</xdr:rowOff>
    </xdr:from>
    <xdr:to>
      <xdr:col>10</xdr:col>
      <xdr:colOff>114300</xdr:colOff>
      <xdr:row>95</xdr:row>
      <xdr:rowOff>140215</xdr:rowOff>
    </xdr:to>
    <xdr:cxnSp macro="">
      <xdr:nvCxnSpPr>
        <xdr:cNvPr id="239" name="直線コネクタ 238"/>
        <xdr:cNvCxnSpPr/>
      </xdr:nvCxnSpPr>
      <xdr:spPr>
        <a:xfrm flipV="1">
          <a:off x="1130300" y="16327247"/>
          <a:ext cx="889000" cy="10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56992</xdr:rowOff>
    </xdr:from>
    <xdr:to>
      <xdr:col>24</xdr:col>
      <xdr:colOff>114300</xdr:colOff>
      <xdr:row>93</xdr:row>
      <xdr:rowOff>158592</xdr:rowOff>
    </xdr:to>
    <xdr:sp macro="" textlink="">
      <xdr:nvSpPr>
        <xdr:cNvPr id="249" name="楕円 248"/>
        <xdr:cNvSpPr/>
      </xdr:nvSpPr>
      <xdr:spPr>
        <a:xfrm>
          <a:off x="4584700" y="160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79869</xdr:rowOff>
    </xdr:from>
    <xdr:ext cx="599010" cy="259045"/>
    <xdr:sp macro="" textlink="">
      <xdr:nvSpPr>
        <xdr:cNvPr id="250" name="扶助費該当値テキスト"/>
        <xdr:cNvSpPr txBox="1"/>
      </xdr:nvSpPr>
      <xdr:spPr>
        <a:xfrm>
          <a:off x="4686300" y="158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112313</xdr:rowOff>
    </xdr:from>
    <xdr:to>
      <xdr:col>20</xdr:col>
      <xdr:colOff>38100</xdr:colOff>
      <xdr:row>94</xdr:row>
      <xdr:rowOff>42463</xdr:rowOff>
    </xdr:to>
    <xdr:sp macro="" textlink="">
      <xdr:nvSpPr>
        <xdr:cNvPr id="251" name="楕円 250"/>
        <xdr:cNvSpPr/>
      </xdr:nvSpPr>
      <xdr:spPr>
        <a:xfrm>
          <a:off x="3746500" y="160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58990</xdr:rowOff>
    </xdr:from>
    <xdr:ext cx="599010" cy="259045"/>
    <xdr:sp macro="" textlink="">
      <xdr:nvSpPr>
        <xdr:cNvPr id="252" name="テキスト ボックス 251"/>
        <xdr:cNvSpPr txBox="1"/>
      </xdr:nvSpPr>
      <xdr:spPr>
        <a:xfrm>
          <a:off x="3497795" y="1583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55962</xdr:rowOff>
    </xdr:from>
    <xdr:to>
      <xdr:col>15</xdr:col>
      <xdr:colOff>101600</xdr:colOff>
      <xdr:row>94</xdr:row>
      <xdr:rowOff>157562</xdr:rowOff>
    </xdr:to>
    <xdr:sp macro="" textlink="">
      <xdr:nvSpPr>
        <xdr:cNvPr id="253" name="楕円 252"/>
        <xdr:cNvSpPr/>
      </xdr:nvSpPr>
      <xdr:spPr>
        <a:xfrm>
          <a:off x="2857500" y="161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2639</xdr:rowOff>
    </xdr:from>
    <xdr:ext cx="599010" cy="259045"/>
    <xdr:sp macro="" textlink="">
      <xdr:nvSpPr>
        <xdr:cNvPr id="254" name="テキスト ボックス 253"/>
        <xdr:cNvSpPr txBox="1"/>
      </xdr:nvSpPr>
      <xdr:spPr>
        <a:xfrm>
          <a:off x="2608795" y="159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160147</xdr:rowOff>
    </xdr:from>
    <xdr:to>
      <xdr:col>10</xdr:col>
      <xdr:colOff>165100</xdr:colOff>
      <xdr:row>95</xdr:row>
      <xdr:rowOff>90297</xdr:rowOff>
    </xdr:to>
    <xdr:sp macro="" textlink="">
      <xdr:nvSpPr>
        <xdr:cNvPr id="255" name="楕円 254"/>
        <xdr:cNvSpPr/>
      </xdr:nvSpPr>
      <xdr:spPr>
        <a:xfrm>
          <a:off x="1968500" y="162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106824</xdr:rowOff>
    </xdr:from>
    <xdr:ext cx="534377" cy="259045"/>
    <xdr:sp macro="" textlink="">
      <xdr:nvSpPr>
        <xdr:cNvPr id="256" name="テキスト ボックス 255"/>
        <xdr:cNvSpPr txBox="1"/>
      </xdr:nvSpPr>
      <xdr:spPr>
        <a:xfrm>
          <a:off x="1752111" y="16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89415</xdr:rowOff>
    </xdr:from>
    <xdr:to>
      <xdr:col>6</xdr:col>
      <xdr:colOff>38100</xdr:colOff>
      <xdr:row>96</xdr:row>
      <xdr:rowOff>19565</xdr:rowOff>
    </xdr:to>
    <xdr:sp macro="" textlink="">
      <xdr:nvSpPr>
        <xdr:cNvPr id="257" name="楕円 256"/>
        <xdr:cNvSpPr/>
      </xdr:nvSpPr>
      <xdr:spPr>
        <a:xfrm>
          <a:off x="1079500" y="163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36092</xdr:rowOff>
    </xdr:from>
    <xdr:ext cx="534377" cy="259045"/>
    <xdr:sp macro="" textlink="">
      <xdr:nvSpPr>
        <xdr:cNvPr id="258" name="テキスト ボックス 257"/>
        <xdr:cNvSpPr txBox="1"/>
      </xdr:nvSpPr>
      <xdr:spPr>
        <a:xfrm>
          <a:off x="863111" y="161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107963</xdr:rowOff>
    </xdr:from>
    <xdr:to>
      <xdr:col>55</xdr:col>
      <xdr:colOff>0</xdr:colOff>
      <xdr:row>35</xdr:row>
      <xdr:rowOff>121374</xdr:rowOff>
    </xdr:to>
    <xdr:cxnSp macro="">
      <xdr:nvCxnSpPr>
        <xdr:cNvPr id="287" name="直線コネクタ 286"/>
        <xdr:cNvCxnSpPr/>
      </xdr:nvCxnSpPr>
      <xdr:spPr>
        <a:xfrm flipV="1">
          <a:off x="9639300" y="6108713"/>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90513</xdr:rowOff>
    </xdr:from>
    <xdr:to>
      <xdr:col>50</xdr:col>
      <xdr:colOff>114300</xdr:colOff>
      <xdr:row>35</xdr:row>
      <xdr:rowOff>121374</xdr:rowOff>
    </xdr:to>
    <xdr:cxnSp macro="">
      <xdr:nvCxnSpPr>
        <xdr:cNvPr id="290" name="直線コネクタ 289"/>
        <xdr:cNvCxnSpPr/>
      </xdr:nvCxnSpPr>
      <xdr:spPr>
        <a:xfrm>
          <a:off x="8750300" y="609126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90513</xdr:rowOff>
    </xdr:from>
    <xdr:to>
      <xdr:col>45</xdr:col>
      <xdr:colOff>177800</xdr:colOff>
      <xdr:row>37</xdr:row>
      <xdr:rowOff>88036</xdr:rowOff>
    </xdr:to>
    <xdr:cxnSp macro="">
      <xdr:nvCxnSpPr>
        <xdr:cNvPr id="293" name="直線コネクタ 292"/>
        <xdr:cNvCxnSpPr/>
      </xdr:nvCxnSpPr>
      <xdr:spPr>
        <a:xfrm flipV="1">
          <a:off x="7861300" y="6091263"/>
          <a:ext cx="889000" cy="3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88036</xdr:rowOff>
    </xdr:from>
    <xdr:to>
      <xdr:col>41</xdr:col>
      <xdr:colOff>50800</xdr:colOff>
      <xdr:row>37</xdr:row>
      <xdr:rowOff>109391</xdr:rowOff>
    </xdr:to>
    <xdr:cxnSp macro="">
      <xdr:nvCxnSpPr>
        <xdr:cNvPr id="296" name="直線コネクタ 295"/>
        <xdr:cNvCxnSpPr/>
      </xdr:nvCxnSpPr>
      <xdr:spPr>
        <a:xfrm flipV="1">
          <a:off x="6972300" y="6431686"/>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57163</xdr:rowOff>
    </xdr:from>
    <xdr:to>
      <xdr:col>55</xdr:col>
      <xdr:colOff>50800</xdr:colOff>
      <xdr:row>35</xdr:row>
      <xdr:rowOff>158763</xdr:rowOff>
    </xdr:to>
    <xdr:sp macro="" textlink="">
      <xdr:nvSpPr>
        <xdr:cNvPr id="306" name="楕円 305"/>
        <xdr:cNvSpPr/>
      </xdr:nvSpPr>
      <xdr:spPr>
        <a:xfrm>
          <a:off x="10426700" y="60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80040</xdr:rowOff>
    </xdr:from>
    <xdr:ext cx="534377" cy="259045"/>
    <xdr:sp macro="" textlink="">
      <xdr:nvSpPr>
        <xdr:cNvPr id="307" name="補助費等該当値テキスト"/>
        <xdr:cNvSpPr txBox="1"/>
      </xdr:nvSpPr>
      <xdr:spPr>
        <a:xfrm>
          <a:off x="10528300" y="590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70574</xdr:rowOff>
    </xdr:from>
    <xdr:to>
      <xdr:col>50</xdr:col>
      <xdr:colOff>165100</xdr:colOff>
      <xdr:row>36</xdr:row>
      <xdr:rowOff>724</xdr:rowOff>
    </xdr:to>
    <xdr:sp macro="" textlink="">
      <xdr:nvSpPr>
        <xdr:cNvPr id="308" name="楕円 307"/>
        <xdr:cNvSpPr/>
      </xdr:nvSpPr>
      <xdr:spPr>
        <a:xfrm>
          <a:off x="9588500" y="60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17251</xdr:rowOff>
    </xdr:from>
    <xdr:ext cx="534377" cy="259045"/>
    <xdr:sp macro="" textlink="">
      <xdr:nvSpPr>
        <xdr:cNvPr id="309" name="テキスト ボックス 308"/>
        <xdr:cNvSpPr txBox="1"/>
      </xdr:nvSpPr>
      <xdr:spPr>
        <a:xfrm>
          <a:off x="9372111" y="58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39713</xdr:rowOff>
    </xdr:from>
    <xdr:to>
      <xdr:col>46</xdr:col>
      <xdr:colOff>38100</xdr:colOff>
      <xdr:row>35</xdr:row>
      <xdr:rowOff>141313</xdr:rowOff>
    </xdr:to>
    <xdr:sp macro="" textlink="">
      <xdr:nvSpPr>
        <xdr:cNvPr id="310" name="楕円 309"/>
        <xdr:cNvSpPr/>
      </xdr:nvSpPr>
      <xdr:spPr>
        <a:xfrm>
          <a:off x="8699500" y="60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157840</xdr:rowOff>
    </xdr:from>
    <xdr:ext cx="534377" cy="259045"/>
    <xdr:sp macro="" textlink="">
      <xdr:nvSpPr>
        <xdr:cNvPr id="311" name="テキスト ボックス 310"/>
        <xdr:cNvSpPr txBox="1"/>
      </xdr:nvSpPr>
      <xdr:spPr>
        <a:xfrm>
          <a:off x="8483111" y="58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37236</xdr:rowOff>
    </xdr:from>
    <xdr:to>
      <xdr:col>41</xdr:col>
      <xdr:colOff>101600</xdr:colOff>
      <xdr:row>37</xdr:row>
      <xdr:rowOff>138836</xdr:rowOff>
    </xdr:to>
    <xdr:sp macro="" textlink="">
      <xdr:nvSpPr>
        <xdr:cNvPr id="312" name="楕円 311"/>
        <xdr:cNvSpPr/>
      </xdr:nvSpPr>
      <xdr:spPr>
        <a:xfrm>
          <a:off x="7810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129963</xdr:rowOff>
    </xdr:from>
    <xdr:ext cx="534377" cy="259045"/>
    <xdr:sp macro="" textlink="">
      <xdr:nvSpPr>
        <xdr:cNvPr id="313" name="テキスト ボックス 312"/>
        <xdr:cNvSpPr txBox="1"/>
      </xdr:nvSpPr>
      <xdr:spPr>
        <a:xfrm>
          <a:off x="7594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58591</xdr:rowOff>
    </xdr:from>
    <xdr:to>
      <xdr:col>36</xdr:col>
      <xdr:colOff>165100</xdr:colOff>
      <xdr:row>37</xdr:row>
      <xdr:rowOff>160192</xdr:rowOff>
    </xdr:to>
    <xdr:sp macro="" textlink="">
      <xdr:nvSpPr>
        <xdr:cNvPr id="314" name="楕円 313"/>
        <xdr:cNvSpPr/>
      </xdr:nvSpPr>
      <xdr:spPr>
        <a:xfrm>
          <a:off x="6921500" y="6402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151319</xdr:rowOff>
    </xdr:from>
    <xdr:ext cx="534377" cy="259045"/>
    <xdr:sp macro="" textlink="">
      <xdr:nvSpPr>
        <xdr:cNvPr id="315" name="テキスト ボックス 314"/>
        <xdr:cNvSpPr txBox="1"/>
      </xdr:nvSpPr>
      <xdr:spPr>
        <a:xfrm>
          <a:off x="6705111" y="64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86881</xdr:rowOff>
    </xdr:from>
    <xdr:to>
      <xdr:col>55</xdr:col>
      <xdr:colOff>0</xdr:colOff>
      <xdr:row>52</xdr:row>
      <xdr:rowOff>149581</xdr:rowOff>
    </xdr:to>
    <xdr:cxnSp macro="">
      <xdr:nvCxnSpPr>
        <xdr:cNvPr id="344" name="直線コネクタ 343"/>
        <xdr:cNvCxnSpPr/>
      </xdr:nvCxnSpPr>
      <xdr:spPr>
        <a:xfrm flipV="1">
          <a:off x="9639300" y="8830831"/>
          <a:ext cx="838200" cy="2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149581</xdr:rowOff>
    </xdr:from>
    <xdr:to>
      <xdr:col>50</xdr:col>
      <xdr:colOff>114300</xdr:colOff>
      <xdr:row>55</xdr:row>
      <xdr:rowOff>168961</xdr:rowOff>
    </xdr:to>
    <xdr:cxnSp macro="">
      <xdr:nvCxnSpPr>
        <xdr:cNvPr id="347" name="直線コネクタ 346"/>
        <xdr:cNvCxnSpPr/>
      </xdr:nvCxnSpPr>
      <xdr:spPr>
        <a:xfrm flipV="1">
          <a:off x="8750300" y="9064981"/>
          <a:ext cx="889000" cy="5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59525</xdr:rowOff>
    </xdr:from>
    <xdr:to>
      <xdr:col>45</xdr:col>
      <xdr:colOff>177800</xdr:colOff>
      <xdr:row>55</xdr:row>
      <xdr:rowOff>168961</xdr:rowOff>
    </xdr:to>
    <xdr:cxnSp macro="">
      <xdr:nvCxnSpPr>
        <xdr:cNvPr id="350" name="直線コネクタ 349"/>
        <xdr:cNvCxnSpPr/>
      </xdr:nvCxnSpPr>
      <xdr:spPr>
        <a:xfrm>
          <a:off x="7861300" y="9489275"/>
          <a:ext cx="889000" cy="1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59525</xdr:rowOff>
    </xdr:from>
    <xdr:to>
      <xdr:col>41</xdr:col>
      <xdr:colOff>50800</xdr:colOff>
      <xdr:row>55</xdr:row>
      <xdr:rowOff>137808</xdr:rowOff>
    </xdr:to>
    <xdr:cxnSp macro="">
      <xdr:nvCxnSpPr>
        <xdr:cNvPr id="353" name="直線コネクタ 352"/>
        <xdr:cNvCxnSpPr/>
      </xdr:nvCxnSpPr>
      <xdr:spPr>
        <a:xfrm flipV="1">
          <a:off x="6972300" y="9489275"/>
          <a:ext cx="889000" cy="7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36081</xdr:rowOff>
    </xdr:from>
    <xdr:to>
      <xdr:col>55</xdr:col>
      <xdr:colOff>50800</xdr:colOff>
      <xdr:row>51</xdr:row>
      <xdr:rowOff>137681</xdr:rowOff>
    </xdr:to>
    <xdr:sp macro="" textlink="">
      <xdr:nvSpPr>
        <xdr:cNvPr id="363" name="楕円 362"/>
        <xdr:cNvSpPr/>
      </xdr:nvSpPr>
      <xdr:spPr>
        <a:xfrm>
          <a:off x="10426700" y="87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58958</xdr:rowOff>
    </xdr:from>
    <xdr:ext cx="599010" cy="259045"/>
    <xdr:sp macro="" textlink="">
      <xdr:nvSpPr>
        <xdr:cNvPr id="364" name="普通建設事業費該当値テキスト"/>
        <xdr:cNvSpPr txBox="1"/>
      </xdr:nvSpPr>
      <xdr:spPr>
        <a:xfrm>
          <a:off x="10528300" y="863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98781</xdr:rowOff>
    </xdr:from>
    <xdr:to>
      <xdr:col>50</xdr:col>
      <xdr:colOff>165100</xdr:colOff>
      <xdr:row>53</xdr:row>
      <xdr:rowOff>28931</xdr:rowOff>
    </xdr:to>
    <xdr:sp macro="" textlink="">
      <xdr:nvSpPr>
        <xdr:cNvPr id="365" name="楕円 364"/>
        <xdr:cNvSpPr/>
      </xdr:nvSpPr>
      <xdr:spPr>
        <a:xfrm>
          <a:off x="9588500" y="90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45458</xdr:rowOff>
    </xdr:from>
    <xdr:ext cx="534377" cy="259045"/>
    <xdr:sp macro="" textlink="">
      <xdr:nvSpPr>
        <xdr:cNvPr id="366" name="テキスト ボックス 365"/>
        <xdr:cNvSpPr txBox="1"/>
      </xdr:nvSpPr>
      <xdr:spPr>
        <a:xfrm>
          <a:off x="9372111" y="87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118161</xdr:rowOff>
    </xdr:from>
    <xdr:to>
      <xdr:col>46</xdr:col>
      <xdr:colOff>38100</xdr:colOff>
      <xdr:row>56</xdr:row>
      <xdr:rowOff>48311</xdr:rowOff>
    </xdr:to>
    <xdr:sp macro="" textlink="">
      <xdr:nvSpPr>
        <xdr:cNvPr id="367" name="楕円 366"/>
        <xdr:cNvSpPr/>
      </xdr:nvSpPr>
      <xdr:spPr>
        <a:xfrm>
          <a:off x="8699500" y="95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64838</xdr:rowOff>
    </xdr:from>
    <xdr:ext cx="534377" cy="259045"/>
    <xdr:sp macro="" textlink="">
      <xdr:nvSpPr>
        <xdr:cNvPr id="368" name="テキスト ボックス 367"/>
        <xdr:cNvSpPr txBox="1"/>
      </xdr:nvSpPr>
      <xdr:spPr>
        <a:xfrm>
          <a:off x="8483111" y="93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8725</xdr:rowOff>
    </xdr:from>
    <xdr:to>
      <xdr:col>41</xdr:col>
      <xdr:colOff>101600</xdr:colOff>
      <xdr:row>55</xdr:row>
      <xdr:rowOff>110325</xdr:rowOff>
    </xdr:to>
    <xdr:sp macro="" textlink="">
      <xdr:nvSpPr>
        <xdr:cNvPr id="369" name="楕円 368"/>
        <xdr:cNvSpPr/>
      </xdr:nvSpPr>
      <xdr:spPr>
        <a:xfrm>
          <a:off x="7810500" y="94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126852</xdr:rowOff>
    </xdr:from>
    <xdr:ext cx="534377" cy="259045"/>
    <xdr:sp macro="" textlink="">
      <xdr:nvSpPr>
        <xdr:cNvPr id="370" name="テキスト ボックス 369"/>
        <xdr:cNvSpPr txBox="1"/>
      </xdr:nvSpPr>
      <xdr:spPr>
        <a:xfrm>
          <a:off x="7594111" y="92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87008</xdr:rowOff>
    </xdr:from>
    <xdr:to>
      <xdr:col>36</xdr:col>
      <xdr:colOff>165100</xdr:colOff>
      <xdr:row>56</xdr:row>
      <xdr:rowOff>17158</xdr:rowOff>
    </xdr:to>
    <xdr:sp macro="" textlink="">
      <xdr:nvSpPr>
        <xdr:cNvPr id="371" name="楕円 370"/>
        <xdr:cNvSpPr/>
      </xdr:nvSpPr>
      <xdr:spPr>
        <a:xfrm>
          <a:off x="6921500" y="95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33685</xdr:rowOff>
    </xdr:from>
    <xdr:ext cx="534377" cy="259045"/>
    <xdr:sp macro="" textlink="">
      <xdr:nvSpPr>
        <xdr:cNvPr id="372" name="テキスト ボックス 371"/>
        <xdr:cNvSpPr txBox="1"/>
      </xdr:nvSpPr>
      <xdr:spPr>
        <a:xfrm>
          <a:off x="6705111" y="92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51095</xdr:rowOff>
    </xdr:from>
    <xdr:to>
      <xdr:col>55</xdr:col>
      <xdr:colOff>0</xdr:colOff>
      <xdr:row>74</xdr:row>
      <xdr:rowOff>132842</xdr:rowOff>
    </xdr:to>
    <xdr:cxnSp macro="">
      <xdr:nvCxnSpPr>
        <xdr:cNvPr id="399" name="直線コネクタ 398"/>
        <xdr:cNvCxnSpPr/>
      </xdr:nvCxnSpPr>
      <xdr:spPr>
        <a:xfrm>
          <a:off x="9639300" y="12566945"/>
          <a:ext cx="838200" cy="25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116887</xdr:rowOff>
    </xdr:from>
    <xdr:ext cx="534377" cy="259045"/>
    <xdr:sp macro="" textlink="">
      <xdr:nvSpPr>
        <xdr:cNvPr id="400" name="普通建設事業費 （ うち新規整備　）平均値テキスト"/>
        <xdr:cNvSpPr txBox="1"/>
      </xdr:nvSpPr>
      <xdr:spPr>
        <a:xfrm>
          <a:off x="10528300" y="13147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51095</xdr:rowOff>
    </xdr:from>
    <xdr:to>
      <xdr:col>50</xdr:col>
      <xdr:colOff>114300</xdr:colOff>
      <xdr:row>76</xdr:row>
      <xdr:rowOff>94072</xdr:rowOff>
    </xdr:to>
    <xdr:cxnSp macro="">
      <xdr:nvCxnSpPr>
        <xdr:cNvPr id="402" name="直線コネクタ 401"/>
        <xdr:cNvCxnSpPr/>
      </xdr:nvCxnSpPr>
      <xdr:spPr>
        <a:xfrm flipV="1">
          <a:off x="8750300" y="12566945"/>
          <a:ext cx="889000" cy="5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60309</xdr:rowOff>
    </xdr:from>
    <xdr:ext cx="534377" cy="259045"/>
    <xdr:sp macro="" textlink="">
      <xdr:nvSpPr>
        <xdr:cNvPr id="404" name="テキスト ボックス 403"/>
        <xdr:cNvSpPr txBox="1"/>
      </xdr:nvSpPr>
      <xdr:spPr>
        <a:xfrm>
          <a:off x="9372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53426</xdr:rowOff>
    </xdr:from>
    <xdr:to>
      <xdr:col>45</xdr:col>
      <xdr:colOff>177800</xdr:colOff>
      <xdr:row>76</xdr:row>
      <xdr:rowOff>94072</xdr:rowOff>
    </xdr:to>
    <xdr:cxnSp macro="">
      <xdr:nvCxnSpPr>
        <xdr:cNvPr id="405" name="直線コネクタ 404"/>
        <xdr:cNvCxnSpPr/>
      </xdr:nvCxnSpPr>
      <xdr:spPr>
        <a:xfrm>
          <a:off x="7861300" y="13083626"/>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82042</xdr:rowOff>
    </xdr:from>
    <xdr:to>
      <xdr:col>55</xdr:col>
      <xdr:colOff>50800</xdr:colOff>
      <xdr:row>75</xdr:row>
      <xdr:rowOff>12192</xdr:rowOff>
    </xdr:to>
    <xdr:sp macro="" textlink="">
      <xdr:nvSpPr>
        <xdr:cNvPr id="415" name="楕円 414"/>
        <xdr:cNvSpPr/>
      </xdr:nvSpPr>
      <xdr:spPr>
        <a:xfrm>
          <a:off x="104267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104919</xdr:rowOff>
    </xdr:from>
    <xdr:ext cx="534377" cy="259045"/>
    <xdr:sp macro="" textlink="">
      <xdr:nvSpPr>
        <xdr:cNvPr id="416" name="普通建設事業費 （ うち新規整備　）該当値テキスト"/>
        <xdr:cNvSpPr txBox="1"/>
      </xdr:nvSpPr>
      <xdr:spPr>
        <a:xfrm>
          <a:off x="10528300" y="126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295</xdr:rowOff>
    </xdr:from>
    <xdr:to>
      <xdr:col>50</xdr:col>
      <xdr:colOff>165100</xdr:colOff>
      <xdr:row>73</xdr:row>
      <xdr:rowOff>101895</xdr:rowOff>
    </xdr:to>
    <xdr:sp macro="" textlink="">
      <xdr:nvSpPr>
        <xdr:cNvPr id="417" name="楕円 416"/>
        <xdr:cNvSpPr/>
      </xdr:nvSpPr>
      <xdr:spPr>
        <a:xfrm>
          <a:off x="9588500" y="125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118422</xdr:rowOff>
    </xdr:from>
    <xdr:ext cx="534377" cy="259045"/>
    <xdr:sp macro="" textlink="">
      <xdr:nvSpPr>
        <xdr:cNvPr id="418" name="テキスト ボックス 417"/>
        <xdr:cNvSpPr txBox="1"/>
      </xdr:nvSpPr>
      <xdr:spPr>
        <a:xfrm>
          <a:off x="9372111" y="122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43272</xdr:rowOff>
    </xdr:from>
    <xdr:to>
      <xdr:col>46</xdr:col>
      <xdr:colOff>38100</xdr:colOff>
      <xdr:row>76</xdr:row>
      <xdr:rowOff>144872</xdr:rowOff>
    </xdr:to>
    <xdr:sp macro="" textlink="">
      <xdr:nvSpPr>
        <xdr:cNvPr id="419" name="楕円 418"/>
        <xdr:cNvSpPr/>
      </xdr:nvSpPr>
      <xdr:spPr>
        <a:xfrm>
          <a:off x="8699500" y="130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161399</xdr:rowOff>
    </xdr:from>
    <xdr:ext cx="534377" cy="259045"/>
    <xdr:sp macro="" textlink="">
      <xdr:nvSpPr>
        <xdr:cNvPr id="420" name="テキスト ボックス 419"/>
        <xdr:cNvSpPr txBox="1"/>
      </xdr:nvSpPr>
      <xdr:spPr>
        <a:xfrm>
          <a:off x="8483111" y="1284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2626</xdr:rowOff>
    </xdr:from>
    <xdr:to>
      <xdr:col>41</xdr:col>
      <xdr:colOff>101600</xdr:colOff>
      <xdr:row>76</xdr:row>
      <xdr:rowOff>104226</xdr:rowOff>
    </xdr:to>
    <xdr:sp macro="" textlink="">
      <xdr:nvSpPr>
        <xdr:cNvPr id="421" name="楕円 420"/>
        <xdr:cNvSpPr/>
      </xdr:nvSpPr>
      <xdr:spPr>
        <a:xfrm>
          <a:off x="7810500" y="130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120753</xdr:rowOff>
    </xdr:from>
    <xdr:ext cx="534377" cy="259045"/>
    <xdr:sp macro="" textlink="">
      <xdr:nvSpPr>
        <xdr:cNvPr id="422" name="テキスト ボックス 421"/>
        <xdr:cNvSpPr txBox="1"/>
      </xdr:nvSpPr>
      <xdr:spPr>
        <a:xfrm>
          <a:off x="7594111" y="1280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150833</xdr:rowOff>
    </xdr:from>
    <xdr:to>
      <xdr:col>55</xdr:col>
      <xdr:colOff>0</xdr:colOff>
      <xdr:row>94</xdr:row>
      <xdr:rowOff>111880</xdr:rowOff>
    </xdr:to>
    <xdr:cxnSp macro="">
      <xdr:nvCxnSpPr>
        <xdr:cNvPr id="449" name="直線コネクタ 448"/>
        <xdr:cNvCxnSpPr/>
      </xdr:nvCxnSpPr>
      <xdr:spPr>
        <a:xfrm flipV="1">
          <a:off x="9639300" y="15581333"/>
          <a:ext cx="838200" cy="64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111880</xdr:rowOff>
    </xdr:from>
    <xdr:to>
      <xdr:col>50</xdr:col>
      <xdr:colOff>114300</xdr:colOff>
      <xdr:row>96</xdr:row>
      <xdr:rowOff>47871</xdr:rowOff>
    </xdr:to>
    <xdr:cxnSp macro="">
      <xdr:nvCxnSpPr>
        <xdr:cNvPr id="452" name="直線コネクタ 451"/>
        <xdr:cNvCxnSpPr/>
      </xdr:nvCxnSpPr>
      <xdr:spPr>
        <a:xfrm flipV="1">
          <a:off x="8750300" y="16228180"/>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36716</xdr:rowOff>
    </xdr:from>
    <xdr:to>
      <xdr:col>45</xdr:col>
      <xdr:colOff>177800</xdr:colOff>
      <xdr:row>96</xdr:row>
      <xdr:rowOff>47871</xdr:rowOff>
    </xdr:to>
    <xdr:cxnSp macro="">
      <xdr:nvCxnSpPr>
        <xdr:cNvPr id="455" name="直線コネクタ 454"/>
        <xdr:cNvCxnSpPr/>
      </xdr:nvCxnSpPr>
      <xdr:spPr>
        <a:xfrm>
          <a:off x="7861300" y="16495916"/>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100033</xdr:rowOff>
    </xdr:from>
    <xdr:to>
      <xdr:col>55</xdr:col>
      <xdr:colOff>50800</xdr:colOff>
      <xdr:row>91</xdr:row>
      <xdr:rowOff>30183</xdr:rowOff>
    </xdr:to>
    <xdr:sp macro="" textlink="">
      <xdr:nvSpPr>
        <xdr:cNvPr id="465" name="楕円 464"/>
        <xdr:cNvSpPr/>
      </xdr:nvSpPr>
      <xdr:spPr>
        <a:xfrm>
          <a:off x="10426700" y="1553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53060</xdr:rowOff>
    </xdr:from>
    <xdr:ext cx="534377" cy="259045"/>
    <xdr:sp macro="" textlink="">
      <xdr:nvSpPr>
        <xdr:cNvPr id="466" name="普通建設事業費 （ うち更新整備　）該当値テキスト"/>
        <xdr:cNvSpPr txBox="1"/>
      </xdr:nvSpPr>
      <xdr:spPr>
        <a:xfrm>
          <a:off x="10528300" y="15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61080</xdr:rowOff>
    </xdr:from>
    <xdr:to>
      <xdr:col>50</xdr:col>
      <xdr:colOff>165100</xdr:colOff>
      <xdr:row>94</xdr:row>
      <xdr:rowOff>162680</xdr:rowOff>
    </xdr:to>
    <xdr:sp macro="" textlink="">
      <xdr:nvSpPr>
        <xdr:cNvPr id="467" name="楕円 466"/>
        <xdr:cNvSpPr/>
      </xdr:nvSpPr>
      <xdr:spPr>
        <a:xfrm>
          <a:off x="9588500" y="161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7757</xdr:rowOff>
    </xdr:from>
    <xdr:ext cx="534377" cy="259045"/>
    <xdr:sp macro="" textlink="">
      <xdr:nvSpPr>
        <xdr:cNvPr id="468" name="テキスト ボックス 467"/>
        <xdr:cNvSpPr txBox="1"/>
      </xdr:nvSpPr>
      <xdr:spPr>
        <a:xfrm>
          <a:off x="9372111" y="159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168521</xdr:rowOff>
    </xdr:from>
    <xdr:to>
      <xdr:col>46</xdr:col>
      <xdr:colOff>38100</xdr:colOff>
      <xdr:row>96</xdr:row>
      <xdr:rowOff>98671</xdr:rowOff>
    </xdr:to>
    <xdr:sp macro="" textlink="">
      <xdr:nvSpPr>
        <xdr:cNvPr id="469" name="楕円 468"/>
        <xdr:cNvSpPr/>
      </xdr:nvSpPr>
      <xdr:spPr>
        <a:xfrm>
          <a:off x="8699500" y="164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115198</xdr:rowOff>
    </xdr:from>
    <xdr:ext cx="534377" cy="259045"/>
    <xdr:sp macro="" textlink="">
      <xdr:nvSpPr>
        <xdr:cNvPr id="470" name="テキスト ボックス 469"/>
        <xdr:cNvSpPr txBox="1"/>
      </xdr:nvSpPr>
      <xdr:spPr>
        <a:xfrm>
          <a:off x="8483111" y="162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157366</xdr:rowOff>
    </xdr:from>
    <xdr:to>
      <xdr:col>41</xdr:col>
      <xdr:colOff>101600</xdr:colOff>
      <xdr:row>96</xdr:row>
      <xdr:rowOff>87516</xdr:rowOff>
    </xdr:to>
    <xdr:sp macro="" textlink="">
      <xdr:nvSpPr>
        <xdr:cNvPr id="471" name="楕円 470"/>
        <xdr:cNvSpPr/>
      </xdr:nvSpPr>
      <xdr:spPr>
        <a:xfrm>
          <a:off x="7810500" y="164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104043</xdr:rowOff>
    </xdr:from>
    <xdr:ext cx="534377" cy="259045"/>
    <xdr:sp macro="" textlink="">
      <xdr:nvSpPr>
        <xdr:cNvPr id="472" name="テキスト ボックス 471"/>
        <xdr:cNvSpPr txBox="1"/>
      </xdr:nvSpPr>
      <xdr:spPr>
        <a:xfrm>
          <a:off x="7594111" y="162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142443</xdr:rowOff>
    </xdr:from>
    <xdr:to>
      <xdr:col>85</xdr:col>
      <xdr:colOff>127000</xdr:colOff>
      <xdr:row>37</xdr:row>
      <xdr:rowOff>144729</xdr:rowOff>
    </xdr:to>
    <xdr:cxnSp macro="">
      <xdr:nvCxnSpPr>
        <xdr:cNvPr id="499" name="直線コネクタ 498"/>
        <xdr:cNvCxnSpPr/>
      </xdr:nvCxnSpPr>
      <xdr:spPr>
        <a:xfrm>
          <a:off x="15481300" y="6314643"/>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118076</xdr:rowOff>
    </xdr:from>
    <xdr:ext cx="378565" cy="259045"/>
    <xdr:sp macro="" textlink="">
      <xdr:nvSpPr>
        <xdr:cNvPr id="500" name="災害復旧事業費平均値テキスト"/>
        <xdr:cNvSpPr txBox="1"/>
      </xdr:nvSpPr>
      <xdr:spPr>
        <a:xfrm>
          <a:off x="16370300" y="6461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40945</xdr:rowOff>
    </xdr:from>
    <xdr:to>
      <xdr:col>81</xdr:col>
      <xdr:colOff>50800</xdr:colOff>
      <xdr:row>36</xdr:row>
      <xdr:rowOff>142443</xdr:rowOff>
    </xdr:to>
    <xdr:cxnSp macro="">
      <xdr:nvCxnSpPr>
        <xdr:cNvPr id="502" name="直線コネクタ 501"/>
        <xdr:cNvCxnSpPr/>
      </xdr:nvCxnSpPr>
      <xdr:spPr>
        <a:xfrm>
          <a:off x="14592300" y="5527345"/>
          <a:ext cx="889000" cy="7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133621</xdr:rowOff>
    </xdr:from>
    <xdr:ext cx="378565" cy="259045"/>
    <xdr:sp macro="" textlink="">
      <xdr:nvSpPr>
        <xdr:cNvPr id="504" name="テキスト ボックス 503"/>
        <xdr:cNvSpPr txBox="1"/>
      </xdr:nvSpPr>
      <xdr:spPr>
        <a:xfrm>
          <a:off x="15292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40945</xdr:rowOff>
    </xdr:from>
    <xdr:to>
      <xdr:col>76</xdr:col>
      <xdr:colOff>114300</xdr:colOff>
      <xdr:row>32</xdr:row>
      <xdr:rowOff>157074</xdr:rowOff>
    </xdr:to>
    <xdr:cxnSp macro="">
      <xdr:nvCxnSpPr>
        <xdr:cNvPr id="505" name="直線コネクタ 504"/>
        <xdr:cNvCxnSpPr/>
      </xdr:nvCxnSpPr>
      <xdr:spPr>
        <a:xfrm flipV="1">
          <a:off x="13703300" y="5527345"/>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85751</xdr:rowOff>
    </xdr:from>
    <xdr:to>
      <xdr:col>71</xdr:col>
      <xdr:colOff>177800</xdr:colOff>
      <xdr:row>32</xdr:row>
      <xdr:rowOff>157074</xdr:rowOff>
    </xdr:to>
    <xdr:cxnSp macro="">
      <xdr:nvCxnSpPr>
        <xdr:cNvPr id="508" name="直線コネクタ 507"/>
        <xdr:cNvCxnSpPr/>
      </xdr:nvCxnSpPr>
      <xdr:spPr>
        <a:xfrm>
          <a:off x="12814300" y="5229251"/>
          <a:ext cx="889000" cy="4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33494</xdr:rowOff>
    </xdr:from>
    <xdr:ext cx="378565" cy="259045"/>
    <xdr:sp macro="" textlink="">
      <xdr:nvSpPr>
        <xdr:cNvPr id="510" name="テキスト ボックス 509"/>
        <xdr:cNvSpPr txBox="1"/>
      </xdr:nvSpPr>
      <xdr:spPr>
        <a:xfrm>
          <a:off x="13514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154652</xdr:rowOff>
    </xdr:from>
    <xdr:ext cx="378565" cy="259045"/>
    <xdr:sp macro="" textlink="">
      <xdr:nvSpPr>
        <xdr:cNvPr id="512" name="テキスト ボックス 511"/>
        <xdr:cNvSpPr txBox="1"/>
      </xdr:nvSpPr>
      <xdr:spPr>
        <a:xfrm>
          <a:off x="12625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93929</xdr:rowOff>
    </xdr:from>
    <xdr:to>
      <xdr:col>85</xdr:col>
      <xdr:colOff>177800</xdr:colOff>
      <xdr:row>38</xdr:row>
      <xdr:rowOff>24079</xdr:rowOff>
    </xdr:to>
    <xdr:sp macro="" textlink="">
      <xdr:nvSpPr>
        <xdr:cNvPr id="518" name="楕円 517"/>
        <xdr:cNvSpPr/>
      </xdr:nvSpPr>
      <xdr:spPr>
        <a:xfrm>
          <a:off x="162687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116806</xdr:rowOff>
    </xdr:from>
    <xdr:ext cx="378565" cy="259045"/>
    <xdr:sp macro="" textlink="">
      <xdr:nvSpPr>
        <xdr:cNvPr id="519" name="災害復旧事業費該当値テキスト"/>
        <xdr:cNvSpPr txBox="1"/>
      </xdr:nvSpPr>
      <xdr:spPr>
        <a:xfrm>
          <a:off x="16370300" y="62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91643</xdr:rowOff>
    </xdr:from>
    <xdr:to>
      <xdr:col>81</xdr:col>
      <xdr:colOff>101600</xdr:colOff>
      <xdr:row>37</xdr:row>
      <xdr:rowOff>21793</xdr:rowOff>
    </xdr:to>
    <xdr:sp macro="" textlink="">
      <xdr:nvSpPr>
        <xdr:cNvPr id="520" name="楕円 519"/>
        <xdr:cNvSpPr/>
      </xdr:nvSpPr>
      <xdr:spPr>
        <a:xfrm>
          <a:off x="15430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38320</xdr:rowOff>
    </xdr:from>
    <xdr:ext cx="378565" cy="259045"/>
    <xdr:sp macro="" textlink="">
      <xdr:nvSpPr>
        <xdr:cNvPr id="521" name="テキスト ボックス 520"/>
        <xdr:cNvSpPr txBox="1"/>
      </xdr:nvSpPr>
      <xdr:spPr>
        <a:xfrm>
          <a:off x="15292017" y="6039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161595</xdr:rowOff>
    </xdr:from>
    <xdr:to>
      <xdr:col>76</xdr:col>
      <xdr:colOff>165100</xdr:colOff>
      <xdr:row>32</xdr:row>
      <xdr:rowOff>91745</xdr:rowOff>
    </xdr:to>
    <xdr:sp macro="" textlink="">
      <xdr:nvSpPr>
        <xdr:cNvPr id="522" name="楕円 521"/>
        <xdr:cNvSpPr/>
      </xdr:nvSpPr>
      <xdr:spPr>
        <a:xfrm>
          <a:off x="14541500" y="54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108272</xdr:rowOff>
    </xdr:from>
    <xdr:ext cx="469744" cy="259045"/>
    <xdr:sp macro="" textlink="">
      <xdr:nvSpPr>
        <xdr:cNvPr id="523" name="テキスト ボックス 522"/>
        <xdr:cNvSpPr txBox="1"/>
      </xdr:nvSpPr>
      <xdr:spPr>
        <a:xfrm>
          <a:off x="14357428" y="52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106274</xdr:rowOff>
    </xdr:from>
    <xdr:to>
      <xdr:col>72</xdr:col>
      <xdr:colOff>38100</xdr:colOff>
      <xdr:row>33</xdr:row>
      <xdr:rowOff>36424</xdr:rowOff>
    </xdr:to>
    <xdr:sp macro="" textlink="">
      <xdr:nvSpPr>
        <xdr:cNvPr id="524" name="楕円 523"/>
        <xdr:cNvSpPr/>
      </xdr:nvSpPr>
      <xdr:spPr>
        <a:xfrm>
          <a:off x="13652500" y="55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31</xdr:row>
      <xdr:rowOff>52951</xdr:rowOff>
    </xdr:from>
    <xdr:ext cx="469744" cy="259045"/>
    <xdr:sp macro="" textlink="">
      <xdr:nvSpPr>
        <xdr:cNvPr id="525" name="テキスト ボックス 524"/>
        <xdr:cNvSpPr txBox="1"/>
      </xdr:nvSpPr>
      <xdr:spPr>
        <a:xfrm>
          <a:off x="13468428" y="53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34951</xdr:rowOff>
    </xdr:from>
    <xdr:to>
      <xdr:col>67</xdr:col>
      <xdr:colOff>101600</xdr:colOff>
      <xdr:row>30</xdr:row>
      <xdr:rowOff>136551</xdr:rowOff>
    </xdr:to>
    <xdr:sp macro="" textlink="">
      <xdr:nvSpPr>
        <xdr:cNvPr id="526" name="楕円 525"/>
        <xdr:cNvSpPr/>
      </xdr:nvSpPr>
      <xdr:spPr>
        <a:xfrm>
          <a:off x="12763500" y="51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153078</xdr:rowOff>
    </xdr:from>
    <xdr:ext cx="469744" cy="259045"/>
    <xdr:sp macro="" textlink="">
      <xdr:nvSpPr>
        <xdr:cNvPr id="527" name="テキスト ボックス 526"/>
        <xdr:cNvSpPr txBox="1"/>
      </xdr:nvSpPr>
      <xdr:spPr>
        <a:xfrm>
          <a:off x="12579428" y="49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71044</xdr:rowOff>
    </xdr:from>
    <xdr:to>
      <xdr:col>85</xdr:col>
      <xdr:colOff>127000</xdr:colOff>
      <xdr:row>75</xdr:row>
      <xdr:rowOff>72225</xdr:rowOff>
    </xdr:to>
    <xdr:cxnSp macro="">
      <xdr:nvCxnSpPr>
        <xdr:cNvPr id="605" name="直線コネクタ 604"/>
        <xdr:cNvCxnSpPr/>
      </xdr:nvCxnSpPr>
      <xdr:spPr>
        <a:xfrm>
          <a:off x="15481300" y="12929794"/>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52756</xdr:rowOff>
    </xdr:from>
    <xdr:to>
      <xdr:col>81</xdr:col>
      <xdr:colOff>50800</xdr:colOff>
      <xdr:row>75</xdr:row>
      <xdr:rowOff>71044</xdr:rowOff>
    </xdr:to>
    <xdr:cxnSp macro="">
      <xdr:nvCxnSpPr>
        <xdr:cNvPr id="608" name="直線コネクタ 607"/>
        <xdr:cNvCxnSpPr/>
      </xdr:nvCxnSpPr>
      <xdr:spPr>
        <a:xfrm>
          <a:off x="14592300" y="129115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197</xdr:rowOff>
    </xdr:from>
    <xdr:to>
      <xdr:col>76</xdr:col>
      <xdr:colOff>114300</xdr:colOff>
      <xdr:row>75</xdr:row>
      <xdr:rowOff>52756</xdr:rowOff>
    </xdr:to>
    <xdr:cxnSp macro="">
      <xdr:nvCxnSpPr>
        <xdr:cNvPr id="611" name="直線コネクタ 610"/>
        <xdr:cNvCxnSpPr/>
      </xdr:nvCxnSpPr>
      <xdr:spPr>
        <a:xfrm>
          <a:off x="13703300" y="12858947"/>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153359</xdr:rowOff>
    </xdr:from>
    <xdr:to>
      <xdr:col>71</xdr:col>
      <xdr:colOff>177800</xdr:colOff>
      <xdr:row>75</xdr:row>
      <xdr:rowOff>197</xdr:rowOff>
    </xdr:to>
    <xdr:cxnSp macro="">
      <xdr:nvCxnSpPr>
        <xdr:cNvPr id="614" name="直線コネクタ 613"/>
        <xdr:cNvCxnSpPr/>
      </xdr:nvCxnSpPr>
      <xdr:spPr>
        <a:xfrm>
          <a:off x="12814300" y="1284065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21425</xdr:rowOff>
    </xdr:from>
    <xdr:to>
      <xdr:col>85</xdr:col>
      <xdr:colOff>177800</xdr:colOff>
      <xdr:row>75</xdr:row>
      <xdr:rowOff>123025</xdr:rowOff>
    </xdr:to>
    <xdr:sp macro="" textlink="">
      <xdr:nvSpPr>
        <xdr:cNvPr id="624" name="楕円 623"/>
        <xdr:cNvSpPr/>
      </xdr:nvSpPr>
      <xdr:spPr>
        <a:xfrm>
          <a:off x="16268700" y="128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44302</xdr:rowOff>
    </xdr:from>
    <xdr:ext cx="534377" cy="259045"/>
    <xdr:sp macro="" textlink="">
      <xdr:nvSpPr>
        <xdr:cNvPr id="625" name="公債費該当値テキスト"/>
        <xdr:cNvSpPr txBox="1"/>
      </xdr:nvSpPr>
      <xdr:spPr>
        <a:xfrm>
          <a:off x="16370300" y="1273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20244</xdr:rowOff>
    </xdr:from>
    <xdr:to>
      <xdr:col>81</xdr:col>
      <xdr:colOff>101600</xdr:colOff>
      <xdr:row>75</xdr:row>
      <xdr:rowOff>121844</xdr:rowOff>
    </xdr:to>
    <xdr:sp macro="" textlink="">
      <xdr:nvSpPr>
        <xdr:cNvPr id="626" name="楕円 625"/>
        <xdr:cNvSpPr/>
      </xdr:nvSpPr>
      <xdr:spPr>
        <a:xfrm>
          <a:off x="15430500" y="128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138371</xdr:rowOff>
    </xdr:from>
    <xdr:ext cx="534377" cy="259045"/>
    <xdr:sp macro="" textlink="">
      <xdr:nvSpPr>
        <xdr:cNvPr id="627" name="テキスト ボックス 626"/>
        <xdr:cNvSpPr txBox="1"/>
      </xdr:nvSpPr>
      <xdr:spPr>
        <a:xfrm>
          <a:off x="15214111" y="126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1956</xdr:rowOff>
    </xdr:from>
    <xdr:to>
      <xdr:col>76</xdr:col>
      <xdr:colOff>165100</xdr:colOff>
      <xdr:row>75</xdr:row>
      <xdr:rowOff>103556</xdr:rowOff>
    </xdr:to>
    <xdr:sp macro="" textlink="">
      <xdr:nvSpPr>
        <xdr:cNvPr id="628" name="楕円 627"/>
        <xdr:cNvSpPr/>
      </xdr:nvSpPr>
      <xdr:spPr>
        <a:xfrm>
          <a:off x="14541500" y="128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120083</xdr:rowOff>
    </xdr:from>
    <xdr:ext cx="534377" cy="259045"/>
    <xdr:sp macro="" textlink="">
      <xdr:nvSpPr>
        <xdr:cNvPr id="629" name="テキスト ボックス 628"/>
        <xdr:cNvSpPr txBox="1"/>
      </xdr:nvSpPr>
      <xdr:spPr>
        <a:xfrm>
          <a:off x="14325111" y="12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120847</xdr:rowOff>
    </xdr:from>
    <xdr:to>
      <xdr:col>72</xdr:col>
      <xdr:colOff>38100</xdr:colOff>
      <xdr:row>75</xdr:row>
      <xdr:rowOff>50997</xdr:rowOff>
    </xdr:to>
    <xdr:sp macro="" textlink="">
      <xdr:nvSpPr>
        <xdr:cNvPr id="630" name="楕円 629"/>
        <xdr:cNvSpPr/>
      </xdr:nvSpPr>
      <xdr:spPr>
        <a:xfrm>
          <a:off x="13652500" y="128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67524</xdr:rowOff>
    </xdr:from>
    <xdr:ext cx="534377" cy="259045"/>
    <xdr:sp macro="" textlink="">
      <xdr:nvSpPr>
        <xdr:cNvPr id="631" name="テキスト ボックス 630"/>
        <xdr:cNvSpPr txBox="1"/>
      </xdr:nvSpPr>
      <xdr:spPr>
        <a:xfrm>
          <a:off x="13436111" y="125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102559</xdr:rowOff>
    </xdr:from>
    <xdr:to>
      <xdr:col>67</xdr:col>
      <xdr:colOff>101600</xdr:colOff>
      <xdr:row>75</xdr:row>
      <xdr:rowOff>32709</xdr:rowOff>
    </xdr:to>
    <xdr:sp macro="" textlink="">
      <xdr:nvSpPr>
        <xdr:cNvPr id="632" name="楕円 631"/>
        <xdr:cNvSpPr/>
      </xdr:nvSpPr>
      <xdr:spPr>
        <a:xfrm>
          <a:off x="12763500" y="127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49236</xdr:rowOff>
    </xdr:from>
    <xdr:ext cx="534377" cy="259045"/>
    <xdr:sp macro="" textlink="">
      <xdr:nvSpPr>
        <xdr:cNvPr id="633" name="テキスト ボックス 632"/>
        <xdr:cNvSpPr txBox="1"/>
      </xdr:nvSpPr>
      <xdr:spPr>
        <a:xfrm>
          <a:off x="12547111" y="125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52832</xdr:rowOff>
    </xdr:from>
    <xdr:to>
      <xdr:col>85</xdr:col>
      <xdr:colOff>127000</xdr:colOff>
      <xdr:row>97</xdr:row>
      <xdr:rowOff>19639</xdr:rowOff>
    </xdr:to>
    <xdr:cxnSp macro="">
      <xdr:nvCxnSpPr>
        <xdr:cNvPr id="660" name="直線コネクタ 659"/>
        <xdr:cNvCxnSpPr/>
      </xdr:nvCxnSpPr>
      <xdr:spPr>
        <a:xfrm>
          <a:off x="15481300" y="16512032"/>
          <a:ext cx="838200" cy="1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1170</xdr:rowOff>
    </xdr:from>
    <xdr:ext cx="469744" cy="259045"/>
    <xdr:sp macro="" textlink="">
      <xdr:nvSpPr>
        <xdr:cNvPr id="661" name="積立金平均値テキスト"/>
        <xdr:cNvSpPr txBox="1"/>
      </xdr:nvSpPr>
      <xdr:spPr>
        <a:xfrm>
          <a:off x="16370300" y="1663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52832</xdr:rowOff>
    </xdr:from>
    <xdr:to>
      <xdr:col>81</xdr:col>
      <xdr:colOff>50800</xdr:colOff>
      <xdr:row>96</xdr:row>
      <xdr:rowOff>135311</xdr:rowOff>
    </xdr:to>
    <xdr:cxnSp macro="">
      <xdr:nvCxnSpPr>
        <xdr:cNvPr id="663" name="直線コネクタ 662"/>
        <xdr:cNvCxnSpPr/>
      </xdr:nvCxnSpPr>
      <xdr:spPr>
        <a:xfrm flipV="1">
          <a:off x="14592300" y="16512032"/>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40351</xdr:rowOff>
    </xdr:from>
    <xdr:to>
      <xdr:col>76</xdr:col>
      <xdr:colOff>114300</xdr:colOff>
      <xdr:row>96</xdr:row>
      <xdr:rowOff>135311</xdr:rowOff>
    </xdr:to>
    <xdr:cxnSp macro="">
      <xdr:nvCxnSpPr>
        <xdr:cNvPr id="666" name="直線コネクタ 665"/>
        <xdr:cNvCxnSpPr/>
      </xdr:nvCxnSpPr>
      <xdr:spPr>
        <a:xfrm>
          <a:off x="13703300" y="16499551"/>
          <a:ext cx="889000" cy="9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152090</xdr:rowOff>
    </xdr:from>
    <xdr:to>
      <xdr:col>71</xdr:col>
      <xdr:colOff>177800</xdr:colOff>
      <xdr:row>96</xdr:row>
      <xdr:rowOff>40351</xdr:rowOff>
    </xdr:to>
    <xdr:cxnSp macro="">
      <xdr:nvCxnSpPr>
        <xdr:cNvPr id="669" name="直線コネクタ 668"/>
        <xdr:cNvCxnSpPr/>
      </xdr:nvCxnSpPr>
      <xdr:spPr>
        <a:xfrm>
          <a:off x="12814300" y="16439840"/>
          <a:ext cx="889000" cy="5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86575</xdr:rowOff>
    </xdr:from>
    <xdr:ext cx="469744" cy="259045"/>
    <xdr:sp macro="" textlink="">
      <xdr:nvSpPr>
        <xdr:cNvPr id="671" name="テキスト ボックス 670"/>
        <xdr:cNvSpPr txBox="1"/>
      </xdr:nvSpPr>
      <xdr:spPr>
        <a:xfrm>
          <a:off x="13468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3" name="テキスト ボックス 672"/>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140289</xdr:rowOff>
    </xdr:from>
    <xdr:to>
      <xdr:col>85</xdr:col>
      <xdr:colOff>177800</xdr:colOff>
      <xdr:row>97</xdr:row>
      <xdr:rowOff>70439</xdr:rowOff>
    </xdr:to>
    <xdr:sp macro="" textlink="">
      <xdr:nvSpPr>
        <xdr:cNvPr id="679" name="楕円 678"/>
        <xdr:cNvSpPr/>
      </xdr:nvSpPr>
      <xdr:spPr>
        <a:xfrm>
          <a:off x="16268700" y="165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163166</xdr:rowOff>
    </xdr:from>
    <xdr:ext cx="469744" cy="259045"/>
    <xdr:sp macro="" textlink="">
      <xdr:nvSpPr>
        <xdr:cNvPr id="680" name="積立金該当値テキスト"/>
        <xdr:cNvSpPr txBox="1"/>
      </xdr:nvSpPr>
      <xdr:spPr>
        <a:xfrm>
          <a:off x="16370300" y="164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2032</xdr:rowOff>
    </xdr:from>
    <xdr:to>
      <xdr:col>81</xdr:col>
      <xdr:colOff>101600</xdr:colOff>
      <xdr:row>96</xdr:row>
      <xdr:rowOff>103632</xdr:rowOff>
    </xdr:to>
    <xdr:sp macro="" textlink="">
      <xdr:nvSpPr>
        <xdr:cNvPr id="681" name="楕円 680"/>
        <xdr:cNvSpPr/>
      </xdr:nvSpPr>
      <xdr:spPr>
        <a:xfrm>
          <a:off x="15430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120159</xdr:rowOff>
    </xdr:from>
    <xdr:ext cx="469744" cy="259045"/>
    <xdr:sp macro="" textlink="">
      <xdr:nvSpPr>
        <xdr:cNvPr id="682" name="テキスト ボックス 681"/>
        <xdr:cNvSpPr txBox="1"/>
      </xdr:nvSpPr>
      <xdr:spPr>
        <a:xfrm>
          <a:off x="15246428" y="1623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84511</xdr:rowOff>
    </xdr:from>
    <xdr:to>
      <xdr:col>76</xdr:col>
      <xdr:colOff>165100</xdr:colOff>
      <xdr:row>97</xdr:row>
      <xdr:rowOff>14661</xdr:rowOff>
    </xdr:to>
    <xdr:sp macro="" textlink="">
      <xdr:nvSpPr>
        <xdr:cNvPr id="683" name="楕円 682"/>
        <xdr:cNvSpPr/>
      </xdr:nvSpPr>
      <xdr:spPr>
        <a:xfrm>
          <a:off x="14541500" y="165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31188</xdr:rowOff>
    </xdr:from>
    <xdr:ext cx="469744" cy="259045"/>
    <xdr:sp macro="" textlink="">
      <xdr:nvSpPr>
        <xdr:cNvPr id="684" name="テキスト ボックス 683"/>
        <xdr:cNvSpPr txBox="1"/>
      </xdr:nvSpPr>
      <xdr:spPr>
        <a:xfrm>
          <a:off x="14357428" y="163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161001</xdr:rowOff>
    </xdr:from>
    <xdr:to>
      <xdr:col>72</xdr:col>
      <xdr:colOff>38100</xdr:colOff>
      <xdr:row>96</xdr:row>
      <xdr:rowOff>91151</xdr:rowOff>
    </xdr:to>
    <xdr:sp macro="" textlink="">
      <xdr:nvSpPr>
        <xdr:cNvPr id="685" name="楕円 684"/>
        <xdr:cNvSpPr/>
      </xdr:nvSpPr>
      <xdr:spPr>
        <a:xfrm>
          <a:off x="13652500" y="164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107678</xdr:rowOff>
    </xdr:from>
    <xdr:ext cx="469744" cy="259045"/>
    <xdr:sp macro="" textlink="">
      <xdr:nvSpPr>
        <xdr:cNvPr id="686" name="テキスト ボックス 685"/>
        <xdr:cNvSpPr txBox="1"/>
      </xdr:nvSpPr>
      <xdr:spPr>
        <a:xfrm>
          <a:off x="13468428" y="1622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101290</xdr:rowOff>
    </xdr:from>
    <xdr:to>
      <xdr:col>67</xdr:col>
      <xdr:colOff>101600</xdr:colOff>
      <xdr:row>96</xdr:row>
      <xdr:rowOff>31440</xdr:rowOff>
    </xdr:to>
    <xdr:sp macro="" textlink="">
      <xdr:nvSpPr>
        <xdr:cNvPr id="687" name="楕円 686"/>
        <xdr:cNvSpPr/>
      </xdr:nvSpPr>
      <xdr:spPr>
        <a:xfrm>
          <a:off x="12763500" y="163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47967</xdr:rowOff>
    </xdr:from>
    <xdr:ext cx="534377" cy="259045"/>
    <xdr:sp macro="" textlink="">
      <xdr:nvSpPr>
        <xdr:cNvPr id="688" name="テキスト ボックス 687"/>
        <xdr:cNvSpPr txBox="1"/>
      </xdr:nvSpPr>
      <xdr:spPr>
        <a:xfrm>
          <a:off x="12547111" y="161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132679</xdr:rowOff>
    </xdr:from>
    <xdr:to>
      <xdr:col>116</xdr:col>
      <xdr:colOff>63500</xdr:colOff>
      <xdr:row>36</xdr:row>
      <xdr:rowOff>71446</xdr:rowOff>
    </xdr:to>
    <xdr:cxnSp macro="">
      <xdr:nvCxnSpPr>
        <xdr:cNvPr id="719" name="直線コネクタ 718"/>
        <xdr:cNvCxnSpPr/>
      </xdr:nvCxnSpPr>
      <xdr:spPr>
        <a:xfrm>
          <a:off x="21323300" y="6133429"/>
          <a:ext cx="838200" cy="1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132679</xdr:rowOff>
    </xdr:from>
    <xdr:to>
      <xdr:col>111</xdr:col>
      <xdr:colOff>177800</xdr:colOff>
      <xdr:row>36</xdr:row>
      <xdr:rowOff>49076</xdr:rowOff>
    </xdr:to>
    <xdr:cxnSp macro="">
      <xdr:nvCxnSpPr>
        <xdr:cNvPr id="722" name="直線コネクタ 721"/>
        <xdr:cNvCxnSpPr/>
      </xdr:nvCxnSpPr>
      <xdr:spPr>
        <a:xfrm flipV="1">
          <a:off x="20434300" y="6133429"/>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49076</xdr:rowOff>
    </xdr:from>
    <xdr:to>
      <xdr:col>107</xdr:col>
      <xdr:colOff>50800</xdr:colOff>
      <xdr:row>39</xdr:row>
      <xdr:rowOff>52179</xdr:rowOff>
    </xdr:to>
    <xdr:cxnSp macro="">
      <xdr:nvCxnSpPr>
        <xdr:cNvPr id="725" name="直線コネクタ 724"/>
        <xdr:cNvCxnSpPr/>
      </xdr:nvCxnSpPr>
      <xdr:spPr>
        <a:xfrm flipV="1">
          <a:off x="19545300" y="6221276"/>
          <a:ext cx="889000" cy="5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52179</xdr:rowOff>
    </xdr:from>
    <xdr:to>
      <xdr:col>102</xdr:col>
      <xdr:colOff>114300</xdr:colOff>
      <xdr:row>39</xdr:row>
      <xdr:rowOff>65405</xdr:rowOff>
    </xdr:to>
    <xdr:cxnSp macro="">
      <xdr:nvCxnSpPr>
        <xdr:cNvPr id="728" name="直線コネクタ 727"/>
        <xdr:cNvCxnSpPr/>
      </xdr:nvCxnSpPr>
      <xdr:spPr>
        <a:xfrm flipV="1">
          <a:off x="18656300" y="6738729"/>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20646</xdr:rowOff>
    </xdr:from>
    <xdr:to>
      <xdr:col>116</xdr:col>
      <xdr:colOff>114300</xdr:colOff>
      <xdr:row>36</xdr:row>
      <xdr:rowOff>122246</xdr:rowOff>
    </xdr:to>
    <xdr:sp macro="" textlink="">
      <xdr:nvSpPr>
        <xdr:cNvPr id="738" name="楕円 737"/>
        <xdr:cNvSpPr/>
      </xdr:nvSpPr>
      <xdr:spPr>
        <a:xfrm>
          <a:off x="22110700" y="61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43523</xdr:rowOff>
    </xdr:from>
    <xdr:ext cx="469744" cy="259045"/>
    <xdr:sp macro="" textlink="">
      <xdr:nvSpPr>
        <xdr:cNvPr id="739" name="投資及び出資金該当値テキスト"/>
        <xdr:cNvSpPr txBox="1"/>
      </xdr:nvSpPr>
      <xdr:spPr>
        <a:xfrm>
          <a:off x="22212300" y="604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81879</xdr:rowOff>
    </xdr:from>
    <xdr:to>
      <xdr:col>112</xdr:col>
      <xdr:colOff>38100</xdr:colOff>
      <xdr:row>36</xdr:row>
      <xdr:rowOff>12029</xdr:rowOff>
    </xdr:to>
    <xdr:sp macro="" textlink="">
      <xdr:nvSpPr>
        <xdr:cNvPr id="740" name="楕円 739"/>
        <xdr:cNvSpPr/>
      </xdr:nvSpPr>
      <xdr:spPr>
        <a:xfrm>
          <a:off x="21272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28556</xdr:rowOff>
    </xdr:from>
    <xdr:ext cx="469744" cy="259045"/>
    <xdr:sp macro="" textlink="">
      <xdr:nvSpPr>
        <xdr:cNvPr id="741" name="テキスト ボックス 740"/>
        <xdr:cNvSpPr txBox="1"/>
      </xdr:nvSpPr>
      <xdr:spPr>
        <a:xfrm>
          <a:off x="21088428" y="585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169726</xdr:rowOff>
    </xdr:from>
    <xdr:to>
      <xdr:col>107</xdr:col>
      <xdr:colOff>101600</xdr:colOff>
      <xdr:row>36</xdr:row>
      <xdr:rowOff>99876</xdr:rowOff>
    </xdr:to>
    <xdr:sp macro="" textlink="">
      <xdr:nvSpPr>
        <xdr:cNvPr id="742" name="楕円 741"/>
        <xdr:cNvSpPr/>
      </xdr:nvSpPr>
      <xdr:spPr>
        <a:xfrm>
          <a:off x="20383500" y="61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116403</xdr:rowOff>
    </xdr:from>
    <xdr:ext cx="469744" cy="259045"/>
    <xdr:sp macro="" textlink="">
      <xdr:nvSpPr>
        <xdr:cNvPr id="743" name="テキスト ボックス 742"/>
        <xdr:cNvSpPr txBox="1"/>
      </xdr:nvSpPr>
      <xdr:spPr>
        <a:xfrm>
          <a:off x="20199428" y="594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1379</xdr:rowOff>
    </xdr:from>
    <xdr:to>
      <xdr:col>102</xdr:col>
      <xdr:colOff>165100</xdr:colOff>
      <xdr:row>39</xdr:row>
      <xdr:rowOff>102979</xdr:rowOff>
    </xdr:to>
    <xdr:sp macro="" textlink="">
      <xdr:nvSpPr>
        <xdr:cNvPr id="744" name="楕円 743"/>
        <xdr:cNvSpPr/>
      </xdr:nvSpPr>
      <xdr:spPr>
        <a:xfrm>
          <a:off x="194945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94106</xdr:rowOff>
    </xdr:from>
    <xdr:ext cx="378565" cy="259045"/>
    <xdr:sp macro="" textlink="">
      <xdr:nvSpPr>
        <xdr:cNvPr id="745" name="テキスト ボックス 744"/>
        <xdr:cNvSpPr txBox="1"/>
      </xdr:nvSpPr>
      <xdr:spPr>
        <a:xfrm>
          <a:off x="19356017" y="678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14605</xdr:rowOff>
    </xdr:from>
    <xdr:to>
      <xdr:col>98</xdr:col>
      <xdr:colOff>38100</xdr:colOff>
      <xdr:row>39</xdr:row>
      <xdr:rowOff>116205</xdr:rowOff>
    </xdr:to>
    <xdr:sp macro="" textlink="">
      <xdr:nvSpPr>
        <xdr:cNvPr id="746" name="楕円 745"/>
        <xdr:cNvSpPr/>
      </xdr:nvSpPr>
      <xdr:spPr>
        <a:xfrm>
          <a:off x="186055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107332</xdr:rowOff>
    </xdr:from>
    <xdr:ext cx="378565" cy="259045"/>
    <xdr:sp macro="" textlink="">
      <xdr:nvSpPr>
        <xdr:cNvPr id="747" name="テキスト ボックス 746"/>
        <xdr:cNvSpPr txBox="1"/>
      </xdr:nvSpPr>
      <xdr:spPr>
        <a:xfrm>
          <a:off x="18467017" y="679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132087</xdr:rowOff>
    </xdr:from>
    <xdr:to>
      <xdr:col>116</xdr:col>
      <xdr:colOff>63500</xdr:colOff>
      <xdr:row>58</xdr:row>
      <xdr:rowOff>132179</xdr:rowOff>
    </xdr:to>
    <xdr:cxnSp macro="">
      <xdr:nvCxnSpPr>
        <xdr:cNvPr id="774" name="直線コネクタ 773"/>
        <xdr:cNvCxnSpPr/>
      </xdr:nvCxnSpPr>
      <xdr:spPr>
        <a:xfrm flipV="1">
          <a:off x="21323300" y="1007618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132179</xdr:rowOff>
    </xdr:from>
    <xdr:to>
      <xdr:col>111</xdr:col>
      <xdr:colOff>177800</xdr:colOff>
      <xdr:row>58</xdr:row>
      <xdr:rowOff>132248</xdr:rowOff>
    </xdr:to>
    <xdr:cxnSp macro="">
      <xdr:nvCxnSpPr>
        <xdr:cNvPr id="777" name="直線コネクタ 776"/>
        <xdr:cNvCxnSpPr/>
      </xdr:nvCxnSpPr>
      <xdr:spPr>
        <a:xfrm flipV="1">
          <a:off x="20434300" y="1007627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132248</xdr:rowOff>
    </xdr:from>
    <xdr:to>
      <xdr:col>107</xdr:col>
      <xdr:colOff>50800</xdr:colOff>
      <xdr:row>58</xdr:row>
      <xdr:rowOff>132682</xdr:rowOff>
    </xdr:to>
    <xdr:cxnSp macro="">
      <xdr:nvCxnSpPr>
        <xdr:cNvPr id="780" name="直線コネクタ 779"/>
        <xdr:cNvCxnSpPr/>
      </xdr:nvCxnSpPr>
      <xdr:spPr>
        <a:xfrm flipV="1">
          <a:off x="19545300" y="1007634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132499</xdr:rowOff>
    </xdr:from>
    <xdr:to>
      <xdr:col>102</xdr:col>
      <xdr:colOff>114300</xdr:colOff>
      <xdr:row>58</xdr:row>
      <xdr:rowOff>132682</xdr:rowOff>
    </xdr:to>
    <xdr:cxnSp macro="">
      <xdr:nvCxnSpPr>
        <xdr:cNvPr id="783" name="直線コネクタ 782"/>
        <xdr:cNvCxnSpPr/>
      </xdr:nvCxnSpPr>
      <xdr:spPr>
        <a:xfrm>
          <a:off x="18656300" y="1007659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81287</xdr:rowOff>
    </xdr:from>
    <xdr:to>
      <xdr:col>116</xdr:col>
      <xdr:colOff>114300</xdr:colOff>
      <xdr:row>59</xdr:row>
      <xdr:rowOff>11437</xdr:rowOff>
    </xdr:to>
    <xdr:sp macro="" textlink="">
      <xdr:nvSpPr>
        <xdr:cNvPr id="793" name="楕円 792"/>
        <xdr:cNvSpPr/>
      </xdr:nvSpPr>
      <xdr:spPr>
        <a:xfrm>
          <a:off x="221107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167664</xdr:rowOff>
    </xdr:from>
    <xdr:ext cx="378565" cy="259045"/>
    <xdr:sp macro="" textlink="">
      <xdr:nvSpPr>
        <xdr:cNvPr id="794" name="貸付金該当値テキスト"/>
        <xdr:cNvSpPr txBox="1"/>
      </xdr:nvSpPr>
      <xdr:spPr>
        <a:xfrm>
          <a:off x="22212300" y="994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81379</xdr:rowOff>
    </xdr:from>
    <xdr:to>
      <xdr:col>112</xdr:col>
      <xdr:colOff>38100</xdr:colOff>
      <xdr:row>59</xdr:row>
      <xdr:rowOff>11529</xdr:rowOff>
    </xdr:to>
    <xdr:sp macro="" textlink="">
      <xdr:nvSpPr>
        <xdr:cNvPr id="795" name="楕円 794"/>
        <xdr:cNvSpPr/>
      </xdr:nvSpPr>
      <xdr:spPr>
        <a:xfrm>
          <a:off x="21272500" y="100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2656</xdr:rowOff>
    </xdr:from>
    <xdr:ext cx="378565" cy="259045"/>
    <xdr:sp macro="" textlink="">
      <xdr:nvSpPr>
        <xdr:cNvPr id="796" name="テキスト ボックス 795"/>
        <xdr:cNvSpPr txBox="1"/>
      </xdr:nvSpPr>
      <xdr:spPr>
        <a:xfrm>
          <a:off x="21134017" y="1011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81448</xdr:rowOff>
    </xdr:from>
    <xdr:to>
      <xdr:col>107</xdr:col>
      <xdr:colOff>101600</xdr:colOff>
      <xdr:row>59</xdr:row>
      <xdr:rowOff>11598</xdr:rowOff>
    </xdr:to>
    <xdr:sp macro="" textlink="">
      <xdr:nvSpPr>
        <xdr:cNvPr id="797" name="楕円 796"/>
        <xdr:cNvSpPr/>
      </xdr:nvSpPr>
      <xdr:spPr>
        <a:xfrm>
          <a:off x="20383500" y="10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2725</xdr:rowOff>
    </xdr:from>
    <xdr:ext cx="378565" cy="259045"/>
    <xdr:sp macro="" textlink="">
      <xdr:nvSpPr>
        <xdr:cNvPr id="798" name="テキスト ボックス 797"/>
        <xdr:cNvSpPr txBox="1"/>
      </xdr:nvSpPr>
      <xdr:spPr>
        <a:xfrm>
          <a:off x="20245017" y="1011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81882</xdr:rowOff>
    </xdr:from>
    <xdr:to>
      <xdr:col>102</xdr:col>
      <xdr:colOff>165100</xdr:colOff>
      <xdr:row>59</xdr:row>
      <xdr:rowOff>12032</xdr:rowOff>
    </xdr:to>
    <xdr:sp macro="" textlink="">
      <xdr:nvSpPr>
        <xdr:cNvPr id="799" name="楕円 798"/>
        <xdr:cNvSpPr/>
      </xdr:nvSpPr>
      <xdr:spPr>
        <a:xfrm>
          <a:off x="19494500" y="100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3159</xdr:rowOff>
    </xdr:from>
    <xdr:ext cx="378565" cy="259045"/>
    <xdr:sp macro="" textlink="">
      <xdr:nvSpPr>
        <xdr:cNvPr id="800" name="テキスト ボックス 799"/>
        <xdr:cNvSpPr txBox="1"/>
      </xdr:nvSpPr>
      <xdr:spPr>
        <a:xfrm>
          <a:off x="19356017" y="10118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81699</xdr:rowOff>
    </xdr:from>
    <xdr:to>
      <xdr:col>98</xdr:col>
      <xdr:colOff>38100</xdr:colOff>
      <xdr:row>59</xdr:row>
      <xdr:rowOff>11849</xdr:rowOff>
    </xdr:to>
    <xdr:sp macro="" textlink="">
      <xdr:nvSpPr>
        <xdr:cNvPr id="801" name="楕円 800"/>
        <xdr:cNvSpPr/>
      </xdr:nvSpPr>
      <xdr:spPr>
        <a:xfrm>
          <a:off x="18605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2976</xdr:rowOff>
    </xdr:from>
    <xdr:ext cx="378565" cy="259045"/>
    <xdr:sp macro="" textlink="">
      <xdr:nvSpPr>
        <xdr:cNvPr id="802" name="テキスト ボックス 801"/>
        <xdr:cNvSpPr txBox="1"/>
      </xdr:nvSpPr>
      <xdr:spPr>
        <a:xfrm>
          <a:off x="18467017" y="1011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17475</xdr:rowOff>
    </xdr:from>
    <xdr:to>
      <xdr:col>116</xdr:col>
      <xdr:colOff>63500</xdr:colOff>
      <xdr:row>77</xdr:row>
      <xdr:rowOff>42354</xdr:rowOff>
    </xdr:to>
    <xdr:cxnSp macro="">
      <xdr:nvCxnSpPr>
        <xdr:cNvPr id="832" name="直線コネクタ 831"/>
        <xdr:cNvCxnSpPr/>
      </xdr:nvCxnSpPr>
      <xdr:spPr>
        <a:xfrm flipV="1">
          <a:off x="21323300" y="13219125"/>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153645</xdr:rowOff>
    </xdr:from>
    <xdr:to>
      <xdr:col>111</xdr:col>
      <xdr:colOff>177800</xdr:colOff>
      <xdr:row>77</xdr:row>
      <xdr:rowOff>42354</xdr:rowOff>
    </xdr:to>
    <xdr:cxnSp macro="">
      <xdr:nvCxnSpPr>
        <xdr:cNvPr id="835" name="直線コネクタ 834"/>
        <xdr:cNvCxnSpPr/>
      </xdr:nvCxnSpPr>
      <xdr:spPr>
        <a:xfrm>
          <a:off x="20434300" y="13183845"/>
          <a:ext cx="889000" cy="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135128</xdr:rowOff>
    </xdr:from>
    <xdr:to>
      <xdr:col>107</xdr:col>
      <xdr:colOff>50800</xdr:colOff>
      <xdr:row>76</xdr:row>
      <xdr:rowOff>153645</xdr:rowOff>
    </xdr:to>
    <xdr:cxnSp macro="">
      <xdr:nvCxnSpPr>
        <xdr:cNvPr id="838" name="直線コネクタ 837"/>
        <xdr:cNvCxnSpPr/>
      </xdr:nvCxnSpPr>
      <xdr:spPr>
        <a:xfrm>
          <a:off x="19545300" y="12479528"/>
          <a:ext cx="889000" cy="70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135128</xdr:rowOff>
    </xdr:from>
    <xdr:to>
      <xdr:col>102</xdr:col>
      <xdr:colOff>114300</xdr:colOff>
      <xdr:row>72</xdr:row>
      <xdr:rowOff>142024</xdr:rowOff>
    </xdr:to>
    <xdr:cxnSp macro="">
      <xdr:nvCxnSpPr>
        <xdr:cNvPr id="841" name="直線コネクタ 840"/>
        <xdr:cNvCxnSpPr/>
      </xdr:nvCxnSpPr>
      <xdr:spPr>
        <a:xfrm flipV="1">
          <a:off x="18656300" y="1247952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138125</xdr:rowOff>
    </xdr:from>
    <xdr:to>
      <xdr:col>116</xdr:col>
      <xdr:colOff>114300</xdr:colOff>
      <xdr:row>77</xdr:row>
      <xdr:rowOff>68275</xdr:rowOff>
    </xdr:to>
    <xdr:sp macro="" textlink="">
      <xdr:nvSpPr>
        <xdr:cNvPr id="851" name="楕円 850"/>
        <xdr:cNvSpPr/>
      </xdr:nvSpPr>
      <xdr:spPr>
        <a:xfrm>
          <a:off x="22110700" y="131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116552</xdr:rowOff>
    </xdr:from>
    <xdr:ext cx="534377" cy="259045"/>
    <xdr:sp macro="" textlink="">
      <xdr:nvSpPr>
        <xdr:cNvPr id="852" name="繰出金該当値テキスト"/>
        <xdr:cNvSpPr txBox="1"/>
      </xdr:nvSpPr>
      <xdr:spPr>
        <a:xfrm>
          <a:off x="22212300"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163004</xdr:rowOff>
    </xdr:from>
    <xdr:to>
      <xdr:col>112</xdr:col>
      <xdr:colOff>38100</xdr:colOff>
      <xdr:row>77</xdr:row>
      <xdr:rowOff>93154</xdr:rowOff>
    </xdr:to>
    <xdr:sp macro="" textlink="">
      <xdr:nvSpPr>
        <xdr:cNvPr id="853" name="楕円 852"/>
        <xdr:cNvSpPr/>
      </xdr:nvSpPr>
      <xdr:spPr>
        <a:xfrm>
          <a:off x="21272500" y="131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84281</xdr:rowOff>
    </xdr:from>
    <xdr:ext cx="534377" cy="259045"/>
    <xdr:sp macro="" textlink="">
      <xdr:nvSpPr>
        <xdr:cNvPr id="854" name="テキスト ボックス 853"/>
        <xdr:cNvSpPr txBox="1"/>
      </xdr:nvSpPr>
      <xdr:spPr>
        <a:xfrm>
          <a:off x="21056111" y="132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102845</xdr:rowOff>
    </xdr:from>
    <xdr:to>
      <xdr:col>107</xdr:col>
      <xdr:colOff>101600</xdr:colOff>
      <xdr:row>77</xdr:row>
      <xdr:rowOff>32995</xdr:rowOff>
    </xdr:to>
    <xdr:sp macro="" textlink="">
      <xdr:nvSpPr>
        <xdr:cNvPr id="855" name="楕円 854"/>
        <xdr:cNvSpPr/>
      </xdr:nvSpPr>
      <xdr:spPr>
        <a:xfrm>
          <a:off x="20383500" y="13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24122</xdr:rowOff>
    </xdr:from>
    <xdr:ext cx="534377" cy="259045"/>
    <xdr:sp macro="" textlink="">
      <xdr:nvSpPr>
        <xdr:cNvPr id="856" name="テキスト ボックス 855"/>
        <xdr:cNvSpPr txBox="1"/>
      </xdr:nvSpPr>
      <xdr:spPr>
        <a:xfrm>
          <a:off x="20167111" y="132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84328</xdr:rowOff>
    </xdr:from>
    <xdr:to>
      <xdr:col>102</xdr:col>
      <xdr:colOff>165100</xdr:colOff>
      <xdr:row>73</xdr:row>
      <xdr:rowOff>14478</xdr:rowOff>
    </xdr:to>
    <xdr:sp macro="" textlink="">
      <xdr:nvSpPr>
        <xdr:cNvPr id="857" name="楕円 856"/>
        <xdr:cNvSpPr/>
      </xdr:nvSpPr>
      <xdr:spPr>
        <a:xfrm>
          <a:off x="19494500" y="124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31005</xdr:rowOff>
    </xdr:from>
    <xdr:ext cx="534377" cy="259045"/>
    <xdr:sp macro="" textlink="">
      <xdr:nvSpPr>
        <xdr:cNvPr id="858" name="テキスト ボックス 857"/>
        <xdr:cNvSpPr txBox="1"/>
      </xdr:nvSpPr>
      <xdr:spPr>
        <a:xfrm>
          <a:off x="19278111" y="122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91224</xdr:rowOff>
    </xdr:from>
    <xdr:to>
      <xdr:col>98</xdr:col>
      <xdr:colOff>38100</xdr:colOff>
      <xdr:row>73</xdr:row>
      <xdr:rowOff>21374</xdr:rowOff>
    </xdr:to>
    <xdr:sp macro="" textlink="">
      <xdr:nvSpPr>
        <xdr:cNvPr id="859" name="楕円 858"/>
        <xdr:cNvSpPr/>
      </xdr:nvSpPr>
      <xdr:spPr>
        <a:xfrm>
          <a:off x="18605500" y="124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37901</xdr:rowOff>
    </xdr:from>
    <xdr:ext cx="534377" cy="259045"/>
    <xdr:sp macro="" textlink="">
      <xdr:nvSpPr>
        <xdr:cNvPr id="860" name="テキスト ボックス 859"/>
        <xdr:cNvSpPr txBox="1"/>
      </xdr:nvSpPr>
      <xdr:spPr>
        <a:xfrm>
          <a:off x="18389111" y="122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社会保障費である扶助費は，少子高齢化の進行などにより増加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を続けている。特に近年の増加は，保育所待機児童対策のため，定員を大幅に増加させていることも大きな要因となっている。今後も，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国・県の動向を見極めつつ，持続可能な制度運営に努める。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市役所新庁舎や運動公園新体育館，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新ごみ処理施設整備事業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などの施設整備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に伴い大幅に増加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補助費等は，下水道事業の一部法適化に伴い，下水道事業会計繰出金の性質区分が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，繰出金から補助費等又は出資金に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変更になったため，平成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繰出金は，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下水道事業の一部法適化に伴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い，下水道事業会計繰出金の性質区分が，繰出金から補助費等又は出資金に変更になったため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年度に大幅に減少した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，高齢化の進行に伴い，介護保険会計や後期高齢者医療会計に対する繰出金が増加している状況にある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僅かに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273,243
269,826
217.32
126,019,686
117,774,252
3,719,584
56,298,806
108,353,773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88537</xdr:rowOff>
    </xdr:from>
    <xdr:to>
      <xdr:col>24</xdr:col>
      <xdr:colOff>63500</xdr:colOff>
      <xdr:row>36</xdr:row>
      <xdr:rowOff>114663</xdr:rowOff>
    </xdr:to>
    <xdr:cxnSp macro="">
      <xdr:nvCxnSpPr>
        <xdr:cNvPr id="63" name="直線コネクタ 62"/>
        <xdr:cNvCxnSpPr/>
      </xdr:nvCxnSpPr>
      <xdr:spPr>
        <a:xfrm>
          <a:off x="3797300" y="62607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132624</xdr:rowOff>
    </xdr:from>
    <xdr:to>
      <xdr:col>19</xdr:col>
      <xdr:colOff>177800</xdr:colOff>
      <xdr:row>36</xdr:row>
      <xdr:rowOff>88537</xdr:rowOff>
    </xdr:to>
    <xdr:cxnSp macro="">
      <xdr:nvCxnSpPr>
        <xdr:cNvPr id="66" name="直線コネクタ 65"/>
        <xdr:cNvCxnSpPr/>
      </xdr:nvCxnSpPr>
      <xdr:spPr>
        <a:xfrm>
          <a:off x="2908300" y="613337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132624</xdr:rowOff>
    </xdr:from>
    <xdr:to>
      <xdr:col>15</xdr:col>
      <xdr:colOff>50800</xdr:colOff>
      <xdr:row>36</xdr:row>
      <xdr:rowOff>43906</xdr:rowOff>
    </xdr:to>
    <xdr:cxnSp macro="">
      <xdr:nvCxnSpPr>
        <xdr:cNvPr id="69" name="直線コネクタ 68"/>
        <xdr:cNvCxnSpPr/>
      </xdr:nvCxnSpPr>
      <xdr:spPr>
        <a:xfrm flipV="1">
          <a:off x="2019300" y="61333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43906</xdr:rowOff>
    </xdr:from>
    <xdr:to>
      <xdr:col>10</xdr:col>
      <xdr:colOff>114300</xdr:colOff>
      <xdr:row>36</xdr:row>
      <xdr:rowOff>92892</xdr:rowOff>
    </xdr:to>
    <xdr:cxnSp macro="">
      <xdr:nvCxnSpPr>
        <xdr:cNvPr id="72" name="直線コネクタ 71"/>
        <xdr:cNvCxnSpPr/>
      </xdr:nvCxnSpPr>
      <xdr:spPr>
        <a:xfrm flipV="1">
          <a:off x="1130300" y="62161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63863</xdr:rowOff>
    </xdr:from>
    <xdr:to>
      <xdr:col>24</xdr:col>
      <xdr:colOff>114300</xdr:colOff>
      <xdr:row>36</xdr:row>
      <xdr:rowOff>165463</xdr:rowOff>
    </xdr:to>
    <xdr:sp macro="" textlink="">
      <xdr:nvSpPr>
        <xdr:cNvPr id="82" name="楕円 81"/>
        <xdr:cNvSpPr/>
      </xdr:nvSpPr>
      <xdr:spPr>
        <a:xfrm>
          <a:off x="4584700" y="6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42290</xdr:rowOff>
    </xdr:from>
    <xdr:ext cx="469744" cy="259045"/>
    <xdr:sp macro="" textlink="">
      <xdr:nvSpPr>
        <xdr:cNvPr id="83" name="議会費該当値テキスト"/>
        <xdr:cNvSpPr txBox="1"/>
      </xdr:nvSpPr>
      <xdr:spPr>
        <a:xfrm>
          <a:off x="4686300"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37737</xdr:rowOff>
    </xdr:from>
    <xdr:to>
      <xdr:col>20</xdr:col>
      <xdr:colOff>38100</xdr:colOff>
      <xdr:row>36</xdr:row>
      <xdr:rowOff>139337</xdr:rowOff>
    </xdr:to>
    <xdr:sp macro="" textlink="">
      <xdr:nvSpPr>
        <xdr:cNvPr id="84" name="楕円 83"/>
        <xdr:cNvSpPr/>
      </xdr:nvSpPr>
      <xdr:spPr>
        <a:xfrm>
          <a:off x="3746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155864</xdr:rowOff>
    </xdr:from>
    <xdr:ext cx="469744" cy="259045"/>
    <xdr:sp macro="" textlink="">
      <xdr:nvSpPr>
        <xdr:cNvPr id="85" name="テキスト ボックス 84"/>
        <xdr:cNvSpPr txBox="1"/>
      </xdr:nvSpPr>
      <xdr:spPr>
        <a:xfrm>
          <a:off x="3562428" y="59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81824</xdr:rowOff>
    </xdr:from>
    <xdr:to>
      <xdr:col>15</xdr:col>
      <xdr:colOff>101600</xdr:colOff>
      <xdr:row>36</xdr:row>
      <xdr:rowOff>11974</xdr:rowOff>
    </xdr:to>
    <xdr:sp macro="" textlink="">
      <xdr:nvSpPr>
        <xdr:cNvPr id="86" name="楕円 85"/>
        <xdr:cNvSpPr/>
      </xdr:nvSpPr>
      <xdr:spPr>
        <a:xfrm>
          <a:off x="2857500" y="6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87" name="テキスト ボックス 86"/>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164556</xdr:rowOff>
    </xdr:from>
    <xdr:to>
      <xdr:col>10</xdr:col>
      <xdr:colOff>165100</xdr:colOff>
      <xdr:row>36</xdr:row>
      <xdr:rowOff>94706</xdr:rowOff>
    </xdr:to>
    <xdr:sp macro="" textlink="">
      <xdr:nvSpPr>
        <xdr:cNvPr id="88" name="楕円 87"/>
        <xdr:cNvSpPr/>
      </xdr:nvSpPr>
      <xdr:spPr>
        <a:xfrm>
          <a:off x="1968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85833</xdr:rowOff>
    </xdr:from>
    <xdr:ext cx="469744" cy="259045"/>
    <xdr:sp macro="" textlink="">
      <xdr:nvSpPr>
        <xdr:cNvPr id="89" name="テキスト ボックス 88"/>
        <xdr:cNvSpPr txBox="1"/>
      </xdr:nvSpPr>
      <xdr:spPr>
        <a:xfrm>
          <a:off x="1784428"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42092</xdr:rowOff>
    </xdr:from>
    <xdr:to>
      <xdr:col>6</xdr:col>
      <xdr:colOff>38100</xdr:colOff>
      <xdr:row>36</xdr:row>
      <xdr:rowOff>143692</xdr:rowOff>
    </xdr:to>
    <xdr:sp macro="" textlink="">
      <xdr:nvSpPr>
        <xdr:cNvPr id="90" name="楕円 89"/>
        <xdr:cNvSpPr/>
      </xdr:nvSpPr>
      <xdr:spPr>
        <a:xfrm>
          <a:off x="1079500" y="62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134819</xdr:rowOff>
    </xdr:from>
    <xdr:ext cx="469744" cy="259045"/>
    <xdr:sp macro="" textlink="">
      <xdr:nvSpPr>
        <xdr:cNvPr id="91" name="テキスト ボックス 90"/>
        <xdr:cNvSpPr txBox="1"/>
      </xdr:nvSpPr>
      <xdr:spPr>
        <a:xfrm>
          <a:off x="895428" y="630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75806</xdr:rowOff>
    </xdr:from>
    <xdr:to>
      <xdr:col>24</xdr:col>
      <xdr:colOff>63500</xdr:colOff>
      <xdr:row>55</xdr:row>
      <xdr:rowOff>111201</xdr:rowOff>
    </xdr:to>
    <xdr:cxnSp macro="">
      <xdr:nvCxnSpPr>
        <xdr:cNvPr id="121" name="直線コネクタ 120"/>
        <xdr:cNvCxnSpPr/>
      </xdr:nvCxnSpPr>
      <xdr:spPr>
        <a:xfrm flipV="1">
          <a:off x="3797300" y="9334106"/>
          <a:ext cx="838200" cy="20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111201</xdr:rowOff>
    </xdr:from>
    <xdr:to>
      <xdr:col>19</xdr:col>
      <xdr:colOff>177800</xdr:colOff>
      <xdr:row>56</xdr:row>
      <xdr:rowOff>155587</xdr:rowOff>
    </xdr:to>
    <xdr:cxnSp macro="">
      <xdr:nvCxnSpPr>
        <xdr:cNvPr id="124" name="直線コネクタ 123"/>
        <xdr:cNvCxnSpPr/>
      </xdr:nvCxnSpPr>
      <xdr:spPr>
        <a:xfrm flipV="1">
          <a:off x="2908300" y="9540951"/>
          <a:ext cx="889000" cy="2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46298</xdr:rowOff>
    </xdr:from>
    <xdr:to>
      <xdr:col>15</xdr:col>
      <xdr:colOff>50800</xdr:colOff>
      <xdr:row>56</xdr:row>
      <xdr:rowOff>155587</xdr:rowOff>
    </xdr:to>
    <xdr:cxnSp macro="">
      <xdr:nvCxnSpPr>
        <xdr:cNvPr id="127" name="直線コネクタ 126"/>
        <xdr:cNvCxnSpPr/>
      </xdr:nvCxnSpPr>
      <xdr:spPr>
        <a:xfrm>
          <a:off x="2019300" y="9647498"/>
          <a:ext cx="889000" cy="10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46298</xdr:rowOff>
    </xdr:from>
    <xdr:to>
      <xdr:col>10</xdr:col>
      <xdr:colOff>114300</xdr:colOff>
      <xdr:row>56</xdr:row>
      <xdr:rowOff>117354</xdr:rowOff>
    </xdr:to>
    <xdr:cxnSp macro="">
      <xdr:nvCxnSpPr>
        <xdr:cNvPr id="130" name="直線コネクタ 129"/>
        <xdr:cNvCxnSpPr/>
      </xdr:nvCxnSpPr>
      <xdr:spPr>
        <a:xfrm flipV="1">
          <a:off x="1130300" y="9647498"/>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25006</xdr:rowOff>
    </xdr:from>
    <xdr:to>
      <xdr:col>24</xdr:col>
      <xdr:colOff>114300</xdr:colOff>
      <xdr:row>54</xdr:row>
      <xdr:rowOff>126606</xdr:rowOff>
    </xdr:to>
    <xdr:sp macro="" textlink="">
      <xdr:nvSpPr>
        <xdr:cNvPr id="140" name="楕円 139"/>
        <xdr:cNvSpPr/>
      </xdr:nvSpPr>
      <xdr:spPr>
        <a:xfrm>
          <a:off x="4584700" y="92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47883</xdr:rowOff>
    </xdr:from>
    <xdr:ext cx="534377" cy="259045"/>
    <xdr:sp macro="" textlink="">
      <xdr:nvSpPr>
        <xdr:cNvPr id="141" name="総務費該当値テキスト"/>
        <xdr:cNvSpPr txBox="1"/>
      </xdr:nvSpPr>
      <xdr:spPr>
        <a:xfrm>
          <a:off x="4686300" y="91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60401</xdr:rowOff>
    </xdr:from>
    <xdr:to>
      <xdr:col>20</xdr:col>
      <xdr:colOff>38100</xdr:colOff>
      <xdr:row>55</xdr:row>
      <xdr:rowOff>162001</xdr:rowOff>
    </xdr:to>
    <xdr:sp macro="" textlink="">
      <xdr:nvSpPr>
        <xdr:cNvPr id="142" name="楕円 141"/>
        <xdr:cNvSpPr/>
      </xdr:nvSpPr>
      <xdr:spPr>
        <a:xfrm>
          <a:off x="3746500" y="94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7078</xdr:rowOff>
    </xdr:from>
    <xdr:ext cx="534377" cy="259045"/>
    <xdr:sp macro="" textlink="">
      <xdr:nvSpPr>
        <xdr:cNvPr id="143" name="テキスト ボックス 142"/>
        <xdr:cNvSpPr txBox="1"/>
      </xdr:nvSpPr>
      <xdr:spPr>
        <a:xfrm>
          <a:off x="3530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104787</xdr:rowOff>
    </xdr:from>
    <xdr:to>
      <xdr:col>15</xdr:col>
      <xdr:colOff>101600</xdr:colOff>
      <xdr:row>57</xdr:row>
      <xdr:rowOff>34937</xdr:rowOff>
    </xdr:to>
    <xdr:sp macro="" textlink="">
      <xdr:nvSpPr>
        <xdr:cNvPr id="144" name="楕円 143"/>
        <xdr:cNvSpPr/>
      </xdr:nvSpPr>
      <xdr:spPr>
        <a:xfrm>
          <a:off x="2857500" y="97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51464</xdr:rowOff>
    </xdr:from>
    <xdr:ext cx="534377" cy="259045"/>
    <xdr:sp macro="" textlink="">
      <xdr:nvSpPr>
        <xdr:cNvPr id="145" name="テキスト ボックス 144"/>
        <xdr:cNvSpPr txBox="1"/>
      </xdr:nvSpPr>
      <xdr:spPr>
        <a:xfrm>
          <a:off x="2641111" y="94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166948</xdr:rowOff>
    </xdr:from>
    <xdr:to>
      <xdr:col>10</xdr:col>
      <xdr:colOff>165100</xdr:colOff>
      <xdr:row>56</xdr:row>
      <xdr:rowOff>97098</xdr:rowOff>
    </xdr:to>
    <xdr:sp macro="" textlink="">
      <xdr:nvSpPr>
        <xdr:cNvPr id="146" name="楕円 145"/>
        <xdr:cNvSpPr/>
      </xdr:nvSpPr>
      <xdr:spPr>
        <a:xfrm>
          <a:off x="1968500" y="95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113625</xdr:rowOff>
    </xdr:from>
    <xdr:ext cx="534377" cy="259045"/>
    <xdr:sp macro="" textlink="">
      <xdr:nvSpPr>
        <xdr:cNvPr id="147" name="テキスト ボックス 146"/>
        <xdr:cNvSpPr txBox="1"/>
      </xdr:nvSpPr>
      <xdr:spPr>
        <a:xfrm>
          <a:off x="1752111" y="93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66554</xdr:rowOff>
    </xdr:from>
    <xdr:to>
      <xdr:col>6</xdr:col>
      <xdr:colOff>38100</xdr:colOff>
      <xdr:row>56</xdr:row>
      <xdr:rowOff>168154</xdr:rowOff>
    </xdr:to>
    <xdr:sp macro="" textlink="">
      <xdr:nvSpPr>
        <xdr:cNvPr id="148" name="楕円 147"/>
        <xdr:cNvSpPr/>
      </xdr:nvSpPr>
      <xdr:spPr>
        <a:xfrm>
          <a:off x="1079500" y="9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13231</xdr:rowOff>
    </xdr:from>
    <xdr:ext cx="534377" cy="259045"/>
    <xdr:sp macro="" textlink="">
      <xdr:nvSpPr>
        <xdr:cNvPr id="149" name="テキスト ボックス 148"/>
        <xdr:cNvSpPr txBox="1"/>
      </xdr:nvSpPr>
      <xdr:spPr>
        <a:xfrm>
          <a:off x="863111" y="9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3683</xdr:rowOff>
    </xdr:from>
    <xdr:to>
      <xdr:col>24</xdr:col>
      <xdr:colOff>63500</xdr:colOff>
      <xdr:row>76</xdr:row>
      <xdr:rowOff>17647</xdr:rowOff>
    </xdr:to>
    <xdr:cxnSp macro="">
      <xdr:nvCxnSpPr>
        <xdr:cNvPr id="179" name="直線コネクタ 178"/>
        <xdr:cNvCxnSpPr/>
      </xdr:nvCxnSpPr>
      <xdr:spPr>
        <a:xfrm flipV="1">
          <a:off x="3797300" y="13033883"/>
          <a:ext cx="8382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17647</xdr:rowOff>
    </xdr:from>
    <xdr:to>
      <xdr:col>19</xdr:col>
      <xdr:colOff>177800</xdr:colOff>
      <xdr:row>76</xdr:row>
      <xdr:rowOff>117354</xdr:rowOff>
    </xdr:to>
    <xdr:cxnSp macro="">
      <xdr:nvCxnSpPr>
        <xdr:cNvPr id="182" name="直線コネクタ 181"/>
        <xdr:cNvCxnSpPr/>
      </xdr:nvCxnSpPr>
      <xdr:spPr>
        <a:xfrm flipV="1">
          <a:off x="2908300" y="13047847"/>
          <a:ext cx="889000" cy="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117354</xdr:rowOff>
    </xdr:from>
    <xdr:to>
      <xdr:col>15</xdr:col>
      <xdr:colOff>50800</xdr:colOff>
      <xdr:row>76</xdr:row>
      <xdr:rowOff>121069</xdr:rowOff>
    </xdr:to>
    <xdr:cxnSp macro="">
      <xdr:nvCxnSpPr>
        <xdr:cNvPr id="185" name="直線コネクタ 184"/>
        <xdr:cNvCxnSpPr/>
      </xdr:nvCxnSpPr>
      <xdr:spPr>
        <a:xfrm flipV="1">
          <a:off x="2019300" y="1314755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121069</xdr:rowOff>
    </xdr:from>
    <xdr:to>
      <xdr:col>10</xdr:col>
      <xdr:colOff>114300</xdr:colOff>
      <xdr:row>77</xdr:row>
      <xdr:rowOff>77769</xdr:rowOff>
    </xdr:to>
    <xdr:cxnSp macro="">
      <xdr:nvCxnSpPr>
        <xdr:cNvPr id="188" name="直線コネクタ 187"/>
        <xdr:cNvCxnSpPr/>
      </xdr:nvCxnSpPr>
      <xdr:spPr>
        <a:xfrm flipV="1">
          <a:off x="1130300" y="13151269"/>
          <a:ext cx="889000" cy="1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124333</xdr:rowOff>
    </xdr:from>
    <xdr:to>
      <xdr:col>24</xdr:col>
      <xdr:colOff>114300</xdr:colOff>
      <xdr:row>76</xdr:row>
      <xdr:rowOff>54483</xdr:rowOff>
    </xdr:to>
    <xdr:sp macro="" textlink="">
      <xdr:nvSpPr>
        <xdr:cNvPr id="198" name="楕円 197"/>
        <xdr:cNvSpPr/>
      </xdr:nvSpPr>
      <xdr:spPr>
        <a:xfrm>
          <a:off x="45847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147210</xdr:rowOff>
    </xdr:from>
    <xdr:ext cx="599010" cy="259045"/>
    <xdr:sp macro="" textlink="">
      <xdr:nvSpPr>
        <xdr:cNvPr id="199" name="民生費該当値テキスト"/>
        <xdr:cNvSpPr txBox="1"/>
      </xdr:nvSpPr>
      <xdr:spPr>
        <a:xfrm>
          <a:off x="4686300" y="1283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138297</xdr:rowOff>
    </xdr:from>
    <xdr:to>
      <xdr:col>20</xdr:col>
      <xdr:colOff>38100</xdr:colOff>
      <xdr:row>76</xdr:row>
      <xdr:rowOff>68447</xdr:rowOff>
    </xdr:to>
    <xdr:sp macro="" textlink="">
      <xdr:nvSpPr>
        <xdr:cNvPr id="200" name="楕円 199"/>
        <xdr:cNvSpPr/>
      </xdr:nvSpPr>
      <xdr:spPr>
        <a:xfrm>
          <a:off x="3746500" y="129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84974</xdr:rowOff>
    </xdr:from>
    <xdr:ext cx="599010" cy="259045"/>
    <xdr:sp macro="" textlink="">
      <xdr:nvSpPr>
        <xdr:cNvPr id="201" name="テキスト ボックス 200"/>
        <xdr:cNvSpPr txBox="1"/>
      </xdr:nvSpPr>
      <xdr:spPr>
        <a:xfrm>
          <a:off x="3497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66554</xdr:rowOff>
    </xdr:from>
    <xdr:to>
      <xdr:col>15</xdr:col>
      <xdr:colOff>101600</xdr:colOff>
      <xdr:row>76</xdr:row>
      <xdr:rowOff>168154</xdr:rowOff>
    </xdr:to>
    <xdr:sp macro="" textlink="">
      <xdr:nvSpPr>
        <xdr:cNvPr id="202" name="楕円 201"/>
        <xdr:cNvSpPr/>
      </xdr:nvSpPr>
      <xdr:spPr>
        <a:xfrm>
          <a:off x="2857500" y="13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13231</xdr:rowOff>
    </xdr:from>
    <xdr:ext cx="599010" cy="259045"/>
    <xdr:sp macro="" textlink="">
      <xdr:nvSpPr>
        <xdr:cNvPr id="203" name="テキスト ボックス 202"/>
        <xdr:cNvSpPr txBox="1"/>
      </xdr:nvSpPr>
      <xdr:spPr>
        <a:xfrm>
          <a:off x="2608795" y="1287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70269</xdr:rowOff>
    </xdr:from>
    <xdr:to>
      <xdr:col>10</xdr:col>
      <xdr:colOff>165100</xdr:colOff>
      <xdr:row>77</xdr:row>
      <xdr:rowOff>419</xdr:rowOff>
    </xdr:to>
    <xdr:sp macro="" textlink="">
      <xdr:nvSpPr>
        <xdr:cNvPr id="204" name="楕円 203"/>
        <xdr:cNvSpPr/>
      </xdr:nvSpPr>
      <xdr:spPr>
        <a:xfrm>
          <a:off x="1968500" y="131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16946</xdr:rowOff>
    </xdr:from>
    <xdr:ext cx="599010" cy="259045"/>
    <xdr:sp macro="" textlink="">
      <xdr:nvSpPr>
        <xdr:cNvPr id="205" name="テキスト ボックス 204"/>
        <xdr:cNvSpPr txBox="1"/>
      </xdr:nvSpPr>
      <xdr:spPr>
        <a:xfrm>
          <a:off x="1719795" y="1287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26969</xdr:rowOff>
    </xdr:from>
    <xdr:to>
      <xdr:col>6</xdr:col>
      <xdr:colOff>38100</xdr:colOff>
      <xdr:row>77</xdr:row>
      <xdr:rowOff>128569</xdr:rowOff>
    </xdr:to>
    <xdr:sp macro="" textlink="">
      <xdr:nvSpPr>
        <xdr:cNvPr id="206" name="楕円 205"/>
        <xdr:cNvSpPr/>
      </xdr:nvSpPr>
      <xdr:spPr>
        <a:xfrm>
          <a:off x="1079500" y="132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145096</xdr:rowOff>
    </xdr:from>
    <xdr:ext cx="599010" cy="259045"/>
    <xdr:sp macro="" textlink="">
      <xdr:nvSpPr>
        <xdr:cNvPr id="207" name="テキスト ボックス 206"/>
        <xdr:cNvSpPr txBox="1"/>
      </xdr:nvSpPr>
      <xdr:spPr>
        <a:xfrm>
          <a:off x="830795" y="1300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97089</xdr:rowOff>
    </xdr:from>
    <xdr:to>
      <xdr:col>24</xdr:col>
      <xdr:colOff>63500</xdr:colOff>
      <xdr:row>95</xdr:row>
      <xdr:rowOff>166446</xdr:rowOff>
    </xdr:to>
    <xdr:cxnSp macro="">
      <xdr:nvCxnSpPr>
        <xdr:cNvPr id="235" name="直線コネクタ 234"/>
        <xdr:cNvCxnSpPr/>
      </xdr:nvCxnSpPr>
      <xdr:spPr>
        <a:xfrm flipV="1">
          <a:off x="3797300" y="16213389"/>
          <a:ext cx="838200" cy="24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49587</xdr:rowOff>
    </xdr:from>
    <xdr:ext cx="534377" cy="259045"/>
    <xdr:sp macro="" textlink="">
      <xdr:nvSpPr>
        <xdr:cNvPr id="236" name="衛生費平均値テキスト"/>
        <xdr:cNvSpPr txBox="1"/>
      </xdr:nvSpPr>
      <xdr:spPr>
        <a:xfrm>
          <a:off x="4686300" y="1633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166446</xdr:rowOff>
    </xdr:from>
    <xdr:to>
      <xdr:col>19</xdr:col>
      <xdr:colOff>177800</xdr:colOff>
      <xdr:row>97</xdr:row>
      <xdr:rowOff>19365</xdr:rowOff>
    </xdr:to>
    <xdr:cxnSp macro="">
      <xdr:nvCxnSpPr>
        <xdr:cNvPr id="238" name="直線コネクタ 237"/>
        <xdr:cNvCxnSpPr/>
      </xdr:nvCxnSpPr>
      <xdr:spPr>
        <a:xfrm flipV="1">
          <a:off x="2908300" y="16454196"/>
          <a:ext cx="889000" cy="19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19365</xdr:rowOff>
    </xdr:from>
    <xdr:to>
      <xdr:col>15</xdr:col>
      <xdr:colOff>50800</xdr:colOff>
      <xdr:row>97</xdr:row>
      <xdr:rowOff>75829</xdr:rowOff>
    </xdr:to>
    <xdr:cxnSp macro="">
      <xdr:nvCxnSpPr>
        <xdr:cNvPr id="241" name="直線コネクタ 240"/>
        <xdr:cNvCxnSpPr/>
      </xdr:nvCxnSpPr>
      <xdr:spPr>
        <a:xfrm flipV="1">
          <a:off x="2019300" y="16650015"/>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75829</xdr:rowOff>
    </xdr:from>
    <xdr:to>
      <xdr:col>10</xdr:col>
      <xdr:colOff>114300</xdr:colOff>
      <xdr:row>98</xdr:row>
      <xdr:rowOff>31527</xdr:rowOff>
    </xdr:to>
    <xdr:cxnSp macro="">
      <xdr:nvCxnSpPr>
        <xdr:cNvPr id="244" name="直線コネクタ 243"/>
        <xdr:cNvCxnSpPr/>
      </xdr:nvCxnSpPr>
      <xdr:spPr>
        <a:xfrm flipV="1">
          <a:off x="1130300" y="16706479"/>
          <a:ext cx="889000" cy="1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46289</xdr:rowOff>
    </xdr:from>
    <xdr:to>
      <xdr:col>24</xdr:col>
      <xdr:colOff>114300</xdr:colOff>
      <xdr:row>94</xdr:row>
      <xdr:rowOff>147889</xdr:rowOff>
    </xdr:to>
    <xdr:sp macro="" textlink="">
      <xdr:nvSpPr>
        <xdr:cNvPr id="254" name="楕円 253"/>
        <xdr:cNvSpPr/>
      </xdr:nvSpPr>
      <xdr:spPr>
        <a:xfrm>
          <a:off x="4584700" y="161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69166</xdr:rowOff>
    </xdr:from>
    <xdr:ext cx="534377" cy="259045"/>
    <xdr:sp macro="" textlink="">
      <xdr:nvSpPr>
        <xdr:cNvPr id="255" name="衛生費該当値テキスト"/>
        <xdr:cNvSpPr txBox="1"/>
      </xdr:nvSpPr>
      <xdr:spPr>
        <a:xfrm>
          <a:off x="4686300" y="160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115646</xdr:rowOff>
    </xdr:from>
    <xdr:to>
      <xdr:col>20</xdr:col>
      <xdr:colOff>38100</xdr:colOff>
      <xdr:row>96</xdr:row>
      <xdr:rowOff>45796</xdr:rowOff>
    </xdr:to>
    <xdr:sp macro="" textlink="">
      <xdr:nvSpPr>
        <xdr:cNvPr id="256" name="楕円 255"/>
        <xdr:cNvSpPr/>
      </xdr:nvSpPr>
      <xdr:spPr>
        <a:xfrm>
          <a:off x="3746500" y="16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36923</xdr:rowOff>
    </xdr:from>
    <xdr:ext cx="534377" cy="259045"/>
    <xdr:sp macro="" textlink="">
      <xdr:nvSpPr>
        <xdr:cNvPr id="257" name="テキスト ボックス 256"/>
        <xdr:cNvSpPr txBox="1"/>
      </xdr:nvSpPr>
      <xdr:spPr>
        <a:xfrm>
          <a:off x="3530111" y="164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140015</xdr:rowOff>
    </xdr:from>
    <xdr:to>
      <xdr:col>15</xdr:col>
      <xdr:colOff>101600</xdr:colOff>
      <xdr:row>97</xdr:row>
      <xdr:rowOff>70165</xdr:rowOff>
    </xdr:to>
    <xdr:sp macro="" textlink="">
      <xdr:nvSpPr>
        <xdr:cNvPr id="258" name="楕円 257"/>
        <xdr:cNvSpPr/>
      </xdr:nvSpPr>
      <xdr:spPr>
        <a:xfrm>
          <a:off x="2857500" y="165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61292</xdr:rowOff>
    </xdr:from>
    <xdr:ext cx="534377" cy="259045"/>
    <xdr:sp macro="" textlink="">
      <xdr:nvSpPr>
        <xdr:cNvPr id="259" name="テキスト ボックス 258"/>
        <xdr:cNvSpPr txBox="1"/>
      </xdr:nvSpPr>
      <xdr:spPr>
        <a:xfrm>
          <a:off x="2641111" y="166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25029</xdr:rowOff>
    </xdr:from>
    <xdr:to>
      <xdr:col>10</xdr:col>
      <xdr:colOff>165100</xdr:colOff>
      <xdr:row>97</xdr:row>
      <xdr:rowOff>126629</xdr:rowOff>
    </xdr:to>
    <xdr:sp macro="" textlink="">
      <xdr:nvSpPr>
        <xdr:cNvPr id="260" name="楕円 259"/>
        <xdr:cNvSpPr/>
      </xdr:nvSpPr>
      <xdr:spPr>
        <a:xfrm>
          <a:off x="1968500" y="166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117756</xdr:rowOff>
    </xdr:from>
    <xdr:ext cx="534377" cy="259045"/>
    <xdr:sp macro="" textlink="">
      <xdr:nvSpPr>
        <xdr:cNvPr id="261" name="テキスト ボックス 260"/>
        <xdr:cNvSpPr txBox="1"/>
      </xdr:nvSpPr>
      <xdr:spPr>
        <a:xfrm>
          <a:off x="1752111" y="1674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152177</xdr:rowOff>
    </xdr:from>
    <xdr:to>
      <xdr:col>6</xdr:col>
      <xdr:colOff>38100</xdr:colOff>
      <xdr:row>98</xdr:row>
      <xdr:rowOff>82327</xdr:rowOff>
    </xdr:to>
    <xdr:sp macro="" textlink="">
      <xdr:nvSpPr>
        <xdr:cNvPr id="262" name="楕円 261"/>
        <xdr:cNvSpPr/>
      </xdr:nvSpPr>
      <xdr:spPr>
        <a:xfrm>
          <a:off x="1079500" y="167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73454</xdr:rowOff>
    </xdr:from>
    <xdr:ext cx="534377" cy="259045"/>
    <xdr:sp macro="" textlink="">
      <xdr:nvSpPr>
        <xdr:cNvPr id="263" name="テキスト ボックス 262"/>
        <xdr:cNvSpPr txBox="1"/>
      </xdr:nvSpPr>
      <xdr:spPr>
        <a:xfrm>
          <a:off x="863111"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101295</xdr:rowOff>
    </xdr:from>
    <xdr:to>
      <xdr:col>55</xdr:col>
      <xdr:colOff>0</xdr:colOff>
      <xdr:row>38</xdr:row>
      <xdr:rowOff>104039</xdr:rowOff>
    </xdr:to>
    <xdr:cxnSp macro="">
      <xdr:nvCxnSpPr>
        <xdr:cNvPr id="290" name="直線コネクタ 289"/>
        <xdr:cNvCxnSpPr/>
      </xdr:nvCxnSpPr>
      <xdr:spPr>
        <a:xfrm flipV="1">
          <a:off x="9639300" y="661639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82093</xdr:rowOff>
    </xdr:from>
    <xdr:to>
      <xdr:col>50</xdr:col>
      <xdr:colOff>114300</xdr:colOff>
      <xdr:row>38</xdr:row>
      <xdr:rowOff>104039</xdr:rowOff>
    </xdr:to>
    <xdr:cxnSp macro="">
      <xdr:nvCxnSpPr>
        <xdr:cNvPr id="293" name="直線コネクタ 292"/>
        <xdr:cNvCxnSpPr/>
      </xdr:nvCxnSpPr>
      <xdr:spPr>
        <a:xfrm>
          <a:off x="8750300" y="659719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82093</xdr:rowOff>
    </xdr:from>
    <xdr:to>
      <xdr:col>45</xdr:col>
      <xdr:colOff>177800</xdr:colOff>
      <xdr:row>38</xdr:row>
      <xdr:rowOff>88494</xdr:rowOff>
    </xdr:to>
    <xdr:cxnSp macro="">
      <xdr:nvCxnSpPr>
        <xdr:cNvPr id="296" name="直線コネクタ 295"/>
        <xdr:cNvCxnSpPr/>
      </xdr:nvCxnSpPr>
      <xdr:spPr>
        <a:xfrm flipV="1">
          <a:off x="7861300" y="659719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88494</xdr:rowOff>
    </xdr:from>
    <xdr:to>
      <xdr:col>41</xdr:col>
      <xdr:colOff>50800</xdr:colOff>
      <xdr:row>38</xdr:row>
      <xdr:rowOff>89636</xdr:rowOff>
    </xdr:to>
    <xdr:cxnSp macro="">
      <xdr:nvCxnSpPr>
        <xdr:cNvPr id="299" name="直線コネクタ 298"/>
        <xdr:cNvCxnSpPr/>
      </xdr:nvCxnSpPr>
      <xdr:spPr>
        <a:xfrm flipV="1">
          <a:off x="6972300" y="660359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50495</xdr:rowOff>
    </xdr:from>
    <xdr:to>
      <xdr:col>55</xdr:col>
      <xdr:colOff>50800</xdr:colOff>
      <xdr:row>38</xdr:row>
      <xdr:rowOff>152095</xdr:rowOff>
    </xdr:to>
    <xdr:sp macro="" textlink="">
      <xdr:nvSpPr>
        <xdr:cNvPr id="309" name="楕円 308"/>
        <xdr:cNvSpPr/>
      </xdr:nvSpPr>
      <xdr:spPr>
        <a:xfrm>
          <a:off x="104267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136872</xdr:rowOff>
    </xdr:from>
    <xdr:ext cx="378565" cy="259045"/>
    <xdr:sp macro="" textlink="">
      <xdr:nvSpPr>
        <xdr:cNvPr id="310" name="労働費該当値テキスト"/>
        <xdr:cNvSpPr txBox="1"/>
      </xdr:nvSpPr>
      <xdr:spPr>
        <a:xfrm>
          <a:off x="10528300" y="64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53239</xdr:rowOff>
    </xdr:from>
    <xdr:to>
      <xdr:col>50</xdr:col>
      <xdr:colOff>165100</xdr:colOff>
      <xdr:row>38</xdr:row>
      <xdr:rowOff>154839</xdr:rowOff>
    </xdr:to>
    <xdr:sp macro="" textlink="">
      <xdr:nvSpPr>
        <xdr:cNvPr id="311" name="楕円 310"/>
        <xdr:cNvSpPr/>
      </xdr:nvSpPr>
      <xdr:spPr>
        <a:xfrm>
          <a:off x="9588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145966</xdr:rowOff>
    </xdr:from>
    <xdr:ext cx="378565" cy="259045"/>
    <xdr:sp macro="" textlink="">
      <xdr:nvSpPr>
        <xdr:cNvPr id="312" name="テキスト ボックス 311"/>
        <xdr:cNvSpPr txBox="1"/>
      </xdr:nvSpPr>
      <xdr:spPr>
        <a:xfrm>
          <a:off x="9450017" y="666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31293</xdr:rowOff>
    </xdr:from>
    <xdr:to>
      <xdr:col>46</xdr:col>
      <xdr:colOff>38100</xdr:colOff>
      <xdr:row>38</xdr:row>
      <xdr:rowOff>132893</xdr:rowOff>
    </xdr:to>
    <xdr:sp macro="" textlink="">
      <xdr:nvSpPr>
        <xdr:cNvPr id="313" name="楕円 312"/>
        <xdr:cNvSpPr/>
      </xdr:nvSpPr>
      <xdr:spPr>
        <a:xfrm>
          <a:off x="8699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314" name="テキスト ボックス 313"/>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37694</xdr:rowOff>
    </xdr:from>
    <xdr:to>
      <xdr:col>41</xdr:col>
      <xdr:colOff>101600</xdr:colOff>
      <xdr:row>38</xdr:row>
      <xdr:rowOff>139294</xdr:rowOff>
    </xdr:to>
    <xdr:sp macro="" textlink="">
      <xdr:nvSpPr>
        <xdr:cNvPr id="315" name="楕円 314"/>
        <xdr:cNvSpPr/>
      </xdr:nvSpPr>
      <xdr:spPr>
        <a:xfrm>
          <a:off x="7810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130421</xdr:rowOff>
    </xdr:from>
    <xdr:ext cx="378565" cy="259045"/>
    <xdr:sp macro="" textlink="">
      <xdr:nvSpPr>
        <xdr:cNvPr id="316" name="テキスト ボックス 315"/>
        <xdr:cNvSpPr txBox="1"/>
      </xdr:nvSpPr>
      <xdr:spPr>
        <a:xfrm>
          <a:off x="7672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38836</xdr:rowOff>
    </xdr:from>
    <xdr:to>
      <xdr:col>36</xdr:col>
      <xdr:colOff>165100</xdr:colOff>
      <xdr:row>38</xdr:row>
      <xdr:rowOff>140436</xdr:rowOff>
    </xdr:to>
    <xdr:sp macro="" textlink="">
      <xdr:nvSpPr>
        <xdr:cNvPr id="317" name="楕円 316"/>
        <xdr:cNvSpPr/>
      </xdr:nvSpPr>
      <xdr:spPr>
        <a:xfrm>
          <a:off x="69215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131563</xdr:rowOff>
    </xdr:from>
    <xdr:ext cx="378565" cy="259045"/>
    <xdr:sp macro="" textlink="">
      <xdr:nvSpPr>
        <xdr:cNvPr id="318" name="テキスト ボックス 317"/>
        <xdr:cNvSpPr txBox="1"/>
      </xdr:nvSpPr>
      <xdr:spPr>
        <a:xfrm>
          <a:off x="6783017" y="6646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146421</xdr:rowOff>
    </xdr:from>
    <xdr:to>
      <xdr:col>55</xdr:col>
      <xdr:colOff>0</xdr:colOff>
      <xdr:row>56</xdr:row>
      <xdr:rowOff>165303</xdr:rowOff>
    </xdr:to>
    <xdr:cxnSp macro="">
      <xdr:nvCxnSpPr>
        <xdr:cNvPr id="345" name="直線コネクタ 344"/>
        <xdr:cNvCxnSpPr/>
      </xdr:nvCxnSpPr>
      <xdr:spPr>
        <a:xfrm flipV="1">
          <a:off x="9639300" y="9747621"/>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165303</xdr:rowOff>
    </xdr:from>
    <xdr:to>
      <xdr:col>50</xdr:col>
      <xdr:colOff>114300</xdr:colOff>
      <xdr:row>57</xdr:row>
      <xdr:rowOff>2632</xdr:rowOff>
    </xdr:to>
    <xdr:cxnSp macro="">
      <xdr:nvCxnSpPr>
        <xdr:cNvPr id="348" name="直線コネクタ 347"/>
        <xdr:cNvCxnSpPr/>
      </xdr:nvCxnSpPr>
      <xdr:spPr>
        <a:xfrm flipV="1">
          <a:off x="8750300" y="9766503"/>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0" name="テキスト ボックス 349"/>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2632</xdr:rowOff>
    </xdr:from>
    <xdr:to>
      <xdr:col>45</xdr:col>
      <xdr:colOff>177800</xdr:colOff>
      <xdr:row>57</xdr:row>
      <xdr:rowOff>5741</xdr:rowOff>
    </xdr:to>
    <xdr:cxnSp macro="">
      <xdr:nvCxnSpPr>
        <xdr:cNvPr id="351" name="直線コネクタ 350"/>
        <xdr:cNvCxnSpPr/>
      </xdr:nvCxnSpPr>
      <xdr:spPr>
        <a:xfrm flipV="1">
          <a:off x="7861300" y="977528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5741</xdr:rowOff>
    </xdr:from>
    <xdr:to>
      <xdr:col>41</xdr:col>
      <xdr:colOff>50800</xdr:colOff>
      <xdr:row>57</xdr:row>
      <xdr:rowOff>35458</xdr:rowOff>
    </xdr:to>
    <xdr:cxnSp macro="">
      <xdr:nvCxnSpPr>
        <xdr:cNvPr id="354" name="直線コネクタ 353"/>
        <xdr:cNvCxnSpPr/>
      </xdr:nvCxnSpPr>
      <xdr:spPr>
        <a:xfrm flipV="1">
          <a:off x="6972300" y="977839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95621</xdr:rowOff>
    </xdr:from>
    <xdr:to>
      <xdr:col>55</xdr:col>
      <xdr:colOff>50800</xdr:colOff>
      <xdr:row>57</xdr:row>
      <xdr:rowOff>25771</xdr:rowOff>
    </xdr:to>
    <xdr:sp macro="" textlink="">
      <xdr:nvSpPr>
        <xdr:cNvPr id="364" name="楕円 363"/>
        <xdr:cNvSpPr/>
      </xdr:nvSpPr>
      <xdr:spPr>
        <a:xfrm>
          <a:off x="10426700" y="96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118498</xdr:rowOff>
    </xdr:from>
    <xdr:ext cx="469744" cy="259045"/>
    <xdr:sp macro="" textlink="">
      <xdr:nvSpPr>
        <xdr:cNvPr id="365" name="農林水産業費該当値テキスト"/>
        <xdr:cNvSpPr txBox="1"/>
      </xdr:nvSpPr>
      <xdr:spPr>
        <a:xfrm>
          <a:off x="10528300" y="954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114503</xdr:rowOff>
    </xdr:from>
    <xdr:to>
      <xdr:col>50</xdr:col>
      <xdr:colOff>165100</xdr:colOff>
      <xdr:row>57</xdr:row>
      <xdr:rowOff>44653</xdr:rowOff>
    </xdr:to>
    <xdr:sp macro="" textlink="">
      <xdr:nvSpPr>
        <xdr:cNvPr id="366" name="楕円 365"/>
        <xdr:cNvSpPr/>
      </xdr:nvSpPr>
      <xdr:spPr>
        <a:xfrm>
          <a:off x="95885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61180</xdr:rowOff>
    </xdr:from>
    <xdr:ext cx="469744" cy="259045"/>
    <xdr:sp macro="" textlink="">
      <xdr:nvSpPr>
        <xdr:cNvPr id="367" name="テキスト ボックス 366"/>
        <xdr:cNvSpPr txBox="1"/>
      </xdr:nvSpPr>
      <xdr:spPr>
        <a:xfrm>
          <a:off x="9404428" y="949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123282</xdr:rowOff>
    </xdr:from>
    <xdr:to>
      <xdr:col>46</xdr:col>
      <xdr:colOff>38100</xdr:colOff>
      <xdr:row>57</xdr:row>
      <xdr:rowOff>53432</xdr:rowOff>
    </xdr:to>
    <xdr:sp macro="" textlink="">
      <xdr:nvSpPr>
        <xdr:cNvPr id="368" name="楕円 367"/>
        <xdr:cNvSpPr/>
      </xdr:nvSpPr>
      <xdr:spPr>
        <a:xfrm>
          <a:off x="8699500" y="97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69959</xdr:rowOff>
    </xdr:from>
    <xdr:ext cx="469744" cy="259045"/>
    <xdr:sp macro="" textlink="">
      <xdr:nvSpPr>
        <xdr:cNvPr id="369" name="テキスト ボックス 368"/>
        <xdr:cNvSpPr txBox="1"/>
      </xdr:nvSpPr>
      <xdr:spPr>
        <a:xfrm>
          <a:off x="8515428" y="94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126391</xdr:rowOff>
    </xdr:from>
    <xdr:to>
      <xdr:col>41</xdr:col>
      <xdr:colOff>101600</xdr:colOff>
      <xdr:row>57</xdr:row>
      <xdr:rowOff>56541</xdr:rowOff>
    </xdr:to>
    <xdr:sp macro="" textlink="">
      <xdr:nvSpPr>
        <xdr:cNvPr id="370" name="楕円 369"/>
        <xdr:cNvSpPr/>
      </xdr:nvSpPr>
      <xdr:spPr>
        <a:xfrm>
          <a:off x="7810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71" name="テキスト ボックス 370"/>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156108</xdr:rowOff>
    </xdr:from>
    <xdr:to>
      <xdr:col>36</xdr:col>
      <xdr:colOff>165100</xdr:colOff>
      <xdr:row>57</xdr:row>
      <xdr:rowOff>86258</xdr:rowOff>
    </xdr:to>
    <xdr:sp macro="" textlink="">
      <xdr:nvSpPr>
        <xdr:cNvPr id="372" name="楕円 371"/>
        <xdr:cNvSpPr/>
      </xdr:nvSpPr>
      <xdr:spPr>
        <a:xfrm>
          <a:off x="6921500" y="97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102785</xdr:rowOff>
    </xdr:from>
    <xdr:ext cx="469744" cy="259045"/>
    <xdr:sp macro="" textlink="">
      <xdr:nvSpPr>
        <xdr:cNvPr id="373" name="テキスト ボックス 372"/>
        <xdr:cNvSpPr txBox="1"/>
      </xdr:nvSpPr>
      <xdr:spPr>
        <a:xfrm>
          <a:off x="6737428" y="953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142272</xdr:rowOff>
    </xdr:from>
    <xdr:to>
      <xdr:col>55</xdr:col>
      <xdr:colOff>0</xdr:colOff>
      <xdr:row>78</xdr:row>
      <xdr:rowOff>155206</xdr:rowOff>
    </xdr:to>
    <xdr:cxnSp macro="">
      <xdr:nvCxnSpPr>
        <xdr:cNvPr id="402" name="直線コネクタ 401"/>
        <xdr:cNvCxnSpPr/>
      </xdr:nvCxnSpPr>
      <xdr:spPr>
        <a:xfrm flipV="1">
          <a:off x="9639300" y="13515372"/>
          <a:ext cx="8382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140100</xdr:rowOff>
    </xdr:from>
    <xdr:to>
      <xdr:col>50</xdr:col>
      <xdr:colOff>114300</xdr:colOff>
      <xdr:row>78</xdr:row>
      <xdr:rowOff>155206</xdr:rowOff>
    </xdr:to>
    <xdr:cxnSp macro="">
      <xdr:nvCxnSpPr>
        <xdr:cNvPr id="405" name="直線コネクタ 404"/>
        <xdr:cNvCxnSpPr/>
      </xdr:nvCxnSpPr>
      <xdr:spPr>
        <a:xfrm>
          <a:off x="8750300" y="13513200"/>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140100</xdr:rowOff>
    </xdr:from>
    <xdr:to>
      <xdr:col>45</xdr:col>
      <xdr:colOff>177800</xdr:colOff>
      <xdr:row>78</xdr:row>
      <xdr:rowOff>159913</xdr:rowOff>
    </xdr:to>
    <xdr:cxnSp macro="">
      <xdr:nvCxnSpPr>
        <xdr:cNvPr id="408" name="直線コネクタ 407"/>
        <xdr:cNvCxnSpPr/>
      </xdr:nvCxnSpPr>
      <xdr:spPr>
        <a:xfrm flipV="1">
          <a:off x="7861300" y="13513200"/>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159913</xdr:rowOff>
    </xdr:from>
    <xdr:to>
      <xdr:col>41</xdr:col>
      <xdr:colOff>50800</xdr:colOff>
      <xdr:row>78</xdr:row>
      <xdr:rowOff>168523</xdr:rowOff>
    </xdr:to>
    <xdr:cxnSp macro="">
      <xdr:nvCxnSpPr>
        <xdr:cNvPr id="411" name="直線コネクタ 410"/>
        <xdr:cNvCxnSpPr/>
      </xdr:nvCxnSpPr>
      <xdr:spPr>
        <a:xfrm flipV="1">
          <a:off x="6972300" y="1353301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91472</xdr:rowOff>
    </xdr:from>
    <xdr:to>
      <xdr:col>55</xdr:col>
      <xdr:colOff>50800</xdr:colOff>
      <xdr:row>79</xdr:row>
      <xdr:rowOff>21622</xdr:rowOff>
    </xdr:to>
    <xdr:sp macro="" textlink="">
      <xdr:nvSpPr>
        <xdr:cNvPr id="421" name="楕円 420"/>
        <xdr:cNvSpPr/>
      </xdr:nvSpPr>
      <xdr:spPr>
        <a:xfrm>
          <a:off x="10426700" y="134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6399</xdr:rowOff>
    </xdr:from>
    <xdr:ext cx="469744" cy="259045"/>
    <xdr:sp macro="" textlink="">
      <xdr:nvSpPr>
        <xdr:cNvPr id="422" name="商工費該当値テキスト"/>
        <xdr:cNvSpPr txBox="1"/>
      </xdr:nvSpPr>
      <xdr:spPr>
        <a:xfrm>
          <a:off x="10528300" y="1337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104406</xdr:rowOff>
    </xdr:from>
    <xdr:to>
      <xdr:col>50</xdr:col>
      <xdr:colOff>165100</xdr:colOff>
      <xdr:row>79</xdr:row>
      <xdr:rowOff>34556</xdr:rowOff>
    </xdr:to>
    <xdr:sp macro="" textlink="">
      <xdr:nvSpPr>
        <xdr:cNvPr id="423" name="楕円 422"/>
        <xdr:cNvSpPr/>
      </xdr:nvSpPr>
      <xdr:spPr>
        <a:xfrm>
          <a:off x="9588500" y="134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25683</xdr:rowOff>
    </xdr:from>
    <xdr:ext cx="469744" cy="259045"/>
    <xdr:sp macro="" textlink="">
      <xdr:nvSpPr>
        <xdr:cNvPr id="424" name="テキスト ボックス 423"/>
        <xdr:cNvSpPr txBox="1"/>
      </xdr:nvSpPr>
      <xdr:spPr>
        <a:xfrm>
          <a:off x="9404428" y="1357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89300</xdr:rowOff>
    </xdr:from>
    <xdr:to>
      <xdr:col>46</xdr:col>
      <xdr:colOff>38100</xdr:colOff>
      <xdr:row>79</xdr:row>
      <xdr:rowOff>19450</xdr:rowOff>
    </xdr:to>
    <xdr:sp macro="" textlink="">
      <xdr:nvSpPr>
        <xdr:cNvPr id="425" name="楕円 424"/>
        <xdr:cNvSpPr/>
      </xdr:nvSpPr>
      <xdr:spPr>
        <a:xfrm>
          <a:off x="8699500" y="134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10577</xdr:rowOff>
    </xdr:from>
    <xdr:ext cx="469744" cy="259045"/>
    <xdr:sp macro="" textlink="">
      <xdr:nvSpPr>
        <xdr:cNvPr id="426" name="テキスト ボックス 425"/>
        <xdr:cNvSpPr txBox="1"/>
      </xdr:nvSpPr>
      <xdr:spPr>
        <a:xfrm>
          <a:off x="8515428" y="1355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109113</xdr:rowOff>
    </xdr:from>
    <xdr:to>
      <xdr:col>41</xdr:col>
      <xdr:colOff>101600</xdr:colOff>
      <xdr:row>79</xdr:row>
      <xdr:rowOff>39263</xdr:rowOff>
    </xdr:to>
    <xdr:sp macro="" textlink="">
      <xdr:nvSpPr>
        <xdr:cNvPr id="427" name="楕円 426"/>
        <xdr:cNvSpPr/>
      </xdr:nvSpPr>
      <xdr:spPr>
        <a:xfrm>
          <a:off x="7810500" y="13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30390</xdr:rowOff>
    </xdr:from>
    <xdr:ext cx="469744" cy="259045"/>
    <xdr:sp macro="" textlink="">
      <xdr:nvSpPr>
        <xdr:cNvPr id="428" name="テキスト ボックス 427"/>
        <xdr:cNvSpPr txBox="1"/>
      </xdr:nvSpPr>
      <xdr:spPr>
        <a:xfrm>
          <a:off x="7626428" y="1357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117723</xdr:rowOff>
    </xdr:from>
    <xdr:to>
      <xdr:col>36</xdr:col>
      <xdr:colOff>165100</xdr:colOff>
      <xdr:row>79</xdr:row>
      <xdr:rowOff>47873</xdr:rowOff>
    </xdr:to>
    <xdr:sp macro="" textlink="">
      <xdr:nvSpPr>
        <xdr:cNvPr id="429" name="楕円 428"/>
        <xdr:cNvSpPr/>
      </xdr:nvSpPr>
      <xdr:spPr>
        <a:xfrm>
          <a:off x="6921500" y="134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39000</xdr:rowOff>
    </xdr:from>
    <xdr:ext cx="469744" cy="259045"/>
    <xdr:sp macro="" textlink="">
      <xdr:nvSpPr>
        <xdr:cNvPr id="430" name="テキスト ボックス 429"/>
        <xdr:cNvSpPr txBox="1"/>
      </xdr:nvSpPr>
      <xdr:spPr>
        <a:xfrm>
          <a:off x="6737428" y="1358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92514</xdr:rowOff>
    </xdr:from>
    <xdr:to>
      <xdr:col>55</xdr:col>
      <xdr:colOff>0</xdr:colOff>
      <xdr:row>94</xdr:row>
      <xdr:rowOff>125907</xdr:rowOff>
    </xdr:to>
    <xdr:cxnSp macro="">
      <xdr:nvCxnSpPr>
        <xdr:cNvPr id="460" name="直線コネクタ 459"/>
        <xdr:cNvCxnSpPr/>
      </xdr:nvCxnSpPr>
      <xdr:spPr>
        <a:xfrm flipV="1">
          <a:off x="9639300" y="16208814"/>
          <a:ext cx="838200" cy="3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77595</xdr:rowOff>
    </xdr:from>
    <xdr:ext cx="534377" cy="259045"/>
    <xdr:sp macro="" textlink="">
      <xdr:nvSpPr>
        <xdr:cNvPr id="461" name="土木費平均値テキスト"/>
        <xdr:cNvSpPr txBox="1"/>
      </xdr:nvSpPr>
      <xdr:spPr>
        <a:xfrm>
          <a:off x="10528300" y="1653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125907</xdr:rowOff>
    </xdr:from>
    <xdr:to>
      <xdr:col>50</xdr:col>
      <xdr:colOff>114300</xdr:colOff>
      <xdr:row>95</xdr:row>
      <xdr:rowOff>132232</xdr:rowOff>
    </xdr:to>
    <xdr:cxnSp macro="">
      <xdr:nvCxnSpPr>
        <xdr:cNvPr id="463" name="直線コネクタ 462"/>
        <xdr:cNvCxnSpPr/>
      </xdr:nvCxnSpPr>
      <xdr:spPr>
        <a:xfrm flipV="1">
          <a:off x="8750300" y="16242207"/>
          <a:ext cx="889000" cy="1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36771</xdr:rowOff>
    </xdr:from>
    <xdr:ext cx="534377" cy="259045"/>
    <xdr:sp macro="" textlink="">
      <xdr:nvSpPr>
        <xdr:cNvPr id="465" name="テキスト ボックス 464"/>
        <xdr:cNvSpPr txBox="1"/>
      </xdr:nvSpPr>
      <xdr:spPr>
        <a:xfrm>
          <a:off x="9372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132232</xdr:rowOff>
    </xdr:from>
    <xdr:to>
      <xdr:col>45</xdr:col>
      <xdr:colOff>177800</xdr:colOff>
      <xdr:row>95</xdr:row>
      <xdr:rowOff>157835</xdr:rowOff>
    </xdr:to>
    <xdr:cxnSp macro="">
      <xdr:nvCxnSpPr>
        <xdr:cNvPr id="466" name="直線コネクタ 465"/>
        <xdr:cNvCxnSpPr/>
      </xdr:nvCxnSpPr>
      <xdr:spPr>
        <a:xfrm flipV="1">
          <a:off x="7861300" y="1641998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68" name="テキスト ボックス 467"/>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145205</xdr:rowOff>
    </xdr:from>
    <xdr:to>
      <xdr:col>41</xdr:col>
      <xdr:colOff>50800</xdr:colOff>
      <xdr:row>95</xdr:row>
      <xdr:rowOff>157835</xdr:rowOff>
    </xdr:to>
    <xdr:cxnSp macro="">
      <xdr:nvCxnSpPr>
        <xdr:cNvPr id="469" name="直線コネクタ 468"/>
        <xdr:cNvCxnSpPr/>
      </xdr:nvCxnSpPr>
      <xdr:spPr>
        <a:xfrm>
          <a:off x="6972300" y="16432955"/>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1" name="テキスト ボックス 470"/>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3" name="テキスト ボックス 472"/>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41714</xdr:rowOff>
    </xdr:from>
    <xdr:to>
      <xdr:col>55</xdr:col>
      <xdr:colOff>50800</xdr:colOff>
      <xdr:row>94</xdr:row>
      <xdr:rowOff>143314</xdr:rowOff>
    </xdr:to>
    <xdr:sp macro="" textlink="">
      <xdr:nvSpPr>
        <xdr:cNvPr id="479" name="楕円 478"/>
        <xdr:cNvSpPr/>
      </xdr:nvSpPr>
      <xdr:spPr>
        <a:xfrm>
          <a:off x="10426700" y="161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64591</xdr:rowOff>
    </xdr:from>
    <xdr:ext cx="534377" cy="259045"/>
    <xdr:sp macro="" textlink="">
      <xdr:nvSpPr>
        <xdr:cNvPr id="480" name="土木費該当値テキスト"/>
        <xdr:cNvSpPr txBox="1"/>
      </xdr:nvSpPr>
      <xdr:spPr>
        <a:xfrm>
          <a:off x="10528300" y="160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75107</xdr:rowOff>
    </xdr:from>
    <xdr:to>
      <xdr:col>50</xdr:col>
      <xdr:colOff>165100</xdr:colOff>
      <xdr:row>95</xdr:row>
      <xdr:rowOff>5257</xdr:rowOff>
    </xdr:to>
    <xdr:sp macro="" textlink="">
      <xdr:nvSpPr>
        <xdr:cNvPr id="481" name="楕円 480"/>
        <xdr:cNvSpPr/>
      </xdr:nvSpPr>
      <xdr:spPr>
        <a:xfrm>
          <a:off x="9588500" y="161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21784</xdr:rowOff>
    </xdr:from>
    <xdr:ext cx="534377" cy="259045"/>
    <xdr:sp macro="" textlink="">
      <xdr:nvSpPr>
        <xdr:cNvPr id="482" name="テキスト ボックス 481"/>
        <xdr:cNvSpPr txBox="1"/>
      </xdr:nvSpPr>
      <xdr:spPr>
        <a:xfrm>
          <a:off x="9372111" y="159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81432</xdr:rowOff>
    </xdr:from>
    <xdr:to>
      <xdr:col>46</xdr:col>
      <xdr:colOff>38100</xdr:colOff>
      <xdr:row>96</xdr:row>
      <xdr:rowOff>11582</xdr:rowOff>
    </xdr:to>
    <xdr:sp macro="" textlink="">
      <xdr:nvSpPr>
        <xdr:cNvPr id="483" name="楕円 482"/>
        <xdr:cNvSpPr/>
      </xdr:nvSpPr>
      <xdr:spPr>
        <a:xfrm>
          <a:off x="8699500" y="16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28109</xdr:rowOff>
    </xdr:from>
    <xdr:ext cx="534377" cy="259045"/>
    <xdr:sp macro="" textlink="">
      <xdr:nvSpPr>
        <xdr:cNvPr id="484" name="テキスト ボックス 483"/>
        <xdr:cNvSpPr txBox="1"/>
      </xdr:nvSpPr>
      <xdr:spPr>
        <a:xfrm>
          <a:off x="8483111" y="161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107035</xdr:rowOff>
    </xdr:from>
    <xdr:to>
      <xdr:col>41</xdr:col>
      <xdr:colOff>101600</xdr:colOff>
      <xdr:row>96</xdr:row>
      <xdr:rowOff>37185</xdr:rowOff>
    </xdr:to>
    <xdr:sp macro="" textlink="">
      <xdr:nvSpPr>
        <xdr:cNvPr id="485" name="楕円 484"/>
        <xdr:cNvSpPr/>
      </xdr:nvSpPr>
      <xdr:spPr>
        <a:xfrm>
          <a:off x="7810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53712</xdr:rowOff>
    </xdr:from>
    <xdr:ext cx="534377" cy="259045"/>
    <xdr:sp macro="" textlink="">
      <xdr:nvSpPr>
        <xdr:cNvPr id="486" name="テキスト ボックス 485"/>
        <xdr:cNvSpPr txBox="1"/>
      </xdr:nvSpPr>
      <xdr:spPr>
        <a:xfrm>
          <a:off x="7594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94405</xdr:rowOff>
    </xdr:from>
    <xdr:to>
      <xdr:col>36</xdr:col>
      <xdr:colOff>165100</xdr:colOff>
      <xdr:row>96</xdr:row>
      <xdr:rowOff>24555</xdr:rowOff>
    </xdr:to>
    <xdr:sp macro="" textlink="">
      <xdr:nvSpPr>
        <xdr:cNvPr id="487" name="楕円 486"/>
        <xdr:cNvSpPr/>
      </xdr:nvSpPr>
      <xdr:spPr>
        <a:xfrm>
          <a:off x="6921500" y="163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41082</xdr:rowOff>
    </xdr:from>
    <xdr:ext cx="534377" cy="259045"/>
    <xdr:sp macro="" textlink="">
      <xdr:nvSpPr>
        <xdr:cNvPr id="488" name="テキスト ボックス 487"/>
        <xdr:cNvSpPr txBox="1"/>
      </xdr:nvSpPr>
      <xdr:spPr>
        <a:xfrm>
          <a:off x="6705111" y="161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129794</xdr:rowOff>
    </xdr:from>
    <xdr:to>
      <xdr:col>85</xdr:col>
      <xdr:colOff>127000</xdr:colOff>
      <xdr:row>36</xdr:row>
      <xdr:rowOff>148590</xdr:rowOff>
    </xdr:to>
    <xdr:cxnSp macro="">
      <xdr:nvCxnSpPr>
        <xdr:cNvPr id="518" name="直線コネクタ 517"/>
        <xdr:cNvCxnSpPr/>
      </xdr:nvCxnSpPr>
      <xdr:spPr>
        <a:xfrm>
          <a:off x="15481300" y="6301994"/>
          <a:ext cx="8382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19"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90805</xdr:rowOff>
    </xdr:from>
    <xdr:to>
      <xdr:col>81</xdr:col>
      <xdr:colOff>50800</xdr:colOff>
      <xdr:row>36</xdr:row>
      <xdr:rowOff>129794</xdr:rowOff>
    </xdr:to>
    <xdr:cxnSp macro="">
      <xdr:nvCxnSpPr>
        <xdr:cNvPr id="521" name="直線コネクタ 520"/>
        <xdr:cNvCxnSpPr/>
      </xdr:nvCxnSpPr>
      <xdr:spPr>
        <a:xfrm>
          <a:off x="14592300" y="6263005"/>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86487</xdr:rowOff>
    </xdr:from>
    <xdr:to>
      <xdr:col>76</xdr:col>
      <xdr:colOff>114300</xdr:colOff>
      <xdr:row>36</xdr:row>
      <xdr:rowOff>90805</xdr:rowOff>
    </xdr:to>
    <xdr:cxnSp macro="">
      <xdr:nvCxnSpPr>
        <xdr:cNvPr id="524" name="直線コネクタ 523"/>
        <xdr:cNvCxnSpPr/>
      </xdr:nvCxnSpPr>
      <xdr:spPr>
        <a:xfrm>
          <a:off x="13703300" y="6258687"/>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83820</xdr:rowOff>
    </xdr:from>
    <xdr:to>
      <xdr:col>71</xdr:col>
      <xdr:colOff>177800</xdr:colOff>
      <xdr:row>36</xdr:row>
      <xdr:rowOff>86487</xdr:rowOff>
    </xdr:to>
    <xdr:cxnSp macro="">
      <xdr:nvCxnSpPr>
        <xdr:cNvPr id="527" name="直線コネクタ 526"/>
        <xdr:cNvCxnSpPr/>
      </xdr:nvCxnSpPr>
      <xdr:spPr>
        <a:xfrm>
          <a:off x="12814300" y="625602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1" name="テキスト ボックス 530"/>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537" name="楕円 536"/>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120667</xdr:rowOff>
    </xdr:from>
    <xdr:ext cx="534377" cy="259045"/>
    <xdr:sp macro="" textlink="">
      <xdr:nvSpPr>
        <xdr:cNvPr id="538" name="消防費該当値テキスト"/>
        <xdr:cNvSpPr txBox="1"/>
      </xdr:nvSpPr>
      <xdr:spPr>
        <a:xfrm>
          <a:off x="16370300"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78994</xdr:rowOff>
    </xdr:from>
    <xdr:to>
      <xdr:col>81</xdr:col>
      <xdr:colOff>101600</xdr:colOff>
      <xdr:row>37</xdr:row>
      <xdr:rowOff>9144</xdr:rowOff>
    </xdr:to>
    <xdr:sp macro="" textlink="">
      <xdr:nvSpPr>
        <xdr:cNvPr id="539" name="楕円 538"/>
        <xdr:cNvSpPr/>
      </xdr:nvSpPr>
      <xdr:spPr>
        <a:xfrm>
          <a:off x="15430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25671</xdr:rowOff>
    </xdr:from>
    <xdr:ext cx="534377" cy="259045"/>
    <xdr:sp macro="" textlink="">
      <xdr:nvSpPr>
        <xdr:cNvPr id="540" name="テキスト ボックス 539"/>
        <xdr:cNvSpPr txBox="1"/>
      </xdr:nvSpPr>
      <xdr:spPr>
        <a:xfrm>
          <a:off x="15214111" y="60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40005</xdr:rowOff>
    </xdr:from>
    <xdr:to>
      <xdr:col>76</xdr:col>
      <xdr:colOff>165100</xdr:colOff>
      <xdr:row>36</xdr:row>
      <xdr:rowOff>141605</xdr:rowOff>
    </xdr:to>
    <xdr:sp macro="" textlink="">
      <xdr:nvSpPr>
        <xdr:cNvPr id="541" name="楕円 540"/>
        <xdr:cNvSpPr/>
      </xdr:nvSpPr>
      <xdr:spPr>
        <a:xfrm>
          <a:off x="14541500" y="62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132732</xdr:rowOff>
    </xdr:from>
    <xdr:ext cx="534377" cy="259045"/>
    <xdr:sp macro="" textlink="">
      <xdr:nvSpPr>
        <xdr:cNvPr id="542" name="テキスト ボックス 541"/>
        <xdr:cNvSpPr txBox="1"/>
      </xdr:nvSpPr>
      <xdr:spPr>
        <a:xfrm>
          <a:off x="14325111" y="63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35687</xdr:rowOff>
    </xdr:from>
    <xdr:to>
      <xdr:col>72</xdr:col>
      <xdr:colOff>38100</xdr:colOff>
      <xdr:row>36</xdr:row>
      <xdr:rowOff>137287</xdr:rowOff>
    </xdr:to>
    <xdr:sp macro="" textlink="">
      <xdr:nvSpPr>
        <xdr:cNvPr id="543" name="楕円 542"/>
        <xdr:cNvSpPr/>
      </xdr:nvSpPr>
      <xdr:spPr>
        <a:xfrm>
          <a:off x="13652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128414</xdr:rowOff>
    </xdr:from>
    <xdr:ext cx="534377" cy="259045"/>
    <xdr:sp macro="" textlink="">
      <xdr:nvSpPr>
        <xdr:cNvPr id="544" name="テキスト ボックス 543"/>
        <xdr:cNvSpPr txBox="1"/>
      </xdr:nvSpPr>
      <xdr:spPr>
        <a:xfrm>
          <a:off x="13436111" y="63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33020</xdr:rowOff>
    </xdr:from>
    <xdr:to>
      <xdr:col>67</xdr:col>
      <xdr:colOff>101600</xdr:colOff>
      <xdr:row>36</xdr:row>
      <xdr:rowOff>134620</xdr:rowOff>
    </xdr:to>
    <xdr:sp macro="" textlink="">
      <xdr:nvSpPr>
        <xdr:cNvPr id="545" name="楕円 544"/>
        <xdr:cNvSpPr/>
      </xdr:nvSpPr>
      <xdr:spPr>
        <a:xfrm>
          <a:off x="1276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151147</xdr:rowOff>
    </xdr:from>
    <xdr:ext cx="534377" cy="259045"/>
    <xdr:sp macro="" textlink="">
      <xdr:nvSpPr>
        <xdr:cNvPr id="546" name="テキスト ボックス 545"/>
        <xdr:cNvSpPr txBox="1"/>
      </xdr:nvSpPr>
      <xdr:spPr>
        <a:xfrm>
          <a:off x="12547111" y="59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90963</xdr:rowOff>
    </xdr:from>
    <xdr:to>
      <xdr:col>85</xdr:col>
      <xdr:colOff>127000</xdr:colOff>
      <xdr:row>53</xdr:row>
      <xdr:rowOff>108541</xdr:rowOff>
    </xdr:to>
    <xdr:cxnSp macro="">
      <xdr:nvCxnSpPr>
        <xdr:cNvPr id="574" name="直線コネクタ 573"/>
        <xdr:cNvCxnSpPr/>
      </xdr:nvCxnSpPr>
      <xdr:spPr>
        <a:xfrm flipV="1">
          <a:off x="15481300" y="9177813"/>
          <a:ext cx="8382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5"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108541</xdr:rowOff>
    </xdr:from>
    <xdr:to>
      <xdr:col>81</xdr:col>
      <xdr:colOff>50800</xdr:colOff>
      <xdr:row>56</xdr:row>
      <xdr:rowOff>90619</xdr:rowOff>
    </xdr:to>
    <xdr:cxnSp macro="">
      <xdr:nvCxnSpPr>
        <xdr:cNvPr id="577" name="直線コネクタ 576"/>
        <xdr:cNvCxnSpPr/>
      </xdr:nvCxnSpPr>
      <xdr:spPr>
        <a:xfrm flipV="1">
          <a:off x="14592300" y="9195391"/>
          <a:ext cx="889000" cy="49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90619</xdr:rowOff>
    </xdr:from>
    <xdr:to>
      <xdr:col>76</xdr:col>
      <xdr:colOff>114300</xdr:colOff>
      <xdr:row>56</xdr:row>
      <xdr:rowOff>137506</xdr:rowOff>
    </xdr:to>
    <xdr:cxnSp macro="">
      <xdr:nvCxnSpPr>
        <xdr:cNvPr id="580" name="直線コネクタ 579"/>
        <xdr:cNvCxnSpPr/>
      </xdr:nvCxnSpPr>
      <xdr:spPr>
        <a:xfrm flipV="1">
          <a:off x="13703300" y="9691819"/>
          <a:ext cx="889000" cy="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2" name="テキスト ボックス 581"/>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137506</xdr:rowOff>
    </xdr:from>
    <xdr:to>
      <xdr:col>71</xdr:col>
      <xdr:colOff>177800</xdr:colOff>
      <xdr:row>57</xdr:row>
      <xdr:rowOff>73497</xdr:rowOff>
    </xdr:to>
    <xdr:cxnSp macro="">
      <xdr:nvCxnSpPr>
        <xdr:cNvPr id="583" name="直線コネクタ 582"/>
        <xdr:cNvCxnSpPr/>
      </xdr:nvCxnSpPr>
      <xdr:spPr>
        <a:xfrm flipV="1">
          <a:off x="12814300" y="9738706"/>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5" name="テキスト ボックス 584"/>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7" name="テキスト ボックス 586"/>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40163</xdr:rowOff>
    </xdr:from>
    <xdr:to>
      <xdr:col>85</xdr:col>
      <xdr:colOff>177800</xdr:colOff>
      <xdr:row>53</xdr:row>
      <xdr:rowOff>141763</xdr:rowOff>
    </xdr:to>
    <xdr:sp macro="" textlink="">
      <xdr:nvSpPr>
        <xdr:cNvPr id="593" name="楕円 592"/>
        <xdr:cNvSpPr/>
      </xdr:nvSpPr>
      <xdr:spPr>
        <a:xfrm>
          <a:off x="16268700" y="91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63040</xdr:rowOff>
    </xdr:from>
    <xdr:ext cx="534377" cy="259045"/>
    <xdr:sp macro="" textlink="">
      <xdr:nvSpPr>
        <xdr:cNvPr id="594" name="教育費該当値テキスト"/>
        <xdr:cNvSpPr txBox="1"/>
      </xdr:nvSpPr>
      <xdr:spPr>
        <a:xfrm>
          <a:off x="16370300" y="89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57741</xdr:rowOff>
    </xdr:from>
    <xdr:to>
      <xdr:col>81</xdr:col>
      <xdr:colOff>101600</xdr:colOff>
      <xdr:row>53</xdr:row>
      <xdr:rowOff>159341</xdr:rowOff>
    </xdr:to>
    <xdr:sp macro="" textlink="">
      <xdr:nvSpPr>
        <xdr:cNvPr id="595" name="楕円 594"/>
        <xdr:cNvSpPr/>
      </xdr:nvSpPr>
      <xdr:spPr>
        <a:xfrm>
          <a:off x="15430500" y="91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4418</xdr:rowOff>
    </xdr:from>
    <xdr:ext cx="534377" cy="259045"/>
    <xdr:sp macro="" textlink="">
      <xdr:nvSpPr>
        <xdr:cNvPr id="596" name="テキスト ボックス 595"/>
        <xdr:cNvSpPr txBox="1"/>
      </xdr:nvSpPr>
      <xdr:spPr>
        <a:xfrm>
          <a:off x="15214111" y="891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39819</xdr:rowOff>
    </xdr:from>
    <xdr:to>
      <xdr:col>76</xdr:col>
      <xdr:colOff>165100</xdr:colOff>
      <xdr:row>56</xdr:row>
      <xdr:rowOff>141419</xdr:rowOff>
    </xdr:to>
    <xdr:sp macro="" textlink="">
      <xdr:nvSpPr>
        <xdr:cNvPr id="597" name="楕円 596"/>
        <xdr:cNvSpPr/>
      </xdr:nvSpPr>
      <xdr:spPr>
        <a:xfrm>
          <a:off x="14541500" y="96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132546</xdr:rowOff>
    </xdr:from>
    <xdr:ext cx="534377" cy="259045"/>
    <xdr:sp macro="" textlink="">
      <xdr:nvSpPr>
        <xdr:cNvPr id="598" name="テキスト ボックス 597"/>
        <xdr:cNvSpPr txBox="1"/>
      </xdr:nvSpPr>
      <xdr:spPr>
        <a:xfrm>
          <a:off x="14325111" y="97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86706</xdr:rowOff>
    </xdr:from>
    <xdr:to>
      <xdr:col>72</xdr:col>
      <xdr:colOff>38100</xdr:colOff>
      <xdr:row>57</xdr:row>
      <xdr:rowOff>16856</xdr:rowOff>
    </xdr:to>
    <xdr:sp macro="" textlink="">
      <xdr:nvSpPr>
        <xdr:cNvPr id="599" name="楕円 598"/>
        <xdr:cNvSpPr/>
      </xdr:nvSpPr>
      <xdr:spPr>
        <a:xfrm>
          <a:off x="13652500" y="96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7983</xdr:rowOff>
    </xdr:from>
    <xdr:ext cx="534377" cy="259045"/>
    <xdr:sp macro="" textlink="">
      <xdr:nvSpPr>
        <xdr:cNvPr id="600" name="テキスト ボックス 599"/>
        <xdr:cNvSpPr txBox="1"/>
      </xdr:nvSpPr>
      <xdr:spPr>
        <a:xfrm>
          <a:off x="13436111" y="978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22697</xdr:rowOff>
    </xdr:from>
    <xdr:to>
      <xdr:col>67</xdr:col>
      <xdr:colOff>101600</xdr:colOff>
      <xdr:row>57</xdr:row>
      <xdr:rowOff>124297</xdr:rowOff>
    </xdr:to>
    <xdr:sp macro="" textlink="">
      <xdr:nvSpPr>
        <xdr:cNvPr id="601" name="楕円 600"/>
        <xdr:cNvSpPr/>
      </xdr:nvSpPr>
      <xdr:spPr>
        <a:xfrm>
          <a:off x="12763500" y="97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115424</xdr:rowOff>
    </xdr:from>
    <xdr:ext cx="534377" cy="259045"/>
    <xdr:sp macro="" textlink="">
      <xdr:nvSpPr>
        <xdr:cNvPr id="602" name="テキスト ボックス 601"/>
        <xdr:cNvSpPr txBox="1"/>
      </xdr:nvSpPr>
      <xdr:spPr>
        <a:xfrm>
          <a:off x="12547111" y="98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142442</xdr:rowOff>
    </xdr:from>
    <xdr:to>
      <xdr:col>85</xdr:col>
      <xdr:colOff>127000</xdr:colOff>
      <xdr:row>77</xdr:row>
      <xdr:rowOff>144729</xdr:rowOff>
    </xdr:to>
    <xdr:cxnSp macro="">
      <xdr:nvCxnSpPr>
        <xdr:cNvPr id="629" name="直線コネクタ 628"/>
        <xdr:cNvCxnSpPr/>
      </xdr:nvCxnSpPr>
      <xdr:spPr>
        <a:xfrm>
          <a:off x="15481300" y="13172642"/>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118076</xdr:rowOff>
    </xdr:from>
    <xdr:ext cx="378565" cy="259045"/>
    <xdr:sp macro="" textlink="">
      <xdr:nvSpPr>
        <xdr:cNvPr id="630" name="災害復旧費平均値テキスト"/>
        <xdr:cNvSpPr txBox="1"/>
      </xdr:nvSpPr>
      <xdr:spPr>
        <a:xfrm>
          <a:off x="16370300" y="13319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40945</xdr:rowOff>
    </xdr:from>
    <xdr:to>
      <xdr:col>81</xdr:col>
      <xdr:colOff>50800</xdr:colOff>
      <xdr:row>76</xdr:row>
      <xdr:rowOff>142442</xdr:rowOff>
    </xdr:to>
    <xdr:cxnSp macro="">
      <xdr:nvCxnSpPr>
        <xdr:cNvPr id="632" name="直線コネクタ 631"/>
        <xdr:cNvCxnSpPr/>
      </xdr:nvCxnSpPr>
      <xdr:spPr>
        <a:xfrm>
          <a:off x="14592300" y="12385345"/>
          <a:ext cx="889000" cy="78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133621</xdr:rowOff>
    </xdr:from>
    <xdr:ext cx="378565" cy="259045"/>
    <xdr:sp macro="" textlink="">
      <xdr:nvSpPr>
        <xdr:cNvPr id="634" name="テキスト ボックス 633"/>
        <xdr:cNvSpPr txBox="1"/>
      </xdr:nvSpPr>
      <xdr:spPr>
        <a:xfrm>
          <a:off x="15292017" y="13506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40945</xdr:rowOff>
    </xdr:from>
    <xdr:to>
      <xdr:col>76</xdr:col>
      <xdr:colOff>114300</xdr:colOff>
      <xdr:row>72</xdr:row>
      <xdr:rowOff>157073</xdr:rowOff>
    </xdr:to>
    <xdr:cxnSp macro="">
      <xdr:nvCxnSpPr>
        <xdr:cNvPr id="635" name="直線コネクタ 634"/>
        <xdr:cNvCxnSpPr/>
      </xdr:nvCxnSpPr>
      <xdr:spPr>
        <a:xfrm flipV="1">
          <a:off x="13703300" y="12385345"/>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37" name="テキスト ボックス 636"/>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85751</xdr:rowOff>
    </xdr:from>
    <xdr:to>
      <xdr:col>71</xdr:col>
      <xdr:colOff>177800</xdr:colOff>
      <xdr:row>72</xdr:row>
      <xdr:rowOff>157073</xdr:rowOff>
    </xdr:to>
    <xdr:cxnSp macro="">
      <xdr:nvCxnSpPr>
        <xdr:cNvPr id="638" name="直線コネクタ 637"/>
        <xdr:cNvCxnSpPr/>
      </xdr:nvCxnSpPr>
      <xdr:spPr>
        <a:xfrm>
          <a:off x="12814300" y="12087251"/>
          <a:ext cx="889000" cy="4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33495</xdr:rowOff>
    </xdr:from>
    <xdr:ext cx="378565" cy="259045"/>
    <xdr:sp macro="" textlink="">
      <xdr:nvSpPr>
        <xdr:cNvPr id="640" name="テキスト ボックス 639"/>
        <xdr:cNvSpPr txBox="1"/>
      </xdr:nvSpPr>
      <xdr:spPr>
        <a:xfrm>
          <a:off x="13514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154652</xdr:rowOff>
    </xdr:from>
    <xdr:ext cx="378565" cy="259045"/>
    <xdr:sp macro="" textlink="">
      <xdr:nvSpPr>
        <xdr:cNvPr id="642" name="テキスト ボックス 641"/>
        <xdr:cNvSpPr txBox="1"/>
      </xdr:nvSpPr>
      <xdr:spPr>
        <a:xfrm>
          <a:off x="12625017" y="1335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93929</xdr:rowOff>
    </xdr:from>
    <xdr:to>
      <xdr:col>85</xdr:col>
      <xdr:colOff>177800</xdr:colOff>
      <xdr:row>78</xdr:row>
      <xdr:rowOff>24079</xdr:rowOff>
    </xdr:to>
    <xdr:sp macro="" textlink="">
      <xdr:nvSpPr>
        <xdr:cNvPr id="648" name="楕円 647"/>
        <xdr:cNvSpPr/>
      </xdr:nvSpPr>
      <xdr:spPr>
        <a:xfrm>
          <a:off x="162687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116806</xdr:rowOff>
    </xdr:from>
    <xdr:ext cx="378565" cy="259045"/>
    <xdr:sp macro="" textlink="">
      <xdr:nvSpPr>
        <xdr:cNvPr id="649" name="災害復旧費該当値テキスト"/>
        <xdr:cNvSpPr txBox="1"/>
      </xdr:nvSpPr>
      <xdr:spPr>
        <a:xfrm>
          <a:off x="16370300" y="13147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91642</xdr:rowOff>
    </xdr:from>
    <xdr:to>
      <xdr:col>81</xdr:col>
      <xdr:colOff>101600</xdr:colOff>
      <xdr:row>77</xdr:row>
      <xdr:rowOff>21792</xdr:rowOff>
    </xdr:to>
    <xdr:sp macro="" textlink="">
      <xdr:nvSpPr>
        <xdr:cNvPr id="650" name="楕円 649"/>
        <xdr:cNvSpPr/>
      </xdr:nvSpPr>
      <xdr:spPr>
        <a:xfrm>
          <a:off x="15430500" y="131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38320</xdr:rowOff>
    </xdr:from>
    <xdr:ext cx="378565" cy="259045"/>
    <xdr:sp macro="" textlink="">
      <xdr:nvSpPr>
        <xdr:cNvPr id="651" name="テキスト ボックス 650"/>
        <xdr:cNvSpPr txBox="1"/>
      </xdr:nvSpPr>
      <xdr:spPr>
        <a:xfrm>
          <a:off x="15292017" y="12897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161595</xdr:rowOff>
    </xdr:from>
    <xdr:to>
      <xdr:col>76</xdr:col>
      <xdr:colOff>165100</xdr:colOff>
      <xdr:row>72</xdr:row>
      <xdr:rowOff>91745</xdr:rowOff>
    </xdr:to>
    <xdr:sp macro="" textlink="">
      <xdr:nvSpPr>
        <xdr:cNvPr id="652" name="楕円 651"/>
        <xdr:cNvSpPr/>
      </xdr:nvSpPr>
      <xdr:spPr>
        <a:xfrm>
          <a:off x="14541500" y="123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108272</xdr:rowOff>
    </xdr:from>
    <xdr:ext cx="469744" cy="259045"/>
    <xdr:sp macro="" textlink="">
      <xdr:nvSpPr>
        <xdr:cNvPr id="653" name="テキスト ボックス 652"/>
        <xdr:cNvSpPr txBox="1"/>
      </xdr:nvSpPr>
      <xdr:spPr>
        <a:xfrm>
          <a:off x="14357428" y="1210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106273</xdr:rowOff>
    </xdr:from>
    <xdr:to>
      <xdr:col>72</xdr:col>
      <xdr:colOff>38100</xdr:colOff>
      <xdr:row>73</xdr:row>
      <xdr:rowOff>36423</xdr:rowOff>
    </xdr:to>
    <xdr:sp macro="" textlink="">
      <xdr:nvSpPr>
        <xdr:cNvPr id="654" name="楕円 653"/>
        <xdr:cNvSpPr/>
      </xdr:nvSpPr>
      <xdr:spPr>
        <a:xfrm>
          <a:off x="13652500" y="124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52950</xdr:rowOff>
    </xdr:from>
    <xdr:ext cx="469744" cy="259045"/>
    <xdr:sp macro="" textlink="">
      <xdr:nvSpPr>
        <xdr:cNvPr id="655" name="テキスト ボックス 654"/>
        <xdr:cNvSpPr txBox="1"/>
      </xdr:nvSpPr>
      <xdr:spPr>
        <a:xfrm>
          <a:off x="13468428" y="1222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34951</xdr:rowOff>
    </xdr:from>
    <xdr:to>
      <xdr:col>67</xdr:col>
      <xdr:colOff>101600</xdr:colOff>
      <xdr:row>70</xdr:row>
      <xdr:rowOff>136551</xdr:rowOff>
    </xdr:to>
    <xdr:sp macro="" textlink="">
      <xdr:nvSpPr>
        <xdr:cNvPr id="656" name="楕円 655"/>
        <xdr:cNvSpPr/>
      </xdr:nvSpPr>
      <xdr:spPr>
        <a:xfrm>
          <a:off x="12763500" y="120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153078</xdr:rowOff>
    </xdr:from>
    <xdr:ext cx="469744" cy="259045"/>
    <xdr:sp macro="" textlink="">
      <xdr:nvSpPr>
        <xdr:cNvPr id="657" name="テキスト ボックス 656"/>
        <xdr:cNvSpPr txBox="1"/>
      </xdr:nvSpPr>
      <xdr:spPr>
        <a:xfrm>
          <a:off x="12579428" y="1181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70853</xdr:rowOff>
    </xdr:from>
    <xdr:to>
      <xdr:col>85</xdr:col>
      <xdr:colOff>127000</xdr:colOff>
      <xdr:row>95</xdr:row>
      <xdr:rowOff>72034</xdr:rowOff>
    </xdr:to>
    <xdr:cxnSp macro="">
      <xdr:nvCxnSpPr>
        <xdr:cNvPr id="686" name="直線コネクタ 685"/>
        <xdr:cNvCxnSpPr/>
      </xdr:nvCxnSpPr>
      <xdr:spPr>
        <a:xfrm>
          <a:off x="15481300" y="16358603"/>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52584</xdr:rowOff>
    </xdr:from>
    <xdr:to>
      <xdr:col>81</xdr:col>
      <xdr:colOff>50800</xdr:colOff>
      <xdr:row>95</xdr:row>
      <xdr:rowOff>70853</xdr:rowOff>
    </xdr:to>
    <xdr:cxnSp macro="">
      <xdr:nvCxnSpPr>
        <xdr:cNvPr id="689" name="直線コネクタ 688"/>
        <xdr:cNvCxnSpPr/>
      </xdr:nvCxnSpPr>
      <xdr:spPr>
        <a:xfrm>
          <a:off x="14592300" y="16340334"/>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xdr:rowOff>
    </xdr:from>
    <xdr:to>
      <xdr:col>76</xdr:col>
      <xdr:colOff>114300</xdr:colOff>
      <xdr:row>95</xdr:row>
      <xdr:rowOff>52584</xdr:rowOff>
    </xdr:to>
    <xdr:cxnSp macro="">
      <xdr:nvCxnSpPr>
        <xdr:cNvPr id="692" name="直線コネクタ 691"/>
        <xdr:cNvCxnSpPr/>
      </xdr:nvCxnSpPr>
      <xdr:spPr>
        <a:xfrm>
          <a:off x="13703300" y="16287775"/>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153245</xdr:rowOff>
    </xdr:from>
    <xdr:to>
      <xdr:col>71</xdr:col>
      <xdr:colOff>177800</xdr:colOff>
      <xdr:row>95</xdr:row>
      <xdr:rowOff>25</xdr:rowOff>
    </xdr:to>
    <xdr:cxnSp macro="">
      <xdr:nvCxnSpPr>
        <xdr:cNvPr id="695" name="直線コネクタ 694"/>
        <xdr:cNvCxnSpPr/>
      </xdr:nvCxnSpPr>
      <xdr:spPr>
        <a:xfrm>
          <a:off x="12814300" y="16269545"/>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7" name="テキスト ボックス 696"/>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699" name="テキスト ボックス 69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21234</xdr:rowOff>
    </xdr:from>
    <xdr:to>
      <xdr:col>85</xdr:col>
      <xdr:colOff>177800</xdr:colOff>
      <xdr:row>95</xdr:row>
      <xdr:rowOff>122834</xdr:rowOff>
    </xdr:to>
    <xdr:sp macro="" textlink="">
      <xdr:nvSpPr>
        <xdr:cNvPr id="705" name="楕円 704"/>
        <xdr:cNvSpPr/>
      </xdr:nvSpPr>
      <xdr:spPr>
        <a:xfrm>
          <a:off x="16268700" y="163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44111</xdr:rowOff>
    </xdr:from>
    <xdr:ext cx="534377" cy="259045"/>
    <xdr:sp macro="" textlink="">
      <xdr:nvSpPr>
        <xdr:cNvPr id="706" name="公債費該当値テキスト"/>
        <xdr:cNvSpPr txBox="1"/>
      </xdr:nvSpPr>
      <xdr:spPr>
        <a:xfrm>
          <a:off x="16370300" y="161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20053</xdr:rowOff>
    </xdr:from>
    <xdr:to>
      <xdr:col>81</xdr:col>
      <xdr:colOff>101600</xdr:colOff>
      <xdr:row>95</xdr:row>
      <xdr:rowOff>121653</xdr:rowOff>
    </xdr:to>
    <xdr:sp macro="" textlink="">
      <xdr:nvSpPr>
        <xdr:cNvPr id="707" name="楕円 706"/>
        <xdr:cNvSpPr/>
      </xdr:nvSpPr>
      <xdr:spPr>
        <a:xfrm>
          <a:off x="15430500" y="163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138180</xdr:rowOff>
    </xdr:from>
    <xdr:ext cx="534377" cy="259045"/>
    <xdr:sp macro="" textlink="">
      <xdr:nvSpPr>
        <xdr:cNvPr id="708" name="テキスト ボックス 707"/>
        <xdr:cNvSpPr txBox="1"/>
      </xdr:nvSpPr>
      <xdr:spPr>
        <a:xfrm>
          <a:off x="15214111" y="1608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1784</xdr:rowOff>
    </xdr:from>
    <xdr:to>
      <xdr:col>76</xdr:col>
      <xdr:colOff>165100</xdr:colOff>
      <xdr:row>95</xdr:row>
      <xdr:rowOff>103384</xdr:rowOff>
    </xdr:to>
    <xdr:sp macro="" textlink="">
      <xdr:nvSpPr>
        <xdr:cNvPr id="709" name="楕円 708"/>
        <xdr:cNvSpPr/>
      </xdr:nvSpPr>
      <xdr:spPr>
        <a:xfrm>
          <a:off x="14541500" y="162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119911</xdr:rowOff>
    </xdr:from>
    <xdr:ext cx="534377" cy="259045"/>
    <xdr:sp macro="" textlink="">
      <xdr:nvSpPr>
        <xdr:cNvPr id="710" name="テキスト ボックス 709"/>
        <xdr:cNvSpPr txBox="1"/>
      </xdr:nvSpPr>
      <xdr:spPr>
        <a:xfrm>
          <a:off x="14325111" y="160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120675</xdr:rowOff>
    </xdr:from>
    <xdr:to>
      <xdr:col>72</xdr:col>
      <xdr:colOff>38100</xdr:colOff>
      <xdr:row>95</xdr:row>
      <xdr:rowOff>50825</xdr:rowOff>
    </xdr:to>
    <xdr:sp macro="" textlink="">
      <xdr:nvSpPr>
        <xdr:cNvPr id="711" name="楕円 710"/>
        <xdr:cNvSpPr/>
      </xdr:nvSpPr>
      <xdr:spPr>
        <a:xfrm>
          <a:off x="13652500" y="162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67352</xdr:rowOff>
    </xdr:from>
    <xdr:ext cx="534377" cy="259045"/>
    <xdr:sp macro="" textlink="">
      <xdr:nvSpPr>
        <xdr:cNvPr id="712" name="テキスト ボックス 711"/>
        <xdr:cNvSpPr txBox="1"/>
      </xdr:nvSpPr>
      <xdr:spPr>
        <a:xfrm>
          <a:off x="13436111" y="160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102445</xdr:rowOff>
    </xdr:from>
    <xdr:to>
      <xdr:col>67</xdr:col>
      <xdr:colOff>101600</xdr:colOff>
      <xdr:row>95</xdr:row>
      <xdr:rowOff>32595</xdr:rowOff>
    </xdr:to>
    <xdr:sp macro="" textlink="">
      <xdr:nvSpPr>
        <xdr:cNvPr id="713" name="楕円 712"/>
        <xdr:cNvSpPr/>
      </xdr:nvSpPr>
      <xdr:spPr>
        <a:xfrm>
          <a:off x="12763500" y="162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49122</xdr:rowOff>
    </xdr:from>
    <xdr:ext cx="534377" cy="259045"/>
    <xdr:sp macro="" textlink="">
      <xdr:nvSpPr>
        <xdr:cNvPr id="714" name="テキスト ボックス 713"/>
        <xdr:cNvSpPr txBox="1"/>
      </xdr:nvSpPr>
      <xdr:spPr>
        <a:xfrm>
          <a:off x="12547111" y="159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31801</xdr:rowOff>
    </xdr:from>
    <xdr:to>
      <xdr:col>116</xdr:col>
      <xdr:colOff>62864</xdr:colOff>
      <xdr:row>38</xdr:row>
      <xdr:rowOff>139700</xdr:rowOff>
    </xdr:to>
    <xdr:cxnSp macro="">
      <xdr:nvCxnSpPr>
        <xdr:cNvPr id="736" name="直線コネクタ 735"/>
        <xdr:cNvCxnSpPr/>
      </xdr:nvCxnSpPr>
      <xdr:spPr>
        <a:xfrm flipV="1">
          <a:off x="22159595" y="6204001"/>
          <a:ext cx="1269" cy="45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931</xdr:rowOff>
    </xdr:from>
    <xdr:ext cx="249299" cy="259045"/>
    <xdr:sp macro="" textlink="">
      <xdr:nvSpPr>
        <xdr:cNvPr id="737" name="諸支出金最小値テキスト"/>
        <xdr:cNvSpPr txBox="1"/>
      </xdr:nvSpPr>
      <xdr:spPr>
        <a:xfrm>
          <a:off x="22212300" y="6687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149928</xdr:rowOff>
    </xdr:from>
    <xdr:ext cx="469744" cy="259045"/>
    <xdr:sp macro="" textlink="">
      <xdr:nvSpPr>
        <xdr:cNvPr id="739" name="諸支出金最大値テキスト"/>
        <xdr:cNvSpPr txBox="1"/>
      </xdr:nvSpPr>
      <xdr:spPr>
        <a:xfrm>
          <a:off x="22212300" y="597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31801</xdr:rowOff>
    </xdr:from>
    <xdr:to>
      <xdr:col>116</xdr:col>
      <xdr:colOff>152400</xdr:colOff>
      <xdr:row>36</xdr:row>
      <xdr:rowOff>31801</xdr:rowOff>
    </xdr:to>
    <xdr:cxnSp macro="">
      <xdr:nvCxnSpPr>
        <xdr:cNvPr id="740" name="直線コネクタ 739"/>
        <xdr:cNvCxnSpPr/>
      </xdr:nvCxnSpPr>
      <xdr:spPr>
        <a:xfrm>
          <a:off x="22072600" y="620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101752</xdr:rowOff>
    </xdr:from>
    <xdr:to>
      <xdr:col>116</xdr:col>
      <xdr:colOff>63500</xdr:colOff>
      <xdr:row>38</xdr:row>
      <xdr:rowOff>139700</xdr:rowOff>
    </xdr:to>
    <xdr:cxnSp macro="">
      <xdr:nvCxnSpPr>
        <xdr:cNvPr id="741" name="直線コネクタ 740"/>
        <xdr:cNvCxnSpPr/>
      </xdr:nvCxnSpPr>
      <xdr:spPr>
        <a:xfrm>
          <a:off x="21323300" y="6102502"/>
          <a:ext cx="838200" cy="5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89831</xdr:rowOff>
    </xdr:from>
    <xdr:ext cx="313932" cy="259045"/>
    <xdr:sp macro="" textlink="">
      <xdr:nvSpPr>
        <xdr:cNvPr id="742" name="諸支出金平均値テキスト"/>
        <xdr:cNvSpPr txBox="1"/>
      </xdr:nvSpPr>
      <xdr:spPr>
        <a:xfrm>
          <a:off x="22212300" y="64334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66954</xdr:rowOff>
    </xdr:from>
    <xdr:to>
      <xdr:col>116</xdr:col>
      <xdr:colOff>114300</xdr:colOff>
      <xdr:row>38</xdr:row>
      <xdr:rowOff>168554</xdr:rowOff>
    </xdr:to>
    <xdr:sp macro="" textlink="">
      <xdr:nvSpPr>
        <xdr:cNvPr id="743" name="フローチャート: 判断 742"/>
        <xdr:cNvSpPr/>
      </xdr:nvSpPr>
      <xdr:spPr>
        <a:xfrm>
          <a:off x="22110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101752</xdr:rowOff>
    </xdr:from>
    <xdr:to>
      <xdr:col>111</xdr:col>
      <xdr:colOff>177800</xdr:colOff>
      <xdr:row>38</xdr:row>
      <xdr:rowOff>139700</xdr:rowOff>
    </xdr:to>
    <xdr:cxnSp macro="">
      <xdr:nvCxnSpPr>
        <xdr:cNvPr id="744" name="直線コネクタ 743"/>
        <xdr:cNvCxnSpPr/>
      </xdr:nvCxnSpPr>
      <xdr:spPr>
        <a:xfrm flipV="1">
          <a:off x="20434300" y="6102502"/>
          <a:ext cx="889000" cy="5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45695</xdr:rowOff>
    </xdr:from>
    <xdr:to>
      <xdr:col>112</xdr:col>
      <xdr:colOff>38100</xdr:colOff>
      <xdr:row>38</xdr:row>
      <xdr:rowOff>147295</xdr:rowOff>
    </xdr:to>
    <xdr:sp macro="" textlink="">
      <xdr:nvSpPr>
        <xdr:cNvPr id="745" name="フローチャート: 判断 744"/>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138422</xdr:rowOff>
    </xdr:from>
    <xdr:ext cx="378565" cy="259045"/>
    <xdr:sp macro="" textlink="">
      <xdr:nvSpPr>
        <xdr:cNvPr id="746" name="テキスト ボックス 745"/>
        <xdr:cNvSpPr txBox="1"/>
      </xdr:nvSpPr>
      <xdr:spPr>
        <a:xfrm>
          <a:off x="21134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98323</xdr:rowOff>
    </xdr:from>
    <xdr:to>
      <xdr:col>107</xdr:col>
      <xdr:colOff>50800</xdr:colOff>
      <xdr:row>38</xdr:row>
      <xdr:rowOff>139700</xdr:rowOff>
    </xdr:to>
    <xdr:cxnSp macro="">
      <xdr:nvCxnSpPr>
        <xdr:cNvPr id="747" name="直線コネクタ 746"/>
        <xdr:cNvCxnSpPr/>
      </xdr:nvCxnSpPr>
      <xdr:spPr>
        <a:xfrm>
          <a:off x="19545300" y="6099073"/>
          <a:ext cx="889000" cy="5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26492</xdr:rowOff>
    </xdr:from>
    <xdr:to>
      <xdr:col>107</xdr:col>
      <xdr:colOff>101600</xdr:colOff>
      <xdr:row>38</xdr:row>
      <xdr:rowOff>128092</xdr:rowOff>
    </xdr:to>
    <xdr:sp macro="" textlink="">
      <xdr:nvSpPr>
        <xdr:cNvPr id="748" name="フローチャート: 判断 747"/>
        <xdr:cNvSpPr/>
      </xdr:nvSpPr>
      <xdr:spPr>
        <a:xfrm>
          <a:off x="20383500" y="65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144619</xdr:rowOff>
    </xdr:from>
    <xdr:ext cx="378565" cy="259045"/>
    <xdr:sp macro="" textlink="">
      <xdr:nvSpPr>
        <xdr:cNvPr id="749" name="テキスト ボックス 748"/>
        <xdr:cNvSpPr txBox="1"/>
      </xdr:nvSpPr>
      <xdr:spPr>
        <a:xfrm>
          <a:off x="20245017" y="6316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51003</xdr:rowOff>
    </xdr:from>
    <xdr:to>
      <xdr:col>102</xdr:col>
      <xdr:colOff>114300</xdr:colOff>
      <xdr:row>35</xdr:row>
      <xdr:rowOff>98323</xdr:rowOff>
    </xdr:to>
    <xdr:cxnSp macro="">
      <xdr:nvCxnSpPr>
        <xdr:cNvPr id="750" name="直線コネクタ 749"/>
        <xdr:cNvCxnSpPr/>
      </xdr:nvCxnSpPr>
      <xdr:spPr>
        <a:xfrm>
          <a:off x="18656300" y="5365953"/>
          <a:ext cx="889000" cy="7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5918</xdr:rowOff>
    </xdr:from>
    <xdr:to>
      <xdr:col>102</xdr:col>
      <xdr:colOff>165100</xdr:colOff>
      <xdr:row>38</xdr:row>
      <xdr:rowOff>107518</xdr:rowOff>
    </xdr:to>
    <xdr:sp macro="" textlink="">
      <xdr:nvSpPr>
        <xdr:cNvPr id="751" name="フローチャート: 判断 750"/>
        <xdr:cNvSpPr/>
      </xdr:nvSpPr>
      <xdr:spPr>
        <a:xfrm>
          <a:off x="19494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98645</xdr:rowOff>
    </xdr:from>
    <xdr:ext cx="378565" cy="259045"/>
    <xdr:sp macro="" textlink="">
      <xdr:nvSpPr>
        <xdr:cNvPr id="752" name="テキスト ボックス 751"/>
        <xdr:cNvSpPr txBox="1"/>
      </xdr:nvSpPr>
      <xdr:spPr>
        <a:xfrm>
          <a:off x="19356017" y="661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150850</xdr:rowOff>
    </xdr:from>
    <xdr:to>
      <xdr:col>98</xdr:col>
      <xdr:colOff>38100</xdr:colOff>
      <xdr:row>38</xdr:row>
      <xdr:rowOff>81000</xdr:rowOff>
    </xdr:to>
    <xdr:sp macro="" textlink="">
      <xdr:nvSpPr>
        <xdr:cNvPr id="753" name="フローチャート: 判断 752"/>
        <xdr:cNvSpPr/>
      </xdr:nvSpPr>
      <xdr:spPr>
        <a:xfrm>
          <a:off x="18605500" y="64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72127</xdr:rowOff>
    </xdr:from>
    <xdr:ext cx="378565" cy="259045"/>
    <xdr:sp macro="" textlink="">
      <xdr:nvSpPr>
        <xdr:cNvPr id="754" name="テキスト ボックス 753"/>
        <xdr:cNvSpPr txBox="1"/>
      </xdr:nvSpPr>
      <xdr:spPr>
        <a:xfrm>
          <a:off x="18467017" y="65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45381</xdr:rowOff>
    </xdr:from>
    <xdr:ext cx="249299" cy="259045"/>
    <xdr:sp macro="" textlink="">
      <xdr:nvSpPr>
        <xdr:cNvPr id="761" name="諸支出金該当値テキスト"/>
        <xdr:cNvSpPr txBox="1"/>
      </xdr:nvSpPr>
      <xdr:spPr>
        <a:xfrm>
          <a:off x="22212300" y="65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50952</xdr:rowOff>
    </xdr:from>
    <xdr:to>
      <xdr:col>112</xdr:col>
      <xdr:colOff>38100</xdr:colOff>
      <xdr:row>35</xdr:row>
      <xdr:rowOff>152552</xdr:rowOff>
    </xdr:to>
    <xdr:sp macro="" textlink="">
      <xdr:nvSpPr>
        <xdr:cNvPr id="762" name="楕円 761"/>
        <xdr:cNvSpPr/>
      </xdr:nvSpPr>
      <xdr:spPr>
        <a:xfrm>
          <a:off x="21272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169079</xdr:rowOff>
    </xdr:from>
    <xdr:ext cx="469744" cy="259045"/>
    <xdr:sp macro="" textlink="">
      <xdr:nvSpPr>
        <xdr:cNvPr id="763" name="テキスト ボックス 762"/>
        <xdr:cNvSpPr txBox="1"/>
      </xdr:nvSpPr>
      <xdr:spPr>
        <a:xfrm>
          <a:off x="21088428" y="58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47523</xdr:rowOff>
    </xdr:from>
    <xdr:to>
      <xdr:col>102</xdr:col>
      <xdr:colOff>165100</xdr:colOff>
      <xdr:row>35</xdr:row>
      <xdr:rowOff>149123</xdr:rowOff>
    </xdr:to>
    <xdr:sp macro="" textlink="">
      <xdr:nvSpPr>
        <xdr:cNvPr id="766" name="楕円 765"/>
        <xdr:cNvSpPr/>
      </xdr:nvSpPr>
      <xdr:spPr>
        <a:xfrm>
          <a:off x="19494500" y="60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165650</xdr:rowOff>
    </xdr:from>
    <xdr:ext cx="469744" cy="259045"/>
    <xdr:sp macro="" textlink="">
      <xdr:nvSpPr>
        <xdr:cNvPr id="767" name="テキスト ボックス 766"/>
        <xdr:cNvSpPr txBox="1"/>
      </xdr:nvSpPr>
      <xdr:spPr>
        <a:xfrm>
          <a:off x="19310428" y="582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203</xdr:rowOff>
    </xdr:from>
    <xdr:to>
      <xdr:col>98</xdr:col>
      <xdr:colOff>38100</xdr:colOff>
      <xdr:row>31</xdr:row>
      <xdr:rowOff>101803</xdr:rowOff>
    </xdr:to>
    <xdr:sp macro="" textlink="">
      <xdr:nvSpPr>
        <xdr:cNvPr id="768" name="楕円 767"/>
        <xdr:cNvSpPr/>
      </xdr:nvSpPr>
      <xdr:spPr>
        <a:xfrm>
          <a:off x="18605500" y="53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118330</xdr:rowOff>
    </xdr:from>
    <xdr:ext cx="469744" cy="259045"/>
    <xdr:sp macro="" textlink="">
      <xdr:nvSpPr>
        <xdr:cNvPr id="769" name="テキスト ボックス 768"/>
        <xdr:cNvSpPr txBox="1"/>
      </xdr:nvSpPr>
      <xdr:spPr>
        <a:xfrm>
          <a:off x="18421428" y="50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63,354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円となっており，類似団体平均を上回っている。東日本大震災で被災した市役所新庁舎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により，大幅に増加した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62,477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円となっており，類似団体平均を上回っている。再開発事業や街路整備により，増加した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59,632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学校空調設備の整備や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運動公園新体育館の建設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市役所新庁舎や運動公園新体育館整備をはじめとした大型の投資的事業や茨城国体，中核市移行など臨時的な財政需要に対応するため，計画的に取り崩しを行っていることにより，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実質収支額は，市税収納率の向上など歳入確保及び効率的な財政運営に努めた結果，毎年度一定程度の額を確保している。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引き続き，行財政改革の徹底的な取組により，適切な財源の確保と歳出の精査を行い，持続可能な財政運営に努める。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一般会計は，職員定数の適正化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をはじめ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，市債の新規発行抑制による公債費の縮減，市税等の収納対策の強化，使用料・手数料の計画的な見直し，新たな財源拡充策の実施など行財政改革の推進により，一定の黒字額を確保している状況にある。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国民健康保険会計は，医療費が増加するとともに，経済状況等により保険税収入が減少する厳しい財政状況により赤字となってきたが，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税率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改正を行い，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収納対策の強化，一般会計繰入金の増額など収支改善策を実施した結果，平成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年度に累積赤字が解消された。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その他の会計は，使用料や保険料等の受益者負担の見直しを定期的に行い，安定的な運営に努めている。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126019686</v>
      </c>
      <c r="BO4" s="410"/>
      <c r="BP4" s="410"/>
      <c r="BQ4" s="410"/>
      <c r="BR4" s="410"/>
      <c r="BS4" s="410"/>
      <c r="BT4" s="410"/>
      <c r="BU4" s="411"/>
      <c r="BV4" s="409">
        <v>117631795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6.6</v>
      </c>
      <c r="CU4" s="416"/>
      <c r="CV4" s="416"/>
      <c r="CW4" s="416"/>
      <c r="CX4" s="416"/>
      <c r="CY4" s="416"/>
      <c r="CZ4" s="416"/>
      <c r="DA4" s="417"/>
      <c r="DB4" s="415">
        <v>4.2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117774252</v>
      </c>
      <c r="BO5" s="447"/>
      <c r="BP5" s="447"/>
      <c r="BQ5" s="447"/>
      <c r="BR5" s="447"/>
      <c r="BS5" s="447"/>
      <c r="BT5" s="447"/>
      <c r="BU5" s="448"/>
      <c r="BV5" s="446">
        <v>112999969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93.8</v>
      </c>
      <c r="CU5" s="444"/>
      <c r="CV5" s="444"/>
      <c r="CW5" s="444"/>
      <c r="CX5" s="444"/>
      <c r="CY5" s="444"/>
      <c r="CZ5" s="444"/>
      <c r="DA5" s="445"/>
      <c r="DB5" s="443">
        <v>89.4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8245434</v>
      </c>
      <c r="BO6" s="447"/>
      <c r="BP6" s="447"/>
      <c r="BQ6" s="447"/>
      <c r="BR6" s="447"/>
      <c r="BS6" s="447"/>
      <c r="BT6" s="447"/>
      <c r="BU6" s="448"/>
      <c r="BV6" s="446">
        <v>4631826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101.4</v>
      </c>
      <c r="CU6" s="484"/>
      <c r="CV6" s="484"/>
      <c r="CW6" s="484"/>
      <c r="CX6" s="484"/>
      <c r="CY6" s="484"/>
      <c r="CZ6" s="484"/>
      <c r="DA6" s="485"/>
      <c r="DB6" s="483">
        <v>96.4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4525850</v>
      </c>
      <c r="BO7" s="447"/>
      <c r="BP7" s="447"/>
      <c r="BQ7" s="447"/>
      <c r="BR7" s="447"/>
      <c r="BS7" s="447"/>
      <c r="BT7" s="447"/>
      <c r="BU7" s="448"/>
      <c r="BV7" s="446">
        <v>2290209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56298806</v>
      </c>
      <c r="CU7" s="447"/>
      <c r="CV7" s="447"/>
      <c r="CW7" s="447"/>
      <c r="CX7" s="447"/>
      <c r="CY7" s="447"/>
      <c r="CZ7" s="447"/>
      <c r="DA7" s="448"/>
      <c r="DB7" s="446">
        <v>55753351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3719584</v>
      </c>
      <c r="BO8" s="447"/>
      <c r="BP8" s="447"/>
      <c r="BQ8" s="447"/>
      <c r="BR8" s="447"/>
      <c r="BS8" s="447"/>
      <c r="BT8" s="447"/>
      <c r="BU8" s="448"/>
      <c r="BV8" s="446">
        <v>2341617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0.85</v>
      </c>
      <c r="CU8" s="487"/>
      <c r="CV8" s="487"/>
      <c r="CW8" s="487"/>
      <c r="CX8" s="487"/>
      <c r="CY8" s="487"/>
      <c r="CZ8" s="487"/>
      <c r="DA8" s="488"/>
      <c r="DB8" s="486">
        <v>0.85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270783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1377967</v>
      </c>
      <c r="BO9" s="447"/>
      <c r="BP9" s="447"/>
      <c r="BQ9" s="447"/>
      <c r="BR9" s="447"/>
      <c r="BS9" s="447"/>
      <c r="BT9" s="447"/>
      <c r="BU9" s="448"/>
      <c r="BV9" s="446">
        <v>-2056518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11.9</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268750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1176246</v>
      </c>
      <c r="BO10" s="447"/>
      <c r="BP10" s="447"/>
      <c r="BQ10" s="447"/>
      <c r="BR10" s="447"/>
      <c r="BS10" s="447"/>
      <c r="BT10" s="447"/>
      <c r="BU10" s="448"/>
      <c r="BV10" s="446">
        <v>2309808</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50000</v>
      </c>
      <c r="BO11" s="447"/>
      <c r="BP11" s="447"/>
      <c r="BQ11" s="447"/>
      <c r="BR11" s="447"/>
      <c r="BS11" s="447"/>
      <c r="BT11" s="447"/>
      <c r="BU11" s="448"/>
      <c r="BV11" s="446">
        <v>112400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273243</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87</v>
      </c>
      <c r="AV12" s="479"/>
      <c r="AW12" s="479"/>
      <c r="AX12" s="479"/>
      <c r="AY12" s="480" t="s">
        <v>126</v>
      </c>
      <c r="AZ12" s="481"/>
      <c r="BA12" s="481"/>
      <c r="BB12" s="481"/>
      <c r="BC12" s="481"/>
      <c r="BD12" s="481"/>
      <c r="BE12" s="481"/>
      <c r="BF12" s="481"/>
      <c r="BG12" s="481"/>
      <c r="BH12" s="481"/>
      <c r="BI12" s="481"/>
      <c r="BJ12" s="481"/>
      <c r="BK12" s="481"/>
      <c r="BL12" s="481"/>
      <c r="BM12" s="482"/>
      <c r="BN12" s="446">
        <v>3287000</v>
      </c>
      <c r="BO12" s="447"/>
      <c r="BP12" s="447"/>
      <c r="BQ12" s="447"/>
      <c r="BR12" s="447"/>
      <c r="BS12" s="447"/>
      <c r="BT12" s="447"/>
      <c r="BU12" s="448"/>
      <c r="BV12" s="446">
        <v>2390000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128</v>
      </c>
      <c r="N13" s="535"/>
      <c r="O13" s="535"/>
      <c r="P13" s="535"/>
      <c r="Q13" s="536"/>
      <c r="R13" s="527">
        <v>269826</v>
      </c>
      <c r="S13" s="528"/>
      <c r="T13" s="528"/>
      <c r="U13" s="528"/>
      <c r="V13" s="529"/>
      <c r="W13" s="462" t="s">
        <v>129</v>
      </c>
      <c r="X13" s="463"/>
      <c r="Y13" s="463"/>
      <c r="Z13" s="463"/>
      <c r="AA13" s="463"/>
      <c r="AB13" s="453"/>
      <c r="AC13" s="497">
        <v>3283</v>
      </c>
      <c r="AD13" s="498"/>
      <c r="AE13" s="498"/>
      <c r="AF13" s="498"/>
      <c r="AG13" s="537"/>
      <c r="AH13" s="497">
        <v>3475</v>
      </c>
      <c r="AI13" s="498"/>
      <c r="AJ13" s="498"/>
      <c r="AK13" s="498"/>
      <c r="AL13" s="499"/>
      <c r="AM13" s="475" t="s">
        <v>130</v>
      </c>
      <c r="AN13" s="476"/>
      <c r="AO13" s="476"/>
      <c r="AP13" s="476"/>
      <c r="AQ13" s="476"/>
      <c r="AR13" s="476"/>
      <c r="AS13" s="476"/>
      <c r="AT13" s="477"/>
      <c r="AU13" s="478" t="s">
        <v>131</v>
      </c>
      <c r="AV13" s="479"/>
      <c r="AW13" s="479"/>
      <c r="AX13" s="479"/>
      <c r="AY13" s="480" t="s">
        <v>132</v>
      </c>
      <c r="AZ13" s="481"/>
      <c r="BA13" s="481"/>
      <c r="BB13" s="481"/>
      <c r="BC13" s="481"/>
      <c r="BD13" s="481"/>
      <c r="BE13" s="481"/>
      <c r="BF13" s="481"/>
      <c r="BG13" s="481"/>
      <c r="BH13" s="481"/>
      <c r="BI13" s="481"/>
      <c r="BJ13" s="481"/>
      <c r="BK13" s="481"/>
      <c r="BL13" s="481"/>
      <c r="BM13" s="482"/>
      <c r="BN13" s="446">
        <v>-682787</v>
      </c>
      <c r="BO13" s="447"/>
      <c r="BP13" s="447"/>
      <c r="BQ13" s="447"/>
      <c r="BR13" s="447"/>
      <c r="BS13" s="447"/>
      <c r="BT13" s="447"/>
      <c r="BU13" s="448"/>
      <c r="BV13" s="446">
        <v>-2024310</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134</v>
      </c>
      <c r="M14" s="525"/>
      <c r="N14" s="525"/>
      <c r="O14" s="525"/>
      <c r="P14" s="525"/>
      <c r="Q14" s="526"/>
      <c r="R14" s="527">
        <v>273231</v>
      </c>
      <c r="S14" s="528"/>
      <c r="T14" s="528"/>
      <c r="U14" s="528"/>
      <c r="V14" s="529"/>
      <c r="W14" s="436"/>
      <c r="X14" s="437"/>
      <c r="Y14" s="437"/>
      <c r="Z14" s="437"/>
      <c r="AA14" s="437"/>
      <c r="AB14" s="426"/>
      <c r="AC14" s="530">
        <v>2.7</v>
      </c>
      <c r="AD14" s="531"/>
      <c r="AE14" s="531"/>
      <c r="AF14" s="531"/>
      <c r="AG14" s="532"/>
      <c r="AH14" s="530">
        <v>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106.7</v>
      </c>
      <c r="CU14" s="542"/>
      <c r="CV14" s="542"/>
      <c r="CW14" s="542"/>
      <c r="CX14" s="542"/>
      <c r="CY14" s="542"/>
      <c r="CZ14" s="542"/>
      <c r="DA14" s="543"/>
      <c r="DB14" s="541">
        <v>93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136</v>
      </c>
      <c r="N15" s="535"/>
      <c r="O15" s="535"/>
      <c r="P15" s="535"/>
      <c r="Q15" s="536"/>
      <c r="R15" s="527">
        <v>269970</v>
      </c>
      <c r="S15" s="528"/>
      <c r="T15" s="528"/>
      <c r="U15" s="528"/>
      <c r="V15" s="529"/>
      <c r="W15" s="462" t="s">
        <v>137</v>
      </c>
      <c r="X15" s="463"/>
      <c r="Y15" s="463"/>
      <c r="Z15" s="463"/>
      <c r="AA15" s="463"/>
      <c r="AB15" s="453"/>
      <c r="AC15" s="497">
        <v>23551</v>
      </c>
      <c r="AD15" s="498"/>
      <c r="AE15" s="498"/>
      <c r="AF15" s="498"/>
      <c r="AG15" s="537"/>
      <c r="AH15" s="497">
        <v>21880</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35498372</v>
      </c>
      <c r="BO15" s="410"/>
      <c r="BP15" s="410"/>
      <c r="BQ15" s="410"/>
      <c r="BR15" s="410"/>
      <c r="BS15" s="410"/>
      <c r="BT15" s="410"/>
      <c r="BU15" s="411"/>
      <c r="BV15" s="409">
        <v>34885697</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19.399999999999999</v>
      </c>
      <c r="AD16" s="531"/>
      <c r="AE16" s="531"/>
      <c r="AF16" s="531"/>
      <c r="AG16" s="532"/>
      <c r="AH16" s="530">
        <v>18.600000000000001</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41278821</v>
      </c>
      <c r="BO16" s="447"/>
      <c r="BP16" s="447"/>
      <c r="BQ16" s="447"/>
      <c r="BR16" s="447"/>
      <c r="BS16" s="447"/>
      <c r="BT16" s="447"/>
      <c r="BU16" s="448"/>
      <c r="BV16" s="446">
        <v>41042591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94739</v>
      </c>
      <c r="AD17" s="498"/>
      <c r="AE17" s="498"/>
      <c r="AF17" s="498"/>
      <c r="AG17" s="537"/>
      <c r="AH17" s="497">
        <v>92296</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45742696</v>
      </c>
      <c r="BO17" s="447"/>
      <c r="BP17" s="447"/>
      <c r="BQ17" s="447"/>
      <c r="BR17" s="447"/>
      <c r="BS17" s="447"/>
      <c r="BT17" s="447"/>
      <c r="BU17" s="448"/>
      <c r="BV17" s="446">
        <v>44979021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217.32</v>
      </c>
      <c r="M18" s="559"/>
      <c r="N18" s="559"/>
      <c r="O18" s="559"/>
      <c r="P18" s="559"/>
      <c r="Q18" s="559"/>
      <c r="R18" s="560"/>
      <c r="S18" s="560"/>
      <c r="T18" s="560"/>
      <c r="U18" s="560"/>
      <c r="V18" s="561"/>
      <c r="W18" s="464"/>
      <c r="X18" s="465"/>
      <c r="Y18" s="465"/>
      <c r="Z18" s="465"/>
      <c r="AA18" s="465"/>
      <c r="AB18" s="456"/>
      <c r="AC18" s="562">
        <v>77.900000000000006</v>
      </c>
      <c r="AD18" s="563"/>
      <c r="AE18" s="563"/>
      <c r="AF18" s="563"/>
      <c r="AG18" s="564"/>
      <c r="AH18" s="562">
        <v>78.400000000000006</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53774220</v>
      </c>
      <c r="BO18" s="447"/>
      <c r="BP18" s="447"/>
      <c r="BQ18" s="447"/>
      <c r="BR18" s="447"/>
      <c r="BS18" s="447"/>
      <c r="BT18" s="447"/>
      <c r="BU18" s="448"/>
      <c r="BV18" s="446">
        <v>50992159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1246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77051323</v>
      </c>
      <c r="BO19" s="447"/>
      <c r="BP19" s="447"/>
      <c r="BQ19" s="447"/>
      <c r="BR19" s="447"/>
      <c r="BS19" s="447"/>
      <c r="BT19" s="447"/>
      <c r="BU19" s="448"/>
      <c r="BV19" s="446">
        <v>73818088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117590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108353773</v>
      </c>
      <c r="BO23" s="447"/>
      <c r="BP23" s="447"/>
      <c r="BQ23" s="447"/>
      <c r="BR23" s="447"/>
      <c r="BS23" s="447"/>
      <c r="BT23" s="447"/>
      <c r="BU23" s="448"/>
      <c r="BV23" s="446">
        <v>102348227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8600</v>
      </c>
      <c r="R24" s="498"/>
      <c r="S24" s="498"/>
      <c r="T24" s="498"/>
      <c r="U24" s="498"/>
      <c r="V24" s="537"/>
      <c r="W24" s="596"/>
      <c r="X24" s="584"/>
      <c r="Y24" s="585"/>
      <c r="Z24" s="496" t="s">
        <v>161</v>
      </c>
      <c r="AA24" s="476"/>
      <c r="AB24" s="476"/>
      <c r="AC24" s="476"/>
      <c r="AD24" s="476"/>
      <c r="AE24" s="476"/>
      <c r="AF24" s="476"/>
      <c r="AG24" s="477"/>
      <c r="AH24" s="497">
        <v>1727</v>
      </c>
      <c r="AI24" s="498"/>
      <c r="AJ24" s="498"/>
      <c r="AK24" s="498"/>
      <c r="AL24" s="537"/>
      <c r="AM24" s="497">
        <v>5255261</v>
      </c>
      <c r="AN24" s="498"/>
      <c r="AO24" s="498"/>
      <c r="AP24" s="498"/>
      <c r="AQ24" s="498"/>
      <c r="AR24" s="537"/>
      <c r="AS24" s="497">
        <v>3043</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73402444</v>
      </c>
      <c r="BO24" s="447"/>
      <c r="BP24" s="447"/>
      <c r="BQ24" s="447"/>
      <c r="BR24" s="447"/>
      <c r="BS24" s="447"/>
      <c r="BT24" s="447"/>
      <c r="BU24" s="448"/>
      <c r="BV24" s="446">
        <v>69398841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3</v>
      </c>
      <c r="M25" s="498"/>
      <c r="N25" s="498"/>
      <c r="O25" s="498"/>
      <c r="P25" s="537"/>
      <c r="Q25" s="497">
        <v>8585</v>
      </c>
      <c r="R25" s="498"/>
      <c r="S25" s="498"/>
      <c r="T25" s="498"/>
      <c r="U25" s="498"/>
      <c r="V25" s="537"/>
      <c r="W25" s="596"/>
      <c r="X25" s="584"/>
      <c r="Y25" s="585"/>
      <c r="Z25" s="496" t="s">
        <v>164</v>
      </c>
      <c r="AA25" s="476"/>
      <c r="AB25" s="476"/>
      <c r="AC25" s="476"/>
      <c r="AD25" s="476"/>
      <c r="AE25" s="476"/>
      <c r="AF25" s="476"/>
      <c r="AG25" s="477"/>
      <c r="AH25" s="497">
        <v>338</v>
      </c>
      <c r="AI25" s="498"/>
      <c r="AJ25" s="498"/>
      <c r="AK25" s="498"/>
      <c r="AL25" s="537"/>
      <c r="AM25" s="497">
        <v>1105260</v>
      </c>
      <c r="AN25" s="498"/>
      <c r="AO25" s="498"/>
      <c r="AP25" s="498"/>
      <c r="AQ25" s="498"/>
      <c r="AR25" s="537"/>
      <c r="AS25" s="497">
        <v>3270</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74537422</v>
      </c>
      <c r="BO25" s="410"/>
      <c r="BP25" s="410"/>
      <c r="BQ25" s="410"/>
      <c r="BR25" s="410"/>
      <c r="BS25" s="410"/>
      <c r="BT25" s="410"/>
      <c r="BU25" s="411"/>
      <c r="BV25" s="409">
        <v>61253234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166</v>
      </c>
      <c r="F26" s="476"/>
      <c r="G26" s="476"/>
      <c r="H26" s="476"/>
      <c r="I26" s="476"/>
      <c r="J26" s="476"/>
      <c r="K26" s="477"/>
      <c r="L26" s="497">
        <v>1</v>
      </c>
      <c r="M26" s="498"/>
      <c r="N26" s="498"/>
      <c r="O26" s="498"/>
      <c r="P26" s="537"/>
      <c r="Q26" s="497">
        <v>7595</v>
      </c>
      <c r="R26" s="498"/>
      <c r="S26" s="498"/>
      <c r="T26" s="498"/>
      <c r="U26" s="498"/>
      <c r="V26" s="537"/>
      <c r="W26" s="596"/>
      <c r="X26" s="584"/>
      <c r="Y26" s="585"/>
      <c r="Z26" s="496" t="s">
        <v>167</v>
      </c>
      <c r="AA26" s="606"/>
      <c r="AB26" s="606"/>
      <c r="AC26" s="606"/>
      <c r="AD26" s="606"/>
      <c r="AE26" s="606"/>
      <c r="AF26" s="606"/>
      <c r="AG26" s="607"/>
      <c r="AH26" s="497">
        <v>214</v>
      </c>
      <c r="AI26" s="498"/>
      <c r="AJ26" s="498"/>
      <c r="AK26" s="498"/>
      <c r="AL26" s="537"/>
      <c r="AM26" s="497">
        <v>649490</v>
      </c>
      <c r="AN26" s="498"/>
      <c r="AO26" s="498"/>
      <c r="AP26" s="498"/>
      <c r="AQ26" s="498"/>
      <c r="AR26" s="537"/>
      <c r="AS26" s="497">
        <v>3035</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120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169</v>
      </c>
      <c r="F27" s="476"/>
      <c r="G27" s="476"/>
      <c r="H27" s="476"/>
      <c r="I27" s="476"/>
      <c r="J27" s="476"/>
      <c r="K27" s="477"/>
      <c r="L27" s="497">
        <v>1</v>
      </c>
      <c r="M27" s="498"/>
      <c r="N27" s="498"/>
      <c r="O27" s="498"/>
      <c r="P27" s="537"/>
      <c r="Q27" s="497">
        <v>7000</v>
      </c>
      <c r="R27" s="498"/>
      <c r="S27" s="498"/>
      <c r="T27" s="498"/>
      <c r="U27" s="498"/>
      <c r="V27" s="537"/>
      <c r="W27" s="596"/>
      <c r="X27" s="584"/>
      <c r="Y27" s="585"/>
      <c r="Z27" s="496" t="s">
        <v>170</v>
      </c>
      <c r="AA27" s="476"/>
      <c r="AB27" s="476"/>
      <c r="AC27" s="476"/>
      <c r="AD27" s="476"/>
      <c r="AE27" s="476"/>
      <c r="AF27" s="476"/>
      <c r="AG27" s="477"/>
      <c r="AH27" s="497">
        <v>59</v>
      </c>
      <c r="AI27" s="498"/>
      <c r="AJ27" s="498"/>
      <c r="AK27" s="498"/>
      <c r="AL27" s="537"/>
      <c r="AM27" s="497">
        <v>164053</v>
      </c>
      <c r="AN27" s="498"/>
      <c r="AO27" s="498"/>
      <c r="AP27" s="498"/>
      <c r="AQ27" s="498"/>
      <c r="AR27" s="537"/>
      <c r="AS27" s="497">
        <v>2781</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2570000</v>
      </c>
      <c r="BO27" s="620"/>
      <c r="BP27" s="620"/>
      <c r="BQ27" s="620"/>
      <c r="BR27" s="620"/>
      <c r="BS27" s="620"/>
      <c r="BT27" s="620"/>
      <c r="BU27" s="621"/>
      <c r="BV27" s="619">
        <v>2570000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172</v>
      </c>
      <c r="F28" s="476"/>
      <c r="G28" s="476"/>
      <c r="H28" s="476"/>
      <c r="I28" s="476"/>
      <c r="J28" s="476"/>
      <c r="K28" s="477"/>
      <c r="L28" s="497">
        <v>1</v>
      </c>
      <c r="M28" s="498"/>
      <c r="N28" s="498"/>
      <c r="O28" s="498"/>
      <c r="P28" s="537"/>
      <c r="Q28" s="497">
        <v>6300</v>
      </c>
      <c r="R28" s="498"/>
      <c r="S28" s="498"/>
      <c r="T28" s="498"/>
      <c r="U28" s="498"/>
      <c r="V28" s="537"/>
      <c r="W28" s="596"/>
      <c r="X28" s="584"/>
      <c r="Y28" s="585"/>
      <c r="Z28" s="496" t="s">
        <v>173</v>
      </c>
      <c r="AA28" s="476"/>
      <c r="AB28" s="476"/>
      <c r="AC28" s="476"/>
      <c r="AD28" s="476"/>
      <c r="AE28" s="476"/>
      <c r="AF28" s="476"/>
      <c r="AG28" s="477"/>
      <c r="AH28" s="497" t="s">
        <v>174</v>
      </c>
      <c r="AI28" s="498"/>
      <c r="AJ28" s="498"/>
      <c r="AK28" s="498"/>
      <c r="AL28" s="537"/>
      <c r="AM28" s="497" t="s">
        <v>120</v>
      </c>
      <c r="AN28" s="498"/>
      <c r="AO28" s="498"/>
      <c r="AP28" s="498"/>
      <c r="AQ28" s="498"/>
      <c r="AR28" s="537"/>
      <c r="AS28" s="497" t="s">
        <v>120</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7578360</v>
      </c>
      <c r="BO28" s="410"/>
      <c r="BP28" s="410"/>
      <c r="BQ28" s="410"/>
      <c r="BR28" s="410"/>
      <c r="BS28" s="410"/>
      <c r="BT28" s="410"/>
      <c r="BU28" s="411"/>
      <c r="BV28" s="409">
        <v>9689114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26</v>
      </c>
      <c r="M29" s="498"/>
      <c r="N29" s="498"/>
      <c r="O29" s="498"/>
      <c r="P29" s="537"/>
      <c r="Q29" s="497">
        <v>5900</v>
      </c>
      <c r="R29" s="498"/>
      <c r="S29" s="498"/>
      <c r="T29" s="498"/>
      <c r="U29" s="498"/>
      <c r="V29" s="537"/>
      <c r="W29" s="597"/>
      <c r="X29" s="598"/>
      <c r="Y29" s="599"/>
      <c r="Z29" s="496" t="s">
        <v>177</v>
      </c>
      <c r="AA29" s="476"/>
      <c r="AB29" s="476"/>
      <c r="AC29" s="476"/>
      <c r="AD29" s="476"/>
      <c r="AE29" s="476"/>
      <c r="AF29" s="476"/>
      <c r="AG29" s="477"/>
      <c r="AH29" s="497">
        <v>1786</v>
      </c>
      <c r="AI29" s="498"/>
      <c r="AJ29" s="498"/>
      <c r="AK29" s="498"/>
      <c r="AL29" s="537"/>
      <c r="AM29" s="497">
        <v>5419314</v>
      </c>
      <c r="AN29" s="498"/>
      <c r="AO29" s="498"/>
      <c r="AP29" s="498"/>
      <c r="AQ29" s="498"/>
      <c r="AR29" s="537"/>
      <c r="AS29" s="497">
        <v>3034</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330651</v>
      </c>
      <c r="BO29" s="447"/>
      <c r="BP29" s="447"/>
      <c r="BQ29" s="447"/>
      <c r="BR29" s="447"/>
      <c r="BS29" s="447"/>
      <c r="BT29" s="447"/>
      <c r="BU29" s="448"/>
      <c r="BV29" s="446">
        <v>315572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100.1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2232957</v>
      </c>
      <c r="BO30" s="620"/>
      <c r="BP30" s="620"/>
      <c r="BQ30" s="620"/>
      <c r="BR30" s="620"/>
      <c r="BS30" s="620"/>
      <c r="BT30" s="620"/>
      <c r="BU30" s="621"/>
      <c r="BV30" s="619">
        <v>2090931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186</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193</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IF('各会計、関係団体の財政状況及び健全化判断比率'!B35="","",'各会計、関係団体の財政状況及び健全化判断比率'!B35)</f>
        <v>公設地方卸売市場事業会計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水戸市農業公社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公共用地先行取得事業会計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IF('各会計、関係団体の財政状況及び健全化判断比率'!B34="","",'各会計、関係団体の財政状況及び健全化判断比率'!B34)</f>
        <v>下水道事業会計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IF('各会計、関係団体の財政状況及び健全化判断比率'!B36="","",'各会計、関係団体の財政状況及び健全化判断比率'!B36)</f>
        <v>農業集落排水事業会計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f t="shared" ref="CO35:CO43" si="3">IF(CQ35="","",CO34+1)</f>
        <v>25</v>
      </c>
      <c r="CP35" s="632"/>
      <c r="CQ35" s="633" t="str">
        <f>IF('各会計、関係団体の財政状況及び健全化判断比率'!BS8="","",'各会計、関係団体の財政状況及び健全化判断比率'!BS8)</f>
        <v>水戸市勤労者福祉サービスセンター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IF('各会計、関係団体の財政状況及び健全化判断比率'!B37="","",'各会計、関係団体の財政状況及び健全化判断比率'!B37)</f>
        <v>東前第四土地区画整理事業会計</v>
      </c>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茨城租税債権管理機構</v>
      </c>
      <c r="BZ36" s="633"/>
      <c r="CA36" s="633"/>
      <c r="CB36" s="633"/>
      <c r="CC36" s="633"/>
      <c r="CD36" s="633"/>
      <c r="CE36" s="633"/>
      <c r="CF36" s="633"/>
      <c r="CG36" s="633"/>
      <c r="CH36" s="633"/>
      <c r="CI36" s="633"/>
      <c r="CJ36" s="633"/>
      <c r="CK36" s="633"/>
      <c r="CL36" s="633"/>
      <c r="CM36" s="633"/>
      <c r="CN36" s="193"/>
      <c r="CO36" s="632">
        <f t="shared" si="3"/>
        <v>26</v>
      </c>
      <c r="CP36" s="632"/>
      <c r="CQ36" s="633" t="str">
        <f>IF('各会計、関係団体の財政状況及び健全化判断比率'!BS9="","",'各会計、関係団体の財政状況及び健全化判断比率'!BS9)</f>
        <v>水戸市商業・駐車場公社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介護サービス事業会計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13</v>
      </c>
      <c r="BF37" s="632"/>
      <c r="BG37" s="633" t="str">
        <f>IF('各会計、関係団体の財政状況及び健全化判断比率'!B38="","",'各会計、関係団体の財政状況及び健全化判断比率'!B38)</f>
        <v>東前第二土地区画整理事業会計</v>
      </c>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f t="shared" si="3"/>
        <v>27</v>
      </c>
      <c r="CP37" s="632"/>
      <c r="CQ37" s="633" t="str">
        <f>IF('各会計、関係団体の財政状況及び健全化判断比率'!BS10="","",'各会計、関係団体の財政状況及び健全化判断比率'!BS10)</f>
        <v>水戸市国際交流協会</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駐車場事業会計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茨城県後期高齢者医療広域連合(後期高齢者医療特別会計)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f t="shared" si="3"/>
        <v>28</v>
      </c>
      <c r="CP38" s="632"/>
      <c r="CQ38" s="633" t="str">
        <f>IF('各会計、関係団体の財政状況及び健全化判断比率'!BS11="","",'各会計、関係団体の財政状況及び健全化判断比率'!BS11)</f>
        <v>水戸市スポーツ振興協会</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茨城地方広域環境事務組合</v>
      </c>
      <c r="BZ39" s="633"/>
      <c r="CA39" s="633"/>
      <c r="CB39" s="633"/>
      <c r="CC39" s="633"/>
      <c r="CD39" s="633"/>
      <c r="CE39" s="633"/>
      <c r="CF39" s="633"/>
      <c r="CG39" s="633"/>
      <c r="CH39" s="633"/>
      <c r="CI39" s="633"/>
      <c r="CJ39" s="633"/>
      <c r="CK39" s="633"/>
      <c r="CL39" s="633"/>
      <c r="CM39" s="633"/>
      <c r="CN39" s="193"/>
      <c r="CO39" s="632">
        <f t="shared" si="3"/>
        <v>29</v>
      </c>
      <c r="CP39" s="632"/>
      <c r="CQ39" s="633" t="str">
        <f>IF('各会計、関係団体の財政状況及び健全化判断比率'!BS12="","",'各会計、関係団体の財政状況及び健全化判断比率'!BS12)</f>
        <v>水戸市芸術振興財団</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大洗，鉾田，水戸環境組合(一般会計)</v>
      </c>
      <c r="BZ40" s="633"/>
      <c r="CA40" s="633"/>
      <c r="CB40" s="633"/>
      <c r="CC40" s="633"/>
      <c r="CD40" s="633"/>
      <c r="CE40" s="633"/>
      <c r="CF40" s="633"/>
      <c r="CG40" s="633"/>
      <c r="CH40" s="633"/>
      <c r="CI40" s="633"/>
      <c r="CJ40" s="633"/>
      <c r="CK40" s="633"/>
      <c r="CL40" s="633"/>
      <c r="CM40" s="633"/>
      <c r="CN40" s="193"/>
      <c r="CO40" s="632">
        <f t="shared" si="3"/>
        <v>30</v>
      </c>
      <c r="CP40" s="632"/>
      <c r="CQ40" s="633" t="str">
        <f>IF('各会計、関係団体の財政状況及び健全化判断比率'!BS13="","",'各会計、関係団体の財政状況及び健全化判断比率'!BS13)</f>
        <v>水戸市公園協会</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笠間・水戸環境組合</v>
      </c>
      <c r="BZ41" s="633"/>
      <c r="CA41" s="633"/>
      <c r="CB41" s="633"/>
      <c r="CC41" s="633"/>
      <c r="CD41" s="633"/>
      <c r="CE41" s="633"/>
      <c r="CF41" s="633"/>
      <c r="CG41" s="633"/>
      <c r="CH41" s="633"/>
      <c r="CI41" s="633"/>
      <c r="CJ41" s="633"/>
      <c r="CK41" s="633"/>
      <c r="CL41" s="633"/>
      <c r="CM41" s="633"/>
      <c r="CN41" s="193"/>
      <c r="CO41" s="632">
        <f t="shared" si="3"/>
        <v>31</v>
      </c>
      <c r="CP41" s="632"/>
      <c r="CQ41" s="633" t="str">
        <f>IF('各会計、関係団体の財政状況及び健全化判断比率'!BS14="","",'各会計、関係団体の財政状況及び健全化判断比率'!BS14)</f>
        <v>水戸都市開発</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22</v>
      </c>
      <c r="BX42" s="632"/>
      <c r="BY42" s="633" t="str">
        <f>IF('各会計、関係団体の財政状況及び健全化判断比率'!B76="","",'各会計、関係団体の財政状況及び健全化判断比率'!B76)</f>
        <v>笠間地方広域事務組合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23</v>
      </c>
      <c r="BX43" s="632"/>
      <c r="BY43" s="633" t="str">
        <f>IF('各会計、関係団体の財政状況及び健全化判断比率'!B77="","",'各会計、関係団体の財政状況及び健全化判断比率'!B77)</f>
        <v>水戸地方農業共済事務組合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VpWLecStggkEt7pk4g73fwHR5TD04Ww09vWIEpsK+IzXVYm5ePbfPqpWzUrG/Bwlk7jjowaRc609gSV6UR2/rQ==" saltValue="OT2mq4h4bWiVUf0dlnwG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553</v>
      </c>
      <c r="D34" s="1224"/>
      <c r="E34" s="1225"/>
      <c r="F34" s="32">
        <v>7.8</v>
      </c>
      <c r="G34" s="33">
        <v>5.44</v>
      </c>
      <c r="H34" s="33">
        <v>8.59</v>
      </c>
      <c r="I34" s="33">
        <v>4.1900000000000004</v>
      </c>
      <c r="J34" s="34">
        <v>6.65</v>
      </c>
      <c r="K34" s="22"/>
      <c r="L34" s="22"/>
      <c r="M34" s="22"/>
      <c r="N34" s="22"/>
      <c r="O34" s="22"/>
      <c r="P34" s="22"/>
    </row>
    <row r="35" spans="1:16" ht="39" customHeight="1">
      <c r="A35" s="22"/>
      <c r="B35" s="35"/>
      <c r="C35" s="1218" t="s">
        <v>554</v>
      </c>
      <c r="D35" s="1219"/>
      <c r="E35" s="1220"/>
      <c r="F35" s="36">
        <v>1.69</v>
      </c>
      <c r="G35" s="37">
        <v>2.23</v>
      </c>
      <c r="H35" s="37">
        <v>3.05</v>
      </c>
      <c r="I35" s="37">
        <v>3.49</v>
      </c>
      <c r="J35" s="38">
        <v>3.72</v>
      </c>
      <c r="K35" s="22"/>
      <c r="L35" s="22"/>
      <c r="M35" s="22"/>
      <c r="N35" s="22"/>
      <c r="O35" s="22"/>
      <c r="P35" s="22"/>
    </row>
    <row r="36" spans="1:16" ht="39" customHeight="1">
      <c r="A36" s="22"/>
      <c r="B36" s="35"/>
      <c r="C36" s="1218" t="s">
        <v>555</v>
      </c>
      <c r="D36" s="1219"/>
      <c r="E36" s="1220"/>
      <c r="F36" s="36">
        <v>0.8</v>
      </c>
      <c r="G36" s="37">
        <v>0.43</v>
      </c>
      <c r="H36" s="37">
        <v>1.82</v>
      </c>
      <c r="I36" s="37">
        <v>1.55</v>
      </c>
      <c r="J36" s="38">
        <v>2.0699999999999998</v>
      </c>
      <c r="K36" s="22"/>
      <c r="L36" s="22"/>
      <c r="M36" s="22"/>
      <c r="N36" s="22"/>
      <c r="O36" s="22"/>
      <c r="P36" s="22"/>
    </row>
    <row r="37" spans="1:16" ht="39" customHeight="1">
      <c r="A37" s="22"/>
      <c r="B37" s="35"/>
      <c r="C37" s="1218" t="s">
        <v>556</v>
      </c>
      <c r="D37" s="1219"/>
      <c r="E37" s="1220"/>
      <c r="F37" s="36">
        <v>0.39</v>
      </c>
      <c r="G37" s="37">
        <v>0.1</v>
      </c>
      <c r="H37" s="37">
        <v>1.04</v>
      </c>
      <c r="I37" s="37">
        <v>1.55</v>
      </c>
      <c r="J37" s="38">
        <v>1.84</v>
      </c>
      <c r="K37" s="22"/>
      <c r="L37" s="22"/>
      <c r="M37" s="22"/>
      <c r="N37" s="22"/>
      <c r="O37" s="22"/>
      <c r="P37" s="22"/>
    </row>
    <row r="38" spans="1:16" ht="39" customHeight="1">
      <c r="A38" s="22"/>
      <c r="B38" s="35"/>
      <c r="C38" s="1218" t="s">
        <v>557</v>
      </c>
      <c r="D38" s="1219"/>
      <c r="E38" s="1220"/>
      <c r="F38" s="36" t="s">
        <v>558</v>
      </c>
      <c r="G38" s="37">
        <v>0.71</v>
      </c>
      <c r="H38" s="37">
        <v>0.91</v>
      </c>
      <c r="I38" s="37">
        <v>1.22</v>
      </c>
      <c r="J38" s="38">
        <v>1.38</v>
      </c>
      <c r="K38" s="22"/>
      <c r="L38" s="22"/>
      <c r="M38" s="22"/>
      <c r="N38" s="22"/>
      <c r="O38" s="22"/>
      <c r="P38" s="22"/>
    </row>
    <row r="39" spans="1:16" ht="39" customHeight="1">
      <c r="A39" s="22"/>
      <c r="B39" s="35"/>
      <c r="C39" s="1218" t="s">
        <v>559</v>
      </c>
      <c r="D39" s="1219"/>
      <c r="E39" s="1220"/>
      <c r="F39" s="36">
        <v>0.18</v>
      </c>
      <c r="G39" s="37">
        <v>0.26</v>
      </c>
      <c r="H39" s="37">
        <v>0.4</v>
      </c>
      <c r="I39" s="37">
        <v>0.72</v>
      </c>
      <c r="J39" s="38">
        <v>0.72</v>
      </c>
      <c r="K39" s="22"/>
      <c r="L39" s="22"/>
      <c r="M39" s="22"/>
      <c r="N39" s="22"/>
      <c r="O39" s="22"/>
      <c r="P39" s="22"/>
    </row>
    <row r="40" spans="1:16" ht="39" customHeight="1">
      <c r="A40" s="22"/>
      <c r="B40" s="35"/>
      <c r="C40" s="1218" t="s">
        <v>560</v>
      </c>
      <c r="D40" s="1219"/>
      <c r="E40" s="1220"/>
      <c r="F40" s="36">
        <v>0.14000000000000001</v>
      </c>
      <c r="G40" s="37">
        <v>0.08</v>
      </c>
      <c r="H40" s="37">
        <v>0.13</v>
      </c>
      <c r="I40" s="37">
        <v>0.25</v>
      </c>
      <c r="J40" s="38">
        <v>0.28000000000000003</v>
      </c>
      <c r="K40" s="22"/>
      <c r="L40" s="22"/>
      <c r="M40" s="22"/>
      <c r="N40" s="22"/>
      <c r="O40" s="22"/>
      <c r="P40" s="22"/>
    </row>
    <row r="41" spans="1:16" ht="39" customHeight="1">
      <c r="A41" s="22"/>
      <c r="B41" s="35"/>
      <c r="C41" s="1218" t="s">
        <v>561</v>
      </c>
      <c r="D41" s="1219"/>
      <c r="E41" s="1220"/>
      <c r="F41" s="36">
        <v>0.17</v>
      </c>
      <c r="G41" s="37">
        <v>0.16</v>
      </c>
      <c r="H41" s="37">
        <v>0.14000000000000001</v>
      </c>
      <c r="I41" s="37">
        <v>0.11</v>
      </c>
      <c r="J41" s="38">
        <v>0.12</v>
      </c>
      <c r="K41" s="22"/>
      <c r="L41" s="22"/>
      <c r="M41" s="22"/>
      <c r="N41" s="22"/>
      <c r="O41" s="22"/>
      <c r="P41" s="22"/>
    </row>
    <row r="42" spans="1:16" ht="39" customHeight="1">
      <c r="A42" s="22"/>
      <c r="B42" s="39"/>
      <c r="C42" s="1218" t="s">
        <v>562</v>
      </c>
      <c r="D42" s="1219"/>
      <c r="E42" s="1220"/>
      <c r="F42" s="36" t="s">
        <v>519</v>
      </c>
      <c r="G42" s="37" t="s">
        <v>519</v>
      </c>
      <c r="H42" s="37" t="s">
        <v>519</v>
      </c>
      <c r="I42" s="37" t="s">
        <v>519</v>
      </c>
      <c r="J42" s="38" t="s">
        <v>519</v>
      </c>
      <c r="K42" s="22"/>
      <c r="L42" s="22"/>
      <c r="M42" s="22"/>
      <c r="N42" s="22"/>
      <c r="O42" s="22"/>
      <c r="P42" s="22"/>
    </row>
    <row r="43" spans="1:16" ht="39" customHeight="1" thickBot="1">
      <c r="A43" s="22"/>
      <c r="B43" s="40"/>
      <c r="C43" s="1221" t="s">
        <v>563</v>
      </c>
      <c r="D43" s="1222"/>
      <c r="E43" s="1223"/>
      <c r="F43" s="41">
        <v>1.92</v>
      </c>
      <c r="G43" s="42">
        <v>0.17</v>
      </c>
      <c r="H43" s="42">
        <v>0.08</v>
      </c>
      <c r="I43" s="42">
        <v>0.05</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L1QJYv4VVGdvXuRSxwlKiOCzE1aKhtXSKBVfEgLsm1deGC59xdLvWeXP6p6oNAYemSKCU64G0pm2Xn19z50ng==" saltValue="Lv8v5t67zTcpDO4ppyP1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10</v>
      </c>
      <c r="C45" s="1235"/>
      <c r="D45" s="58"/>
      <c r="E45" s="1240" t="s">
        <v>11</v>
      </c>
      <c r="F45" s="1240"/>
      <c r="G45" s="1240"/>
      <c r="H45" s="1240"/>
      <c r="I45" s="1240"/>
      <c r="J45" s="1241"/>
      <c r="K45" s="59">
        <v>10481</v>
      </c>
      <c r="L45" s="60">
        <v>10310</v>
      </c>
      <c r="M45" s="60">
        <v>9623</v>
      </c>
      <c r="N45" s="60">
        <v>9311</v>
      </c>
      <c r="O45" s="61">
        <v>9360</v>
      </c>
      <c r="P45" s="48"/>
      <c r="Q45" s="48"/>
      <c r="R45" s="48"/>
      <c r="S45" s="48"/>
      <c r="T45" s="48"/>
      <c r="U45" s="48"/>
    </row>
    <row r="46" spans="1:21" ht="30.75" customHeight="1">
      <c r="A46" s="48"/>
      <c r="B46" s="1236"/>
      <c r="C46" s="1237"/>
      <c r="D46" s="62"/>
      <c r="E46" s="1228" t="s">
        <v>12</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c r="A47" s="48"/>
      <c r="B47" s="1236"/>
      <c r="C47" s="1237"/>
      <c r="D47" s="62"/>
      <c r="E47" s="1228" t="s">
        <v>13</v>
      </c>
      <c r="F47" s="1228"/>
      <c r="G47" s="1228"/>
      <c r="H47" s="1228"/>
      <c r="I47" s="1228"/>
      <c r="J47" s="1229"/>
      <c r="K47" s="63">
        <v>48</v>
      </c>
      <c r="L47" s="64">
        <v>50</v>
      </c>
      <c r="M47" s="64">
        <v>55</v>
      </c>
      <c r="N47" s="64">
        <v>60</v>
      </c>
      <c r="O47" s="65">
        <v>65</v>
      </c>
      <c r="P47" s="48"/>
      <c r="Q47" s="48"/>
      <c r="R47" s="48"/>
      <c r="S47" s="48"/>
      <c r="T47" s="48"/>
      <c r="U47" s="48"/>
    </row>
    <row r="48" spans="1:21" ht="30.75" customHeight="1">
      <c r="A48" s="48"/>
      <c r="B48" s="1236"/>
      <c r="C48" s="1237"/>
      <c r="D48" s="62"/>
      <c r="E48" s="1228" t="s">
        <v>14</v>
      </c>
      <c r="F48" s="1228"/>
      <c r="G48" s="1228"/>
      <c r="H48" s="1228"/>
      <c r="I48" s="1228"/>
      <c r="J48" s="1229"/>
      <c r="K48" s="63">
        <v>4816</v>
      </c>
      <c r="L48" s="64">
        <v>4787</v>
      </c>
      <c r="M48" s="64">
        <v>4856</v>
      </c>
      <c r="N48" s="64">
        <v>4868</v>
      </c>
      <c r="O48" s="65">
        <v>5131</v>
      </c>
      <c r="P48" s="48"/>
      <c r="Q48" s="48"/>
      <c r="R48" s="48"/>
      <c r="S48" s="48"/>
      <c r="T48" s="48"/>
      <c r="U48" s="48"/>
    </row>
    <row r="49" spans="1:21" ht="30.75" customHeight="1">
      <c r="A49" s="48"/>
      <c r="B49" s="1236"/>
      <c r="C49" s="1237"/>
      <c r="D49" s="62"/>
      <c r="E49" s="1228" t="s">
        <v>15</v>
      </c>
      <c r="F49" s="1228"/>
      <c r="G49" s="1228"/>
      <c r="H49" s="1228"/>
      <c r="I49" s="1228"/>
      <c r="J49" s="1229"/>
      <c r="K49" s="63">
        <v>28</v>
      </c>
      <c r="L49" s="64">
        <v>27</v>
      </c>
      <c r="M49" s="64">
        <v>29</v>
      </c>
      <c r="N49" s="64">
        <v>30</v>
      </c>
      <c r="O49" s="65">
        <v>16</v>
      </c>
      <c r="P49" s="48"/>
      <c r="Q49" s="48"/>
      <c r="R49" s="48"/>
      <c r="S49" s="48"/>
      <c r="T49" s="48"/>
      <c r="U49" s="48"/>
    </row>
    <row r="50" spans="1:21" ht="30.75" customHeight="1">
      <c r="A50" s="48"/>
      <c r="B50" s="1236"/>
      <c r="C50" s="1237"/>
      <c r="D50" s="62"/>
      <c r="E50" s="1228" t="s">
        <v>16</v>
      </c>
      <c r="F50" s="1228"/>
      <c r="G50" s="1228"/>
      <c r="H50" s="1228"/>
      <c r="I50" s="1228"/>
      <c r="J50" s="1229"/>
      <c r="K50" s="63" t="s">
        <v>519</v>
      </c>
      <c r="L50" s="64" t="s">
        <v>519</v>
      </c>
      <c r="M50" s="64" t="s">
        <v>519</v>
      </c>
      <c r="N50" s="64" t="s">
        <v>519</v>
      </c>
      <c r="O50" s="65" t="s">
        <v>519</v>
      </c>
      <c r="P50" s="48"/>
      <c r="Q50" s="48"/>
      <c r="R50" s="48"/>
      <c r="S50" s="48"/>
      <c r="T50" s="48"/>
      <c r="U50" s="48"/>
    </row>
    <row r="51" spans="1:21" ht="30.75" customHeight="1">
      <c r="A51" s="48"/>
      <c r="B51" s="1238"/>
      <c r="C51" s="1239"/>
      <c r="D51" s="66"/>
      <c r="E51" s="1228" t="s">
        <v>17</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c r="A52" s="48"/>
      <c r="B52" s="1226" t="s">
        <v>18</v>
      </c>
      <c r="C52" s="1227"/>
      <c r="D52" s="66"/>
      <c r="E52" s="1228" t="s">
        <v>19</v>
      </c>
      <c r="F52" s="1228"/>
      <c r="G52" s="1228"/>
      <c r="H52" s="1228"/>
      <c r="I52" s="1228"/>
      <c r="J52" s="1229"/>
      <c r="K52" s="63">
        <v>10722</v>
      </c>
      <c r="L52" s="64">
        <v>10920</v>
      </c>
      <c r="M52" s="64">
        <v>10234</v>
      </c>
      <c r="N52" s="64">
        <v>9962</v>
      </c>
      <c r="O52" s="65">
        <v>10249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4651</v>
      </c>
      <c r="L53" s="69">
        <v>4254</v>
      </c>
      <c r="M53" s="69">
        <v>4329</v>
      </c>
      <c r="N53" s="69">
        <v>4307</v>
      </c>
      <c r="O53" s="70">
        <v>4323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13K/TO3SbPNvhvKFgo4mgrPuKyE3eBJFu8c2DMz06Y3CfFs6E495rrCyIWnwMVReNjD7mR/2+/MNwCzF6sJpg==" saltValue="b4OpQyr4OAFLxKU10WFq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546</v>
      </c>
      <c r="J40" s="79" t="s">
        <v>547</v>
      </c>
      <c r="K40" s="79" t="s">
        <v>548</v>
      </c>
      <c r="L40" s="79" t="s">
        <v>549</v>
      </c>
      <c r="M40" s="80" t="s">
        <v>550</v>
      </c>
    </row>
    <row r="41" spans="2:13" ht="27.75" customHeight="1">
      <c r="B41" s="1242" t="s">
        <v>23</v>
      </c>
      <c r="C41" s="1243"/>
      <c r="D41" s="81"/>
      <c r="E41" s="1248" t="s">
        <v>24</v>
      </c>
      <c r="F41" s="1248"/>
      <c r="G41" s="1248"/>
      <c r="H41" s="1249"/>
      <c r="I41" s="82">
        <v>95045</v>
      </c>
      <c r="J41" s="83">
        <v>96460</v>
      </c>
      <c r="K41" s="83">
        <v>97052</v>
      </c>
      <c r="L41" s="83">
        <v>101697</v>
      </c>
      <c r="M41" s="84">
        <v>108044</v>
      </c>
    </row>
    <row r="42" spans="2:13" ht="27.75" customHeight="1">
      <c r="B42" s="1244"/>
      <c r="C42" s="1245"/>
      <c r="D42" s="85"/>
      <c r="E42" s="1250" t="s">
        <v>25</v>
      </c>
      <c r="F42" s="1250"/>
      <c r="G42" s="1250"/>
      <c r="H42" s="1251"/>
      <c r="I42" s="86">
        <v>762</v>
      </c>
      <c r="J42" s="87">
        <v>771</v>
      </c>
      <c r="K42" s="87">
        <v>780</v>
      </c>
      <c r="L42" s="87" t="s">
        <v>519</v>
      </c>
      <c r="M42" s="88" t="s">
        <v>519</v>
      </c>
    </row>
    <row r="43" spans="2:13" ht="27.75" customHeight="1">
      <c r="B43" s="1244"/>
      <c r="C43" s="1245"/>
      <c r="D43" s="85"/>
      <c r="E43" s="1250" t="s">
        <v>26</v>
      </c>
      <c r="F43" s="1250"/>
      <c r="G43" s="1250"/>
      <c r="H43" s="1251"/>
      <c r="I43" s="86">
        <v>66791</v>
      </c>
      <c r="J43" s="87">
        <v>64181</v>
      </c>
      <c r="K43" s="87">
        <v>61041</v>
      </c>
      <c r="L43" s="87">
        <v>58442</v>
      </c>
      <c r="M43" s="88">
        <v>57470</v>
      </c>
    </row>
    <row r="44" spans="2:13" ht="27.75" customHeight="1">
      <c r="B44" s="1244"/>
      <c r="C44" s="1245"/>
      <c r="D44" s="85"/>
      <c r="E44" s="1250" t="s">
        <v>27</v>
      </c>
      <c r="F44" s="1250"/>
      <c r="G44" s="1250"/>
      <c r="H44" s="1251"/>
      <c r="I44" s="86">
        <v>136</v>
      </c>
      <c r="J44" s="87">
        <v>110</v>
      </c>
      <c r="K44" s="87">
        <v>84</v>
      </c>
      <c r="L44" s="87">
        <v>62</v>
      </c>
      <c r="M44" s="88">
        <v>45</v>
      </c>
    </row>
    <row r="45" spans="2:13" ht="27.75" customHeight="1">
      <c r="B45" s="1244"/>
      <c r="C45" s="1245"/>
      <c r="D45" s="85"/>
      <c r="E45" s="1250" t="s">
        <v>28</v>
      </c>
      <c r="F45" s="1250"/>
      <c r="G45" s="1250"/>
      <c r="H45" s="1251"/>
      <c r="I45" s="86">
        <v>16055</v>
      </c>
      <c r="J45" s="87">
        <v>14921</v>
      </c>
      <c r="K45" s="87">
        <v>14178</v>
      </c>
      <c r="L45" s="87">
        <v>13851</v>
      </c>
      <c r="M45" s="88">
        <v>13829</v>
      </c>
    </row>
    <row r="46" spans="2:13" ht="27.75" customHeight="1">
      <c r="B46" s="1244"/>
      <c r="C46" s="1245"/>
      <c r="D46" s="89"/>
      <c r="E46" s="1250" t="s">
        <v>29</v>
      </c>
      <c r="F46" s="1250"/>
      <c r="G46" s="1250"/>
      <c r="H46" s="1251"/>
      <c r="I46" s="86">
        <v>523</v>
      </c>
      <c r="J46" s="87">
        <v>29</v>
      </c>
      <c r="K46" s="87" t="s">
        <v>519</v>
      </c>
      <c r="L46" s="87" t="s">
        <v>519</v>
      </c>
      <c r="M46" s="88">
        <v>47</v>
      </c>
    </row>
    <row r="47" spans="2:13" ht="27.75" customHeight="1">
      <c r="B47" s="1244"/>
      <c r="C47" s="1245"/>
      <c r="D47" s="90"/>
      <c r="E47" s="1252" t="s">
        <v>30</v>
      </c>
      <c r="F47" s="1253"/>
      <c r="G47" s="1253"/>
      <c r="H47" s="1254"/>
      <c r="I47" s="86" t="s">
        <v>519</v>
      </c>
      <c r="J47" s="87" t="s">
        <v>519</v>
      </c>
      <c r="K47" s="87" t="s">
        <v>519</v>
      </c>
      <c r="L47" s="87" t="s">
        <v>519</v>
      </c>
      <c r="M47" s="88" t="s">
        <v>519</v>
      </c>
    </row>
    <row r="48" spans="2:13" ht="27.75" customHeight="1">
      <c r="B48" s="1244"/>
      <c r="C48" s="1245"/>
      <c r="D48" s="85"/>
      <c r="E48" s="1250" t="s">
        <v>31</v>
      </c>
      <c r="F48" s="1250"/>
      <c r="G48" s="1250"/>
      <c r="H48" s="1251"/>
      <c r="I48" s="86" t="s">
        <v>519</v>
      </c>
      <c r="J48" s="87" t="s">
        <v>519</v>
      </c>
      <c r="K48" s="87" t="s">
        <v>519</v>
      </c>
      <c r="L48" s="87" t="s">
        <v>519</v>
      </c>
      <c r="M48" s="88" t="s">
        <v>519</v>
      </c>
    </row>
    <row r="49" spans="2:13" ht="27.75" customHeight="1">
      <c r="B49" s="1246"/>
      <c r="C49" s="1247"/>
      <c r="D49" s="85"/>
      <c r="E49" s="1250" t="s">
        <v>32</v>
      </c>
      <c r="F49" s="1250"/>
      <c r="G49" s="1250"/>
      <c r="H49" s="1251"/>
      <c r="I49" s="86" t="s">
        <v>519</v>
      </c>
      <c r="J49" s="87" t="s">
        <v>519</v>
      </c>
      <c r="K49" s="87" t="s">
        <v>519</v>
      </c>
      <c r="L49" s="87" t="s">
        <v>519</v>
      </c>
      <c r="M49" s="88" t="s">
        <v>519</v>
      </c>
    </row>
    <row r="50" spans="2:13" ht="27.75" customHeight="1">
      <c r="B50" s="1255" t="s">
        <v>33</v>
      </c>
      <c r="C50" s="1256"/>
      <c r="D50" s="91"/>
      <c r="E50" s="1250" t="s">
        <v>34</v>
      </c>
      <c r="F50" s="1250"/>
      <c r="G50" s="1250"/>
      <c r="H50" s="1251"/>
      <c r="I50" s="86">
        <v>12383</v>
      </c>
      <c r="J50" s="87">
        <v>13786</v>
      </c>
      <c r="K50" s="87">
        <v>13078</v>
      </c>
      <c r="L50" s="87">
        <v>13379</v>
      </c>
      <c r="M50" s="88">
        <v>11664</v>
      </c>
    </row>
    <row r="51" spans="2:13" ht="27.75" customHeight="1">
      <c r="B51" s="1244"/>
      <c r="C51" s="1245"/>
      <c r="D51" s="85"/>
      <c r="E51" s="1250" t="s">
        <v>35</v>
      </c>
      <c r="F51" s="1250"/>
      <c r="G51" s="1250"/>
      <c r="H51" s="1251"/>
      <c r="I51" s="86">
        <v>18741</v>
      </c>
      <c r="J51" s="87">
        <v>17944</v>
      </c>
      <c r="K51" s="87">
        <v>17028</v>
      </c>
      <c r="L51" s="87">
        <v>15562</v>
      </c>
      <c r="M51" s="88">
        <v>15034</v>
      </c>
    </row>
    <row r="52" spans="2:13" ht="27.75" customHeight="1">
      <c r="B52" s="1246"/>
      <c r="C52" s="1247"/>
      <c r="D52" s="85"/>
      <c r="E52" s="1250" t="s">
        <v>36</v>
      </c>
      <c r="F52" s="1250"/>
      <c r="G52" s="1250"/>
      <c r="H52" s="1251"/>
      <c r="I52" s="86">
        <v>102543</v>
      </c>
      <c r="J52" s="87">
        <v>102028</v>
      </c>
      <c r="K52" s="87">
        <v>102593</v>
      </c>
      <c r="L52" s="87">
        <v>101190</v>
      </c>
      <c r="M52" s="88">
        <v>101877</v>
      </c>
    </row>
    <row r="53" spans="2:13" ht="27.75" customHeight="1" thickBot="1">
      <c r="B53" s="1257" t="s">
        <v>37</v>
      </c>
      <c r="C53" s="1258"/>
      <c r="D53" s="92"/>
      <c r="E53" s="1259" t="s">
        <v>38</v>
      </c>
      <c r="F53" s="1259"/>
      <c r="G53" s="1259"/>
      <c r="H53" s="1260"/>
      <c r="I53" s="93">
        <v>45646</v>
      </c>
      <c r="J53" s="94">
        <v>42714</v>
      </c>
      <c r="K53" s="94">
        <v>40435</v>
      </c>
      <c r="L53" s="94">
        <v>43921</v>
      </c>
      <c r="M53" s="95">
        <v>50860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b7f+MHaDQdnrzpAIBAOzLAeoB8cvuyvXvT8U9wu5PhjWMWJCny8KU5WCSVsc4uTZCvu6jp2Kmvo2WosRV9t1g==" saltValue="CBhbFkzbnOUnBWJe48wl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0"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548</v>
      </c>
      <c r="G54" s="104" t="s">
        <v>549</v>
      </c>
      <c r="H54" s="105" t="s">
        <v>550</v>
      </c>
    </row>
    <row r="55" spans="2:8" ht="52.5" customHeight="1">
      <c r="B55" s="106"/>
      <c r="C55" s="1269" t="s">
        <v>41</v>
      </c>
      <c r="D55" s="1269"/>
      <c r="E55" s="1270"/>
      <c r="F55" s="107">
        <v>9769</v>
      </c>
      <c r="G55" s="107">
        <v>9689</v>
      </c>
      <c r="H55" s="108">
        <v>7578</v>
      </c>
    </row>
    <row r="56" spans="2:8" ht="52.5" customHeight="1">
      <c r="B56" s="109"/>
      <c r="C56" s="1271" t="s">
        <v>42</v>
      </c>
      <c r="D56" s="1271"/>
      <c r="E56" s="1272"/>
      <c r="F56" s="110">
        <v>206</v>
      </c>
      <c r="G56" s="110">
        <v>316</v>
      </c>
      <c r="H56" s="111">
        <v>331</v>
      </c>
    </row>
    <row r="57" spans="2:8" ht="53.25" customHeight="1">
      <c r="B57" s="109"/>
      <c r="C57" s="1273" t="s">
        <v>43</v>
      </c>
      <c r="D57" s="1273"/>
      <c r="E57" s="1274"/>
      <c r="F57" s="112">
        <v>3454</v>
      </c>
      <c r="G57" s="112">
        <v>2091</v>
      </c>
      <c r="H57" s="113">
        <v>2233</v>
      </c>
    </row>
    <row r="58" spans="2:8" ht="45.75" customHeight="1">
      <c r="B58" s="114"/>
      <c r="C58" s="1261" t="s">
        <v>564</v>
      </c>
      <c r="D58" s="1262"/>
      <c r="E58" s="1263"/>
      <c r="F58" s="115">
        <v>1262</v>
      </c>
      <c r="G58" s="115">
        <v>1262</v>
      </c>
      <c r="H58" s="116">
        <v>1006</v>
      </c>
    </row>
    <row r="59" spans="2:8" ht="45.75" customHeight="1">
      <c r="B59" s="114"/>
      <c r="C59" s="1261" t="s">
        <v>565</v>
      </c>
      <c r="D59" s="1262"/>
      <c r="E59" s="1263"/>
      <c r="F59" s="115">
        <v>1029</v>
      </c>
      <c r="G59" s="115">
        <v>0</v>
      </c>
      <c r="H59" s="116">
        <v>406</v>
      </c>
    </row>
    <row r="60" spans="2:8" ht="45.75" customHeight="1">
      <c r="B60" s="114"/>
      <c r="C60" s="1261" t="s">
        <v>566</v>
      </c>
      <c r="D60" s="1262"/>
      <c r="E60" s="1263"/>
      <c r="F60" s="115">
        <v>620</v>
      </c>
      <c r="G60" s="115">
        <v>359</v>
      </c>
      <c r="H60" s="116">
        <v>359</v>
      </c>
    </row>
    <row r="61" spans="2:8" ht="45.75" customHeight="1">
      <c r="B61" s="114"/>
      <c r="C61" s="1261" t="s">
        <v>567</v>
      </c>
      <c r="D61" s="1262"/>
      <c r="E61" s="1263"/>
      <c r="F61" s="115">
        <v>104</v>
      </c>
      <c r="G61" s="115">
        <v>97</v>
      </c>
      <c r="H61" s="116">
        <v>93</v>
      </c>
    </row>
    <row r="62" spans="2:8" ht="45.75" customHeight="1" thickBot="1">
      <c r="B62" s="117"/>
      <c r="C62" s="1264" t="s">
        <v>568</v>
      </c>
      <c r="D62" s="1265"/>
      <c r="E62" s="1266"/>
      <c r="F62" s="118">
        <v>88</v>
      </c>
      <c r="G62" s="118">
        <v>85</v>
      </c>
      <c r="H62" s="119">
        <v>85</v>
      </c>
    </row>
    <row r="63" spans="2:8" ht="52.5" customHeight="1" thickBot="1">
      <c r="B63" s="120"/>
      <c r="C63" s="1267" t="s">
        <v>44</v>
      </c>
      <c r="D63" s="1267"/>
      <c r="E63" s="1268"/>
      <c r="F63" s="121">
        <v>13429</v>
      </c>
      <c r="G63" s="121">
        <v>12096</v>
      </c>
      <c r="H63" s="122">
        <v>10142</v>
      </c>
    </row>
    <row r="64" spans="2:8" ht="15" customHeight="1"/>
    <row r="65" ht="0" hidden="1" customHeight="1"/>
    <row r="66" ht="0" hidden="1" customHeight="1"/>
  </sheetData>
  <sheetProtection algorithmName="SHA-512" hashValue="LSKh7QDHEgTtIOIrpE4SBbFhBO9FKT97+nEKrVg5cFGoJey9lCuxOvxJKnix9oPBcyqncxPNpWV3WYp8Wtwmuw==" saltValue="bZ/YCjOMJjCr2Avl5mMB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3"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601</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546</v>
      </c>
      <c r="BQ50" s="1290"/>
      <c r="BR50" s="1290"/>
      <c r="BS50" s="1290"/>
      <c r="BT50" s="1290"/>
      <c r="BU50" s="1290"/>
      <c r="BV50" s="1290"/>
      <c r="BW50" s="1290"/>
      <c r="BX50" s="1290" t="s">
        <v>547</v>
      </c>
      <c r="BY50" s="1290"/>
      <c r="BZ50" s="1290"/>
      <c r="CA50" s="1290"/>
      <c r="CB50" s="1290"/>
      <c r="CC50" s="1290"/>
      <c r="CD50" s="1290"/>
      <c r="CE50" s="1290"/>
      <c r="CF50" s="1290" t="s">
        <v>548</v>
      </c>
      <c r="CG50" s="1290"/>
      <c r="CH50" s="1290"/>
      <c r="CI50" s="1290"/>
      <c r="CJ50" s="1290"/>
      <c r="CK50" s="1290"/>
      <c r="CL50" s="1290"/>
      <c r="CM50" s="1290"/>
      <c r="CN50" s="1290" t="s">
        <v>549</v>
      </c>
      <c r="CO50" s="1290"/>
      <c r="CP50" s="1290"/>
      <c r="CQ50" s="1290"/>
      <c r="CR50" s="1290"/>
      <c r="CS50" s="1290"/>
      <c r="CT50" s="1290"/>
      <c r="CU50" s="1290"/>
      <c r="CV50" s="1290" t="s">
        <v>550</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602</v>
      </c>
      <c r="AO51" s="1293"/>
      <c r="AP51" s="1293"/>
      <c r="AQ51" s="1293"/>
      <c r="AR51" s="1293"/>
      <c r="AS51" s="1293"/>
      <c r="AT51" s="1293"/>
      <c r="AU51" s="1293"/>
      <c r="AV51" s="1293"/>
      <c r="AW51" s="1293"/>
      <c r="AX51" s="1293"/>
      <c r="AY51" s="1293"/>
      <c r="AZ51" s="1293"/>
      <c r="BA51" s="1293"/>
      <c r="BB51" s="1293" t="s">
        <v>603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93</v>
      </c>
      <c r="CO51" s="1276"/>
      <c r="CP51" s="1276"/>
      <c r="CQ51" s="1276"/>
      <c r="CR51" s="1276"/>
      <c r="CS51" s="1276"/>
      <c r="CT51" s="1276"/>
      <c r="CU51" s="1276"/>
      <c r="CV51" s="1275"/>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56.2</v>
      </c>
      <c r="CO53" s="1276"/>
      <c r="CP53" s="1276"/>
      <c r="CQ53" s="1276"/>
      <c r="CR53" s="1276"/>
      <c r="CS53" s="1276"/>
      <c r="CT53" s="1276"/>
      <c r="CU53" s="1276"/>
      <c r="CV53" s="1275"/>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605</v>
      </c>
      <c r="AO55" s="1290"/>
      <c r="AP55" s="1290"/>
      <c r="AQ55" s="1290"/>
      <c r="AR55" s="1290"/>
      <c r="AS55" s="1290"/>
      <c r="AT55" s="1290"/>
      <c r="AU55" s="1290"/>
      <c r="AV55" s="1290"/>
      <c r="AW55" s="1290"/>
      <c r="AX55" s="1290"/>
      <c r="AY55" s="1290"/>
      <c r="AZ55" s="1290"/>
      <c r="BA55" s="1290"/>
      <c r="BB55" s="1293" t="s">
        <v>603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31</v>
      </c>
      <c r="CO55" s="1276"/>
      <c r="CP55" s="1276"/>
      <c r="CQ55" s="1276"/>
      <c r="CR55" s="1276"/>
      <c r="CS55" s="1276"/>
      <c r="CT55" s="1276"/>
      <c r="CU55" s="1276"/>
      <c r="CV55" s="1275"/>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57.4</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606</v>
      </c>
    </row>
    <row r="64" spans="1:109">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610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601</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546</v>
      </c>
      <c r="BQ72" s="1290"/>
      <c r="BR72" s="1290"/>
      <c r="BS72" s="1290"/>
      <c r="BT72" s="1290"/>
      <c r="BU72" s="1290"/>
      <c r="BV72" s="1290"/>
      <c r="BW72" s="1290"/>
      <c r="BX72" s="1290" t="s">
        <v>547</v>
      </c>
      <c r="BY72" s="1290"/>
      <c r="BZ72" s="1290"/>
      <c r="CA72" s="1290"/>
      <c r="CB72" s="1290"/>
      <c r="CC72" s="1290"/>
      <c r="CD72" s="1290"/>
      <c r="CE72" s="1290"/>
      <c r="CF72" s="1290" t="s">
        <v>548</v>
      </c>
      <c r="CG72" s="1290"/>
      <c r="CH72" s="1290"/>
      <c r="CI72" s="1290"/>
      <c r="CJ72" s="1290"/>
      <c r="CK72" s="1290"/>
      <c r="CL72" s="1290"/>
      <c r="CM72" s="1290"/>
      <c r="CN72" s="1290" t="s">
        <v>549</v>
      </c>
      <c r="CO72" s="1290"/>
      <c r="CP72" s="1290"/>
      <c r="CQ72" s="1290"/>
      <c r="CR72" s="1290"/>
      <c r="CS72" s="1290"/>
      <c r="CT72" s="1290"/>
      <c r="CU72" s="1290"/>
      <c r="CV72" s="1290" t="s">
        <v>550</v>
      </c>
      <c r="CW72" s="1290"/>
      <c r="CX72" s="1290"/>
      <c r="CY72" s="1290"/>
      <c r="CZ72" s="1290"/>
      <c r="DA72" s="1290"/>
      <c r="DB72" s="1290"/>
      <c r="DC72" s="1290"/>
    </row>
    <row r="73" spans="2:107">
      <c r="B73" s="374"/>
      <c r="G73" s="1291"/>
      <c r="H73" s="1291"/>
      <c r="I73" s="1291"/>
      <c r="J73" s="1291"/>
      <c r="K73" s="1296"/>
      <c r="L73" s="1296"/>
      <c r="M73" s="1296"/>
      <c r="N73" s="1296"/>
      <c r="AM73" s="383"/>
      <c r="AN73" s="1293" t="s">
        <v>602</v>
      </c>
      <c r="AO73" s="1293"/>
      <c r="AP73" s="1293"/>
      <c r="AQ73" s="1293"/>
      <c r="AR73" s="1293"/>
      <c r="AS73" s="1293"/>
      <c r="AT73" s="1293"/>
      <c r="AU73" s="1293"/>
      <c r="AV73" s="1293"/>
      <c r="AW73" s="1293"/>
      <c r="AX73" s="1293"/>
      <c r="AY73" s="1293"/>
      <c r="AZ73" s="1293"/>
      <c r="BA73" s="1293"/>
      <c r="BB73" s="1293" t="s">
        <v>603</v>
      </c>
      <c r="BC73" s="1293"/>
      <c r="BD73" s="1293"/>
      <c r="BE73" s="1293"/>
      <c r="BF73" s="1293"/>
      <c r="BG73" s="1293"/>
      <c r="BH73" s="1293"/>
      <c r="BI73" s="1293"/>
      <c r="BJ73" s="1293"/>
      <c r="BK73" s="1293"/>
      <c r="BL73" s="1293"/>
      <c r="BM73" s="1293"/>
      <c r="BN73" s="1293"/>
      <c r="BO73" s="1293"/>
      <c r="BP73" s="1276">
        <v>97.2</v>
      </c>
      <c r="BQ73" s="1276"/>
      <c r="BR73" s="1276"/>
      <c r="BS73" s="1276"/>
      <c r="BT73" s="1276"/>
      <c r="BU73" s="1276"/>
      <c r="BV73" s="1276"/>
      <c r="BW73" s="1276"/>
      <c r="BX73" s="1276">
        <v>91</v>
      </c>
      <c r="BY73" s="1276"/>
      <c r="BZ73" s="1276"/>
      <c r="CA73" s="1276"/>
      <c r="CB73" s="1276"/>
      <c r="CC73" s="1276"/>
      <c r="CD73" s="1276"/>
      <c r="CE73" s="1276"/>
      <c r="CF73" s="1276">
        <v>85.3</v>
      </c>
      <c r="CG73" s="1276"/>
      <c r="CH73" s="1276"/>
      <c r="CI73" s="1276"/>
      <c r="CJ73" s="1276"/>
      <c r="CK73" s="1276"/>
      <c r="CL73" s="1276"/>
      <c r="CM73" s="1276"/>
      <c r="CN73" s="1276">
        <v>93</v>
      </c>
      <c r="CO73" s="1276"/>
      <c r="CP73" s="1276"/>
      <c r="CQ73" s="1276"/>
      <c r="CR73" s="1276"/>
      <c r="CS73" s="1276"/>
      <c r="CT73" s="1276"/>
      <c r="CU73" s="1276"/>
      <c r="CV73" s="1276">
        <v>106.7</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607</v>
      </c>
      <c r="BC75" s="1293"/>
      <c r="BD75" s="1293"/>
      <c r="BE75" s="1293"/>
      <c r="BF75" s="1293"/>
      <c r="BG75" s="1293"/>
      <c r="BH75" s="1293"/>
      <c r="BI75" s="1293"/>
      <c r="BJ75" s="1293"/>
      <c r="BK75" s="1293"/>
      <c r="BL75" s="1293"/>
      <c r="BM75" s="1293"/>
      <c r="BN75" s="1293"/>
      <c r="BO75" s="1293"/>
      <c r="BP75" s="1276">
        <v>10.199999999999999</v>
      </c>
      <c r="BQ75" s="1276"/>
      <c r="BR75" s="1276"/>
      <c r="BS75" s="1276"/>
      <c r="BT75" s="1276"/>
      <c r="BU75" s="1276"/>
      <c r="BV75" s="1276"/>
      <c r="BW75" s="1276"/>
      <c r="BX75" s="1276">
        <v>9.6999999999999993</v>
      </c>
      <c r="BY75" s="1276"/>
      <c r="BZ75" s="1276"/>
      <c r="CA75" s="1276"/>
      <c r="CB75" s="1276"/>
      <c r="CC75" s="1276"/>
      <c r="CD75" s="1276"/>
      <c r="CE75" s="1276"/>
      <c r="CF75" s="1276">
        <v>9.3000000000000007</v>
      </c>
      <c r="CG75" s="1276"/>
      <c r="CH75" s="1276"/>
      <c r="CI75" s="1276"/>
      <c r="CJ75" s="1276"/>
      <c r="CK75" s="1276"/>
      <c r="CL75" s="1276"/>
      <c r="CM75" s="1276"/>
      <c r="CN75" s="1276">
        <v>9.1</v>
      </c>
      <c r="CO75" s="1276"/>
      <c r="CP75" s="1276"/>
      <c r="CQ75" s="1276"/>
      <c r="CR75" s="1276"/>
      <c r="CS75" s="1276"/>
      <c r="CT75" s="1276"/>
      <c r="CU75" s="1276"/>
      <c r="CV75" s="1276">
        <v>9.1</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605</v>
      </c>
      <c r="AO77" s="1290"/>
      <c r="AP77" s="1290"/>
      <c r="AQ77" s="1290"/>
      <c r="AR77" s="1290"/>
      <c r="AS77" s="1290"/>
      <c r="AT77" s="1290"/>
      <c r="AU77" s="1290"/>
      <c r="AV77" s="1290"/>
      <c r="AW77" s="1290"/>
      <c r="AX77" s="1290"/>
      <c r="AY77" s="1290"/>
      <c r="AZ77" s="1290"/>
      <c r="BA77" s="1290"/>
      <c r="BB77" s="1293" t="s">
        <v>603</v>
      </c>
      <c r="BC77" s="1293"/>
      <c r="BD77" s="1293"/>
      <c r="BE77" s="1293"/>
      <c r="BF77" s="1293"/>
      <c r="BG77" s="1293"/>
      <c r="BH77" s="1293"/>
      <c r="BI77" s="1293"/>
      <c r="BJ77" s="1293"/>
      <c r="BK77" s="1293"/>
      <c r="BL77" s="1293"/>
      <c r="BM77" s="1293"/>
      <c r="BN77" s="1293"/>
      <c r="BO77" s="1293"/>
      <c r="BP77" s="1276">
        <v>49.8</v>
      </c>
      <c r="BQ77" s="1276"/>
      <c r="BR77" s="1276"/>
      <c r="BS77" s="1276"/>
      <c r="BT77" s="1276"/>
      <c r="BU77" s="1276"/>
      <c r="BV77" s="1276"/>
      <c r="BW77" s="1276"/>
      <c r="BX77" s="1276">
        <v>45.1</v>
      </c>
      <c r="BY77" s="1276"/>
      <c r="BZ77" s="1276"/>
      <c r="CA77" s="1276"/>
      <c r="CB77" s="1276"/>
      <c r="CC77" s="1276"/>
      <c r="CD77" s="1276"/>
      <c r="CE77" s="1276"/>
      <c r="CF77" s="1276">
        <v>37.4</v>
      </c>
      <c r="CG77" s="1276"/>
      <c r="CH77" s="1276"/>
      <c r="CI77" s="1276"/>
      <c r="CJ77" s="1276"/>
      <c r="CK77" s="1276"/>
      <c r="CL77" s="1276"/>
      <c r="CM77" s="1276"/>
      <c r="CN77" s="1276">
        <v>31</v>
      </c>
      <c r="CO77" s="1276"/>
      <c r="CP77" s="1276"/>
      <c r="CQ77" s="1276"/>
      <c r="CR77" s="1276"/>
      <c r="CS77" s="1276"/>
      <c r="CT77" s="1276"/>
      <c r="CU77" s="1276"/>
      <c r="CV77" s="1276">
        <v>30</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607</v>
      </c>
      <c r="BC79" s="1293"/>
      <c r="BD79" s="1293"/>
      <c r="BE79" s="1293"/>
      <c r="BF79" s="1293"/>
      <c r="BG79" s="1293"/>
      <c r="BH79" s="1293"/>
      <c r="BI79" s="1293"/>
      <c r="BJ79" s="1293"/>
      <c r="BK79" s="1293"/>
      <c r="BL79" s="1293"/>
      <c r="BM79" s="1293"/>
      <c r="BN79" s="1293"/>
      <c r="BO79" s="1293"/>
      <c r="BP79" s="1276">
        <v>7.7</v>
      </c>
      <c r="BQ79" s="1276"/>
      <c r="BR79" s="1276"/>
      <c r="BS79" s="1276"/>
      <c r="BT79" s="1276"/>
      <c r="BU79" s="1276"/>
      <c r="BV79" s="1276"/>
      <c r="BW79" s="1276"/>
      <c r="BX79" s="1276">
        <v>7.1</v>
      </c>
      <c r="BY79" s="1276"/>
      <c r="BZ79" s="1276"/>
      <c r="CA79" s="1276"/>
      <c r="CB79" s="1276"/>
      <c r="CC79" s="1276"/>
      <c r="CD79" s="1276"/>
      <c r="CE79" s="1276"/>
      <c r="CF79" s="1276">
        <v>6.3</v>
      </c>
      <c r="CG79" s="1276"/>
      <c r="CH79" s="1276"/>
      <c r="CI79" s="1276"/>
      <c r="CJ79" s="1276"/>
      <c r="CK79" s="1276"/>
      <c r="CL79" s="1276"/>
      <c r="CM79" s="1276"/>
      <c r="CN79" s="1276">
        <v>5.2</v>
      </c>
      <c r="CO79" s="1276"/>
      <c r="CP79" s="1276"/>
      <c r="CQ79" s="1276"/>
      <c r="CR79" s="1276"/>
      <c r="CS79" s="1276"/>
      <c r="CT79" s="1276"/>
      <c r="CU79" s="1276"/>
      <c r="CV79" s="1276">
        <v>5</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K47N6cmvpflFyAnsV0wjzfzl+RcC5aQaYRsoFNPh5u+FZd3Ahm5WvkSwqu4Gi4Tx+FrPuzaskw60D/CiXb8oA==" saltValue="qCSappO/GwRiErnFQW5P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bI9ezRtPx3yLyNsKAKh94sW0wYjzNuqmSLoApFiRT4rEioW0ZPin2UBQ3mvfhSTQ7i4aDyERQohXDXGDHObaA==" saltValue="+h2iIEZOJQ8spnu8TTRR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YSXlPSHpV35lsg2qUZuNSiuxEgZkdEU6fNNkf9TfgltqebpvbL6CjjTst5BrnbeFou8rGTsNgWq8YqFfcT+Sw==" saltValue="ZzecjaoZMLn2G8ryVUXH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543</v>
      </c>
      <c r="G2" s="136"/>
      <c r="H2" s="137"/>
    </row>
    <row r="3" spans="1:8">
      <c r="A3" s="133" t="s">
        <v>536</v>
      </c>
      <c r="B3" s="138"/>
      <c r="C3" s="139"/>
      <c r="D3" s="140">
        <v>46649</v>
      </c>
      <c r="E3" s="141"/>
      <c r="F3" s="142">
        <v>41235</v>
      </c>
      <c r="G3" s="143"/>
      <c r="H3" s="144"/>
    </row>
    <row r="4" spans="1:8">
      <c r="A4" s="145"/>
      <c r="B4" s="146"/>
      <c r="C4" s="147"/>
      <c r="D4" s="148">
        <v>21341</v>
      </c>
      <c r="E4" s="149"/>
      <c r="F4" s="150">
        <v>22086</v>
      </c>
      <c r="G4" s="151"/>
      <c r="H4" s="152"/>
    </row>
    <row r="5" spans="1:8">
      <c r="A5" s="133" t="s">
        <v>538</v>
      </c>
      <c r="B5" s="138"/>
      <c r="C5" s="139"/>
      <c r="D5" s="140">
        <v>52813</v>
      </c>
      <c r="E5" s="141"/>
      <c r="F5" s="142">
        <v>41862</v>
      </c>
      <c r="G5" s="143"/>
      <c r="H5" s="144"/>
    </row>
    <row r="6" spans="1:8">
      <c r="A6" s="145"/>
      <c r="B6" s="146"/>
      <c r="C6" s="147"/>
      <c r="D6" s="148">
        <v>28043</v>
      </c>
      <c r="E6" s="149"/>
      <c r="F6" s="150">
        <v>23710</v>
      </c>
      <c r="G6" s="151"/>
      <c r="H6" s="152"/>
    </row>
    <row r="7" spans="1:8">
      <c r="A7" s="133" t="s">
        <v>539</v>
      </c>
      <c r="B7" s="138"/>
      <c r="C7" s="139"/>
      <c r="D7" s="140">
        <v>44196</v>
      </c>
      <c r="E7" s="141"/>
      <c r="F7" s="142">
        <v>43554</v>
      </c>
      <c r="G7" s="143"/>
      <c r="H7" s="144"/>
    </row>
    <row r="8" spans="1:8">
      <c r="A8" s="145"/>
      <c r="B8" s="146"/>
      <c r="C8" s="147"/>
      <c r="D8" s="148">
        <v>25120</v>
      </c>
      <c r="E8" s="149"/>
      <c r="F8" s="150">
        <v>24811</v>
      </c>
      <c r="G8" s="151"/>
      <c r="H8" s="152"/>
    </row>
    <row r="9" spans="1:8">
      <c r="A9" s="133" t="s">
        <v>540</v>
      </c>
      <c r="B9" s="138"/>
      <c r="C9" s="139"/>
      <c r="D9" s="140">
        <v>86222</v>
      </c>
      <c r="E9" s="141"/>
      <c r="F9" s="142">
        <v>42581</v>
      </c>
      <c r="G9" s="143"/>
      <c r="H9" s="144"/>
    </row>
    <row r="10" spans="1:8">
      <c r="A10" s="145"/>
      <c r="B10" s="146"/>
      <c r="C10" s="147"/>
      <c r="D10" s="148">
        <v>61277</v>
      </c>
      <c r="E10" s="149"/>
      <c r="F10" s="150">
        <v>24354</v>
      </c>
      <c r="G10" s="151"/>
      <c r="H10" s="152"/>
    </row>
    <row r="11" spans="1:8">
      <c r="A11" s="133" t="s">
        <v>541</v>
      </c>
      <c r="B11" s="138"/>
      <c r="C11" s="139"/>
      <c r="D11" s="140">
        <v>104659</v>
      </c>
      <c r="E11" s="141"/>
      <c r="F11" s="142">
        <v>45426</v>
      </c>
      <c r="G11" s="143"/>
      <c r="H11" s="144"/>
    </row>
    <row r="12" spans="1:8">
      <c r="A12" s="145"/>
      <c r="B12" s="146"/>
      <c r="C12" s="153"/>
      <c r="D12" s="148">
        <v>55635</v>
      </c>
      <c r="E12" s="149"/>
      <c r="F12" s="150">
        <v>24508</v>
      </c>
      <c r="G12" s="151"/>
      <c r="H12" s="152"/>
    </row>
    <row r="13" spans="1:8">
      <c r="A13" s="133"/>
      <c r="B13" s="138"/>
      <c r="C13" s="154"/>
      <c r="D13" s="155">
        <v>66908</v>
      </c>
      <c r="E13" s="156"/>
      <c r="F13" s="157">
        <v>42932</v>
      </c>
      <c r="G13" s="158"/>
      <c r="H13" s="144"/>
    </row>
    <row r="14" spans="1:8">
      <c r="A14" s="145"/>
      <c r="B14" s="146"/>
      <c r="C14" s="147"/>
      <c r="D14" s="148">
        <v>38283</v>
      </c>
      <c r="E14" s="149"/>
      <c r="F14" s="150">
        <v>23894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7.84</v>
      </c>
      <c r="C19" s="159">
        <f>ROUND(VALUE(SUBSTITUTE(実質収支比率等に係る経年分析!G$48,"▲","-")),2)</f>
        <v>5.49</v>
      </c>
      <c r="D19" s="159">
        <f>ROUND(VALUE(SUBSTITUTE(実質収支比率等に係る経年分析!H$48,"▲","-")),2)</f>
        <v>7.87</v>
      </c>
      <c r="E19" s="159">
        <f>ROUND(VALUE(SUBSTITUTE(実質収支比率等に係る経年分析!I$48,"▲","-")),2)</f>
        <v>4.2</v>
      </c>
      <c r="F19" s="159">
        <f>ROUND(VALUE(SUBSTITUTE(実質収支比率等に係る経年分析!J$48,"▲","-")),2)</f>
        <v>6.61</v>
      </c>
    </row>
    <row r="20" spans="1:11">
      <c r="A20" s="159" t="s">
        <v>48</v>
      </c>
      <c r="B20" s="159">
        <f>ROUND(VALUE(SUBSTITUTE(実質収支比率等に係る経年分析!F$47,"▲","-")),2)</f>
        <v>14.91</v>
      </c>
      <c r="C20" s="159">
        <f>ROUND(VALUE(SUBSTITUTE(実質収支比率等に係る経年分析!G$47,"▲","-")),2)</f>
        <v>17.850000000000001</v>
      </c>
      <c r="D20" s="159">
        <f>ROUND(VALUE(SUBSTITUTE(実質収支比率等に係る経年分析!H$47,"▲","-")),2)</f>
        <v>17.47</v>
      </c>
      <c r="E20" s="159">
        <f>ROUND(VALUE(SUBSTITUTE(実質収支比率等に係る経年分析!I$47,"▲","-")),2)</f>
        <v>17.38</v>
      </c>
      <c r="F20" s="159">
        <f>ROUND(VALUE(SUBSTITUTE(実質収支比率等に係る経年分析!J$47,"▲","-")),2)</f>
        <v>13.46</v>
      </c>
    </row>
    <row r="21" spans="1:11">
      <c r="A21" s="159" t="s">
        <v>49</v>
      </c>
      <c r="B21" s="159">
        <f>IF(ISNUMBER(VALUE(SUBSTITUTE(実質収支比率等に係る経年分析!F$49,"▲","-"))),ROUND(VALUE(SUBSTITUTE(実質収支比率等に係る経年分析!F$49,"▲","-")),2),NA())</f>
        <v>2</v>
      </c>
      <c r="C21" s="159">
        <f>IF(ISNUMBER(VALUE(SUBSTITUTE(実質収支比率等に係る経年分析!G$49,"▲","-"))),ROUND(VALUE(SUBSTITUTE(実質収支比率等に係る経年分析!G$49,"▲","-")),2),NA())</f>
        <v>0.77</v>
      </c>
      <c r="D21" s="159">
        <f>IF(ISNUMBER(VALUE(SUBSTITUTE(実質収支比率等に係る経年分析!H$49,"▲","-"))),ROUND(VALUE(SUBSTITUTE(実質収支比率等に係る経年分析!H$49,"▲","-")),2),NA())</f>
        <v>2.06</v>
      </c>
      <c r="E21" s="159">
        <f>IF(ISNUMBER(VALUE(SUBSTITUTE(実質収支比率等に係る経年分析!I$49,"▲","-"))),ROUND(VALUE(SUBSTITUTE(実質収支比率等に係る経年分析!I$49,"▲","-")),2),NA())</f>
        <v>-3.63</v>
      </c>
      <c r="F21" s="159">
        <f>IF(ISNUMBER(VALUE(SUBSTITUTE(実質収支比率等に係る経年分析!J$49,"▲","-"))),ROUND(VALUE(SUBSTITUTE(実質収支比率等に係る経年分析!J$49,"▲","-")),2),NA())</f>
        <v>-1.21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1.92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0.17</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0.12</v>
      </c>
    </row>
    <row r="30" spans="1:11">
      <c r="A30" s="160" t="str">
        <f>IF(連結実質赤字比率に係る赤字・黒字の構成分析!C$40="",NA(),連結実質赤字比率に係る赤字・黒字の構成分析!C$40)</f>
        <v>東前第二土地区画整理事業会計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0.28000000000000003</v>
      </c>
    </row>
    <row r="31" spans="1:11">
      <c r="A31" s="160" t="str">
        <f>IF(連結実質赤字比率に係る赤字・黒字の構成分析!C$39="",NA(),連結実質赤字比率に係る赤字・黒字の構成分析!C$39)</f>
        <v>公設地方卸売市場事業会計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0.72</v>
      </c>
    </row>
    <row r="32" spans="1:11">
      <c r="A32" s="160" t="str">
        <f>IF(連結実質赤字比率に係る赤字・黒字の構成分析!C$38="",NA(),連結実質赤字比率に係る赤字・黒字の構成分析!C$38)</f>
        <v>国民健康保険会計</v>
      </c>
      <c r="B32" s="160">
        <f>IF(ROUND(VALUE(SUBSTITUTE(連結実質赤字比率に係る赤字・黒字の構成分析!F$38,"▲", "-")), 2) &lt; 0, ABS(ROUND(VALUE(SUBSTITUTE(連結実質赤字比率に係る赤字・黒字の構成分析!F$38,"▲", "-")), 2)), NA())</f>
        <v>1.1299999999999999</v>
      </c>
      <c r="C32" s="160" t="e">
        <f>IF(ROUND(VALUE(SUBSTITUTE(連結実質赤字比率に係る赤字・黒字の構成分析!F$38,"▲", "-")), 2) &gt;= 0, ABS(ROUND(VALUE(SUBSTITUTE(連結実質赤字比率に係る赤字・黒字の構成分析!F$38,"▲", "-")), 2)), NA())</f>
        <v>#N/A</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1.38</v>
      </c>
    </row>
    <row r="33" spans="1:16">
      <c r="A33" s="160" t="str">
        <f>IF(連結実質赤字比率に係る赤字・黒字の構成分析!C$37="",NA(),連結実質赤字比率に係る赤字・黒字の構成分析!C$37)</f>
        <v>介護保険会計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1.84</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2.0699999999999998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4.1900000000000004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6.65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10722</v>
      </c>
      <c r="E42" s="161"/>
      <c r="F42" s="161"/>
      <c r="G42" s="161">
        <f>'実質公債費比率（分子）の構造'!L$52</f>
        <v>10920</v>
      </c>
      <c r="H42" s="161"/>
      <c r="I42" s="161"/>
      <c r="J42" s="161">
        <f>'実質公債費比率（分子）の構造'!M$52</f>
        <v>10234</v>
      </c>
      <c r="K42" s="161"/>
      <c r="L42" s="161"/>
      <c r="M42" s="161">
        <f>'実質公債費比率（分子）の構造'!N$52</f>
        <v>9962</v>
      </c>
      <c r="N42" s="161"/>
      <c r="O42" s="161"/>
      <c r="P42" s="161">
        <f>'実質公債費比率（分子）の構造'!O$52</f>
        <v>10249</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28</v>
      </c>
      <c r="C45" s="161"/>
      <c r="D45" s="161"/>
      <c r="E45" s="161">
        <f>'実質公債費比率（分子）の構造'!L$49</f>
        <v>27</v>
      </c>
      <c r="F45" s="161"/>
      <c r="G45" s="161"/>
      <c r="H45" s="161">
        <f>'実質公債費比率（分子）の構造'!M$49</f>
        <v>29</v>
      </c>
      <c r="I45" s="161"/>
      <c r="J45" s="161"/>
      <c r="K45" s="161">
        <f>'実質公債費比率（分子）の構造'!N$49</f>
        <v>30</v>
      </c>
      <c r="L45" s="161"/>
      <c r="M45" s="161"/>
      <c r="N45" s="161">
        <f>'実質公債費比率（分子）の構造'!O$49</f>
        <v>16</v>
      </c>
      <c r="O45" s="161"/>
      <c r="P45" s="161"/>
    </row>
    <row r="46" spans="1:16">
      <c r="A46" s="161" t="s">
        <v>60</v>
      </c>
      <c r="B46" s="161">
        <f>'実質公債費比率（分子）の構造'!K$48</f>
        <v>4816</v>
      </c>
      <c r="C46" s="161"/>
      <c r="D46" s="161"/>
      <c r="E46" s="161">
        <f>'実質公債費比率（分子）の構造'!L$48</f>
        <v>4787</v>
      </c>
      <c r="F46" s="161"/>
      <c r="G46" s="161"/>
      <c r="H46" s="161">
        <f>'実質公債費比率（分子）の構造'!M$48</f>
        <v>4856</v>
      </c>
      <c r="I46" s="161"/>
      <c r="J46" s="161"/>
      <c r="K46" s="161">
        <f>'実質公債費比率（分子）の構造'!N$48</f>
        <v>4868</v>
      </c>
      <c r="L46" s="161"/>
      <c r="M46" s="161"/>
      <c r="N46" s="161">
        <f>'実質公債費比率（分子）の構造'!O$48</f>
        <v>5131</v>
      </c>
      <c r="O46" s="161"/>
      <c r="P46" s="161"/>
    </row>
    <row r="47" spans="1:16">
      <c r="A47" s="161" t="s">
        <v>61</v>
      </c>
      <c r="B47" s="161">
        <f>'実質公債費比率（分子）の構造'!K$47</f>
        <v>48</v>
      </c>
      <c r="C47" s="161"/>
      <c r="D47" s="161"/>
      <c r="E47" s="161">
        <f>'実質公債費比率（分子）の構造'!L$47</f>
        <v>50</v>
      </c>
      <c r="F47" s="161"/>
      <c r="G47" s="161"/>
      <c r="H47" s="161">
        <f>'実質公債費比率（分子）の構造'!M$47</f>
        <v>55</v>
      </c>
      <c r="I47" s="161"/>
      <c r="J47" s="161"/>
      <c r="K47" s="161">
        <f>'実質公債費比率（分子）の構造'!N$47</f>
        <v>60</v>
      </c>
      <c r="L47" s="161"/>
      <c r="M47" s="161"/>
      <c r="N47" s="161">
        <f>'実質公債費比率（分子）の構造'!O$47</f>
        <v>65</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10481</v>
      </c>
      <c r="C49" s="161"/>
      <c r="D49" s="161"/>
      <c r="E49" s="161">
        <f>'実質公債費比率（分子）の構造'!L$45</f>
        <v>10310</v>
      </c>
      <c r="F49" s="161"/>
      <c r="G49" s="161"/>
      <c r="H49" s="161">
        <f>'実質公債費比率（分子）の構造'!M$45</f>
        <v>9623</v>
      </c>
      <c r="I49" s="161"/>
      <c r="J49" s="161"/>
      <c r="K49" s="161">
        <f>'実質公債費比率（分子）の構造'!N$45</f>
        <v>9311</v>
      </c>
      <c r="L49" s="161"/>
      <c r="M49" s="161"/>
      <c r="N49" s="161">
        <f>'実質公債費比率（分子）の構造'!O$45</f>
        <v>9360</v>
      </c>
      <c r="O49" s="161"/>
      <c r="P49" s="161"/>
    </row>
    <row r="50" spans="1:16">
      <c r="A50" s="161" t="s">
        <v>64</v>
      </c>
      <c r="B50" s="161" t="e">
        <f>NA()</f>
        <v>#N/A</v>
      </c>
      <c r="C50" s="161">
        <f>IF(ISNUMBER('実質公債費比率（分子）の構造'!K$53),'実質公債費比率（分子）の構造'!K$53,NA())</f>
        <v>4651</v>
      </c>
      <c r="D50" s="161" t="e">
        <f>NA()</f>
        <v>#N/A</v>
      </c>
      <c r="E50" s="161" t="e">
        <f>NA()</f>
        <v>#N/A</v>
      </c>
      <c r="F50" s="161">
        <f>IF(ISNUMBER('実質公債費比率（分子）の構造'!L$53),'実質公債費比率（分子）の構造'!L$53,NA())</f>
        <v>4254</v>
      </c>
      <c r="G50" s="161" t="e">
        <f>NA()</f>
        <v>#N/A</v>
      </c>
      <c r="H50" s="161" t="e">
        <f>NA()</f>
        <v>#N/A</v>
      </c>
      <c r="I50" s="161">
        <f>IF(ISNUMBER('実質公債費比率（分子）の構造'!M$53),'実質公債費比率（分子）の構造'!M$53,NA())</f>
        <v>4329</v>
      </c>
      <c r="J50" s="161" t="e">
        <f>NA()</f>
        <v>#N/A</v>
      </c>
      <c r="K50" s="161" t="e">
        <f>NA()</f>
        <v>#N/A</v>
      </c>
      <c r="L50" s="161">
        <f>IF(ISNUMBER('実質公債費比率（分子）の構造'!N$53),'実質公債費比率（分子）の構造'!N$53,NA())</f>
        <v>4307</v>
      </c>
      <c r="M50" s="161" t="e">
        <f>NA()</f>
        <v>#N/A</v>
      </c>
      <c r="N50" s="161" t="e">
        <f>NA()</f>
        <v>#N/A</v>
      </c>
      <c r="O50" s="161">
        <f>IF(ISNUMBER('実質公債費比率（分子）の構造'!O$53),'実質公債費比率（分子）の構造'!O$53,NA())</f>
        <v>4323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102543</v>
      </c>
      <c r="E56" s="160"/>
      <c r="F56" s="160"/>
      <c r="G56" s="160">
        <f>'将来負担比率（分子）の構造'!J$52</f>
        <v>102028</v>
      </c>
      <c r="H56" s="160"/>
      <c r="I56" s="160"/>
      <c r="J56" s="160">
        <f>'将来負担比率（分子）の構造'!K$52</f>
        <v>102593</v>
      </c>
      <c r="K56" s="160"/>
      <c r="L56" s="160"/>
      <c r="M56" s="160">
        <f>'将来負担比率（分子）の構造'!L$52</f>
        <v>101190</v>
      </c>
      <c r="N56" s="160"/>
      <c r="O56" s="160"/>
      <c r="P56" s="160">
        <f>'将来負担比率（分子）の構造'!M$52</f>
        <v>101877</v>
      </c>
    </row>
    <row r="57" spans="1:16">
      <c r="A57" s="160" t="s">
        <v>35</v>
      </c>
      <c r="B57" s="160"/>
      <c r="C57" s="160"/>
      <c r="D57" s="160">
        <f>'将来負担比率（分子）の構造'!I$51</f>
        <v>18741</v>
      </c>
      <c r="E57" s="160"/>
      <c r="F57" s="160"/>
      <c r="G57" s="160">
        <f>'将来負担比率（分子）の構造'!J$51</f>
        <v>17944</v>
      </c>
      <c r="H57" s="160"/>
      <c r="I57" s="160"/>
      <c r="J57" s="160">
        <f>'将来負担比率（分子）の構造'!K$51</f>
        <v>17028</v>
      </c>
      <c r="K57" s="160"/>
      <c r="L57" s="160"/>
      <c r="M57" s="160">
        <f>'将来負担比率（分子）の構造'!L$51</f>
        <v>15562</v>
      </c>
      <c r="N57" s="160"/>
      <c r="O57" s="160"/>
      <c r="P57" s="160">
        <f>'将来負担比率（分子）の構造'!M$51</f>
        <v>15034</v>
      </c>
    </row>
    <row r="58" spans="1:16">
      <c r="A58" s="160" t="s">
        <v>34</v>
      </c>
      <c r="B58" s="160"/>
      <c r="C58" s="160"/>
      <c r="D58" s="160">
        <f>'将来負担比率（分子）の構造'!I$50</f>
        <v>12383</v>
      </c>
      <c r="E58" s="160"/>
      <c r="F58" s="160"/>
      <c r="G58" s="160">
        <f>'将来負担比率（分子）の構造'!J$50</f>
        <v>13786</v>
      </c>
      <c r="H58" s="160"/>
      <c r="I58" s="160"/>
      <c r="J58" s="160">
        <f>'将来負担比率（分子）の構造'!K$50</f>
        <v>13078</v>
      </c>
      <c r="K58" s="160"/>
      <c r="L58" s="160"/>
      <c r="M58" s="160">
        <f>'将来負担比率（分子）の構造'!L$50</f>
        <v>13379</v>
      </c>
      <c r="N58" s="160"/>
      <c r="O58" s="160"/>
      <c r="P58" s="160">
        <f>'将来負担比率（分子）の構造'!M$50</f>
        <v>11664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523</v>
      </c>
      <c r="C61" s="160"/>
      <c r="D61" s="160"/>
      <c r="E61" s="160">
        <f>'将来負担比率（分子）の構造'!J$46</f>
        <v>29</v>
      </c>
      <c r="F61" s="160"/>
      <c r="G61" s="160"/>
      <c r="H61" s="160" t="str">
        <f>'将来負担比率（分子）の構造'!K$46</f>
        <v>-</v>
      </c>
      <c r="I61" s="160"/>
      <c r="J61" s="160"/>
      <c r="K61" s="160" t="str">
        <f>'将来負担比率（分子）の構造'!L$46</f>
        <v>-</v>
      </c>
      <c r="L61" s="160"/>
      <c r="M61" s="160"/>
      <c r="N61" s="160">
        <f>'将来負担比率（分子）の構造'!M$46</f>
        <v>47</v>
      </c>
      <c r="O61" s="160"/>
      <c r="P61" s="160"/>
    </row>
    <row r="62" spans="1:16">
      <c r="A62" s="160" t="s">
        <v>28</v>
      </c>
      <c r="B62" s="160">
        <f>'将来負担比率（分子）の構造'!I$45</f>
        <v>16055</v>
      </c>
      <c r="C62" s="160"/>
      <c r="D62" s="160"/>
      <c r="E62" s="160">
        <f>'将来負担比率（分子）の構造'!J$45</f>
        <v>14921</v>
      </c>
      <c r="F62" s="160"/>
      <c r="G62" s="160"/>
      <c r="H62" s="160">
        <f>'将来負担比率（分子）の構造'!K$45</f>
        <v>14178</v>
      </c>
      <c r="I62" s="160"/>
      <c r="J62" s="160"/>
      <c r="K62" s="160">
        <f>'将来負担比率（分子）の構造'!L$45</f>
        <v>13851</v>
      </c>
      <c r="L62" s="160"/>
      <c r="M62" s="160"/>
      <c r="N62" s="160">
        <f>'将来負担比率（分子）の構造'!M$45</f>
        <v>13829</v>
      </c>
      <c r="O62" s="160"/>
      <c r="P62" s="160"/>
    </row>
    <row r="63" spans="1:16">
      <c r="A63" s="160" t="s">
        <v>27</v>
      </c>
      <c r="B63" s="160">
        <f>'将来負担比率（分子）の構造'!I$44</f>
        <v>136</v>
      </c>
      <c r="C63" s="160"/>
      <c r="D63" s="160"/>
      <c r="E63" s="160">
        <f>'将来負担比率（分子）の構造'!J$44</f>
        <v>110</v>
      </c>
      <c r="F63" s="160"/>
      <c r="G63" s="160"/>
      <c r="H63" s="160">
        <f>'将来負担比率（分子）の構造'!K$44</f>
        <v>84</v>
      </c>
      <c r="I63" s="160"/>
      <c r="J63" s="160"/>
      <c r="K63" s="160">
        <f>'将来負担比率（分子）の構造'!L$44</f>
        <v>62</v>
      </c>
      <c r="L63" s="160"/>
      <c r="M63" s="160"/>
      <c r="N63" s="160">
        <f>'将来負担比率（分子）の構造'!M$44</f>
        <v>45</v>
      </c>
      <c r="O63" s="160"/>
      <c r="P63" s="160"/>
    </row>
    <row r="64" spans="1:16">
      <c r="A64" s="160" t="s">
        <v>26</v>
      </c>
      <c r="B64" s="160">
        <f>'将来負担比率（分子）の構造'!I$43</f>
        <v>66791</v>
      </c>
      <c r="C64" s="160"/>
      <c r="D64" s="160"/>
      <c r="E64" s="160">
        <f>'将来負担比率（分子）の構造'!J$43</f>
        <v>64181</v>
      </c>
      <c r="F64" s="160"/>
      <c r="G64" s="160"/>
      <c r="H64" s="160">
        <f>'将来負担比率（分子）の構造'!K$43</f>
        <v>61041</v>
      </c>
      <c r="I64" s="160"/>
      <c r="J64" s="160"/>
      <c r="K64" s="160">
        <f>'将来負担比率（分子）の構造'!L$43</f>
        <v>58442</v>
      </c>
      <c r="L64" s="160"/>
      <c r="M64" s="160"/>
      <c r="N64" s="160">
        <f>'将来負担比率（分子）の構造'!M$43</f>
        <v>57470</v>
      </c>
      <c r="O64" s="160"/>
      <c r="P64" s="160"/>
    </row>
    <row r="65" spans="1:16">
      <c r="A65" s="160" t="s">
        <v>25</v>
      </c>
      <c r="B65" s="160">
        <f>'将来負担比率（分子）の構造'!I$42</f>
        <v>762</v>
      </c>
      <c r="C65" s="160"/>
      <c r="D65" s="160"/>
      <c r="E65" s="160">
        <f>'将来負担比率（分子）の構造'!J$42</f>
        <v>771</v>
      </c>
      <c r="F65" s="160"/>
      <c r="G65" s="160"/>
      <c r="H65" s="160">
        <f>'将来負担比率（分子）の構造'!K$42</f>
        <v>780</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95045</v>
      </c>
      <c r="C66" s="160"/>
      <c r="D66" s="160"/>
      <c r="E66" s="160">
        <f>'将来負担比率（分子）の構造'!J$41</f>
        <v>96460</v>
      </c>
      <c r="F66" s="160"/>
      <c r="G66" s="160"/>
      <c r="H66" s="160">
        <f>'将来負担比率（分子）の構造'!K$41</f>
        <v>97052</v>
      </c>
      <c r="I66" s="160"/>
      <c r="J66" s="160"/>
      <c r="K66" s="160">
        <f>'将来負担比率（分子）の構造'!L$41</f>
        <v>101697</v>
      </c>
      <c r="L66" s="160"/>
      <c r="M66" s="160"/>
      <c r="N66" s="160">
        <f>'将来負担比率（分子）の構造'!M$41</f>
        <v>108044</v>
      </c>
      <c r="O66" s="160"/>
      <c r="P66" s="160"/>
    </row>
    <row r="67" spans="1:16">
      <c r="A67" s="160" t="s">
        <v>68</v>
      </c>
      <c r="B67" s="160" t="e">
        <f>NA()</f>
        <v>#N/A</v>
      </c>
      <c r="C67" s="160">
        <f>IF(ISNUMBER('将来負担比率（分子）の構造'!I$53), IF('将来負担比率（分子）の構造'!I$53 &lt; 0, 0, '将来負担比率（分子）の構造'!I$53), NA())</f>
        <v>45646</v>
      </c>
      <c r="D67" s="160" t="e">
        <f>NA()</f>
        <v>#N/A</v>
      </c>
      <c r="E67" s="160" t="e">
        <f>NA()</f>
        <v>#N/A</v>
      </c>
      <c r="F67" s="160">
        <f>IF(ISNUMBER('将来負担比率（分子）の構造'!J$53), IF('将来負担比率（分子）の構造'!J$53 &lt; 0, 0, '将来負担比率（分子）の構造'!J$53), NA())</f>
        <v>42714</v>
      </c>
      <c r="G67" s="160" t="e">
        <f>NA()</f>
        <v>#N/A</v>
      </c>
      <c r="H67" s="160" t="e">
        <f>NA()</f>
        <v>#N/A</v>
      </c>
      <c r="I67" s="160">
        <f>IF(ISNUMBER('将来負担比率（分子）の構造'!K$53), IF('将来負担比率（分子）の構造'!K$53 &lt; 0, 0, '将来負担比率（分子）の構造'!K$53), NA())</f>
        <v>40435</v>
      </c>
      <c r="J67" s="160" t="e">
        <f>NA()</f>
        <v>#N/A</v>
      </c>
      <c r="K67" s="160" t="e">
        <f>NA()</f>
        <v>#N/A</v>
      </c>
      <c r="L67" s="160">
        <f>IF(ISNUMBER('将来負担比率（分子）の構造'!L$53), IF('将来負担比率（分子）の構造'!L$53 &lt; 0, 0, '将来負担比率（分子）の構造'!L$53), NA())</f>
        <v>43921</v>
      </c>
      <c r="M67" s="160" t="e">
        <f>NA()</f>
        <v>#N/A</v>
      </c>
      <c r="N67" s="160" t="e">
        <f>NA()</f>
        <v>#N/A</v>
      </c>
      <c r="O67" s="160">
        <f>IF(ISNUMBER('将来負担比率（分子）の構造'!M$53), IF('将来負担比率（分子）の構造'!M$53 &lt; 0, 0, '将来負担比率（分子）の構造'!M$53), NA())</f>
        <v>50860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9769</v>
      </c>
      <c r="C72" s="164">
        <f>基金残高に係る経年分析!G55</f>
        <v>9689</v>
      </c>
      <c r="D72" s="164">
        <f>基金残高に係る経年分析!H55</f>
        <v>7578</v>
      </c>
    </row>
    <row r="73" spans="1:16">
      <c r="A73" s="163" t="s">
        <v>71</v>
      </c>
      <c r="B73" s="164">
        <f>基金残高に係る経年分析!F56</f>
        <v>206</v>
      </c>
      <c r="C73" s="164">
        <f>基金残高に係る経年分析!G56</f>
        <v>316</v>
      </c>
      <c r="D73" s="164">
        <f>基金残高に係る経年分析!H56</f>
        <v>331</v>
      </c>
    </row>
    <row r="74" spans="1:16">
      <c r="A74" s="163" t="s">
        <v>72</v>
      </c>
      <c r="B74" s="164">
        <f>基金残高に係る経年分析!F57</f>
        <v>3454</v>
      </c>
      <c r="C74" s="164">
        <f>基金残高に係る経年分析!G57</f>
        <v>2091</v>
      </c>
      <c r="D74" s="164">
        <f>基金残高に係る経年分析!H57</f>
        <v>2233</v>
      </c>
    </row>
  </sheetData>
  <sheetProtection algorithmName="SHA-512" hashValue="IyiRTX+Va0v1xYAe5Ap7r84mJelDPVVZuvK7v3KMRKF08PNumHFyQH6XHbSXjXNXleFhYr7NLG+BpE83Ejvd/g==" saltValue="AjMkhmPErHEJGgMqpjR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41653641</v>
      </c>
      <c r="S5" s="649"/>
      <c r="T5" s="649"/>
      <c r="U5" s="649"/>
      <c r="V5" s="649"/>
      <c r="W5" s="649"/>
      <c r="X5" s="649"/>
      <c r="Y5" s="650"/>
      <c r="Z5" s="651">
        <v>33.1</v>
      </c>
      <c r="AA5" s="651"/>
      <c r="AB5" s="651"/>
      <c r="AC5" s="651"/>
      <c r="AD5" s="652">
        <v>39996649</v>
      </c>
      <c r="AE5" s="652"/>
      <c r="AF5" s="652"/>
      <c r="AG5" s="652"/>
      <c r="AH5" s="652"/>
      <c r="AI5" s="652"/>
      <c r="AJ5" s="652"/>
      <c r="AK5" s="652"/>
      <c r="AL5" s="653">
        <v>75.400000000000006</v>
      </c>
      <c r="AM5" s="654"/>
      <c r="AN5" s="654"/>
      <c r="AO5" s="655"/>
      <c r="AP5" s="645" t="s">
        <v>219</v>
      </c>
      <c r="AQ5" s="646"/>
      <c r="AR5" s="646"/>
      <c r="AS5" s="646"/>
      <c r="AT5" s="646"/>
      <c r="AU5" s="646"/>
      <c r="AV5" s="646"/>
      <c r="AW5" s="646"/>
      <c r="AX5" s="646"/>
      <c r="AY5" s="646"/>
      <c r="AZ5" s="646"/>
      <c r="BA5" s="646"/>
      <c r="BB5" s="646"/>
      <c r="BC5" s="646"/>
      <c r="BD5" s="646"/>
      <c r="BE5" s="646"/>
      <c r="BF5" s="647"/>
      <c r="BG5" s="659">
        <v>39996649</v>
      </c>
      <c r="BH5" s="660"/>
      <c r="BI5" s="660"/>
      <c r="BJ5" s="660"/>
      <c r="BK5" s="660"/>
      <c r="BL5" s="660"/>
      <c r="BM5" s="660"/>
      <c r="BN5" s="661"/>
      <c r="BO5" s="662">
        <v>96</v>
      </c>
      <c r="BP5" s="662"/>
      <c r="BQ5" s="662"/>
      <c r="BR5" s="662"/>
      <c r="BS5" s="663">
        <v>990409</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755433</v>
      </c>
      <c r="S6" s="660"/>
      <c r="T6" s="660"/>
      <c r="U6" s="660"/>
      <c r="V6" s="660"/>
      <c r="W6" s="660"/>
      <c r="X6" s="660"/>
      <c r="Y6" s="661"/>
      <c r="Z6" s="662">
        <v>0.6</v>
      </c>
      <c r="AA6" s="662"/>
      <c r="AB6" s="662"/>
      <c r="AC6" s="662"/>
      <c r="AD6" s="663">
        <v>755433</v>
      </c>
      <c r="AE6" s="663"/>
      <c r="AF6" s="663"/>
      <c r="AG6" s="663"/>
      <c r="AH6" s="663"/>
      <c r="AI6" s="663"/>
      <c r="AJ6" s="663"/>
      <c r="AK6" s="663"/>
      <c r="AL6" s="664">
        <v>1.4</v>
      </c>
      <c r="AM6" s="665"/>
      <c r="AN6" s="665"/>
      <c r="AO6" s="666"/>
      <c r="AP6" s="656" t="s">
        <v>224</v>
      </c>
      <c r="AQ6" s="657"/>
      <c r="AR6" s="657"/>
      <c r="AS6" s="657"/>
      <c r="AT6" s="657"/>
      <c r="AU6" s="657"/>
      <c r="AV6" s="657"/>
      <c r="AW6" s="657"/>
      <c r="AX6" s="657"/>
      <c r="AY6" s="657"/>
      <c r="AZ6" s="657"/>
      <c r="BA6" s="657"/>
      <c r="BB6" s="657"/>
      <c r="BC6" s="657"/>
      <c r="BD6" s="657"/>
      <c r="BE6" s="657"/>
      <c r="BF6" s="658"/>
      <c r="BG6" s="659">
        <v>39996649</v>
      </c>
      <c r="BH6" s="660"/>
      <c r="BI6" s="660"/>
      <c r="BJ6" s="660"/>
      <c r="BK6" s="660"/>
      <c r="BL6" s="660"/>
      <c r="BM6" s="660"/>
      <c r="BN6" s="661"/>
      <c r="BO6" s="662">
        <v>96</v>
      </c>
      <c r="BP6" s="662"/>
      <c r="BQ6" s="662"/>
      <c r="BR6" s="662"/>
      <c r="BS6" s="663">
        <v>990409</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535012</v>
      </c>
      <c r="CS6" s="660"/>
      <c r="CT6" s="660"/>
      <c r="CU6" s="660"/>
      <c r="CV6" s="660"/>
      <c r="CW6" s="660"/>
      <c r="CX6" s="660"/>
      <c r="CY6" s="661"/>
      <c r="CZ6" s="653">
        <v>0.5</v>
      </c>
      <c r="DA6" s="654"/>
      <c r="DB6" s="654"/>
      <c r="DC6" s="673"/>
      <c r="DD6" s="668" t="s">
        <v>226</v>
      </c>
      <c r="DE6" s="660"/>
      <c r="DF6" s="660"/>
      <c r="DG6" s="660"/>
      <c r="DH6" s="660"/>
      <c r="DI6" s="660"/>
      <c r="DJ6" s="660"/>
      <c r="DK6" s="660"/>
      <c r="DL6" s="660"/>
      <c r="DM6" s="660"/>
      <c r="DN6" s="660"/>
      <c r="DO6" s="660"/>
      <c r="DP6" s="661"/>
      <c r="DQ6" s="668">
        <v>534761</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61157</v>
      </c>
      <c r="S7" s="660"/>
      <c r="T7" s="660"/>
      <c r="U7" s="660"/>
      <c r="V7" s="660"/>
      <c r="W7" s="660"/>
      <c r="X7" s="660"/>
      <c r="Y7" s="661"/>
      <c r="Z7" s="662">
        <v>0</v>
      </c>
      <c r="AA7" s="662"/>
      <c r="AB7" s="662"/>
      <c r="AC7" s="662"/>
      <c r="AD7" s="663">
        <v>61157</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21297268</v>
      </c>
      <c r="BH7" s="660"/>
      <c r="BI7" s="660"/>
      <c r="BJ7" s="660"/>
      <c r="BK7" s="660"/>
      <c r="BL7" s="660"/>
      <c r="BM7" s="660"/>
      <c r="BN7" s="661"/>
      <c r="BO7" s="662">
        <v>51.1</v>
      </c>
      <c r="BP7" s="662"/>
      <c r="BQ7" s="662"/>
      <c r="BR7" s="662"/>
      <c r="BS7" s="663">
        <v>990409</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17310966</v>
      </c>
      <c r="CS7" s="660"/>
      <c r="CT7" s="660"/>
      <c r="CU7" s="660"/>
      <c r="CV7" s="660"/>
      <c r="CW7" s="660"/>
      <c r="CX7" s="660"/>
      <c r="CY7" s="661"/>
      <c r="CZ7" s="662">
        <v>14.7</v>
      </c>
      <c r="DA7" s="662"/>
      <c r="DB7" s="662"/>
      <c r="DC7" s="662"/>
      <c r="DD7" s="668">
        <v>7725571</v>
      </c>
      <c r="DE7" s="660"/>
      <c r="DF7" s="660"/>
      <c r="DG7" s="660"/>
      <c r="DH7" s="660"/>
      <c r="DI7" s="660"/>
      <c r="DJ7" s="660"/>
      <c r="DK7" s="660"/>
      <c r="DL7" s="660"/>
      <c r="DM7" s="660"/>
      <c r="DN7" s="660"/>
      <c r="DO7" s="660"/>
      <c r="DP7" s="661"/>
      <c r="DQ7" s="668">
        <v>14814668</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185635</v>
      </c>
      <c r="S8" s="660"/>
      <c r="T8" s="660"/>
      <c r="U8" s="660"/>
      <c r="V8" s="660"/>
      <c r="W8" s="660"/>
      <c r="X8" s="660"/>
      <c r="Y8" s="661"/>
      <c r="Z8" s="662">
        <v>0.1</v>
      </c>
      <c r="AA8" s="662"/>
      <c r="AB8" s="662"/>
      <c r="AC8" s="662"/>
      <c r="AD8" s="663">
        <v>185635</v>
      </c>
      <c r="AE8" s="663"/>
      <c r="AF8" s="663"/>
      <c r="AG8" s="663"/>
      <c r="AH8" s="663"/>
      <c r="AI8" s="663"/>
      <c r="AJ8" s="663"/>
      <c r="AK8" s="663"/>
      <c r="AL8" s="664">
        <v>0.4</v>
      </c>
      <c r="AM8" s="665"/>
      <c r="AN8" s="665"/>
      <c r="AO8" s="666"/>
      <c r="AP8" s="656" t="s">
        <v>231</v>
      </c>
      <c r="AQ8" s="657"/>
      <c r="AR8" s="657"/>
      <c r="AS8" s="657"/>
      <c r="AT8" s="657"/>
      <c r="AU8" s="657"/>
      <c r="AV8" s="657"/>
      <c r="AW8" s="657"/>
      <c r="AX8" s="657"/>
      <c r="AY8" s="657"/>
      <c r="AZ8" s="657"/>
      <c r="BA8" s="657"/>
      <c r="BB8" s="657"/>
      <c r="BC8" s="657"/>
      <c r="BD8" s="657"/>
      <c r="BE8" s="657"/>
      <c r="BF8" s="658"/>
      <c r="BG8" s="659">
        <v>455493</v>
      </c>
      <c r="BH8" s="660"/>
      <c r="BI8" s="660"/>
      <c r="BJ8" s="660"/>
      <c r="BK8" s="660"/>
      <c r="BL8" s="660"/>
      <c r="BM8" s="660"/>
      <c r="BN8" s="661"/>
      <c r="BO8" s="662">
        <v>1.1000000000000001</v>
      </c>
      <c r="BP8" s="662"/>
      <c r="BQ8" s="662"/>
      <c r="BR8" s="662"/>
      <c r="BS8" s="668" t="s">
        <v>226</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40751450</v>
      </c>
      <c r="CS8" s="660"/>
      <c r="CT8" s="660"/>
      <c r="CU8" s="660"/>
      <c r="CV8" s="660"/>
      <c r="CW8" s="660"/>
      <c r="CX8" s="660"/>
      <c r="CY8" s="661"/>
      <c r="CZ8" s="662">
        <v>34.6</v>
      </c>
      <c r="DA8" s="662"/>
      <c r="DB8" s="662"/>
      <c r="DC8" s="662"/>
      <c r="DD8" s="668">
        <v>158113</v>
      </c>
      <c r="DE8" s="660"/>
      <c r="DF8" s="660"/>
      <c r="DG8" s="660"/>
      <c r="DH8" s="660"/>
      <c r="DI8" s="660"/>
      <c r="DJ8" s="660"/>
      <c r="DK8" s="660"/>
      <c r="DL8" s="660"/>
      <c r="DM8" s="660"/>
      <c r="DN8" s="660"/>
      <c r="DO8" s="660"/>
      <c r="DP8" s="661"/>
      <c r="DQ8" s="668">
        <v>16912279</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184546</v>
      </c>
      <c r="S9" s="660"/>
      <c r="T9" s="660"/>
      <c r="U9" s="660"/>
      <c r="V9" s="660"/>
      <c r="W9" s="660"/>
      <c r="X9" s="660"/>
      <c r="Y9" s="661"/>
      <c r="Z9" s="662">
        <v>0.1</v>
      </c>
      <c r="AA9" s="662"/>
      <c r="AB9" s="662"/>
      <c r="AC9" s="662"/>
      <c r="AD9" s="663">
        <v>184546</v>
      </c>
      <c r="AE9" s="663"/>
      <c r="AF9" s="663"/>
      <c r="AG9" s="663"/>
      <c r="AH9" s="663"/>
      <c r="AI9" s="663"/>
      <c r="AJ9" s="663"/>
      <c r="AK9" s="663"/>
      <c r="AL9" s="664">
        <v>0.3</v>
      </c>
      <c r="AM9" s="665"/>
      <c r="AN9" s="665"/>
      <c r="AO9" s="666"/>
      <c r="AP9" s="656" t="s">
        <v>234</v>
      </c>
      <c r="AQ9" s="657"/>
      <c r="AR9" s="657"/>
      <c r="AS9" s="657"/>
      <c r="AT9" s="657"/>
      <c r="AU9" s="657"/>
      <c r="AV9" s="657"/>
      <c r="AW9" s="657"/>
      <c r="AX9" s="657"/>
      <c r="AY9" s="657"/>
      <c r="AZ9" s="657"/>
      <c r="BA9" s="657"/>
      <c r="BB9" s="657"/>
      <c r="BC9" s="657"/>
      <c r="BD9" s="657"/>
      <c r="BE9" s="657"/>
      <c r="BF9" s="658"/>
      <c r="BG9" s="659">
        <v>15780097</v>
      </c>
      <c r="BH9" s="660"/>
      <c r="BI9" s="660"/>
      <c r="BJ9" s="660"/>
      <c r="BK9" s="660"/>
      <c r="BL9" s="660"/>
      <c r="BM9" s="660"/>
      <c r="BN9" s="661"/>
      <c r="BO9" s="662">
        <v>37.9</v>
      </c>
      <c r="BP9" s="662"/>
      <c r="BQ9" s="662"/>
      <c r="BR9" s="662"/>
      <c r="BS9" s="668" t="s">
        <v>235</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9818126</v>
      </c>
      <c r="CS9" s="660"/>
      <c r="CT9" s="660"/>
      <c r="CU9" s="660"/>
      <c r="CV9" s="660"/>
      <c r="CW9" s="660"/>
      <c r="CX9" s="660"/>
      <c r="CY9" s="661"/>
      <c r="CZ9" s="662">
        <v>8.3000000000000007</v>
      </c>
      <c r="DA9" s="662"/>
      <c r="DB9" s="662"/>
      <c r="DC9" s="662"/>
      <c r="DD9" s="668">
        <v>3399305</v>
      </c>
      <c r="DE9" s="660"/>
      <c r="DF9" s="660"/>
      <c r="DG9" s="660"/>
      <c r="DH9" s="660"/>
      <c r="DI9" s="660"/>
      <c r="DJ9" s="660"/>
      <c r="DK9" s="660"/>
      <c r="DL9" s="660"/>
      <c r="DM9" s="660"/>
      <c r="DN9" s="660"/>
      <c r="DO9" s="660"/>
      <c r="DP9" s="661"/>
      <c r="DQ9" s="668">
        <v>5940402</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120</v>
      </c>
      <c r="AE10" s="663"/>
      <c r="AF10" s="663"/>
      <c r="AG10" s="663"/>
      <c r="AH10" s="663"/>
      <c r="AI10" s="663"/>
      <c r="AJ10" s="663"/>
      <c r="AK10" s="663"/>
      <c r="AL10" s="664" t="s">
        <v>226</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1318691</v>
      </c>
      <c r="BH10" s="660"/>
      <c r="BI10" s="660"/>
      <c r="BJ10" s="660"/>
      <c r="BK10" s="660"/>
      <c r="BL10" s="660"/>
      <c r="BM10" s="660"/>
      <c r="BN10" s="661"/>
      <c r="BO10" s="662">
        <v>3.2</v>
      </c>
      <c r="BP10" s="662"/>
      <c r="BQ10" s="662"/>
      <c r="BR10" s="662"/>
      <c r="BS10" s="668">
        <v>225639</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45788</v>
      </c>
      <c r="CS10" s="660"/>
      <c r="CT10" s="660"/>
      <c r="CU10" s="660"/>
      <c r="CV10" s="660"/>
      <c r="CW10" s="660"/>
      <c r="CX10" s="660"/>
      <c r="CY10" s="661"/>
      <c r="CZ10" s="662">
        <v>0</v>
      </c>
      <c r="DA10" s="662"/>
      <c r="DB10" s="662"/>
      <c r="DC10" s="662"/>
      <c r="DD10" s="668" t="s">
        <v>226</v>
      </c>
      <c r="DE10" s="660"/>
      <c r="DF10" s="660"/>
      <c r="DG10" s="660"/>
      <c r="DH10" s="660"/>
      <c r="DI10" s="660"/>
      <c r="DJ10" s="660"/>
      <c r="DK10" s="660"/>
      <c r="DL10" s="660"/>
      <c r="DM10" s="660"/>
      <c r="DN10" s="660"/>
      <c r="DO10" s="660"/>
      <c r="DP10" s="661"/>
      <c r="DQ10" s="668">
        <v>45788</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226</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3742987</v>
      </c>
      <c r="BH11" s="660"/>
      <c r="BI11" s="660"/>
      <c r="BJ11" s="660"/>
      <c r="BK11" s="660"/>
      <c r="BL11" s="660"/>
      <c r="BM11" s="660"/>
      <c r="BN11" s="661"/>
      <c r="BO11" s="662">
        <v>9</v>
      </c>
      <c r="BP11" s="662"/>
      <c r="BQ11" s="662"/>
      <c r="BR11" s="662"/>
      <c r="BS11" s="668">
        <v>764770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2009230</v>
      </c>
      <c r="CS11" s="660"/>
      <c r="CT11" s="660"/>
      <c r="CU11" s="660"/>
      <c r="CV11" s="660"/>
      <c r="CW11" s="660"/>
      <c r="CX11" s="660"/>
      <c r="CY11" s="661"/>
      <c r="CZ11" s="662">
        <v>1.7</v>
      </c>
      <c r="DA11" s="662"/>
      <c r="DB11" s="662"/>
      <c r="DC11" s="662"/>
      <c r="DD11" s="668">
        <v>506258</v>
      </c>
      <c r="DE11" s="660"/>
      <c r="DF11" s="660"/>
      <c r="DG11" s="660"/>
      <c r="DH11" s="660"/>
      <c r="DI11" s="660"/>
      <c r="DJ11" s="660"/>
      <c r="DK11" s="660"/>
      <c r="DL11" s="660"/>
      <c r="DM11" s="660"/>
      <c r="DN11" s="660"/>
      <c r="DO11" s="660"/>
      <c r="DP11" s="661"/>
      <c r="DQ11" s="668">
        <v>1505432</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4896609</v>
      </c>
      <c r="S12" s="660"/>
      <c r="T12" s="660"/>
      <c r="U12" s="660"/>
      <c r="V12" s="660"/>
      <c r="W12" s="660"/>
      <c r="X12" s="660"/>
      <c r="Y12" s="661"/>
      <c r="Z12" s="662">
        <v>3.9</v>
      </c>
      <c r="AA12" s="662"/>
      <c r="AB12" s="662"/>
      <c r="AC12" s="662"/>
      <c r="AD12" s="663">
        <v>4896609</v>
      </c>
      <c r="AE12" s="663"/>
      <c r="AF12" s="663"/>
      <c r="AG12" s="663"/>
      <c r="AH12" s="663"/>
      <c r="AI12" s="663"/>
      <c r="AJ12" s="663"/>
      <c r="AK12" s="663"/>
      <c r="AL12" s="664">
        <v>9.1999999999999993</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16151977</v>
      </c>
      <c r="BH12" s="660"/>
      <c r="BI12" s="660"/>
      <c r="BJ12" s="660"/>
      <c r="BK12" s="660"/>
      <c r="BL12" s="660"/>
      <c r="BM12" s="660"/>
      <c r="BN12" s="661"/>
      <c r="BO12" s="662">
        <v>38.799999999999997</v>
      </c>
      <c r="BP12" s="662"/>
      <c r="BQ12" s="662"/>
      <c r="BR12" s="662"/>
      <c r="BS12" s="668" t="s">
        <v>226</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1056026</v>
      </c>
      <c r="CS12" s="660"/>
      <c r="CT12" s="660"/>
      <c r="CU12" s="660"/>
      <c r="CV12" s="660"/>
      <c r="CW12" s="660"/>
      <c r="CX12" s="660"/>
      <c r="CY12" s="661"/>
      <c r="CZ12" s="662">
        <v>0.9</v>
      </c>
      <c r="DA12" s="662"/>
      <c r="DB12" s="662"/>
      <c r="DC12" s="662"/>
      <c r="DD12" s="668">
        <v>253419</v>
      </c>
      <c r="DE12" s="660"/>
      <c r="DF12" s="660"/>
      <c r="DG12" s="660"/>
      <c r="DH12" s="660"/>
      <c r="DI12" s="660"/>
      <c r="DJ12" s="660"/>
      <c r="DK12" s="660"/>
      <c r="DL12" s="660"/>
      <c r="DM12" s="660"/>
      <c r="DN12" s="660"/>
      <c r="DO12" s="660"/>
      <c r="DP12" s="661"/>
      <c r="DQ12" s="668">
        <v>708954</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58352</v>
      </c>
      <c r="S13" s="660"/>
      <c r="T13" s="660"/>
      <c r="U13" s="660"/>
      <c r="V13" s="660"/>
      <c r="W13" s="660"/>
      <c r="X13" s="660"/>
      <c r="Y13" s="661"/>
      <c r="Z13" s="662">
        <v>0</v>
      </c>
      <c r="AA13" s="662"/>
      <c r="AB13" s="662"/>
      <c r="AC13" s="662"/>
      <c r="AD13" s="663">
        <v>58352</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15950455</v>
      </c>
      <c r="BH13" s="660"/>
      <c r="BI13" s="660"/>
      <c r="BJ13" s="660"/>
      <c r="BK13" s="660"/>
      <c r="BL13" s="660"/>
      <c r="BM13" s="660"/>
      <c r="BN13" s="661"/>
      <c r="BO13" s="662">
        <v>38.299999999999997</v>
      </c>
      <c r="BP13" s="662"/>
      <c r="BQ13" s="662"/>
      <c r="BR13" s="662"/>
      <c r="BS13" s="668" t="s">
        <v>226</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17071405</v>
      </c>
      <c r="CS13" s="660"/>
      <c r="CT13" s="660"/>
      <c r="CU13" s="660"/>
      <c r="CV13" s="660"/>
      <c r="CW13" s="660"/>
      <c r="CX13" s="660"/>
      <c r="CY13" s="661"/>
      <c r="CZ13" s="662">
        <v>14.5</v>
      </c>
      <c r="DA13" s="662"/>
      <c r="DB13" s="662"/>
      <c r="DC13" s="662"/>
      <c r="DD13" s="668">
        <v>8631923</v>
      </c>
      <c r="DE13" s="660"/>
      <c r="DF13" s="660"/>
      <c r="DG13" s="660"/>
      <c r="DH13" s="660"/>
      <c r="DI13" s="660"/>
      <c r="DJ13" s="660"/>
      <c r="DK13" s="660"/>
      <c r="DL13" s="660"/>
      <c r="DM13" s="660"/>
      <c r="DN13" s="660"/>
      <c r="DO13" s="660"/>
      <c r="DP13" s="661"/>
      <c r="DQ13" s="668">
        <v>9083721</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226</v>
      </c>
      <c r="AA14" s="662"/>
      <c r="AB14" s="662"/>
      <c r="AC14" s="662"/>
      <c r="AD14" s="663" t="s">
        <v>174</v>
      </c>
      <c r="AE14" s="663"/>
      <c r="AF14" s="663"/>
      <c r="AG14" s="663"/>
      <c r="AH14" s="663"/>
      <c r="AI14" s="663"/>
      <c r="AJ14" s="663"/>
      <c r="AK14" s="663"/>
      <c r="AL14" s="664" t="s">
        <v>120</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585251</v>
      </c>
      <c r="BH14" s="660"/>
      <c r="BI14" s="660"/>
      <c r="BJ14" s="660"/>
      <c r="BK14" s="660"/>
      <c r="BL14" s="660"/>
      <c r="BM14" s="660"/>
      <c r="BN14" s="661"/>
      <c r="BO14" s="662">
        <v>1.4</v>
      </c>
      <c r="BP14" s="662"/>
      <c r="BQ14" s="662"/>
      <c r="BR14" s="662"/>
      <c r="BS14" s="668" t="s">
        <v>226</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3341838</v>
      </c>
      <c r="CS14" s="660"/>
      <c r="CT14" s="660"/>
      <c r="CU14" s="660"/>
      <c r="CV14" s="660"/>
      <c r="CW14" s="660"/>
      <c r="CX14" s="660"/>
      <c r="CY14" s="661"/>
      <c r="CZ14" s="662">
        <v>2.8</v>
      </c>
      <c r="DA14" s="662"/>
      <c r="DB14" s="662"/>
      <c r="DC14" s="662"/>
      <c r="DD14" s="668">
        <v>97848</v>
      </c>
      <c r="DE14" s="660"/>
      <c r="DF14" s="660"/>
      <c r="DG14" s="660"/>
      <c r="DH14" s="660"/>
      <c r="DI14" s="660"/>
      <c r="DJ14" s="660"/>
      <c r="DK14" s="660"/>
      <c r="DL14" s="660"/>
      <c r="DM14" s="660"/>
      <c r="DN14" s="660"/>
      <c r="DO14" s="660"/>
      <c r="DP14" s="661"/>
      <c r="DQ14" s="668">
        <v>2882918</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206854</v>
      </c>
      <c r="S15" s="660"/>
      <c r="T15" s="660"/>
      <c r="U15" s="660"/>
      <c r="V15" s="660"/>
      <c r="W15" s="660"/>
      <c r="X15" s="660"/>
      <c r="Y15" s="661"/>
      <c r="Z15" s="662">
        <v>0.2</v>
      </c>
      <c r="AA15" s="662"/>
      <c r="AB15" s="662"/>
      <c r="AC15" s="662"/>
      <c r="AD15" s="663">
        <v>206854</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1962153</v>
      </c>
      <c r="BH15" s="660"/>
      <c r="BI15" s="660"/>
      <c r="BJ15" s="660"/>
      <c r="BK15" s="660"/>
      <c r="BL15" s="660"/>
      <c r="BM15" s="660"/>
      <c r="BN15" s="661"/>
      <c r="BO15" s="662">
        <v>4.7</v>
      </c>
      <c r="BP15" s="662"/>
      <c r="BQ15" s="662"/>
      <c r="BR15" s="662"/>
      <c r="BS15" s="668" t="s">
        <v>226</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16293929</v>
      </c>
      <c r="CS15" s="660"/>
      <c r="CT15" s="660"/>
      <c r="CU15" s="660"/>
      <c r="CV15" s="660"/>
      <c r="CW15" s="660"/>
      <c r="CX15" s="660"/>
      <c r="CY15" s="661"/>
      <c r="CZ15" s="662">
        <v>13.8</v>
      </c>
      <c r="DA15" s="662"/>
      <c r="DB15" s="662"/>
      <c r="DC15" s="662"/>
      <c r="DD15" s="668">
        <v>7824875</v>
      </c>
      <c r="DE15" s="660"/>
      <c r="DF15" s="660"/>
      <c r="DG15" s="660"/>
      <c r="DH15" s="660"/>
      <c r="DI15" s="660"/>
      <c r="DJ15" s="660"/>
      <c r="DK15" s="660"/>
      <c r="DL15" s="660"/>
      <c r="DM15" s="660"/>
      <c r="DN15" s="660"/>
      <c r="DO15" s="660"/>
      <c r="DP15" s="661"/>
      <c r="DQ15" s="668">
        <v>7198310</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226</v>
      </c>
      <c r="AA16" s="662"/>
      <c r="AB16" s="662"/>
      <c r="AC16" s="662"/>
      <c r="AD16" s="663" t="s">
        <v>226</v>
      </c>
      <c r="AE16" s="663"/>
      <c r="AF16" s="663"/>
      <c r="AG16" s="663"/>
      <c r="AH16" s="663"/>
      <c r="AI16" s="663"/>
      <c r="AJ16" s="663"/>
      <c r="AK16" s="663"/>
      <c r="AL16" s="664" t="s">
        <v>226</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226</v>
      </c>
      <c r="BP16" s="662"/>
      <c r="BQ16" s="662"/>
      <c r="BR16" s="662"/>
      <c r="BS16" s="668" t="s">
        <v>226</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99507</v>
      </c>
      <c r="CS16" s="660"/>
      <c r="CT16" s="660"/>
      <c r="CU16" s="660"/>
      <c r="CV16" s="660"/>
      <c r="CW16" s="660"/>
      <c r="CX16" s="660"/>
      <c r="CY16" s="661"/>
      <c r="CZ16" s="662">
        <v>0.1</v>
      </c>
      <c r="DA16" s="662"/>
      <c r="DB16" s="662"/>
      <c r="DC16" s="662"/>
      <c r="DD16" s="668" t="s">
        <v>226</v>
      </c>
      <c r="DE16" s="660"/>
      <c r="DF16" s="660"/>
      <c r="DG16" s="660"/>
      <c r="DH16" s="660"/>
      <c r="DI16" s="660"/>
      <c r="DJ16" s="660"/>
      <c r="DK16" s="660"/>
      <c r="DL16" s="660"/>
      <c r="DM16" s="660"/>
      <c r="DN16" s="660"/>
      <c r="DO16" s="660"/>
      <c r="DP16" s="661"/>
      <c r="DQ16" s="668" t="s">
        <v>226</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185932</v>
      </c>
      <c r="S17" s="660"/>
      <c r="T17" s="660"/>
      <c r="U17" s="660"/>
      <c r="V17" s="660"/>
      <c r="W17" s="660"/>
      <c r="X17" s="660"/>
      <c r="Y17" s="661"/>
      <c r="Z17" s="662">
        <v>0.1</v>
      </c>
      <c r="AA17" s="662"/>
      <c r="AB17" s="662"/>
      <c r="AC17" s="662"/>
      <c r="AD17" s="663">
        <v>185932</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226</v>
      </c>
      <c r="BP17" s="662"/>
      <c r="BQ17" s="662"/>
      <c r="BR17" s="662"/>
      <c r="BS17" s="668" t="s">
        <v>226</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9440975</v>
      </c>
      <c r="CS17" s="660"/>
      <c r="CT17" s="660"/>
      <c r="CU17" s="660"/>
      <c r="CV17" s="660"/>
      <c r="CW17" s="660"/>
      <c r="CX17" s="660"/>
      <c r="CY17" s="661"/>
      <c r="CZ17" s="662">
        <v>8</v>
      </c>
      <c r="DA17" s="662"/>
      <c r="DB17" s="662"/>
      <c r="DC17" s="662"/>
      <c r="DD17" s="668" t="s">
        <v>226</v>
      </c>
      <c r="DE17" s="660"/>
      <c r="DF17" s="660"/>
      <c r="DG17" s="660"/>
      <c r="DH17" s="660"/>
      <c r="DI17" s="660"/>
      <c r="DJ17" s="660"/>
      <c r="DK17" s="660"/>
      <c r="DL17" s="660"/>
      <c r="DM17" s="660"/>
      <c r="DN17" s="660"/>
      <c r="DO17" s="660"/>
      <c r="DP17" s="661"/>
      <c r="DQ17" s="668">
        <v>9178656</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15022133</v>
      </c>
      <c r="S18" s="660"/>
      <c r="T18" s="660"/>
      <c r="U18" s="660"/>
      <c r="V18" s="660"/>
      <c r="W18" s="660"/>
      <c r="X18" s="660"/>
      <c r="Y18" s="661"/>
      <c r="Z18" s="662">
        <v>11.9</v>
      </c>
      <c r="AA18" s="662"/>
      <c r="AB18" s="662"/>
      <c r="AC18" s="662"/>
      <c r="AD18" s="663">
        <v>6265087</v>
      </c>
      <c r="AE18" s="663"/>
      <c r="AF18" s="663"/>
      <c r="AG18" s="663"/>
      <c r="AH18" s="663"/>
      <c r="AI18" s="663"/>
      <c r="AJ18" s="663"/>
      <c r="AK18" s="663"/>
      <c r="AL18" s="664">
        <v>11.8</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226</v>
      </c>
      <c r="BP18" s="662"/>
      <c r="BQ18" s="662"/>
      <c r="BR18" s="662"/>
      <c r="BS18" s="668" t="s">
        <v>120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226</v>
      </c>
      <c r="DA18" s="662"/>
      <c r="DB18" s="662"/>
      <c r="DC18" s="662"/>
      <c r="DD18" s="668" t="s">
        <v>226</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6265087</v>
      </c>
      <c r="S19" s="660"/>
      <c r="T19" s="660"/>
      <c r="U19" s="660"/>
      <c r="V19" s="660"/>
      <c r="W19" s="660"/>
      <c r="X19" s="660"/>
      <c r="Y19" s="661"/>
      <c r="Z19" s="662">
        <v>5</v>
      </c>
      <c r="AA19" s="662"/>
      <c r="AB19" s="662"/>
      <c r="AC19" s="662"/>
      <c r="AD19" s="663">
        <v>6265087</v>
      </c>
      <c r="AE19" s="663"/>
      <c r="AF19" s="663"/>
      <c r="AG19" s="663"/>
      <c r="AH19" s="663"/>
      <c r="AI19" s="663"/>
      <c r="AJ19" s="663"/>
      <c r="AK19" s="663"/>
      <c r="AL19" s="664">
        <v>11.8</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1656992</v>
      </c>
      <c r="BH19" s="660"/>
      <c r="BI19" s="660"/>
      <c r="BJ19" s="660"/>
      <c r="BK19" s="660"/>
      <c r="BL19" s="660"/>
      <c r="BM19" s="660"/>
      <c r="BN19" s="661"/>
      <c r="BO19" s="662">
        <v>4</v>
      </c>
      <c r="BP19" s="662"/>
      <c r="BQ19" s="662"/>
      <c r="BR19" s="662"/>
      <c r="BS19" s="668" t="s">
        <v>226</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226</v>
      </c>
      <c r="DE19" s="660"/>
      <c r="DF19" s="660"/>
      <c r="DG19" s="660"/>
      <c r="DH19" s="660"/>
      <c r="DI19" s="660"/>
      <c r="DJ19" s="660"/>
      <c r="DK19" s="660"/>
      <c r="DL19" s="660"/>
      <c r="DM19" s="660"/>
      <c r="DN19" s="660"/>
      <c r="DO19" s="660"/>
      <c r="DP19" s="661"/>
      <c r="DQ19" s="668" t="s">
        <v>226</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587787</v>
      </c>
      <c r="S20" s="660"/>
      <c r="T20" s="660"/>
      <c r="U20" s="660"/>
      <c r="V20" s="660"/>
      <c r="W20" s="660"/>
      <c r="X20" s="660"/>
      <c r="Y20" s="661"/>
      <c r="Z20" s="662">
        <v>0.5</v>
      </c>
      <c r="AA20" s="662"/>
      <c r="AB20" s="662"/>
      <c r="AC20" s="662"/>
      <c r="AD20" s="663" t="s">
        <v>120</v>
      </c>
      <c r="AE20" s="663"/>
      <c r="AF20" s="663"/>
      <c r="AG20" s="663"/>
      <c r="AH20" s="663"/>
      <c r="AI20" s="663"/>
      <c r="AJ20" s="663"/>
      <c r="AK20" s="663"/>
      <c r="AL20" s="664" t="s">
        <v>120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1656992</v>
      </c>
      <c r="BH20" s="660"/>
      <c r="BI20" s="660"/>
      <c r="BJ20" s="660"/>
      <c r="BK20" s="660"/>
      <c r="BL20" s="660"/>
      <c r="BM20" s="660"/>
      <c r="BN20" s="661"/>
      <c r="BO20" s="662">
        <v>4</v>
      </c>
      <c r="BP20" s="662"/>
      <c r="BQ20" s="662"/>
      <c r="BR20" s="662"/>
      <c r="BS20" s="668" t="s">
        <v>120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117774252</v>
      </c>
      <c r="CS20" s="660"/>
      <c r="CT20" s="660"/>
      <c r="CU20" s="660"/>
      <c r="CV20" s="660"/>
      <c r="CW20" s="660"/>
      <c r="CX20" s="660"/>
      <c r="CY20" s="661"/>
      <c r="CZ20" s="662">
        <v>100</v>
      </c>
      <c r="DA20" s="662"/>
      <c r="DB20" s="662"/>
      <c r="DC20" s="662"/>
      <c r="DD20" s="668">
        <v>28597312</v>
      </c>
      <c r="DE20" s="660"/>
      <c r="DF20" s="660"/>
      <c r="DG20" s="660"/>
      <c r="DH20" s="660"/>
      <c r="DI20" s="660"/>
      <c r="DJ20" s="660"/>
      <c r="DK20" s="660"/>
      <c r="DL20" s="660"/>
      <c r="DM20" s="660"/>
      <c r="DN20" s="660"/>
      <c r="DO20" s="660"/>
      <c r="DP20" s="661"/>
      <c r="DQ20" s="668">
        <v>68805889</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v>8169259</v>
      </c>
      <c r="S21" s="660"/>
      <c r="T21" s="660"/>
      <c r="U21" s="660"/>
      <c r="V21" s="660"/>
      <c r="W21" s="660"/>
      <c r="X21" s="660"/>
      <c r="Y21" s="661"/>
      <c r="Z21" s="662">
        <v>6.5</v>
      </c>
      <c r="AA21" s="662"/>
      <c r="AB21" s="662"/>
      <c r="AC21" s="662"/>
      <c r="AD21" s="663" t="s">
        <v>120</v>
      </c>
      <c r="AE21" s="663"/>
      <c r="AF21" s="663"/>
      <c r="AG21" s="663"/>
      <c r="AH21" s="663"/>
      <c r="AI21" s="663"/>
      <c r="AJ21" s="663"/>
      <c r="AK21" s="663"/>
      <c r="AL21" s="664" t="s">
        <v>226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226</v>
      </c>
      <c r="BH21" s="660"/>
      <c r="BI21" s="660"/>
      <c r="BJ21" s="660"/>
      <c r="BK21" s="660"/>
      <c r="BL21" s="660"/>
      <c r="BM21" s="660"/>
      <c r="BN21" s="661"/>
      <c r="BO21" s="662" t="s">
        <v>226</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63210292</v>
      </c>
      <c r="S22" s="660"/>
      <c r="T22" s="660"/>
      <c r="U22" s="660"/>
      <c r="V22" s="660"/>
      <c r="W22" s="660"/>
      <c r="X22" s="660"/>
      <c r="Y22" s="661"/>
      <c r="Z22" s="662">
        <v>50.2</v>
      </c>
      <c r="AA22" s="662"/>
      <c r="AB22" s="662"/>
      <c r="AC22" s="662"/>
      <c r="AD22" s="663">
        <v>52796254</v>
      </c>
      <c r="AE22" s="663"/>
      <c r="AF22" s="663"/>
      <c r="AG22" s="663"/>
      <c r="AH22" s="663"/>
      <c r="AI22" s="663"/>
      <c r="AJ22" s="663"/>
      <c r="AK22" s="663"/>
      <c r="AL22" s="664">
        <v>99.6</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226</v>
      </c>
      <c r="BP22" s="662"/>
      <c r="BQ22" s="662"/>
      <c r="BR22" s="662"/>
      <c r="BS22" s="668" t="s">
        <v>226</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45563</v>
      </c>
      <c r="S23" s="660"/>
      <c r="T23" s="660"/>
      <c r="U23" s="660"/>
      <c r="V23" s="660"/>
      <c r="W23" s="660"/>
      <c r="X23" s="660"/>
      <c r="Y23" s="661"/>
      <c r="Z23" s="662">
        <v>0</v>
      </c>
      <c r="AA23" s="662"/>
      <c r="AB23" s="662"/>
      <c r="AC23" s="662"/>
      <c r="AD23" s="663">
        <v>45563</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1656992</v>
      </c>
      <c r="BH23" s="660"/>
      <c r="BI23" s="660"/>
      <c r="BJ23" s="660"/>
      <c r="BK23" s="660"/>
      <c r="BL23" s="660"/>
      <c r="BM23" s="660"/>
      <c r="BN23" s="661"/>
      <c r="BO23" s="662">
        <v>4</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2452841</v>
      </c>
      <c r="S24" s="660"/>
      <c r="T24" s="660"/>
      <c r="U24" s="660"/>
      <c r="V24" s="660"/>
      <c r="W24" s="660"/>
      <c r="X24" s="660"/>
      <c r="Y24" s="661"/>
      <c r="Z24" s="662">
        <v>1.9</v>
      </c>
      <c r="AA24" s="662"/>
      <c r="AB24" s="662"/>
      <c r="AC24" s="662"/>
      <c r="AD24" s="663" t="s">
        <v>120</v>
      </c>
      <c r="AE24" s="663"/>
      <c r="AF24" s="663"/>
      <c r="AG24" s="663"/>
      <c r="AH24" s="663"/>
      <c r="AI24" s="663"/>
      <c r="AJ24" s="663"/>
      <c r="AK24" s="663"/>
      <c r="AL24" s="664" t="s">
        <v>120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226</v>
      </c>
      <c r="BP24" s="662"/>
      <c r="BQ24" s="662"/>
      <c r="BR24" s="662"/>
      <c r="BS24" s="668" t="s">
        <v>120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56162376</v>
      </c>
      <c r="CS24" s="649"/>
      <c r="CT24" s="649"/>
      <c r="CU24" s="649"/>
      <c r="CV24" s="649"/>
      <c r="CW24" s="649"/>
      <c r="CX24" s="649"/>
      <c r="CY24" s="650"/>
      <c r="CZ24" s="653">
        <v>47.7</v>
      </c>
      <c r="DA24" s="654"/>
      <c r="DB24" s="654"/>
      <c r="DC24" s="673"/>
      <c r="DD24" s="692">
        <v>32543666</v>
      </c>
      <c r="DE24" s="649"/>
      <c r="DF24" s="649"/>
      <c r="DG24" s="649"/>
      <c r="DH24" s="649"/>
      <c r="DI24" s="649"/>
      <c r="DJ24" s="649"/>
      <c r="DK24" s="650"/>
      <c r="DL24" s="692">
        <v>32413062</v>
      </c>
      <c r="DM24" s="649"/>
      <c r="DN24" s="649"/>
      <c r="DO24" s="649"/>
      <c r="DP24" s="649"/>
      <c r="DQ24" s="649"/>
      <c r="DR24" s="649"/>
      <c r="DS24" s="649"/>
      <c r="DT24" s="649"/>
      <c r="DU24" s="649"/>
      <c r="DV24" s="650"/>
      <c r="DW24" s="653">
        <v>56.5</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1539404</v>
      </c>
      <c r="S25" s="660"/>
      <c r="T25" s="660"/>
      <c r="U25" s="660"/>
      <c r="V25" s="660"/>
      <c r="W25" s="660"/>
      <c r="X25" s="660"/>
      <c r="Y25" s="661"/>
      <c r="Z25" s="662">
        <v>1.2</v>
      </c>
      <c r="AA25" s="662"/>
      <c r="AB25" s="662"/>
      <c r="AC25" s="662"/>
      <c r="AD25" s="663">
        <v>160513</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120</v>
      </c>
      <c r="BP25" s="662"/>
      <c r="BQ25" s="662"/>
      <c r="BR25" s="662"/>
      <c r="BS25" s="668" t="s">
        <v>226</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16482864</v>
      </c>
      <c r="CS25" s="695"/>
      <c r="CT25" s="695"/>
      <c r="CU25" s="695"/>
      <c r="CV25" s="695"/>
      <c r="CW25" s="695"/>
      <c r="CX25" s="695"/>
      <c r="CY25" s="696"/>
      <c r="CZ25" s="664">
        <v>14</v>
      </c>
      <c r="DA25" s="693"/>
      <c r="DB25" s="693"/>
      <c r="DC25" s="697"/>
      <c r="DD25" s="668">
        <v>15022103</v>
      </c>
      <c r="DE25" s="695"/>
      <c r="DF25" s="695"/>
      <c r="DG25" s="695"/>
      <c r="DH25" s="695"/>
      <c r="DI25" s="695"/>
      <c r="DJ25" s="695"/>
      <c r="DK25" s="696"/>
      <c r="DL25" s="668">
        <v>14942935</v>
      </c>
      <c r="DM25" s="695"/>
      <c r="DN25" s="695"/>
      <c r="DO25" s="695"/>
      <c r="DP25" s="695"/>
      <c r="DQ25" s="695"/>
      <c r="DR25" s="695"/>
      <c r="DS25" s="695"/>
      <c r="DT25" s="695"/>
      <c r="DU25" s="695"/>
      <c r="DV25" s="696"/>
      <c r="DW25" s="664">
        <v>26.1</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1159443</v>
      </c>
      <c r="S26" s="660"/>
      <c r="T26" s="660"/>
      <c r="U26" s="660"/>
      <c r="V26" s="660"/>
      <c r="W26" s="660"/>
      <c r="X26" s="660"/>
      <c r="Y26" s="661"/>
      <c r="Z26" s="662">
        <v>0.9</v>
      </c>
      <c r="AA26" s="662"/>
      <c r="AB26" s="662"/>
      <c r="AC26" s="662"/>
      <c r="AD26" s="663" t="s">
        <v>120</v>
      </c>
      <c r="AE26" s="663"/>
      <c r="AF26" s="663"/>
      <c r="AG26" s="663"/>
      <c r="AH26" s="663"/>
      <c r="AI26" s="663"/>
      <c r="AJ26" s="663"/>
      <c r="AK26" s="663"/>
      <c r="AL26" s="664" t="s">
        <v>226</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235</v>
      </c>
      <c r="BH26" s="660"/>
      <c r="BI26" s="660"/>
      <c r="BJ26" s="660"/>
      <c r="BK26" s="660"/>
      <c r="BL26" s="660"/>
      <c r="BM26" s="660"/>
      <c r="BN26" s="661"/>
      <c r="BO26" s="662" t="s">
        <v>226</v>
      </c>
      <c r="BP26" s="662"/>
      <c r="BQ26" s="662"/>
      <c r="BR26" s="662"/>
      <c r="BS26" s="668" t="s">
        <v>226</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10730322</v>
      </c>
      <c r="CS26" s="660"/>
      <c r="CT26" s="660"/>
      <c r="CU26" s="660"/>
      <c r="CV26" s="660"/>
      <c r="CW26" s="660"/>
      <c r="CX26" s="660"/>
      <c r="CY26" s="661"/>
      <c r="CZ26" s="664">
        <v>9.1</v>
      </c>
      <c r="DA26" s="693"/>
      <c r="DB26" s="693"/>
      <c r="DC26" s="697"/>
      <c r="DD26" s="668">
        <v>9875746</v>
      </c>
      <c r="DE26" s="660"/>
      <c r="DF26" s="660"/>
      <c r="DG26" s="660"/>
      <c r="DH26" s="660"/>
      <c r="DI26" s="660"/>
      <c r="DJ26" s="660"/>
      <c r="DK26" s="661"/>
      <c r="DL26" s="668" t="s">
        <v>226</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23232143</v>
      </c>
      <c r="S27" s="660"/>
      <c r="T27" s="660"/>
      <c r="U27" s="660"/>
      <c r="V27" s="660"/>
      <c r="W27" s="660"/>
      <c r="X27" s="660"/>
      <c r="Y27" s="661"/>
      <c r="Z27" s="662">
        <v>18.399999999999999</v>
      </c>
      <c r="AA27" s="662"/>
      <c r="AB27" s="662"/>
      <c r="AC27" s="662"/>
      <c r="AD27" s="663" t="s">
        <v>120</v>
      </c>
      <c r="AE27" s="663"/>
      <c r="AF27" s="663"/>
      <c r="AG27" s="663"/>
      <c r="AH27" s="663"/>
      <c r="AI27" s="663"/>
      <c r="AJ27" s="663"/>
      <c r="AK27" s="663"/>
      <c r="AL27" s="664" t="s">
        <v>226</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41653641</v>
      </c>
      <c r="BH27" s="660"/>
      <c r="BI27" s="660"/>
      <c r="BJ27" s="660"/>
      <c r="BK27" s="660"/>
      <c r="BL27" s="660"/>
      <c r="BM27" s="660"/>
      <c r="BN27" s="661"/>
      <c r="BO27" s="662">
        <v>100</v>
      </c>
      <c r="BP27" s="662"/>
      <c r="BQ27" s="662"/>
      <c r="BR27" s="662"/>
      <c r="BS27" s="668">
        <v>990409</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30241101</v>
      </c>
      <c r="CS27" s="695"/>
      <c r="CT27" s="695"/>
      <c r="CU27" s="695"/>
      <c r="CV27" s="695"/>
      <c r="CW27" s="695"/>
      <c r="CX27" s="695"/>
      <c r="CY27" s="696"/>
      <c r="CZ27" s="664">
        <v>25.7</v>
      </c>
      <c r="DA27" s="693"/>
      <c r="DB27" s="693"/>
      <c r="DC27" s="697"/>
      <c r="DD27" s="668">
        <v>8345471</v>
      </c>
      <c r="DE27" s="695"/>
      <c r="DF27" s="695"/>
      <c r="DG27" s="695"/>
      <c r="DH27" s="695"/>
      <c r="DI27" s="695"/>
      <c r="DJ27" s="695"/>
      <c r="DK27" s="696"/>
      <c r="DL27" s="668">
        <v>8344979</v>
      </c>
      <c r="DM27" s="695"/>
      <c r="DN27" s="695"/>
      <c r="DO27" s="695"/>
      <c r="DP27" s="695"/>
      <c r="DQ27" s="695"/>
      <c r="DR27" s="695"/>
      <c r="DS27" s="695"/>
      <c r="DT27" s="695"/>
      <c r="DU27" s="695"/>
      <c r="DV27" s="696"/>
      <c r="DW27" s="664">
        <v>14.6</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v>518</v>
      </c>
      <c r="S28" s="660"/>
      <c r="T28" s="660"/>
      <c r="U28" s="660"/>
      <c r="V28" s="660"/>
      <c r="W28" s="660"/>
      <c r="X28" s="660"/>
      <c r="Y28" s="661"/>
      <c r="Z28" s="662">
        <v>0</v>
      </c>
      <c r="AA28" s="662"/>
      <c r="AB28" s="662"/>
      <c r="AC28" s="662"/>
      <c r="AD28" s="663">
        <v>518</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9438411</v>
      </c>
      <c r="CS28" s="660"/>
      <c r="CT28" s="660"/>
      <c r="CU28" s="660"/>
      <c r="CV28" s="660"/>
      <c r="CW28" s="660"/>
      <c r="CX28" s="660"/>
      <c r="CY28" s="661"/>
      <c r="CZ28" s="664">
        <v>8</v>
      </c>
      <c r="DA28" s="693"/>
      <c r="DB28" s="693"/>
      <c r="DC28" s="697"/>
      <c r="DD28" s="668">
        <v>9176092</v>
      </c>
      <c r="DE28" s="660"/>
      <c r="DF28" s="660"/>
      <c r="DG28" s="660"/>
      <c r="DH28" s="660"/>
      <c r="DI28" s="660"/>
      <c r="DJ28" s="660"/>
      <c r="DK28" s="661"/>
      <c r="DL28" s="668">
        <v>9125148</v>
      </c>
      <c r="DM28" s="660"/>
      <c r="DN28" s="660"/>
      <c r="DO28" s="660"/>
      <c r="DP28" s="660"/>
      <c r="DQ28" s="660"/>
      <c r="DR28" s="660"/>
      <c r="DS28" s="660"/>
      <c r="DT28" s="660"/>
      <c r="DU28" s="660"/>
      <c r="DV28" s="661"/>
      <c r="DW28" s="664">
        <v>15.9</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8514569</v>
      </c>
      <c r="S29" s="660"/>
      <c r="T29" s="660"/>
      <c r="U29" s="660"/>
      <c r="V29" s="660"/>
      <c r="W29" s="660"/>
      <c r="X29" s="660"/>
      <c r="Y29" s="661"/>
      <c r="Z29" s="662">
        <v>6.8</v>
      </c>
      <c r="AA29" s="662"/>
      <c r="AB29" s="662"/>
      <c r="AC29" s="662"/>
      <c r="AD29" s="663" t="s">
        <v>174</v>
      </c>
      <c r="AE29" s="663"/>
      <c r="AF29" s="663"/>
      <c r="AG29" s="663"/>
      <c r="AH29" s="663"/>
      <c r="AI29" s="663"/>
      <c r="AJ29" s="663"/>
      <c r="AK29" s="663"/>
      <c r="AL29" s="664" t="s">
        <v>120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9438337</v>
      </c>
      <c r="CS29" s="695"/>
      <c r="CT29" s="695"/>
      <c r="CU29" s="695"/>
      <c r="CV29" s="695"/>
      <c r="CW29" s="695"/>
      <c r="CX29" s="695"/>
      <c r="CY29" s="696"/>
      <c r="CZ29" s="664">
        <v>8</v>
      </c>
      <c r="DA29" s="693"/>
      <c r="DB29" s="693"/>
      <c r="DC29" s="697"/>
      <c r="DD29" s="668">
        <v>9176018</v>
      </c>
      <c r="DE29" s="695"/>
      <c r="DF29" s="695"/>
      <c r="DG29" s="695"/>
      <c r="DH29" s="695"/>
      <c r="DI29" s="695"/>
      <c r="DJ29" s="695"/>
      <c r="DK29" s="696"/>
      <c r="DL29" s="668">
        <v>9125074</v>
      </c>
      <c r="DM29" s="695"/>
      <c r="DN29" s="695"/>
      <c r="DO29" s="695"/>
      <c r="DP29" s="695"/>
      <c r="DQ29" s="695"/>
      <c r="DR29" s="695"/>
      <c r="DS29" s="695"/>
      <c r="DT29" s="695"/>
      <c r="DU29" s="695"/>
      <c r="DV29" s="696"/>
      <c r="DW29" s="664">
        <v>15.9</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88677</v>
      </c>
      <c r="S30" s="660"/>
      <c r="T30" s="660"/>
      <c r="U30" s="660"/>
      <c r="V30" s="660"/>
      <c r="W30" s="660"/>
      <c r="X30" s="660"/>
      <c r="Y30" s="661"/>
      <c r="Z30" s="662">
        <v>0.1</v>
      </c>
      <c r="AA30" s="662"/>
      <c r="AB30" s="662"/>
      <c r="AC30" s="662"/>
      <c r="AD30" s="663">
        <v>16107</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177</v>
      </c>
      <c r="AY30" s="646"/>
      <c r="AZ30" s="646"/>
      <c r="BA30" s="646"/>
      <c r="BB30" s="646"/>
      <c r="BC30" s="646"/>
      <c r="BD30" s="646"/>
      <c r="BE30" s="646"/>
      <c r="BF30" s="647"/>
      <c r="BG30" s="719">
        <v>98.7</v>
      </c>
      <c r="BH30" s="720"/>
      <c r="BI30" s="720"/>
      <c r="BJ30" s="720"/>
      <c r="BK30" s="720"/>
      <c r="BL30" s="720"/>
      <c r="BM30" s="654">
        <v>95.6</v>
      </c>
      <c r="BN30" s="720"/>
      <c r="BO30" s="720"/>
      <c r="BP30" s="720"/>
      <c r="BQ30" s="721"/>
      <c r="BR30" s="719">
        <v>98.6</v>
      </c>
      <c r="BS30" s="720"/>
      <c r="BT30" s="720"/>
      <c r="BU30" s="720"/>
      <c r="BV30" s="720"/>
      <c r="BW30" s="720"/>
      <c r="BX30" s="654">
        <v>95.1</v>
      </c>
      <c r="BY30" s="720"/>
      <c r="BZ30" s="720"/>
      <c r="CA30" s="720"/>
      <c r="CB30" s="721"/>
      <c r="CD30" s="724"/>
      <c r="CE30" s="725"/>
      <c r="CF30" s="674" t="s">
        <v>304</v>
      </c>
      <c r="CG30" s="675"/>
      <c r="CH30" s="675"/>
      <c r="CI30" s="675"/>
      <c r="CJ30" s="675"/>
      <c r="CK30" s="675"/>
      <c r="CL30" s="675"/>
      <c r="CM30" s="675"/>
      <c r="CN30" s="675"/>
      <c r="CO30" s="675"/>
      <c r="CP30" s="675"/>
      <c r="CQ30" s="676"/>
      <c r="CR30" s="659">
        <v>8591954</v>
      </c>
      <c r="CS30" s="660"/>
      <c r="CT30" s="660"/>
      <c r="CU30" s="660"/>
      <c r="CV30" s="660"/>
      <c r="CW30" s="660"/>
      <c r="CX30" s="660"/>
      <c r="CY30" s="661"/>
      <c r="CZ30" s="664">
        <v>7.3</v>
      </c>
      <c r="DA30" s="693"/>
      <c r="DB30" s="693"/>
      <c r="DC30" s="697"/>
      <c r="DD30" s="668">
        <v>8362452</v>
      </c>
      <c r="DE30" s="660"/>
      <c r="DF30" s="660"/>
      <c r="DG30" s="660"/>
      <c r="DH30" s="660"/>
      <c r="DI30" s="660"/>
      <c r="DJ30" s="660"/>
      <c r="DK30" s="661"/>
      <c r="DL30" s="668">
        <v>8311508</v>
      </c>
      <c r="DM30" s="660"/>
      <c r="DN30" s="660"/>
      <c r="DO30" s="660"/>
      <c r="DP30" s="660"/>
      <c r="DQ30" s="660"/>
      <c r="DR30" s="660"/>
      <c r="DS30" s="660"/>
      <c r="DT30" s="660"/>
      <c r="DU30" s="660"/>
      <c r="DV30" s="661"/>
      <c r="DW30" s="664">
        <v>14.5</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193399</v>
      </c>
      <c r="S31" s="660"/>
      <c r="T31" s="660"/>
      <c r="U31" s="660"/>
      <c r="V31" s="660"/>
      <c r="W31" s="660"/>
      <c r="X31" s="660"/>
      <c r="Y31" s="661"/>
      <c r="Z31" s="662">
        <v>0.2</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98.7</v>
      </c>
      <c r="BH31" s="695"/>
      <c r="BI31" s="695"/>
      <c r="BJ31" s="695"/>
      <c r="BK31" s="695"/>
      <c r="BL31" s="695"/>
      <c r="BM31" s="665">
        <v>95.6</v>
      </c>
      <c r="BN31" s="717"/>
      <c r="BO31" s="717"/>
      <c r="BP31" s="717"/>
      <c r="BQ31" s="718"/>
      <c r="BR31" s="716">
        <v>98.6</v>
      </c>
      <c r="BS31" s="695"/>
      <c r="BT31" s="695"/>
      <c r="BU31" s="695"/>
      <c r="BV31" s="695"/>
      <c r="BW31" s="695"/>
      <c r="BX31" s="665">
        <v>95.1</v>
      </c>
      <c r="BY31" s="717"/>
      <c r="BZ31" s="717"/>
      <c r="CA31" s="717"/>
      <c r="CB31" s="718"/>
      <c r="CD31" s="724"/>
      <c r="CE31" s="725"/>
      <c r="CF31" s="674" t="s">
        <v>308</v>
      </c>
      <c r="CG31" s="675"/>
      <c r="CH31" s="675"/>
      <c r="CI31" s="675"/>
      <c r="CJ31" s="675"/>
      <c r="CK31" s="675"/>
      <c r="CL31" s="675"/>
      <c r="CM31" s="675"/>
      <c r="CN31" s="675"/>
      <c r="CO31" s="675"/>
      <c r="CP31" s="675"/>
      <c r="CQ31" s="676"/>
      <c r="CR31" s="659">
        <v>846383</v>
      </c>
      <c r="CS31" s="695"/>
      <c r="CT31" s="695"/>
      <c r="CU31" s="695"/>
      <c r="CV31" s="695"/>
      <c r="CW31" s="695"/>
      <c r="CX31" s="695"/>
      <c r="CY31" s="696"/>
      <c r="CZ31" s="664">
        <v>0.7</v>
      </c>
      <c r="DA31" s="693"/>
      <c r="DB31" s="693"/>
      <c r="DC31" s="697"/>
      <c r="DD31" s="668">
        <v>813566</v>
      </c>
      <c r="DE31" s="695"/>
      <c r="DF31" s="695"/>
      <c r="DG31" s="695"/>
      <c r="DH31" s="695"/>
      <c r="DI31" s="695"/>
      <c r="DJ31" s="695"/>
      <c r="DK31" s="696"/>
      <c r="DL31" s="668">
        <v>813566</v>
      </c>
      <c r="DM31" s="695"/>
      <c r="DN31" s="695"/>
      <c r="DO31" s="695"/>
      <c r="DP31" s="695"/>
      <c r="DQ31" s="695"/>
      <c r="DR31" s="695"/>
      <c r="DS31" s="695"/>
      <c r="DT31" s="695"/>
      <c r="DU31" s="695"/>
      <c r="DV31" s="696"/>
      <c r="DW31" s="664">
        <v>1.4</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3695809</v>
      </c>
      <c r="S32" s="660"/>
      <c r="T32" s="660"/>
      <c r="U32" s="660"/>
      <c r="V32" s="660"/>
      <c r="W32" s="660"/>
      <c r="X32" s="660"/>
      <c r="Y32" s="661"/>
      <c r="Z32" s="662">
        <v>2.9</v>
      </c>
      <c r="AA32" s="662"/>
      <c r="AB32" s="662"/>
      <c r="AC32" s="662"/>
      <c r="AD32" s="663" t="s">
        <v>226</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98.6</v>
      </c>
      <c r="BH32" s="729"/>
      <c r="BI32" s="729"/>
      <c r="BJ32" s="729"/>
      <c r="BK32" s="729"/>
      <c r="BL32" s="729"/>
      <c r="BM32" s="730">
        <v>95.2</v>
      </c>
      <c r="BN32" s="729"/>
      <c r="BO32" s="729"/>
      <c r="BP32" s="729"/>
      <c r="BQ32" s="731"/>
      <c r="BR32" s="728">
        <v>98.6</v>
      </c>
      <c r="BS32" s="729"/>
      <c r="BT32" s="729"/>
      <c r="BU32" s="729"/>
      <c r="BV32" s="729"/>
      <c r="BW32" s="729"/>
      <c r="BX32" s="730">
        <v>94.6</v>
      </c>
      <c r="BY32" s="729"/>
      <c r="BZ32" s="729"/>
      <c r="CA32" s="729"/>
      <c r="CB32" s="731"/>
      <c r="CD32" s="726"/>
      <c r="CE32" s="727"/>
      <c r="CF32" s="674" t="s">
        <v>311</v>
      </c>
      <c r="CG32" s="675"/>
      <c r="CH32" s="675"/>
      <c r="CI32" s="675"/>
      <c r="CJ32" s="675"/>
      <c r="CK32" s="675"/>
      <c r="CL32" s="675"/>
      <c r="CM32" s="675"/>
      <c r="CN32" s="675"/>
      <c r="CO32" s="675"/>
      <c r="CP32" s="675"/>
      <c r="CQ32" s="676"/>
      <c r="CR32" s="659">
        <v>74</v>
      </c>
      <c r="CS32" s="660"/>
      <c r="CT32" s="660"/>
      <c r="CU32" s="660"/>
      <c r="CV32" s="660"/>
      <c r="CW32" s="660"/>
      <c r="CX32" s="660"/>
      <c r="CY32" s="661"/>
      <c r="CZ32" s="664">
        <v>0</v>
      </c>
      <c r="DA32" s="693"/>
      <c r="DB32" s="693"/>
      <c r="DC32" s="697"/>
      <c r="DD32" s="668">
        <v>74</v>
      </c>
      <c r="DE32" s="660"/>
      <c r="DF32" s="660"/>
      <c r="DG32" s="660"/>
      <c r="DH32" s="660"/>
      <c r="DI32" s="660"/>
      <c r="DJ32" s="660"/>
      <c r="DK32" s="661"/>
      <c r="DL32" s="668">
        <v>74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4631826</v>
      </c>
      <c r="S33" s="660"/>
      <c r="T33" s="660"/>
      <c r="U33" s="660"/>
      <c r="V33" s="660"/>
      <c r="W33" s="660"/>
      <c r="X33" s="660"/>
      <c r="Y33" s="661"/>
      <c r="Z33" s="662">
        <v>3.7</v>
      </c>
      <c r="AA33" s="662"/>
      <c r="AB33" s="662"/>
      <c r="AC33" s="662"/>
      <c r="AD33" s="663" t="s">
        <v>226</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32915057</v>
      </c>
      <c r="CS33" s="695"/>
      <c r="CT33" s="695"/>
      <c r="CU33" s="695"/>
      <c r="CV33" s="695"/>
      <c r="CW33" s="695"/>
      <c r="CX33" s="695"/>
      <c r="CY33" s="696"/>
      <c r="CZ33" s="664">
        <v>27.9</v>
      </c>
      <c r="DA33" s="693"/>
      <c r="DB33" s="693"/>
      <c r="DC33" s="697"/>
      <c r="DD33" s="668">
        <v>26870682</v>
      </c>
      <c r="DE33" s="695"/>
      <c r="DF33" s="695"/>
      <c r="DG33" s="695"/>
      <c r="DH33" s="695"/>
      <c r="DI33" s="695"/>
      <c r="DJ33" s="695"/>
      <c r="DK33" s="696"/>
      <c r="DL33" s="668">
        <v>21361158</v>
      </c>
      <c r="DM33" s="695"/>
      <c r="DN33" s="695"/>
      <c r="DO33" s="695"/>
      <c r="DP33" s="695"/>
      <c r="DQ33" s="695"/>
      <c r="DR33" s="695"/>
      <c r="DS33" s="695"/>
      <c r="DT33" s="695"/>
      <c r="DU33" s="695"/>
      <c r="DV33" s="696"/>
      <c r="DW33" s="664">
        <v>37.299999999999997</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2657702</v>
      </c>
      <c r="S34" s="660"/>
      <c r="T34" s="660"/>
      <c r="U34" s="660"/>
      <c r="V34" s="660"/>
      <c r="W34" s="660"/>
      <c r="X34" s="660"/>
      <c r="Y34" s="661"/>
      <c r="Z34" s="662">
        <v>2.1</v>
      </c>
      <c r="AA34" s="662"/>
      <c r="AB34" s="662"/>
      <c r="AC34" s="662"/>
      <c r="AD34" s="663">
        <v>8072</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12264470</v>
      </c>
      <c r="CS34" s="660"/>
      <c r="CT34" s="660"/>
      <c r="CU34" s="660"/>
      <c r="CV34" s="660"/>
      <c r="CW34" s="660"/>
      <c r="CX34" s="660"/>
      <c r="CY34" s="661"/>
      <c r="CZ34" s="664">
        <v>10.4</v>
      </c>
      <c r="DA34" s="693"/>
      <c r="DB34" s="693"/>
      <c r="DC34" s="697"/>
      <c r="DD34" s="668">
        <v>8962553</v>
      </c>
      <c r="DE34" s="660"/>
      <c r="DF34" s="660"/>
      <c r="DG34" s="660"/>
      <c r="DH34" s="660"/>
      <c r="DI34" s="660"/>
      <c r="DJ34" s="660"/>
      <c r="DK34" s="661"/>
      <c r="DL34" s="668">
        <v>7830388</v>
      </c>
      <c r="DM34" s="660"/>
      <c r="DN34" s="660"/>
      <c r="DO34" s="660"/>
      <c r="DP34" s="660"/>
      <c r="DQ34" s="660"/>
      <c r="DR34" s="660"/>
      <c r="DS34" s="660"/>
      <c r="DT34" s="660"/>
      <c r="DU34" s="660"/>
      <c r="DV34" s="661"/>
      <c r="DW34" s="664">
        <v>13.7</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14597500</v>
      </c>
      <c r="S35" s="660"/>
      <c r="T35" s="660"/>
      <c r="U35" s="660"/>
      <c r="V35" s="660"/>
      <c r="W35" s="660"/>
      <c r="X35" s="660"/>
      <c r="Y35" s="661"/>
      <c r="Z35" s="662">
        <v>11.6</v>
      </c>
      <c r="AA35" s="662"/>
      <c r="AB35" s="662"/>
      <c r="AC35" s="662"/>
      <c r="AD35" s="663" t="s">
        <v>226</v>
      </c>
      <c r="AE35" s="663"/>
      <c r="AF35" s="663"/>
      <c r="AG35" s="663"/>
      <c r="AH35" s="663"/>
      <c r="AI35" s="663"/>
      <c r="AJ35" s="663"/>
      <c r="AK35" s="663"/>
      <c r="AL35" s="664" t="s">
        <v>120</v>
      </c>
      <c r="AM35" s="665"/>
      <c r="AN35" s="665"/>
      <c r="AO35" s="666"/>
      <c r="AP35" s="214"/>
      <c r="AQ35" s="732" t="s">
        <v>319</v>
      </c>
      <c r="AR35" s="733"/>
      <c r="AS35" s="733"/>
      <c r="AT35" s="733"/>
      <c r="AU35" s="733"/>
      <c r="AV35" s="733"/>
      <c r="AW35" s="733"/>
      <c r="AX35" s="733"/>
      <c r="AY35" s="734"/>
      <c r="AZ35" s="648">
        <v>13769604</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778601</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867580</v>
      </c>
      <c r="CS35" s="695"/>
      <c r="CT35" s="695"/>
      <c r="CU35" s="695"/>
      <c r="CV35" s="695"/>
      <c r="CW35" s="695"/>
      <c r="CX35" s="695"/>
      <c r="CY35" s="696"/>
      <c r="CZ35" s="664">
        <v>0.7</v>
      </c>
      <c r="DA35" s="693"/>
      <c r="DB35" s="693"/>
      <c r="DC35" s="697"/>
      <c r="DD35" s="668">
        <v>601981</v>
      </c>
      <c r="DE35" s="695"/>
      <c r="DF35" s="695"/>
      <c r="DG35" s="695"/>
      <c r="DH35" s="695"/>
      <c r="DI35" s="695"/>
      <c r="DJ35" s="695"/>
      <c r="DK35" s="696"/>
      <c r="DL35" s="668">
        <v>572386</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226</v>
      </c>
      <c r="S36" s="660"/>
      <c r="T36" s="660"/>
      <c r="U36" s="660"/>
      <c r="V36" s="660"/>
      <c r="W36" s="660"/>
      <c r="X36" s="660"/>
      <c r="Y36" s="661"/>
      <c r="Z36" s="662" t="s">
        <v>226</v>
      </c>
      <c r="AA36" s="662"/>
      <c r="AB36" s="662"/>
      <c r="AC36" s="662"/>
      <c r="AD36" s="663" t="s">
        <v>120</v>
      </c>
      <c r="AE36" s="663"/>
      <c r="AF36" s="663"/>
      <c r="AG36" s="663"/>
      <c r="AH36" s="663"/>
      <c r="AI36" s="663"/>
      <c r="AJ36" s="663"/>
      <c r="AK36" s="663"/>
      <c r="AL36" s="664" t="s">
        <v>174</v>
      </c>
      <c r="AM36" s="665"/>
      <c r="AN36" s="665"/>
      <c r="AO36" s="666"/>
      <c r="AQ36" s="736" t="s">
        <v>323</v>
      </c>
      <c r="AR36" s="737"/>
      <c r="AS36" s="737"/>
      <c r="AT36" s="737"/>
      <c r="AU36" s="737"/>
      <c r="AV36" s="737"/>
      <c r="AW36" s="737"/>
      <c r="AX36" s="737"/>
      <c r="AY36" s="738"/>
      <c r="AZ36" s="659">
        <v>5612042</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600291</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8925771</v>
      </c>
      <c r="CS36" s="660"/>
      <c r="CT36" s="660"/>
      <c r="CU36" s="660"/>
      <c r="CV36" s="660"/>
      <c r="CW36" s="660"/>
      <c r="CX36" s="660"/>
      <c r="CY36" s="661"/>
      <c r="CZ36" s="664">
        <v>7.6</v>
      </c>
      <c r="DA36" s="693"/>
      <c r="DB36" s="693"/>
      <c r="DC36" s="697"/>
      <c r="DD36" s="668">
        <v>8260855</v>
      </c>
      <c r="DE36" s="660"/>
      <c r="DF36" s="660"/>
      <c r="DG36" s="660"/>
      <c r="DH36" s="660"/>
      <c r="DI36" s="660"/>
      <c r="DJ36" s="660"/>
      <c r="DK36" s="661"/>
      <c r="DL36" s="668">
        <v>6932289</v>
      </c>
      <c r="DM36" s="660"/>
      <c r="DN36" s="660"/>
      <c r="DO36" s="660"/>
      <c r="DP36" s="660"/>
      <c r="DQ36" s="660"/>
      <c r="DR36" s="660"/>
      <c r="DS36" s="660"/>
      <c r="DT36" s="660"/>
      <c r="DU36" s="660"/>
      <c r="DV36" s="661"/>
      <c r="DW36" s="664">
        <v>12.1</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4291000</v>
      </c>
      <c r="S37" s="660"/>
      <c r="T37" s="660"/>
      <c r="U37" s="660"/>
      <c r="V37" s="660"/>
      <c r="W37" s="660"/>
      <c r="X37" s="660"/>
      <c r="Y37" s="661"/>
      <c r="Z37" s="662">
        <v>3.4</v>
      </c>
      <c r="AA37" s="662"/>
      <c r="AB37" s="662"/>
      <c r="AC37" s="662"/>
      <c r="AD37" s="663" t="s">
        <v>120</v>
      </c>
      <c r="AE37" s="663"/>
      <c r="AF37" s="663"/>
      <c r="AG37" s="663"/>
      <c r="AH37" s="663"/>
      <c r="AI37" s="663"/>
      <c r="AJ37" s="663"/>
      <c r="AK37" s="663"/>
      <c r="AL37" s="664" t="s">
        <v>235</v>
      </c>
      <c r="AM37" s="665"/>
      <c r="AN37" s="665"/>
      <c r="AO37" s="666"/>
      <c r="AQ37" s="736" t="s">
        <v>327</v>
      </c>
      <c r="AR37" s="737"/>
      <c r="AS37" s="737"/>
      <c r="AT37" s="737"/>
      <c r="AU37" s="737"/>
      <c r="AV37" s="737"/>
      <c r="AW37" s="737"/>
      <c r="AX37" s="737"/>
      <c r="AY37" s="738"/>
      <c r="AZ37" s="659">
        <v>427849</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38542</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449668</v>
      </c>
      <c r="CS37" s="695"/>
      <c r="CT37" s="695"/>
      <c r="CU37" s="695"/>
      <c r="CV37" s="695"/>
      <c r="CW37" s="695"/>
      <c r="CX37" s="695"/>
      <c r="CY37" s="696"/>
      <c r="CZ37" s="664">
        <v>0.4</v>
      </c>
      <c r="DA37" s="693"/>
      <c r="DB37" s="693"/>
      <c r="DC37" s="697"/>
      <c r="DD37" s="668">
        <v>442111</v>
      </c>
      <c r="DE37" s="695"/>
      <c r="DF37" s="695"/>
      <c r="DG37" s="695"/>
      <c r="DH37" s="695"/>
      <c r="DI37" s="695"/>
      <c r="DJ37" s="695"/>
      <c r="DK37" s="696"/>
      <c r="DL37" s="668">
        <v>393706</v>
      </c>
      <c r="DM37" s="695"/>
      <c r="DN37" s="695"/>
      <c r="DO37" s="695"/>
      <c r="DP37" s="695"/>
      <c r="DQ37" s="695"/>
      <c r="DR37" s="695"/>
      <c r="DS37" s="695"/>
      <c r="DT37" s="695"/>
      <c r="DU37" s="695"/>
      <c r="DV37" s="696"/>
      <c r="DW37" s="664">
        <v>0.7</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126019686</v>
      </c>
      <c r="S38" s="740"/>
      <c r="T38" s="740"/>
      <c r="U38" s="740"/>
      <c r="V38" s="740"/>
      <c r="W38" s="740"/>
      <c r="X38" s="740"/>
      <c r="Y38" s="741"/>
      <c r="Z38" s="742">
        <v>100</v>
      </c>
      <c r="AA38" s="742"/>
      <c r="AB38" s="742"/>
      <c r="AC38" s="742"/>
      <c r="AD38" s="743">
        <v>53027027</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56500</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62300</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8117454</v>
      </c>
      <c r="CS38" s="660"/>
      <c r="CT38" s="660"/>
      <c r="CU38" s="660"/>
      <c r="CV38" s="660"/>
      <c r="CW38" s="660"/>
      <c r="CX38" s="660"/>
      <c r="CY38" s="661"/>
      <c r="CZ38" s="664">
        <v>6.9</v>
      </c>
      <c r="DA38" s="693"/>
      <c r="DB38" s="693"/>
      <c r="DC38" s="697"/>
      <c r="DD38" s="668">
        <v>6621997</v>
      </c>
      <c r="DE38" s="660"/>
      <c r="DF38" s="660"/>
      <c r="DG38" s="660"/>
      <c r="DH38" s="660"/>
      <c r="DI38" s="660"/>
      <c r="DJ38" s="660"/>
      <c r="DK38" s="661"/>
      <c r="DL38" s="668">
        <v>6022595</v>
      </c>
      <c r="DM38" s="660"/>
      <c r="DN38" s="660"/>
      <c r="DO38" s="660"/>
      <c r="DP38" s="660"/>
      <c r="DQ38" s="660"/>
      <c r="DR38" s="660"/>
      <c r="DS38" s="660"/>
      <c r="DT38" s="660"/>
      <c r="DU38" s="660"/>
      <c r="DV38" s="661"/>
      <c r="DW38" s="664">
        <v>10.5</v>
      </c>
      <c r="DX38" s="693"/>
      <c r="DY38" s="693"/>
      <c r="DZ38" s="693"/>
      <c r="EA38" s="693"/>
      <c r="EB38" s="693"/>
      <c r="EC38" s="694"/>
    </row>
    <row r="39" spans="2:133" ht="11.25" customHeight="1">
      <c r="AQ39" s="736" t="s">
        <v>334</v>
      </c>
      <c r="AR39" s="737"/>
      <c r="AS39" s="737"/>
      <c r="AT39" s="737"/>
      <c r="AU39" s="737"/>
      <c r="AV39" s="737"/>
      <c r="AW39" s="737"/>
      <c r="AX39" s="737"/>
      <c r="AY39" s="738"/>
      <c r="AZ39" s="659">
        <v>15637</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97</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1742160</v>
      </c>
      <c r="CS39" s="695"/>
      <c r="CT39" s="695"/>
      <c r="CU39" s="695"/>
      <c r="CV39" s="695"/>
      <c r="CW39" s="695"/>
      <c r="CX39" s="695"/>
      <c r="CY39" s="696"/>
      <c r="CZ39" s="664">
        <v>1.5</v>
      </c>
      <c r="DA39" s="693"/>
      <c r="DB39" s="693"/>
      <c r="DC39" s="697"/>
      <c r="DD39" s="668">
        <v>1645274</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338</v>
      </c>
      <c r="AR40" s="737"/>
      <c r="AS40" s="737"/>
      <c r="AT40" s="737"/>
      <c r="AU40" s="737"/>
      <c r="AV40" s="737"/>
      <c r="AW40" s="737"/>
      <c r="AX40" s="737"/>
      <c r="AY40" s="738"/>
      <c r="AZ40" s="659">
        <v>2004000</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100</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997622</v>
      </c>
      <c r="CS40" s="660"/>
      <c r="CT40" s="660"/>
      <c r="CU40" s="660"/>
      <c r="CV40" s="660"/>
      <c r="CW40" s="660"/>
      <c r="CX40" s="660"/>
      <c r="CY40" s="661"/>
      <c r="CZ40" s="664">
        <v>0.8</v>
      </c>
      <c r="DA40" s="693"/>
      <c r="DB40" s="693"/>
      <c r="DC40" s="697"/>
      <c r="DD40" s="668">
        <v>778022</v>
      </c>
      <c r="DE40" s="660"/>
      <c r="DF40" s="660"/>
      <c r="DG40" s="660"/>
      <c r="DH40" s="660"/>
      <c r="DI40" s="660"/>
      <c r="DJ40" s="660"/>
      <c r="DK40" s="661"/>
      <c r="DL40" s="668">
        <v>3500</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341</v>
      </c>
      <c r="AR41" s="747"/>
      <c r="AS41" s="747"/>
      <c r="AT41" s="747"/>
      <c r="AU41" s="747"/>
      <c r="AV41" s="747"/>
      <c r="AW41" s="747"/>
      <c r="AX41" s="747"/>
      <c r="AY41" s="748"/>
      <c r="AZ41" s="739">
        <v>5653576</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254</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174</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28696819</v>
      </c>
      <c r="CS42" s="660"/>
      <c r="CT42" s="660"/>
      <c r="CU42" s="660"/>
      <c r="CV42" s="660"/>
      <c r="CW42" s="660"/>
      <c r="CX42" s="660"/>
      <c r="CY42" s="661"/>
      <c r="CZ42" s="664">
        <v>24.4</v>
      </c>
      <c r="DA42" s="665"/>
      <c r="DB42" s="665"/>
      <c r="DC42" s="760"/>
      <c r="DD42" s="668">
        <v>9391541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432610</v>
      </c>
      <c r="CS43" s="695"/>
      <c r="CT43" s="695"/>
      <c r="CU43" s="695"/>
      <c r="CV43" s="695"/>
      <c r="CW43" s="695"/>
      <c r="CX43" s="695"/>
      <c r="CY43" s="696"/>
      <c r="CZ43" s="664">
        <v>0.4</v>
      </c>
      <c r="DA43" s="693"/>
      <c r="DB43" s="693"/>
      <c r="DC43" s="697"/>
      <c r="DD43" s="668">
        <v>432610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28597312</v>
      </c>
      <c r="CS44" s="660"/>
      <c r="CT44" s="660"/>
      <c r="CU44" s="660"/>
      <c r="CV44" s="660"/>
      <c r="CW44" s="660"/>
      <c r="CX44" s="660"/>
      <c r="CY44" s="661"/>
      <c r="CZ44" s="664">
        <v>24.3</v>
      </c>
      <c r="DA44" s="665"/>
      <c r="DB44" s="665"/>
      <c r="DC44" s="760"/>
      <c r="DD44" s="668">
        <v>9391541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13161551</v>
      </c>
      <c r="CS45" s="695"/>
      <c r="CT45" s="695"/>
      <c r="CU45" s="695"/>
      <c r="CV45" s="695"/>
      <c r="CW45" s="695"/>
      <c r="CX45" s="695"/>
      <c r="CY45" s="696"/>
      <c r="CZ45" s="664">
        <v>11.2</v>
      </c>
      <c r="DA45" s="693"/>
      <c r="DB45" s="693"/>
      <c r="DC45" s="697"/>
      <c r="DD45" s="668">
        <v>925930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15201973</v>
      </c>
      <c r="CS46" s="660"/>
      <c r="CT46" s="660"/>
      <c r="CU46" s="660"/>
      <c r="CV46" s="660"/>
      <c r="CW46" s="660"/>
      <c r="CX46" s="660"/>
      <c r="CY46" s="661"/>
      <c r="CZ46" s="664">
        <v>12.9</v>
      </c>
      <c r="DA46" s="665"/>
      <c r="DB46" s="665"/>
      <c r="DC46" s="760"/>
      <c r="DD46" s="668">
        <v>8436409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99507</v>
      </c>
      <c r="CS47" s="695"/>
      <c r="CT47" s="695"/>
      <c r="CU47" s="695"/>
      <c r="CV47" s="695"/>
      <c r="CW47" s="695"/>
      <c r="CX47" s="695"/>
      <c r="CY47" s="696"/>
      <c r="CZ47" s="664">
        <v>0.1</v>
      </c>
      <c r="DA47" s="693"/>
      <c r="DB47" s="693"/>
      <c r="DC47" s="697"/>
      <c r="DD47" s="668" t="s">
        <v>120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226</v>
      </c>
      <c r="CS48" s="660"/>
      <c r="CT48" s="660"/>
      <c r="CU48" s="660"/>
      <c r="CV48" s="660"/>
      <c r="CW48" s="660"/>
      <c r="CX48" s="660"/>
      <c r="CY48" s="661"/>
      <c r="CZ48" s="664" t="s">
        <v>226</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117774252</v>
      </c>
      <c r="CS49" s="729"/>
      <c r="CT49" s="729"/>
      <c r="CU49" s="729"/>
      <c r="CV49" s="729"/>
      <c r="CW49" s="729"/>
      <c r="CX49" s="729"/>
      <c r="CY49" s="761"/>
      <c r="CZ49" s="744">
        <v>100</v>
      </c>
      <c r="DA49" s="762"/>
      <c r="DB49" s="762"/>
      <c r="DC49" s="763"/>
      <c r="DD49" s="764">
        <v>68805889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PnX8YYayhwjS8wZ/ATVxQg4ry+/sS+rgFGrgNWSjcuNGdTERqmljz+8pHz+sBMOzfSKy4CCOYGRokZyl4n4NiQ==" saltValue="942aYCulfXNch2kB+tYh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126219</v>
      </c>
      <c r="R7" s="795"/>
      <c r="S7" s="795"/>
      <c r="T7" s="795"/>
      <c r="U7" s="795"/>
      <c r="V7" s="795">
        <v>117977</v>
      </c>
      <c r="W7" s="795"/>
      <c r="X7" s="795"/>
      <c r="Y7" s="795"/>
      <c r="Z7" s="795"/>
      <c r="AA7" s="795">
        <v>8242</v>
      </c>
      <c r="AB7" s="795"/>
      <c r="AC7" s="795"/>
      <c r="AD7" s="795"/>
      <c r="AE7" s="796"/>
      <c r="AF7" s="797">
        <v>3749</v>
      </c>
      <c r="AG7" s="798"/>
      <c r="AH7" s="798"/>
      <c r="AI7" s="798"/>
      <c r="AJ7" s="799"/>
      <c r="AK7" s="834" t="s">
        <v>570</v>
      </c>
      <c r="AL7" s="835"/>
      <c r="AM7" s="835"/>
      <c r="AN7" s="835"/>
      <c r="AO7" s="835"/>
      <c r="AP7" s="835">
        <v>106649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584</v>
      </c>
      <c r="BT7" s="839"/>
      <c r="BU7" s="839"/>
      <c r="BV7" s="839"/>
      <c r="BW7" s="839"/>
      <c r="BX7" s="839"/>
      <c r="BY7" s="839"/>
      <c r="BZ7" s="839"/>
      <c r="CA7" s="839"/>
      <c r="CB7" s="839"/>
      <c r="CC7" s="839"/>
      <c r="CD7" s="839"/>
      <c r="CE7" s="839"/>
      <c r="CF7" s="839"/>
      <c r="CG7" s="840"/>
      <c r="CH7" s="831">
        <v>5</v>
      </c>
      <c r="CI7" s="832"/>
      <c r="CJ7" s="832"/>
      <c r="CK7" s="832"/>
      <c r="CL7" s="833"/>
      <c r="CM7" s="831">
        <v>184</v>
      </c>
      <c r="CN7" s="832"/>
      <c r="CO7" s="832"/>
      <c r="CP7" s="832"/>
      <c r="CQ7" s="833"/>
      <c r="CR7" s="831">
        <v>65</v>
      </c>
      <c r="CS7" s="832"/>
      <c r="CT7" s="832"/>
      <c r="CU7" s="832"/>
      <c r="CV7" s="833"/>
      <c r="CW7" s="831">
        <v>27</v>
      </c>
      <c r="CX7" s="832"/>
      <c r="CY7" s="832"/>
      <c r="CZ7" s="832"/>
      <c r="DA7" s="833"/>
      <c r="DB7" s="831" t="s">
        <v>569</v>
      </c>
      <c r="DC7" s="832"/>
      <c r="DD7" s="832"/>
      <c r="DE7" s="832"/>
      <c r="DF7" s="833"/>
      <c r="DG7" s="831" t="s">
        <v>569</v>
      </c>
      <c r="DH7" s="832"/>
      <c r="DI7" s="832"/>
      <c r="DJ7" s="832"/>
      <c r="DK7" s="833"/>
      <c r="DL7" s="831" t="s">
        <v>569</v>
      </c>
      <c r="DM7" s="832"/>
      <c r="DN7" s="832"/>
      <c r="DO7" s="832"/>
      <c r="DP7" s="833"/>
      <c r="DQ7" s="831" t="s">
        <v>592</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192</v>
      </c>
      <c r="R8" s="819"/>
      <c r="S8" s="819"/>
      <c r="T8" s="819"/>
      <c r="U8" s="819"/>
      <c r="V8" s="819">
        <v>192</v>
      </c>
      <c r="W8" s="819"/>
      <c r="X8" s="819"/>
      <c r="Y8" s="819"/>
      <c r="Z8" s="819"/>
      <c r="AA8" s="819" t="s">
        <v>569</v>
      </c>
      <c r="AB8" s="819"/>
      <c r="AC8" s="819"/>
      <c r="AD8" s="819"/>
      <c r="AE8" s="820"/>
      <c r="AF8" s="821" t="s">
        <v>379</v>
      </c>
      <c r="AG8" s="822"/>
      <c r="AH8" s="822"/>
      <c r="AI8" s="822"/>
      <c r="AJ8" s="823"/>
      <c r="AK8" s="824" t="s">
        <v>570</v>
      </c>
      <c r="AL8" s="825"/>
      <c r="AM8" s="825"/>
      <c r="AN8" s="825"/>
      <c r="AO8" s="825"/>
      <c r="AP8" s="825">
        <v>1395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585</v>
      </c>
      <c r="BT8" s="829"/>
      <c r="BU8" s="829"/>
      <c r="BV8" s="829"/>
      <c r="BW8" s="829"/>
      <c r="BX8" s="829"/>
      <c r="BY8" s="829"/>
      <c r="BZ8" s="829"/>
      <c r="CA8" s="829"/>
      <c r="CB8" s="829"/>
      <c r="CC8" s="829"/>
      <c r="CD8" s="829"/>
      <c r="CE8" s="829"/>
      <c r="CF8" s="829"/>
      <c r="CG8" s="830"/>
      <c r="CH8" s="841">
        <v>1</v>
      </c>
      <c r="CI8" s="842"/>
      <c r="CJ8" s="842"/>
      <c r="CK8" s="842"/>
      <c r="CL8" s="843"/>
      <c r="CM8" s="841">
        <v>77</v>
      </c>
      <c r="CN8" s="842"/>
      <c r="CO8" s="842"/>
      <c r="CP8" s="842"/>
      <c r="CQ8" s="843"/>
      <c r="CR8" s="841">
        <v>50</v>
      </c>
      <c r="CS8" s="842"/>
      <c r="CT8" s="842"/>
      <c r="CU8" s="842"/>
      <c r="CV8" s="843"/>
      <c r="CW8" s="841">
        <v>29</v>
      </c>
      <c r="CX8" s="842"/>
      <c r="CY8" s="842"/>
      <c r="CZ8" s="842"/>
      <c r="DA8" s="843"/>
      <c r="DB8" s="841" t="s">
        <v>569</v>
      </c>
      <c r="DC8" s="842"/>
      <c r="DD8" s="842"/>
      <c r="DE8" s="842"/>
      <c r="DF8" s="843"/>
      <c r="DG8" s="841" t="s">
        <v>593</v>
      </c>
      <c r="DH8" s="842"/>
      <c r="DI8" s="842"/>
      <c r="DJ8" s="842"/>
      <c r="DK8" s="843"/>
      <c r="DL8" s="841" t="s">
        <v>592</v>
      </c>
      <c r="DM8" s="842"/>
      <c r="DN8" s="842"/>
      <c r="DO8" s="842"/>
      <c r="DP8" s="843"/>
      <c r="DQ8" s="841" t="s">
        <v>569</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586</v>
      </c>
      <c r="BT9" s="829"/>
      <c r="BU9" s="829"/>
      <c r="BV9" s="829"/>
      <c r="BW9" s="829"/>
      <c r="BX9" s="829"/>
      <c r="BY9" s="829"/>
      <c r="BZ9" s="829"/>
      <c r="CA9" s="829"/>
      <c r="CB9" s="829"/>
      <c r="CC9" s="829"/>
      <c r="CD9" s="829"/>
      <c r="CE9" s="829"/>
      <c r="CF9" s="829"/>
      <c r="CG9" s="830"/>
      <c r="CH9" s="841">
        <v>19</v>
      </c>
      <c r="CI9" s="842"/>
      <c r="CJ9" s="842"/>
      <c r="CK9" s="842"/>
      <c r="CL9" s="843"/>
      <c r="CM9" s="841">
        <v>337</v>
      </c>
      <c r="CN9" s="842"/>
      <c r="CO9" s="842"/>
      <c r="CP9" s="842"/>
      <c r="CQ9" s="843"/>
      <c r="CR9" s="841">
        <v>50</v>
      </c>
      <c r="CS9" s="842"/>
      <c r="CT9" s="842"/>
      <c r="CU9" s="842"/>
      <c r="CV9" s="843"/>
      <c r="CW9" s="841">
        <v>31</v>
      </c>
      <c r="CX9" s="842"/>
      <c r="CY9" s="842"/>
      <c r="CZ9" s="842"/>
      <c r="DA9" s="843"/>
      <c r="DB9" s="841" t="s">
        <v>569</v>
      </c>
      <c r="DC9" s="842"/>
      <c r="DD9" s="842"/>
      <c r="DE9" s="842"/>
      <c r="DF9" s="843"/>
      <c r="DG9" s="841" t="s">
        <v>593</v>
      </c>
      <c r="DH9" s="842"/>
      <c r="DI9" s="842"/>
      <c r="DJ9" s="842"/>
      <c r="DK9" s="843"/>
      <c r="DL9" s="841" t="s">
        <v>592</v>
      </c>
      <c r="DM9" s="842"/>
      <c r="DN9" s="842"/>
      <c r="DO9" s="842"/>
      <c r="DP9" s="843"/>
      <c r="DQ9" s="841" t="s">
        <v>569</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587</v>
      </c>
      <c r="BT10" s="829"/>
      <c r="BU10" s="829"/>
      <c r="BV10" s="829"/>
      <c r="BW10" s="829"/>
      <c r="BX10" s="829"/>
      <c r="BY10" s="829"/>
      <c r="BZ10" s="829"/>
      <c r="CA10" s="829"/>
      <c r="CB10" s="829"/>
      <c r="CC10" s="829"/>
      <c r="CD10" s="829"/>
      <c r="CE10" s="829"/>
      <c r="CF10" s="829"/>
      <c r="CG10" s="830"/>
      <c r="CH10" s="841">
        <v>0</v>
      </c>
      <c r="CI10" s="842"/>
      <c r="CJ10" s="842"/>
      <c r="CK10" s="842"/>
      <c r="CL10" s="843"/>
      <c r="CM10" s="841">
        <v>122</v>
      </c>
      <c r="CN10" s="842"/>
      <c r="CO10" s="842"/>
      <c r="CP10" s="842"/>
      <c r="CQ10" s="843"/>
      <c r="CR10" s="841">
        <v>100</v>
      </c>
      <c r="CS10" s="842"/>
      <c r="CT10" s="842"/>
      <c r="CU10" s="842"/>
      <c r="CV10" s="843"/>
      <c r="CW10" s="841">
        <v>39</v>
      </c>
      <c r="CX10" s="842"/>
      <c r="CY10" s="842"/>
      <c r="CZ10" s="842"/>
      <c r="DA10" s="843"/>
      <c r="DB10" s="841" t="s">
        <v>569</v>
      </c>
      <c r="DC10" s="842"/>
      <c r="DD10" s="842"/>
      <c r="DE10" s="842"/>
      <c r="DF10" s="843"/>
      <c r="DG10" s="841" t="s">
        <v>593</v>
      </c>
      <c r="DH10" s="842"/>
      <c r="DI10" s="842"/>
      <c r="DJ10" s="842"/>
      <c r="DK10" s="843"/>
      <c r="DL10" s="841" t="s">
        <v>592</v>
      </c>
      <c r="DM10" s="842"/>
      <c r="DN10" s="842"/>
      <c r="DO10" s="842"/>
      <c r="DP10" s="843"/>
      <c r="DQ10" s="841" t="s">
        <v>569</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588</v>
      </c>
      <c r="BT11" s="829"/>
      <c r="BU11" s="829"/>
      <c r="BV11" s="829"/>
      <c r="BW11" s="829"/>
      <c r="BX11" s="829"/>
      <c r="BY11" s="829"/>
      <c r="BZ11" s="829"/>
      <c r="CA11" s="829"/>
      <c r="CB11" s="829"/>
      <c r="CC11" s="829"/>
      <c r="CD11" s="829"/>
      <c r="CE11" s="829"/>
      <c r="CF11" s="829"/>
      <c r="CG11" s="830"/>
      <c r="CH11" s="841">
        <v>5</v>
      </c>
      <c r="CI11" s="842"/>
      <c r="CJ11" s="842"/>
      <c r="CK11" s="842"/>
      <c r="CL11" s="843"/>
      <c r="CM11" s="841">
        <v>99</v>
      </c>
      <c r="CN11" s="842"/>
      <c r="CO11" s="842"/>
      <c r="CP11" s="842"/>
      <c r="CQ11" s="843"/>
      <c r="CR11" s="841">
        <v>30</v>
      </c>
      <c r="CS11" s="842"/>
      <c r="CT11" s="842"/>
      <c r="CU11" s="842"/>
      <c r="CV11" s="843"/>
      <c r="CW11" s="841">
        <v>47</v>
      </c>
      <c r="CX11" s="842"/>
      <c r="CY11" s="842"/>
      <c r="CZ11" s="842"/>
      <c r="DA11" s="843"/>
      <c r="DB11" s="841" t="s">
        <v>569</v>
      </c>
      <c r="DC11" s="842"/>
      <c r="DD11" s="842"/>
      <c r="DE11" s="842"/>
      <c r="DF11" s="843"/>
      <c r="DG11" s="841" t="s">
        <v>593</v>
      </c>
      <c r="DH11" s="842"/>
      <c r="DI11" s="842"/>
      <c r="DJ11" s="842"/>
      <c r="DK11" s="843"/>
      <c r="DL11" s="841" t="s">
        <v>592</v>
      </c>
      <c r="DM11" s="842"/>
      <c r="DN11" s="842"/>
      <c r="DO11" s="842"/>
      <c r="DP11" s="843"/>
      <c r="DQ11" s="841" t="s">
        <v>569</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589</v>
      </c>
      <c r="BT12" s="829"/>
      <c r="BU12" s="829"/>
      <c r="BV12" s="829"/>
      <c r="BW12" s="829"/>
      <c r="BX12" s="829"/>
      <c r="BY12" s="829"/>
      <c r="BZ12" s="829"/>
      <c r="CA12" s="829"/>
      <c r="CB12" s="829"/>
      <c r="CC12" s="829"/>
      <c r="CD12" s="829"/>
      <c r="CE12" s="829"/>
      <c r="CF12" s="829"/>
      <c r="CG12" s="830"/>
      <c r="CH12" s="841">
        <v>-6</v>
      </c>
      <c r="CI12" s="842"/>
      <c r="CJ12" s="842"/>
      <c r="CK12" s="842"/>
      <c r="CL12" s="843"/>
      <c r="CM12" s="841">
        <v>468</v>
      </c>
      <c r="CN12" s="842"/>
      <c r="CO12" s="842"/>
      <c r="CP12" s="842"/>
      <c r="CQ12" s="843"/>
      <c r="CR12" s="841">
        <v>100</v>
      </c>
      <c r="CS12" s="842"/>
      <c r="CT12" s="842"/>
      <c r="CU12" s="842"/>
      <c r="CV12" s="843"/>
      <c r="CW12" s="841">
        <v>545</v>
      </c>
      <c r="CX12" s="842"/>
      <c r="CY12" s="842"/>
      <c r="CZ12" s="842"/>
      <c r="DA12" s="843"/>
      <c r="DB12" s="841" t="s">
        <v>569</v>
      </c>
      <c r="DC12" s="842"/>
      <c r="DD12" s="842"/>
      <c r="DE12" s="842"/>
      <c r="DF12" s="843"/>
      <c r="DG12" s="841" t="s">
        <v>593</v>
      </c>
      <c r="DH12" s="842"/>
      <c r="DI12" s="842"/>
      <c r="DJ12" s="842"/>
      <c r="DK12" s="843"/>
      <c r="DL12" s="841" t="s">
        <v>592</v>
      </c>
      <c r="DM12" s="842"/>
      <c r="DN12" s="842"/>
      <c r="DO12" s="842"/>
      <c r="DP12" s="843"/>
      <c r="DQ12" s="841" t="s">
        <v>569</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590</v>
      </c>
      <c r="BT13" s="829"/>
      <c r="BU13" s="829"/>
      <c r="BV13" s="829"/>
      <c r="BW13" s="829"/>
      <c r="BX13" s="829"/>
      <c r="BY13" s="829"/>
      <c r="BZ13" s="829"/>
      <c r="CA13" s="829"/>
      <c r="CB13" s="829"/>
      <c r="CC13" s="829"/>
      <c r="CD13" s="829"/>
      <c r="CE13" s="829"/>
      <c r="CF13" s="829"/>
      <c r="CG13" s="830"/>
      <c r="CH13" s="841">
        <v>0</v>
      </c>
      <c r="CI13" s="842"/>
      <c r="CJ13" s="842"/>
      <c r="CK13" s="842"/>
      <c r="CL13" s="843"/>
      <c r="CM13" s="841">
        <v>61</v>
      </c>
      <c r="CN13" s="842"/>
      <c r="CO13" s="842"/>
      <c r="CP13" s="842"/>
      <c r="CQ13" s="843"/>
      <c r="CR13" s="841">
        <v>50</v>
      </c>
      <c r="CS13" s="842"/>
      <c r="CT13" s="842"/>
      <c r="CU13" s="842"/>
      <c r="CV13" s="843"/>
      <c r="CW13" s="841">
        <v>15</v>
      </c>
      <c r="CX13" s="842"/>
      <c r="CY13" s="842"/>
      <c r="CZ13" s="842"/>
      <c r="DA13" s="843"/>
      <c r="DB13" s="841" t="s">
        <v>569</v>
      </c>
      <c r="DC13" s="842"/>
      <c r="DD13" s="842"/>
      <c r="DE13" s="842"/>
      <c r="DF13" s="843"/>
      <c r="DG13" s="841" t="s">
        <v>593</v>
      </c>
      <c r="DH13" s="842"/>
      <c r="DI13" s="842"/>
      <c r="DJ13" s="842"/>
      <c r="DK13" s="843"/>
      <c r="DL13" s="841" t="s">
        <v>592</v>
      </c>
      <c r="DM13" s="842"/>
      <c r="DN13" s="842"/>
      <c r="DO13" s="842"/>
      <c r="DP13" s="843"/>
      <c r="DQ13" s="841" t="s">
        <v>569</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591</v>
      </c>
      <c r="BT14" s="829"/>
      <c r="BU14" s="829"/>
      <c r="BV14" s="829"/>
      <c r="BW14" s="829"/>
      <c r="BX14" s="829"/>
      <c r="BY14" s="829"/>
      <c r="BZ14" s="829"/>
      <c r="CA14" s="829"/>
      <c r="CB14" s="829"/>
      <c r="CC14" s="829"/>
      <c r="CD14" s="829"/>
      <c r="CE14" s="829"/>
      <c r="CF14" s="829"/>
      <c r="CG14" s="830"/>
      <c r="CH14" s="841">
        <v>25</v>
      </c>
      <c r="CI14" s="842"/>
      <c r="CJ14" s="842"/>
      <c r="CK14" s="842"/>
      <c r="CL14" s="843"/>
      <c r="CM14" s="841">
        <v>449</v>
      </c>
      <c r="CN14" s="842"/>
      <c r="CO14" s="842"/>
      <c r="CP14" s="842"/>
      <c r="CQ14" s="843"/>
      <c r="CR14" s="841">
        <v>50</v>
      </c>
      <c r="CS14" s="842"/>
      <c r="CT14" s="842"/>
      <c r="CU14" s="842"/>
      <c r="CV14" s="843"/>
      <c r="CW14" s="841" t="s">
        <v>569</v>
      </c>
      <c r="CX14" s="842"/>
      <c r="CY14" s="842"/>
      <c r="CZ14" s="842"/>
      <c r="DA14" s="843"/>
      <c r="DB14" s="841" t="s">
        <v>569</v>
      </c>
      <c r="DC14" s="842"/>
      <c r="DD14" s="842"/>
      <c r="DE14" s="842"/>
      <c r="DF14" s="843"/>
      <c r="DG14" s="841" t="s">
        <v>593</v>
      </c>
      <c r="DH14" s="842"/>
      <c r="DI14" s="842"/>
      <c r="DJ14" s="842"/>
      <c r="DK14" s="843"/>
      <c r="DL14" s="841" t="s">
        <v>592</v>
      </c>
      <c r="DM14" s="842"/>
      <c r="DN14" s="842"/>
      <c r="DO14" s="842"/>
      <c r="DP14" s="843"/>
      <c r="DQ14" s="841" t="s">
        <v>569</v>
      </c>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126219</v>
      </c>
      <c r="R23" s="854"/>
      <c r="S23" s="854"/>
      <c r="T23" s="854"/>
      <c r="U23" s="854"/>
      <c r="V23" s="854">
        <v>117977</v>
      </c>
      <c r="W23" s="854"/>
      <c r="X23" s="854"/>
      <c r="Y23" s="854"/>
      <c r="Z23" s="854"/>
      <c r="AA23" s="854">
        <v>8242</v>
      </c>
      <c r="AB23" s="854"/>
      <c r="AC23" s="854"/>
      <c r="AD23" s="854"/>
      <c r="AE23" s="855"/>
      <c r="AF23" s="856">
        <v>3749</v>
      </c>
      <c r="AG23" s="854"/>
      <c r="AH23" s="854"/>
      <c r="AI23" s="854"/>
      <c r="AJ23" s="857"/>
      <c r="AK23" s="858"/>
      <c r="AL23" s="859"/>
      <c r="AM23" s="859"/>
      <c r="AN23" s="859"/>
      <c r="AO23" s="859"/>
      <c r="AP23" s="854">
        <v>108044</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28790</v>
      </c>
      <c r="R28" s="883"/>
      <c r="S28" s="883"/>
      <c r="T28" s="883"/>
      <c r="U28" s="883"/>
      <c r="V28" s="883">
        <v>28012</v>
      </c>
      <c r="W28" s="883"/>
      <c r="X28" s="883"/>
      <c r="Y28" s="883"/>
      <c r="Z28" s="883"/>
      <c r="AA28" s="883">
        <v>779</v>
      </c>
      <c r="AB28" s="883"/>
      <c r="AC28" s="883"/>
      <c r="AD28" s="883"/>
      <c r="AE28" s="884"/>
      <c r="AF28" s="885">
        <v>779</v>
      </c>
      <c r="AG28" s="883"/>
      <c r="AH28" s="883"/>
      <c r="AI28" s="883"/>
      <c r="AJ28" s="886"/>
      <c r="AK28" s="887">
        <v>2004</v>
      </c>
      <c r="AL28" s="878"/>
      <c r="AM28" s="878"/>
      <c r="AN28" s="878"/>
      <c r="AO28" s="878"/>
      <c r="AP28" s="878" t="s">
        <v>569</v>
      </c>
      <c r="AQ28" s="878"/>
      <c r="AR28" s="878"/>
      <c r="AS28" s="878"/>
      <c r="AT28" s="878"/>
      <c r="AU28" s="878" t="s">
        <v>569</v>
      </c>
      <c r="AV28" s="878"/>
      <c r="AW28" s="878"/>
      <c r="AX28" s="878"/>
      <c r="AY28" s="878"/>
      <c r="AZ28" s="879" t="s">
        <v>596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22056</v>
      </c>
      <c r="R29" s="819"/>
      <c r="S29" s="819"/>
      <c r="T29" s="819"/>
      <c r="U29" s="819"/>
      <c r="V29" s="819">
        <v>21019</v>
      </c>
      <c r="W29" s="819"/>
      <c r="X29" s="819"/>
      <c r="Y29" s="819"/>
      <c r="Z29" s="819"/>
      <c r="AA29" s="819">
        <v>1037</v>
      </c>
      <c r="AB29" s="819"/>
      <c r="AC29" s="819"/>
      <c r="AD29" s="819"/>
      <c r="AE29" s="820"/>
      <c r="AF29" s="821">
        <v>1037</v>
      </c>
      <c r="AG29" s="822"/>
      <c r="AH29" s="822"/>
      <c r="AI29" s="822"/>
      <c r="AJ29" s="823"/>
      <c r="AK29" s="890">
        <v>2961</v>
      </c>
      <c r="AL29" s="891"/>
      <c r="AM29" s="891"/>
      <c r="AN29" s="891"/>
      <c r="AO29" s="891"/>
      <c r="AP29" s="891" t="s">
        <v>569</v>
      </c>
      <c r="AQ29" s="891"/>
      <c r="AR29" s="891"/>
      <c r="AS29" s="891"/>
      <c r="AT29" s="891"/>
      <c r="AU29" s="891" t="s">
        <v>569</v>
      </c>
      <c r="AV29" s="891"/>
      <c r="AW29" s="891"/>
      <c r="AX29" s="891"/>
      <c r="AY29" s="891"/>
      <c r="AZ29" s="892" t="s">
        <v>596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2957</v>
      </c>
      <c r="R30" s="819"/>
      <c r="S30" s="819"/>
      <c r="T30" s="819"/>
      <c r="U30" s="819"/>
      <c r="V30" s="819">
        <v>2956</v>
      </c>
      <c r="W30" s="819"/>
      <c r="X30" s="819"/>
      <c r="Y30" s="819"/>
      <c r="Z30" s="819"/>
      <c r="AA30" s="819">
        <v>1</v>
      </c>
      <c r="AB30" s="819"/>
      <c r="AC30" s="819"/>
      <c r="AD30" s="819"/>
      <c r="AE30" s="820"/>
      <c r="AF30" s="821">
        <v>1</v>
      </c>
      <c r="AG30" s="822"/>
      <c r="AH30" s="822"/>
      <c r="AI30" s="822"/>
      <c r="AJ30" s="823"/>
      <c r="AK30" s="890">
        <v>2693</v>
      </c>
      <c r="AL30" s="891"/>
      <c r="AM30" s="891"/>
      <c r="AN30" s="891"/>
      <c r="AO30" s="891"/>
      <c r="AP30" s="891" t="s">
        <v>569</v>
      </c>
      <c r="AQ30" s="891"/>
      <c r="AR30" s="891"/>
      <c r="AS30" s="891"/>
      <c r="AT30" s="891"/>
      <c r="AU30" s="891" t="s">
        <v>569</v>
      </c>
      <c r="AV30" s="891"/>
      <c r="AW30" s="891"/>
      <c r="AX30" s="891"/>
      <c r="AY30" s="891"/>
      <c r="AZ30" s="892" t="s">
        <v>597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71</v>
      </c>
      <c r="R31" s="819"/>
      <c r="S31" s="819"/>
      <c r="T31" s="819"/>
      <c r="U31" s="819"/>
      <c r="V31" s="819">
        <v>67</v>
      </c>
      <c r="W31" s="819"/>
      <c r="X31" s="819"/>
      <c r="Y31" s="819"/>
      <c r="Z31" s="819"/>
      <c r="AA31" s="819">
        <v>4</v>
      </c>
      <c r="AB31" s="819"/>
      <c r="AC31" s="819"/>
      <c r="AD31" s="819"/>
      <c r="AE31" s="820"/>
      <c r="AF31" s="821">
        <v>4</v>
      </c>
      <c r="AG31" s="822"/>
      <c r="AH31" s="822"/>
      <c r="AI31" s="822"/>
      <c r="AJ31" s="823"/>
      <c r="AK31" s="890" t="s">
        <v>569</v>
      </c>
      <c r="AL31" s="891"/>
      <c r="AM31" s="891"/>
      <c r="AN31" s="891"/>
      <c r="AO31" s="891"/>
      <c r="AP31" s="891" t="s">
        <v>570</v>
      </c>
      <c r="AQ31" s="891"/>
      <c r="AR31" s="891"/>
      <c r="AS31" s="891"/>
      <c r="AT31" s="891"/>
      <c r="AU31" s="891" t="s">
        <v>569</v>
      </c>
      <c r="AV31" s="891"/>
      <c r="AW31" s="891"/>
      <c r="AX31" s="891"/>
      <c r="AY31" s="891"/>
      <c r="AZ31" s="892" t="s">
        <v>596</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153</v>
      </c>
      <c r="R32" s="819"/>
      <c r="S32" s="819"/>
      <c r="T32" s="819"/>
      <c r="U32" s="819"/>
      <c r="V32" s="819">
        <v>135</v>
      </c>
      <c r="W32" s="819"/>
      <c r="X32" s="819"/>
      <c r="Y32" s="819"/>
      <c r="Z32" s="819"/>
      <c r="AA32" s="819">
        <v>18</v>
      </c>
      <c r="AB32" s="819"/>
      <c r="AC32" s="819"/>
      <c r="AD32" s="819"/>
      <c r="AE32" s="820"/>
      <c r="AF32" s="821">
        <v>18</v>
      </c>
      <c r="AG32" s="822"/>
      <c r="AH32" s="822"/>
      <c r="AI32" s="822"/>
      <c r="AJ32" s="823"/>
      <c r="AK32" s="890">
        <v>57</v>
      </c>
      <c r="AL32" s="891"/>
      <c r="AM32" s="891"/>
      <c r="AN32" s="891"/>
      <c r="AO32" s="891"/>
      <c r="AP32" s="891">
        <v>277</v>
      </c>
      <c r="AQ32" s="891"/>
      <c r="AR32" s="891"/>
      <c r="AS32" s="891"/>
      <c r="AT32" s="891"/>
      <c r="AU32" s="891">
        <v>111</v>
      </c>
      <c r="AV32" s="891"/>
      <c r="AW32" s="891"/>
      <c r="AX32" s="891"/>
      <c r="AY32" s="891"/>
      <c r="AZ32" s="892" t="s">
        <v>596</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5724</v>
      </c>
      <c r="R33" s="819"/>
      <c r="S33" s="819"/>
      <c r="T33" s="819"/>
      <c r="U33" s="819"/>
      <c r="V33" s="819">
        <v>5208</v>
      </c>
      <c r="W33" s="819"/>
      <c r="X33" s="819"/>
      <c r="Y33" s="819"/>
      <c r="Z33" s="819"/>
      <c r="AA33" s="819">
        <v>516</v>
      </c>
      <c r="AB33" s="819"/>
      <c r="AC33" s="819"/>
      <c r="AD33" s="819"/>
      <c r="AE33" s="820"/>
      <c r="AF33" s="821">
        <v>2099</v>
      </c>
      <c r="AG33" s="822"/>
      <c r="AH33" s="822"/>
      <c r="AI33" s="822"/>
      <c r="AJ33" s="823"/>
      <c r="AK33" s="890">
        <v>428</v>
      </c>
      <c r="AL33" s="891"/>
      <c r="AM33" s="891"/>
      <c r="AN33" s="891"/>
      <c r="AO33" s="891"/>
      <c r="AP33" s="891">
        <v>21619</v>
      </c>
      <c r="AQ33" s="891"/>
      <c r="AR33" s="891"/>
      <c r="AS33" s="891"/>
      <c r="AT33" s="891"/>
      <c r="AU33" s="891">
        <v>108</v>
      </c>
      <c r="AV33" s="891"/>
      <c r="AW33" s="891"/>
      <c r="AX33" s="891"/>
      <c r="AY33" s="891"/>
      <c r="AZ33" s="892" t="s">
        <v>596</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400</v>
      </c>
      <c r="C34" s="816"/>
      <c r="D34" s="816"/>
      <c r="E34" s="816"/>
      <c r="F34" s="816"/>
      <c r="G34" s="816"/>
      <c r="H34" s="816"/>
      <c r="I34" s="816"/>
      <c r="J34" s="816"/>
      <c r="K34" s="816"/>
      <c r="L34" s="816"/>
      <c r="M34" s="816"/>
      <c r="N34" s="816"/>
      <c r="O34" s="816"/>
      <c r="P34" s="817"/>
      <c r="Q34" s="818">
        <v>9107</v>
      </c>
      <c r="R34" s="819"/>
      <c r="S34" s="819"/>
      <c r="T34" s="819"/>
      <c r="U34" s="819"/>
      <c r="V34" s="819">
        <v>9012</v>
      </c>
      <c r="W34" s="819"/>
      <c r="X34" s="819"/>
      <c r="Y34" s="819"/>
      <c r="Z34" s="819"/>
      <c r="AA34" s="819">
        <v>94</v>
      </c>
      <c r="AB34" s="819"/>
      <c r="AC34" s="819"/>
      <c r="AD34" s="819"/>
      <c r="AE34" s="820"/>
      <c r="AF34" s="821">
        <v>1170</v>
      </c>
      <c r="AG34" s="822"/>
      <c r="AH34" s="822"/>
      <c r="AI34" s="822"/>
      <c r="AJ34" s="823"/>
      <c r="AK34" s="890">
        <v>5224</v>
      </c>
      <c r="AL34" s="891"/>
      <c r="AM34" s="891"/>
      <c r="AN34" s="891"/>
      <c r="AO34" s="891"/>
      <c r="AP34" s="891">
        <v>82417</v>
      </c>
      <c r="AQ34" s="891"/>
      <c r="AR34" s="891"/>
      <c r="AS34" s="891"/>
      <c r="AT34" s="891"/>
      <c r="AU34" s="891">
        <v>53077</v>
      </c>
      <c r="AV34" s="891"/>
      <c r="AW34" s="891"/>
      <c r="AX34" s="891"/>
      <c r="AY34" s="891"/>
      <c r="AZ34" s="892" t="s">
        <v>596</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401</v>
      </c>
      <c r="C35" s="816"/>
      <c r="D35" s="816"/>
      <c r="E35" s="816"/>
      <c r="F35" s="816"/>
      <c r="G35" s="816"/>
      <c r="H35" s="816"/>
      <c r="I35" s="816"/>
      <c r="J35" s="816"/>
      <c r="K35" s="816"/>
      <c r="L35" s="816"/>
      <c r="M35" s="816"/>
      <c r="N35" s="816"/>
      <c r="O35" s="816"/>
      <c r="P35" s="817"/>
      <c r="Q35" s="818">
        <v>1001</v>
      </c>
      <c r="R35" s="819"/>
      <c r="S35" s="819"/>
      <c r="T35" s="819"/>
      <c r="U35" s="819"/>
      <c r="V35" s="819">
        <v>454</v>
      </c>
      <c r="W35" s="819"/>
      <c r="X35" s="819"/>
      <c r="Y35" s="819"/>
      <c r="Z35" s="819"/>
      <c r="AA35" s="819">
        <v>547</v>
      </c>
      <c r="AB35" s="819"/>
      <c r="AC35" s="819"/>
      <c r="AD35" s="819"/>
      <c r="AE35" s="820"/>
      <c r="AF35" s="821">
        <v>409</v>
      </c>
      <c r="AG35" s="822"/>
      <c r="AH35" s="822"/>
      <c r="AI35" s="822"/>
      <c r="AJ35" s="823"/>
      <c r="AK35" s="890" t="s">
        <v>569</v>
      </c>
      <c r="AL35" s="891"/>
      <c r="AM35" s="891"/>
      <c r="AN35" s="891"/>
      <c r="AO35" s="891"/>
      <c r="AP35" s="891">
        <v>427</v>
      </c>
      <c r="AQ35" s="891"/>
      <c r="AR35" s="891"/>
      <c r="AS35" s="891"/>
      <c r="AT35" s="891"/>
      <c r="AU35" s="891" t="s">
        <v>569</v>
      </c>
      <c r="AV35" s="891"/>
      <c r="AW35" s="891"/>
      <c r="AX35" s="891"/>
      <c r="AY35" s="891"/>
      <c r="AZ35" s="892" t="s">
        <v>596</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403</v>
      </c>
      <c r="C36" s="816"/>
      <c r="D36" s="816"/>
      <c r="E36" s="816"/>
      <c r="F36" s="816"/>
      <c r="G36" s="816"/>
      <c r="H36" s="816"/>
      <c r="I36" s="816"/>
      <c r="J36" s="816"/>
      <c r="K36" s="816"/>
      <c r="L36" s="816"/>
      <c r="M36" s="816"/>
      <c r="N36" s="816"/>
      <c r="O36" s="816"/>
      <c r="P36" s="817"/>
      <c r="Q36" s="818">
        <v>931</v>
      </c>
      <c r="R36" s="819"/>
      <c r="S36" s="819"/>
      <c r="T36" s="819"/>
      <c r="U36" s="819"/>
      <c r="V36" s="819">
        <v>858</v>
      </c>
      <c r="W36" s="819"/>
      <c r="X36" s="819"/>
      <c r="Y36" s="819"/>
      <c r="Z36" s="819"/>
      <c r="AA36" s="819">
        <v>73</v>
      </c>
      <c r="AB36" s="819"/>
      <c r="AC36" s="819"/>
      <c r="AD36" s="819"/>
      <c r="AE36" s="820"/>
      <c r="AF36" s="821">
        <v>72</v>
      </c>
      <c r="AG36" s="822"/>
      <c r="AH36" s="822"/>
      <c r="AI36" s="822"/>
      <c r="AJ36" s="823"/>
      <c r="AK36" s="890">
        <v>388</v>
      </c>
      <c r="AL36" s="891"/>
      <c r="AM36" s="891"/>
      <c r="AN36" s="891"/>
      <c r="AO36" s="891"/>
      <c r="AP36" s="891">
        <v>5496</v>
      </c>
      <c r="AQ36" s="891"/>
      <c r="AR36" s="891"/>
      <c r="AS36" s="891"/>
      <c r="AT36" s="891"/>
      <c r="AU36" s="891">
        <v>3973</v>
      </c>
      <c r="AV36" s="891"/>
      <c r="AW36" s="891"/>
      <c r="AX36" s="891"/>
      <c r="AY36" s="891"/>
      <c r="AZ36" s="892" t="s">
        <v>596</v>
      </c>
      <c r="BA36" s="892"/>
      <c r="BB36" s="892"/>
      <c r="BC36" s="892"/>
      <c r="BD36" s="892"/>
      <c r="BE36" s="888" t="s">
        <v>404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405</v>
      </c>
      <c r="C37" s="816"/>
      <c r="D37" s="816"/>
      <c r="E37" s="816"/>
      <c r="F37" s="816"/>
      <c r="G37" s="816"/>
      <c r="H37" s="816"/>
      <c r="I37" s="816"/>
      <c r="J37" s="816"/>
      <c r="K37" s="816"/>
      <c r="L37" s="816"/>
      <c r="M37" s="816"/>
      <c r="N37" s="816"/>
      <c r="O37" s="816"/>
      <c r="P37" s="817"/>
      <c r="Q37" s="818">
        <v>4</v>
      </c>
      <c r="R37" s="819"/>
      <c r="S37" s="819"/>
      <c r="T37" s="819"/>
      <c r="U37" s="819"/>
      <c r="V37" s="819">
        <v>0</v>
      </c>
      <c r="W37" s="819"/>
      <c r="X37" s="819"/>
      <c r="Y37" s="819"/>
      <c r="Z37" s="819"/>
      <c r="AA37" s="819">
        <v>4</v>
      </c>
      <c r="AB37" s="819"/>
      <c r="AC37" s="819"/>
      <c r="AD37" s="819"/>
      <c r="AE37" s="820"/>
      <c r="AF37" s="821">
        <v>4</v>
      </c>
      <c r="AG37" s="822"/>
      <c r="AH37" s="822"/>
      <c r="AI37" s="822"/>
      <c r="AJ37" s="823"/>
      <c r="AK37" s="890">
        <v>8</v>
      </c>
      <c r="AL37" s="891"/>
      <c r="AM37" s="891"/>
      <c r="AN37" s="891"/>
      <c r="AO37" s="891"/>
      <c r="AP37" s="891">
        <v>5</v>
      </c>
      <c r="AQ37" s="891"/>
      <c r="AR37" s="891"/>
      <c r="AS37" s="891"/>
      <c r="AT37" s="891"/>
      <c r="AU37" s="891">
        <v>5</v>
      </c>
      <c r="AV37" s="891"/>
      <c r="AW37" s="891"/>
      <c r="AX37" s="891"/>
      <c r="AY37" s="891"/>
      <c r="AZ37" s="892" t="s">
        <v>596</v>
      </c>
      <c r="BA37" s="892"/>
      <c r="BB37" s="892"/>
      <c r="BC37" s="892"/>
      <c r="BD37" s="892"/>
      <c r="BE37" s="888" t="s">
        <v>404</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406</v>
      </c>
      <c r="C38" s="816"/>
      <c r="D38" s="816"/>
      <c r="E38" s="816"/>
      <c r="F38" s="816"/>
      <c r="G38" s="816"/>
      <c r="H38" s="816"/>
      <c r="I38" s="816"/>
      <c r="J38" s="816"/>
      <c r="K38" s="816"/>
      <c r="L38" s="816"/>
      <c r="M38" s="816"/>
      <c r="N38" s="816"/>
      <c r="O38" s="816"/>
      <c r="P38" s="817"/>
      <c r="Q38" s="818">
        <v>235</v>
      </c>
      <c r="R38" s="819"/>
      <c r="S38" s="819"/>
      <c r="T38" s="819"/>
      <c r="U38" s="819"/>
      <c r="V38" s="819">
        <v>125</v>
      </c>
      <c r="W38" s="819"/>
      <c r="X38" s="819"/>
      <c r="Y38" s="819"/>
      <c r="Z38" s="819"/>
      <c r="AA38" s="819">
        <v>110</v>
      </c>
      <c r="AB38" s="819"/>
      <c r="AC38" s="819"/>
      <c r="AD38" s="819"/>
      <c r="AE38" s="820"/>
      <c r="AF38" s="821">
        <v>160</v>
      </c>
      <c r="AG38" s="822"/>
      <c r="AH38" s="822"/>
      <c r="AI38" s="822"/>
      <c r="AJ38" s="823"/>
      <c r="AK38" s="890">
        <v>41</v>
      </c>
      <c r="AL38" s="891"/>
      <c r="AM38" s="891"/>
      <c r="AN38" s="891"/>
      <c r="AO38" s="891"/>
      <c r="AP38" s="891">
        <v>305</v>
      </c>
      <c r="AQ38" s="891"/>
      <c r="AR38" s="891"/>
      <c r="AS38" s="891"/>
      <c r="AT38" s="891"/>
      <c r="AU38" s="891">
        <v>195</v>
      </c>
      <c r="AV38" s="891"/>
      <c r="AW38" s="891"/>
      <c r="AX38" s="891"/>
      <c r="AY38" s="891"/>
      <c r="AZ38" s="892" t="s">
        <v>596</v>
      </c>
      <c r="BA38" s="892"/>
      <c r="BB38" s="892"/>
      <c r="BC38" s="892"/>
      <c r="BD38" s="892"/>
      <c r="BE38" s="888" t="s">
        <v>404</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5752</v>
      </c>
      <c r="AG63" s="902"/>
      <c r="AH63" s="902"/>
      <c r="AI63" s="902"/>
      <c r="AJ63" s="903"/>
      <c r="AK63" s="904"/>
      <c r="AL63" s="899"/>
      <c r="AM63" s="899"/>
      <c r="AN63" s="899"/>
      <c r="AO63" s="899"/>
      <c r="AP63" s="902">
        <v>110546</v>
      </c>
      <c r="AQ63" s="902"/>
      <c r="AR63" s="902"/>
      <c r="AS63" s="902"/>
      <c r="AT63" s="902"/>
      <c r="AU63" s="902">
        <v>57470</v>
      </c>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386</v>
      </c>
      <c r="W66" s="778"/>
      <c r="X66" s="778"/>
      <c r="Y66" s="778"/>
      <c r="Z66" s="779"/>
      <c r="AA66" s="777" t="s">
        <v>387</v>
      </c>
      <c r="AB66" s="778"/>
      <c r="AC66" s="778"/>
      <c r="AD66" s="778"/>
      <c r="AE66" s="779"/>
      <c r="AF66" s="912" t="s">
        <v>388</v>
      </c>
      <c r="AG66" s="873"/>
      <c r="AH66" s="873"/>
      <c r="AI66" s="873"/>
      <c r="AJ66" s="913"/>
      <c r="AK66" s="777" t="s">
        <v>389</v>
      </c>
      <c r="AL66" s="801"/>
      <c r="AM66" s="801"/>
      <c r="AN66" s="801"/>
      <c r="AO66" s="802"/>
      <c r="AP66" s="777" t="s">
        <v>390</v>
      </c>
      <c r="AQ66" s="778"/>
      <c r="AR66" s="778"/>
      <c r="AS66" s="778"/>
      <c r="AT66" s="779"/>
      <c r="AU66" s="777" t="s">
        <v>412</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571</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569</v>
      </c>
      <c r="AQ68" s="926"/>
      <c r="AR68" s="926"/>
      <c r="AS68" s="926"/>
      <c r="AT68" s="926"/>
      <c r="AU68" s="926" t="s">
        <v>581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572</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581</v>
      </c>
      <c r="AQ69" s="891"/>
      <c r="AR69" s="891"/>
      <c r="AS69" s="891"/>
      <c r="AT69" s="891"/>
      <c r="AU69" s="891" t="s">
        <v>569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573</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569</v>
      </c>
      <c r="AL70" s="891"/>
      <c r="AM70" s="891"/>
      <c r="AN70" s="891"/>
      <c r="AO70" s="891"/>
      <c r="AP70" s="891" t="s">
        <v>569</v>
      </c>
      <c r="AQ70" s="891"/>
      <c r="AR70" s="891"/>
      <c r="AS70" s="891"/>
      <c r="AT70" s="891"/>
      <c r="AU70" s="891" t="s">
        <v>569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574</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569</v>
      </c>
      <c r="AL71" s="891"/>
      <c r="AM71" s="891"/>
      <c r="AN71" s="891"/>
      <c r="AO71" s="891"/>
      <c r="AP71" s="891" t="s">
        <v>569</v>
      </c>
      <c r="AQ71" s="891"/>
      <c r="AR71" s="891"/>
      <c r="AS71" s="891"/>
      <c r="AT71" s="891"/>
      <c r="AU71" s="891" t="s">
        <v>569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575</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569</v>
      </c>
      <c r="AQ72" s="891"/>
      <c r="AR72" s="891"/>
      <c r="AS72" s="891"/>
      <c r="AT72" s="891"/>
      <c r="AU72" s="891" t="s">
        <v>569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576</v>
      </c>
      <c r="C73" s="934"/>
      <c r="D73" s="934"/>
      <c r="E73" s="934"/>
      <c r="F73" s="934"/>
      <c r="G73" s="934"/>
      <c r="H73" s="934"/>
      <c r="I73" s="934"/>
      <c r="J73" s="934"/>
      <c r="K73" s="934"/>
      <c r="L73" s="934"/>
      <c r="M73" s="934"/>
      <c r="N73" s="934"/>
      <c r="O73" s="934"/>
      <c r="P73" s="935"/>
      <c r="Q73" s="936">
        <v>239</v>
      </c>
      <c r="R73" s="891"/>
      <c r="S73" s="891"/>
      <c r="T73" s="891"/>
      <c r="U73" s="891"/>
      <c r="V73" s="891">
        <v>216</v>
      </c>
      <c r="W73" s="891"/>
      <c r="X73" s="891"/>
      <c r="Y73" s="891"/>
      <c r="Z73" s="891"/>
      <c r="AA73" s="891">
        <v>24</v>
      </c>
      <c r="AB73" s="891"/>
      <c r="AC73" s="891"/>
      <c r="AD73" s="891"/>
      <c r="AE73" s="891"/>
      <c r="AF73" s="891">
        <v>24</v>
      </c>
      <c r="AG73" s="891"/>
      <c r="AH73" s="891"/>
      <c r="AI73" s="891"/>
      <c r="AJ73" s="891"/>
      <c r="AK73" s="891" t="s">
        <v>569</v>
      </c>
      <c r="AL73" s="891"/>
      <c r="AM73" s="891"/>
      <c r="AN73" s="891"/>
      <c r="AO73" s="891"/>
      <c r="AP73" s="891" t="s">
        <v>569</v>
      </c>
      <c r="AQ73" s="891"/>
      <c r="AR73" s="891"/>
      <c r="AS73" s="891"/>
      <c r="AT73" s="891"/>
      <c r="AU73" s="891" t="s">
        <v>570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577</v>
      </c>
      <c r="C74" s="934"/>
      <c r="D74" s="934"/>
      <c r="E74" s="934"/>
      <c r="F74" s="934"/>
      <c r="G74" s="934"/>
      <c r="H74" s="934"/>
      <c r="I74" s="934"/>
      <c r="J74" s="934"/>
      <c r="K74" s="934"/>
      <c r="L74" s="934"/>
      <c r="M74" s="934"/>
      <c r="N74" s="934"/>
      <c r="O74" s="934"/>
      <c r="P74" s="935"/>
      <c r="Q74" s="936">
        <v>823</v>
      </c>
      <c r="R74" s="891"/>
      <c r="S74" s="891"/>
      <c r="T74" s="891"/>
      <c r="U74" s="891"/>
      <c r="V74" s="891">
        <v>768</v>
      </c>
      <c r="W74" s="891"/>
      <c r="X74" s="891"/>
      <c r="Y74" s="891"/>
      <c r="Z74" s="891"/>
      <c r="AA74" s="891">
        <v>55</v>
      </c>
      <c r="AB74" s="891"/>
      <c r="AC74" s="891"/>
      <c r="AD74" s="891"/>
      <c r="AE74" s="891"/>
      <c r="AF74" s="891">
        <v>55</v>
      </c>
      <c r="AG74" s="891"/>
      <c r="AH74" s="891"/>
      <c r="AI74" s="891"/>
      <c r="AJ74" s="891"/>
      <c r="AK74" s="891" t="s">
        <v>569</v>
      </c>
      <c r="AL74" s="891"/>
      <c r="AM74" s="891"/>
      <c r="AN74" s="891"/>
      <c r="AO74" s="891"/>
      <c r="AP74" s="891">
        <v>81</v>
      </c>
      <c r="AQ74" s="891"/>
      <c r="AR74" s="891"/>
      <c r="AS74" s="891"/>
      <c r="AT74" s="891"/>
      <c r="AU74" s="891">
        <v>24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578</v>
      </c>
      <c r="C75" s="934"/>
      <c r="D75" s="934"/>
      <c r="E75" s="934"/>
      <c r="F75" s="934"/>
      <c r="G75" s="934"/>
      <c r="H75" s="934"/>
      <c r="I75" s="934"/>
      <c r="J75" s="934"/>
      <c r="K75" s="934"/>
      <c r="L75" s="934"/>
      <c r="M75" s="934"/>
      <c r="N75" s="934"/>
      <c r="O75" s="934"/>
      <c r="P75" s="935"/>
      <c r="Q75" s="939">
        <v>735</v>
      </c>
      <c r="R75" s="940"/>
      <c r="S75" s="940"/>
      <c r="T75" s="940"/>
      <c r="U75" s="890"/>
      <c r="V75" s="941">
        <v>713</v>
      </c>
      <c r="W75" s="940"/>
      <c r="X75" s="940"/>
      <c r="Y75" s="940"/>
      <c r="Z75" s="890"/>
      <c r="AA75" s="941">
        <v>22</v>
      </c>
      <c r="AB75" s="940"/>
      <c r="AC75" s="940"/>
      <c r="AD75" s="940"/>
      <c r="AE75" s="890"/>
      <c r="AF75" s="941">
        <v>22</v>
      </c>
      <c r="AG75" s="940"/>
      <c r="AH75" s="940"/>
      <c r="AI75" s="940"/>
      <c r="AJ75" s="890"/>
      <c r="AK75" s="941" t="s">
        <v>569</v>
      </c>
      <c r="AL75" s="940"/>
      <c r="AM75" s="940"/>
      <c r="AN75" s="940"/>
      <c r="AO75" s="890"/>
      <c r="AP75" s="941" t="s">
        <v>582</v>
      </c>
      <c r="AQ75" s="940"/>
      <c r="AR75" s="940"/>
      <c r="AS75" s="940"/>
      <c r="AT75" s="890"/>
      <c r="AU75" s="941" t="s">
        <v>569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579</v>
      </c>
      <c r="C76" s="934"/>
      <c r="D76" s="934"/>
      <c r="E76" s="934"/>
      <c r="F76" s="934"/>
      <c r="G76" s="934"/>
      <c r="H76" s="934"/>
      <c r="I76" s="934"/>
      <c r="J76" s="934"/>
      <c r="K76" s="934"/>
      <c r="L76" s="934"/>
      <c r="M76" s="934"/>
      <c r="N76" s="934"/>
      <c r="O76" s="934"/>
      <c r="P76" s="935"/>
      <c r="Q76" s="939">
        <v>205</v>
      </c>
      <c r="R76" s="940"/>
      <c r="S76" s="940"/>
      <c r="T76" s="940"/>
      <c r="U76" s="890"/>
      <c r="V76" s="941">
        <v>198</v>
      </c>
      <c r="W76" s="940"/>
      <c r="X76" s="940"/>
      <c r="Y76" s="940"/>
      <c r="Z76" s="890"/>
      <c r="AA76" s="941">
        <v>7</v>
      </c>
      <c r="AB76" s="940"/>
      <c r="AC76" s="940"/>
      <c r="AD76" s="940"/>
      <c r="AE76" s="890"/>
      <c r="AF76" s="941">
        <v>7</v>
      </c>
      <c r="AG76" s="940"/>
      <c r="AH76" s="940"/>
      <c r="AI76" s="940"/>
      <c r="AJ76" s="890"/>
      <c r="AK76" s="941" t="s">
        <v>569</v>
      </c>
      <c r="AL76" s="940"/>
      <c r="AM76" s="940"/>
      <c r="AN76" s="940"/>
      <c r="AO76" s="890"/>
      <c r="AP76" s="941">
        <v>171</v>
      </c>
      <c r="AQ76" s="940"/>
      <c r="AR76" s="940"/>
      <c r="AS76" s="940"/>
      <c r="AT76" s="890"/>
      <c r="AU76" s="941">
        <v>21</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580</v>
      </c>
      <c r="C77" s="934"/>
      <c r="D77" s="934"/>
      <c r="E77" s="934"/>
      <c r="F77" s="934"/>
      <c r="G77" s="934"/>
      <c r="H77" s="934"/>
      <c r="I77" s="934"/>
      <c r="J77" s="934"/>
      <c r="K77" s="934"/>
      <c r="L77" s="934"/>
      <c r="M77" s="934"/>
      <c r="N77" s="934"/>
      <c r="O77" s="934"/>
      <c r="P77" s="935"/>
      <c r="Q77" s="939">
        <v>333</v>
      </c>
      <c r="R77" s="940"/>
      <c r="S77" s="940"/>
      <c r="T77" s="940"/>
      <c r="U77" s="890"/>
      <c r="V77" s="941">
        <v>324</v>
      </c>
      <c r="W77" s="940"/>
      <c r="X77" s="940"/>
      <c r="Y77" s="940"/>
      <c r="Z77" s="890"/>
      <c r="AA77" s="941">
        <v>9</v>
      </c>
      <c r="AB77" s="940"/>
      <c r="AC77" s="940"/>
      <c r="AD77" s="940"/>
      <c r="AE77" s="890"/>
      <c r="AF77" s="941">
        <v>9</v>
      </c>
      <c r="AG77" s="940"/>
      <c r="AH77" s="940"/>
      <c r="AI77" s="940"/>
      <c r="AJ77" s="890"/>
      <c r="AK77" s="941" t="s">
        <v>569</v>
      </c>
      <c r="AL77" s="940"/>
      <c r="AM77" s="940"/>
      <c r="AN77" s="940"/>
      <c r="AO77" s="890"/>
      <c r="AP77" s="941" t="s">
        <v>569</v>
      </c>
      <c r="AQ77" s="940"/>
      <c r="AR77" s="940"/>
      <c r="AS77" s="940"/>
      <c r="AT77" s="890"/>
      <c r="AU77" s="941" t="s">
        <v>583</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5516</v>
      </c>
      <c r="AG88" s="902"/>
      <c r="AH88" s="902"/>
      <c r="AI88" s="902"/>
      <c r="AJ88" s="902"/>
      <c r="AK88" s="899"/>
      <c r="AL88" s="899"/>
      <c r="AM88" s="899"/>
      <c r="AN88" s="899"/>
      <c r="AO88" s="899"/>
      <c r="AP88" s="902">
        <v>252</v>
      </c>
      <c r="AQ88" s="902"/>
      <c r="AR88" s="902"/>
      <c r="AS88" s="902"/>
      <c r="AT88" s="902"/>
      <c r="AU88" s="902">
        <v>45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495</v>
      </c>
      <c r="CS102" s="910"/>
      <c r="CT102" s="910"/>
      <c r="CU102" s="910"/>
      <c r="CV102" s="953"/>
      <c r="CW102" s="952">
        <v>734</v>
      </c>
      <c r="CX102" s="910"/>
      <c r="CY102" s="910"/>
      <c r="CZ102" s="910"/>
      <c r="DA102" s="953"/>
      <c r="DB102" s="952" t="s">
        <v>594</v>
      </c>
      <c r="DC102" s="910"/>
      <c r="DD102" s="910"/>
      <c r="DE102" s="910"/>
      <c r="DF102" s="953"/>
      <c r="DG102" s="952" t="s">
        <v>594</v>
      </c>
      <c r="DH102" s="910"/>
      <c r="DI102" s="910"/>
      <c r="DJ102" s="910"/>
      <c r="DK102" s="953"/>
      <c r="DL102" s="952" t="s">
        <v>594</v>
      </c>
      <c r="DM102" s="910"/>
      <c r="DN102" s="910"/>
      <c r="DO102" s="910"/>
      <c r="DP102" s="953"/>
      <c r="DQ102" s="952" t="s">
        <v>595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298</v>
      </c>
      <c r="AG109" s="955"/>
      <c r="AH109" s="955"/>
      <c r="AI109" s="955"/>
      <c r="AJ109" s="956"/>
      <c r="AK109" s="954" t="s">
        <v>297</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298</v>
      </c>
      <c r="BW109" s="955"/>
      <c r="BX109" s="955"/>
      <c r="BY109" s="955"/>
      <c r="BZ109" s="956"/>
      <c r="CA109" s="954" t="s">
        <v>297</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298</v>
      </c>
      <c r="DM109" s="955"/>
      <c r="DN109" s="955"/>
      <c r="DO109" s="955"/>
      <c r="DP109" s="956"/>
      <c r="DQ109" s="954" t="s">
        <v>297</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9623495</v>
      </c>
      <c r="AB110" s="962"/>
      <c r="AC110" s="962"/>
      <c r="AD110" s="962"/>
      <c r="AE110" s="963"/>
      <c r="AF110" s="964">
        <v>9309898</v>
      </c>
      <c r="AG110" s="962"/>
      <c r="AH110" s="962"/>
      <c r="AI110" s="962"/>
      <c r="AJ110" s="963"/>
      <c r="AK110" s="964">
        <v>9360006</v>
      </c>
      <c r="AL110" s="962"/>
      <c r="AM110" s="962"/>
      <c r="AN110" s="962"/>
      <c r="AO110" s="963"/>
      <c r="AP110" s="965">
        <v>19.600000000000001</v>
      </c>
      <c r="AQ110" s="966"/>
      <c r="AR110" s="966"/>
      <c r="AS110" s="966"/>
      <c r="AT110" s="967"/>
      <c r="AU110" s="968" t="s">
        <v>66</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97051837</v>
      </c>
      <c r="BR110" s="997"/>
      <c r="BS110" s="997"/>
      <c r="BT110" s="997"/>
      <c r="BU110" s="997"/>
      <c r="BV110" s="997">
        <v>101697116</v>
      </c>
      <c r="BW110" s="997"/>
      <c r="BX110" s="997"/>
      <c r="BY110" s="997"/>
      <c r="BZ110" s="997"/>
      <c r="CA110" s="997">
        <v>108044046</v>
      </c>
      <c r="CB110" s="997"/>
      <c r="CC110" s="997"/>
      <c r="CD110" s="997"/>
      <c r="CE110" s="997"/>
      <c r="CF110" s="1011">
        <v>226.8</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120</v>
      </c>
      <c r="DM110" s="997"/>
      <c r="DN110" s="997"/>
      <c r="DO110" s="997"/>
      <c r="DP110" s="997"/>
      <c r="DQ110" s="997" t="s">
        <v>120</v>
      </c>
      <c r="DR110" s="997"/>
      <c r="DS110" s="997"/>
      <c r="DT110" s="997"/>
      <c r="DU110" s="997"/>
      <c r="DV110" s="998" t="s">
        <v>379</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379</v>
      </c>
      <c r="AB111" s="1004"/>
      <c r="AC111" s="1004"/>
      <c r="AD111" s="1004"/>
      <c r="AE111" s="1005"/>
      <c r="AF111" s="1006" t="s">
        <v>120</v>
      </c>
      <c r="AG111" s="1004"/>
      <c r="AH111" s="1004"/>
      <c r="AI111" s="1004"/>
      <c r="AJ111" s="1005"/>
      <c r="AK111" s="1006" t="s">
        <v>120</v>
      </c>
      <c r="AL111" s="1004"/>
      <c r="AM111" s="1004"/>
      <c r="AN111" s="1004"/>
      <c r="AO111" s="1005"/>
      <c r="AP111" s="1007" t="s">
        <v>379</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779922</v>
      </c>
      <c r="BR111" s="990"/>
      <c r="BS111" s="990"/>
      <c r="BT111" s="990"/>
      <c r="BU111" s="990"/>
      <c r="BV111" s="990" t="s">
        <v>120</v>
      </c>
      <c r="BW111" s="990"/>
      <c r="BX111" s="990"/>
      <c r="BY111" s="990"/>
      <c r="BZ111" s="990"/>
      <c r="CA111" s="990" t="s">
        <v>120</v>
      </c>
      <c r="CB111" s="990"/>
      <c r="CC111" s="990"/>
      <c r="CD111" s="990"/>
      <c r="CE111" s="990"/>
      <c r="CF111" s="984" t="s">
        <v>120</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379</v>
      </c>
      <c r="DM111" s="990"/>
      <c r="DN111" s="990"/>
      <c r="DO111" s="990"/>
      <c r="DP111" s="990"/>
      <c r="DQ111" s="990" t="s">
        <v>120</v>
      </c>
      <c r="DR111" s="990"/>
      <c r="DS111" s="990"/>
      <c r="DT111" s="990"/>
      <c r="DU111" s="990"/>
      <c r="DV111" s="991" t="s">
        <v>120</v>
      </c>
      <c r="DW111" s="991"/>
      <c r="DX111" s="991"/>
      <c r="DY111" s="991"/>
      <c r="DZ111" s="992"/>
    </row>
    <row r="112" spans="1:131" s="226" customFormat="1" ht="26.25" customHeight="1">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55000</v>
      </c>
      <c r="AB112" s="1029"/>
      <c r="AC112" s="1029"/>
      <c r="AD112" s="1029"/>
      <c r="AE112" s="1030"/>
      <c r="AF112" s="1031">
        <v>60000</v>
      </c>
      <c r="AG112" s="1029"/>
      <c r="AH112" s="1029"/>
      <c r="AI112" s="1029"/>
      <c r="AJ112" s="1030"/>
      <c r="AK112" s="1031">
        <v>65000</v>
      </c>
      <c r="AL112" s="1029"/>
      <c r="AM112" s="1029"/>
      <c r="AN112" s="1029"/>
      <c r="AO112" s="1030"/>
      <c r="AP112" s="1032">
        <v>0.1</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61040561</v>
      </c>
      <c r="BR112" s="990"/>
      <c r="BS112" s="990"/>
      <c r="BT112" s="990"/>
      <c r="BU112" s="990"/>
      <c r="BV112" s="990">
        <v>58441665</v>
      </c>
      <c r="BW112" s="990"/>
      <c r="BX112" s="990"/>
      <c r="BY112" s="990"/>
      <c r="BZ112" s="990"/>
      <c r="CA112" s="990">
        <v>57469772</v>
      </c>
      <c r="CB112" s="990"/>
      <c r="CC112" s="990"/>
      <c r="CD112" s="990"/>
      <c r="CE112" s="990"/>
      <c r="CF112" s="984">
        <v>120.6</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379</v>
      </c>
      <c r="DH112" s="990"/>
      <c r="DI112" s="990"/>
      <c r="DJ112" s="990"/>
      <c r="DK112" s="990"/>
      <c r="DL112" s="990" t="s">
        <v>379</v>
      </c>
      <c r="DM112" s="990"/>
      <c r="DN112" s="990"/>
      <c r="DO112" s="990"/>
      <c r="DP112" s="990"/>
      <c r="DQ112" s="990" t="s">
        <v>120</v>
      </c>
      <c r="DR112" s="990"/>
      <c r="DS112" s="990"/>
      <c r="DT112" s="990"/>
      <c r="DU112" s="990"/>
      <c r="DV112" s="991" t="s">
        <v>120</v>
      </c>
      <c r="DW112" s="991"/>
      <c r="DX112" s="991"/>
      <c r="DY112" s="991"/>
      <c r="DZ112" s="992"/>
    </row>
    <row r="113" spans="1:130" s="226" customFormat="1" ht="26.25" customHeight="1">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4856266</v>
      </c>
      <c r="AB113" s="1004"/>
      <c r="AC113" s="1004"/>
      <c r="AD113" s="1004"/>
      <c r="AE113" s="1005"/>
      <c r="AF113" s="1006">
        <v>4868140</v>
      </c>
      <c r="AG113" s="1004"/>
      <c r="AH113" s="1004"/>
      <c r="AI113" s="1004"/>
      <c r="AJ113" s="1005"/>
      <c r="AK113" s="1006">
        <v>5130959</v>
      </c>
      <c r="AL113" s="1004"/>
      <c r="AM113" s="1004"/>
      <c r="AN113" s="1004"/>
      <c r="AO113" s="1005"/>
      <c r="AP113" s="1007">
        <v>10.8</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84044</v>
      </c>
      <c r="BR113" s="990"/>
      <c r="BS113" s="990"/>
      <c r="BT113" s="990"/>
      <c r="BU113" s="990"/>
      <c r="BV113" s="990">
        <v>62498</v>
      </c>
      <c r="BW113" s="990"/>
      <c r="BX113" s="990"/>
      <c r="BY113" s="990"/>
      <c r="BZ113" s="990"/>
      <c r="CA113" s="990">
        <v>44855</v>
      </c>
      <c r="CB113" s="990"/>
      <c r="CC113" s="990"/>
      <c r="CD113" s="990"/>
      <c r="CE113" s="990"/>
      <c r="CF113" s="984">
        <v>0.1</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120</v>
      </c>
      <c r="DM113" s="1029"/>
      <c r="DN113" s="1029"/>
      <c r="DO113" s="1029"/>
      <c r="DP113" s="1030"/>
      <c r="DQ113" s="1031" t="s">
        <v>379</v>
      </c>
      <c r="DR113" s="1029"/>
      <c r="DS113" s="1029"/>
      <c r="DT113" s="1029"/>
      <c r="DU113" s="1030"/>
      <c r="DV113" s="1032" t="s">
        <v>120</v>
      </c>
      <c r="DW113" s="1033"/>
      <c r="DX113" s="1033"/>
      <c r="DY113" s="1033"/>
      <c r="DZ113" s="1034"/>
    </row>
    <row r="114" spans="1:130" s="226" customFormat="1" ht="26.25" customHeight="1">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29305</v>
      </c>
      <c r="AB114" s="1029"/>
      <c r="AC114" s="1029"/>
      <c r="AD114" s="1029"/>
      <c r="AE114" s="1030"/>
      <c r="AF114" s="1031">
        <v>29574</v>
      </c>
      <c r="AG114" s="1029"/>
      <c r="AH114" s="1029"/>
      <c r="AI114" s="1029"/>
      <c r="AJ114" s="1030"/>
      <c r="AK114" s="1031">
        <v>16077</v>
      </c>
      <c r="AL114" s="1029"/>
      <c r="AM114" s="1029"/>
      <c r="AN114" s="1029"/>
      <c r="AO114" s="1030"/>
      <c r="AP114" s="1032">
        <v>0</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14177750</v>
      </c>
      <c r="BR114" s="990"/>
      <c r="BS114" s="990"/>
      <c r="BT114" s="990"/>
      <c r="BU114" s="990"/>
      <c r="BV114" s="990">
        <v>13850937</v>
      </c>
      <c r="BW114" s="990"/>
      <c r="BX114" s="990"/>
      <c r="BY114" s="990"/>
      <c r="BZ114" s="990"/>
      <c r="CA114" s="990">
        <v>13828727</v>
      </c>
      <c r="CB114" s="990"/>
      <c r="CC114" s="990"/>
      <c r="CD114" s="990"/>
      <c r="CE114" s="990"/>
      <c r="CF114" s="984">
        <v>29</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379</v>
      </c>
      <c r="DM114" s="1029"/>
      <c r="DN114" s="1029"/>
      <c r="DO114" s="1029"/>
      <c r="DP114" s="1030"/>
      <c r="DQ114" s="1031" t="s">
        <v>120</v>
      </c>
      <c r="DR114" s="1029"/>
      <c r="DS114" s="1029"/>
      <c r="DT114" s="1029"/>
      <c r="DU114" s="1030"/>
      <c r="DV114" s="1032" t="s">
        <v>120</v>
      </c>
      <c r="DW114" s="1033"/>
      <c r="DX114" s="1033"/>
      <c r="DY114" s="1033"/>
      <c r="DZ114" s="1034"/>
    </row>
    <row r="115" spans="1:130" s="226" customFormat="1" ht="26.25" customHeight="1">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120</v>
      </c>
      <c r="AB115" s="1004"/>
      <c r="AC115" s="1004"/>
      <c r="AD115" s="1004"/>
      <c r="AE115" s="1005"/>
      <c r="AF115" s="1006" t="s">
        <v>120</v>
      </c>
      <c r="AG115" s="1004"/>
      <c r="AH115" s="1004"/>
      <c r="AI115" s="1004"/>
      <c r="AJ115" s="1005"/>
      <c r="AK115" s="1006" t="s">
        <v>120</v>
      </c>
      <c r="AL115" s="1004"/>
      <c r="AM115" s="1004"/>
      <c r="AN115" s="1004"/>
      <c r="AO115" s="1005"/>
      <c r="AP115" s="1007" t="s">
        <v>379</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120</v>
      </c>
      <c r="BW115" s="990"/>
      <c r="BX115" s="990"/>
      <c r="BY115" s="990"/>
      <c r="BZ115" s="990"/>
      <c r="CA115" s="990">
        <v>46618</v>
      </c>
      <c r="CB115" s="990"/>
      <c r="CC115" s="990"/>
      <c r="CD115" s="990"/>
      <c r="CE115" s="990"/>
      <c r="CF115" s="984">
        <v>0.1</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779922</v>
      </c>
      <c r="DH115" s="1029"/>
      <c r="DI115" s="1029"/>
      <c r="DJ115" s="1029"/>
      <c r="DK115" s="1030"/>
      <c r="DL115" s="1031" t="s">
        <v>120</v>
      </c>
      <c r="DM115" s="1029"/>
      <c r="DN115" s="1029"/>
      <c r="DO115" s="1029"/>
      <c r="DP115" s="1030"/>
      <c r="DQ115" s="1031" t="s">
        <v>379</v>
      </c>
      <c r="DR115" s="1029"/>
      <c r="DS115" s="1029"/>
      <c r="DT115" s="1029"/>
      <c r="DU115" s="1030"/>
      <c r="DV115" s="1032" t="s">
        <v>120</v>
      </c>
      <c r="DW115" s="1033"/>
      <c r="DX115" s="1033"/>
      <c r="DY115" s="1033"/>
      <c r="DZ115" s="1034"/>
    </row>
    <row r="116" spans="1:130" s="226" customFormat="1" ht="26.25" customHeight="1">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120</v>
      </c>
      <c r="AG116" s="1029"/>
      <c r="AH116" s="1029"/>
      <c r="AI116" s="1029"/>
      <c r="AJ116" s="1030"/>
      <c r="AK116" s="1031" t="s">
        <v>120</v>
      </c>
      <c r="AL116" s="1029"/>
      <c r="AM116" s="1029"/>
      <c r="AN116" s="1029"/>
      <c r="AO116" s="1030"/>
      <c r="AP116" s="1032" t="s">
        <v>120</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120</v>
      </c>
      <c r="BW116" s="990"/>
      <c r="BX116" s="990"/>
      <c r="BY116" s="990"/>
      <c r="BZ116" s="990"/>
      <c r="CA116" s="990" t="s">
        <v>120</v>
      </c>
      <c r="CB116" s="990"/>
      <c r="CC116" s="990"/>
      <c r="CD116" s="990"/>
      <c r="CE116" s="990"/>
      <c r="CF116" s="984" t="s">
        <v>120</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120</v>
      </c>
      <c r="DH116" s="1029"/>
      <c r="DI116" s="1029"/>
      <c r="DJ116" s="1029"/>
      <c r="DK116" s="1030"/>
      <c r="DL116" s="1031" t="s">
        <v>120</v>
      </c>
      <c r="DM116" s="1029"/>
      <c r="DN116" s="1029"/>
      <c r="DO116" s="1029"/>
      <c r="DP116" s="1030"/>
      <c r="DQ116" s="1031" t="s">
        <v>379</v>
      </c>
      <c r="DR116" s="1029"/>
      <c r="DS116" s="1029"/>
      <c r="DT116" s="1029"/>
      <c r="DU116" s="1030"/>
      <c r="DV116" s="1032" t="s">
        <v>120</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14564066</v>
      </c>
      <c r="AB117" s="1047"/>
      <c r="AC117" s="1047"/>
      <c r="AD117" s="1047"/>
      <c r="AE117" s="1048"/>
      <c r="AF117" s="1049">
        <v>14267612</v>
      </c>
      <c r="AG117" s="1047"/>
      <c r="AH117" s="1047"/>
      <c r="AI117" s="1047"/>
      <c r="AJ117" s="1048"/>
      <c r="AK117" s="1049">
        <v>14572042</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379</v>
      </c>
      <c r="BW117" s="990"/>
      <c r="BX117" s="990"/>
      <c r="BY117" s="990"/>
      <c r="BZ117" s="990"/>
      <c r="CA117" s="990" t="s">
        <v>120</v>
      </c>
      <c r="CB117" s="990"/>
      <c r="CC117" s="990"/>
      <c r="CD117" s="990"/>
      <c r="CE117" s="990"/>
      <c r="CF117" s="984" t="s">
        <v>120</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379</v>
      </c>
      <c r="DM117" s="1029"/>
      <c r="DN117" s="1029"/>
      <c r="DO117" s="1029"/>
      <c r="DP117" s="1030"/>
      <c r="DQ117" s="1031" t="s">
        <v>379</v>
      </c>
      <c r="DR117" s="1029"/>
      <c r="DS117" s="1029"/>
      <c r="DT117" s="1029"/>
      <c r="DU117" s="1030"/>
      <c r="DV117" s="1032" t="s">
        <v>120</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298</v>
      </c>
      <c r="AG118" s="955"/>
      <c r="AH118" s="955"/>
      <c r="AI118" s="955"/>
      <c r="AJ118" s="956"/>
      <c r="AK118" s="954" t="s">
        <v>297</v>
      </c>
      <c r="AL118" s="955"/>
      <c r="AM118" s="955"/>
      <c r="AN118" s="955"/>
      <c r="AO118" s="956"/>
      <c r="AP118" s="1041" t="s">
        <v>423</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120</v>
      </c>
      <c r="BR118" s="1068"/>
      <c r="BS118" s="1068"/>
      <c r="BT118" s="1068"/>
      <c r="BU118" s="1068"/>
      <c r="BV118" s="1068" t="s">
        <v>120</v>
      </c>
      <c r="BW118" s="1068"/>
      <c r="BX118" s="1068"/>
      <c r="BY118" s="1068"/>
      <c r="BZ118" s="1068"/>
      <c r="CA118" s="1068" t="s">
        <v>120</v>
      </c>
      <c r="CB118" s="1068"/>
      <c r="CC118" s="1068"/>
      <c r="CD118" s="1068"/>
      <c r="CE118" s="1068"/>
      <c r="CF118" s="984" t="s">
        <v>379</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120</v>
      </c>
      <c r="DR118" s="1029"/>
      <c r="DS118" s="1029"/>
      <c r="DT118" s="1029"/>
      <c r="DU118" s="1030"/>
      <c r="DV118" s="1032" t="s">
        <v>120</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379</v>
      </c>
      <c r="AG119" s="962"/>
      <c r="AH119" s="962"/>
      <c r="AI119" s="962"/>
      <c r="AJ119" s="963"/>
      <c r="AK119" s="964" t="s">
        <v>379</v>
      </c>
      <c r="AL119" s="962"/>
      <c r="AM119" s="962"/>
      <c r="AN119" s="962"/>
      <c r="AO119" s="963"/>
      <c r="AP119" s="965" t="s">
        <v>120</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453</v>
      </c>
      <c r="BP119" s="1076"/>
      <c r="BQ119" s="1067">
        <v>173134114</v>
      </c>
      <c r="BR119" s="1068"/>
      <c r="BS119" s="1068"/>
      <c r="BT119" s="1068"/>
      <c r="BU119" s="1068"/>
      <c r="BV119" s="1068">
        <v>174052216</v>
      </c>
      <c r="BW119" s="1068"/>
      <c r="BX119" s="1068"/>
      <c r="BY119" s="1068"/>
      <c r="BZ119" s="1068"/>
      <c r="CA119" s="1068">
        <v>179434018</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379</v>
      </c>
      <c r="DM119" s="1054"/>
      <c r="DN119" s="1054"/>
      <c r="DO119" s="1054"/>
      <c r="DP119" s="1055"/>
      <c r="DQ119" s="1053" t="s">
        <v>120</v>
      </c>
      <c r="DR119" s="1054"/>
      <c r="DS119" s="1054"/>
      <c r="DT119" s="1054"/>
      <c r="DU119" s="1055"/>
      <c r="DV119" s="1056" t="s">
        <v>120</v>
      </c>
      <c r="DW119" s="1057"/>
      <c r="DX119" s="1057"/>
      <c r="DY119" s="1057"/>
      <c r="DZ119" s="1058"/>
    </row>
    <row r="120" spans="1:130" s="226" customFormat="1" ht="26.25" customHeight="1">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13077613</v>
      </c>
      <c r="BR120" s="997"/>
      <c r="BS120" s="997"/>
      <c r="BT120" s="997"/>
      <c r="BU120" s="997"/>
      <c r="BV120" s="997">
        <v>13379004</v>
      </c>
      <c r="BW120" s="997"/>
      <c r="BX120" s="997"/>
      <c r="BY120" s="997"/>
      <c r="BZ120" s="997"/>
      <c r="CA120" s="997">
        <v>11664146</v>
      </c>
      <c r="CB120" s="997"/>
      <c r="CC120" s="997"/>
      <c r="CD120" s="997"/>
      <c r="CE120" s="997"/>
      <c r="CF120" s="1011">
        <v>24.5</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56491184</v>
      </c>
      <c r="DH120" s="997"/>
      <c r="DI120" s="997"/>
      <c r="DJ120" s="997"/>
      <c r="DK120" s="997"/>
      <c r="DL120" s="997">
        <v>54203751</v>
      </c>
      <c r="DM120" s="997"/>
      <c r="DN120" s="997"/>
      <c r="DO120" s="997"/>
      <c r="DP120" s="997"/>
      <c r="DQ120" s="997">
        <v>53076818</v>
      </c>
      <c r="DR120" s="997"/>
      <c r="DS120" s="997"/>
      <c r="DT120" s="997"/>
      <c r="DU120" s="997"/>
      <c r="DV120" s="998">
        <v>111.4</v>
      </c>
      <c r="DW120" s="998"/>
      <c r="DX120" s="998"/>
      <c r="DY120" s="998"/>
      <c r="DZ120" s="999"/>
    </row>
    <row r="121" spans="1:130" s="226" customFormat="1" ht="26.25" customHeight="1">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379</v>
      </c>
      <c r="AG121" s="1029"/>
      <c r="AH121" s="1029"/>
      <c r="AI121" s="1029"/>
      <c r="AJ121" s="1030"/>
      <c r="AK121" s="1031" t="s">
        <v>120</v>
      </c>
      <c r="AL121" s="1029"/>
      <c r="AM121" s="1029"/>
      <c r="AN121" s="1029"/>
      <c r="AO121" s="1030"/>
      <c r="AP121" s="1032" t="s">
        <v>120</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17028012</v>
      </c>
      <c r="BR121" s="990"/>
      <c r="BS121" s="990"/>
      <c r="BT121" s="990"/>
      <c r="BU121" s="990"/>
      <c r="BV121" s="990">
        <v>15562163</v>
      </c>
      <c r="BW121" s="990"/>
      <c r="BX121" s="990"/>
      <c r="BY121" s="990"/>
      <c r="BZ121" s="990"/>
      <c r="CA121" s="990">
        <v>15033593</v>
      </c>
      <c r="CB121" s="990"/>
      <c r="CC121" s="990"/>
      <c r="CD121" s="990"/>
      <c r="CE121" s="990"/>
      <c r="CF121" s="984">
        <v>31.6</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4036692</v>
      </c>
      <c r="DH121" s="990"/>
      <c r="DI121" s="990"/>
      <c r="DJ121" s="990"/>
      <c r="DK121" s="990"/>
      <c r="DL121" s="990">
        <v>3793841</v>
      </c>
      <c r="DM121" s="990"/>
      <c r="DN121" s="990"/>
      <c r="DO121" s="990"/>
      <c r="DP121" s="990"/>
      <c r="DQ121" s="990">
        <v>3973249</v>
      </c>
      <c r="DR121" s="990"/>
      <c r="DS121" s="990"/>
      <c r="DT121" s="990"/>
      <c r="DU121" s="990"/>
      <c r="DV121" s="991">
        <v>8.3000000000000007</v>
      </c>
      <c r="DW121" s="991"/>
      <c r="DX121" s="991"/>
      <c r="DY121" s="991"/>
      <c r="DZ121" s="992"/>
    </row>
    <row r="122" spans="1:130" s="226" customFormat="1" ht="26.25" customHeight="1">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120</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102593271</v>
      </c>
      <c r="BR122" s="1068"/>
      <c r="BS122" s="1068"/>
      <c r="BT122" s="1068"/>
      <c r="BU122" s="1068"/>
      <c r="BV122" s="1068">
        <v>101189567</v>
      </c>
      <c r="BW122" s="1068"/>
      <c r="BX122" s="1068"/>
      <c r="BY122" s="1068"/>
      <c r="BZ122" s="1068"/>
      <c r="CA122" s="1068">
        <v>101876770</v>
      </c>
      <c r="CB122" s="1068"/>
      <c r="CC122" s="1068"/>
      <c r="CD122" s="1068"/>
      <c r="CE122" s="1068"/>
      <c r="CF122" s="1088">
        <v>213.9</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t="s">
        <v>120</v>
      </c>
      <c r="DH122" s="990"/>
      <c r="DI122" s="990"/>
      <c r="DJ122" s="990"/>
      <c r="DK122" s="990"/>
      <c r="DL122" s="990">
        <v>109841</v>
      </c>
      <c r="DM122" s="990"/>
      <c r="DN122" s="990"/>
      <c r="DO122" s="990"/>
      <c r="DP122" s="990"/>
      <c r="DQ122" s="990">
        <v>195468</v>
      </c>
      <c r="DR122" s="990"/>
      <c r="DS122" s="990"/>
      <c r="DT122" s="990"/>
      <c r="DU122" s="990"/>
      <c r="DV122" s="991">
        <v>0.4</v>
      </c>
      <c r="DW122" s="991"/>
      <c r="DX122" s="991"/>
      <c r="DY122" s="991"/>
      <c r="DZ122" s="992"/>
    </row>
    <row r="123" spans="1:130" s="226" customFormat="1" ht="26.25" customHeight="1">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120</v>
      </c>
      <c r="AB123" s="1029"/>
      <c r="AC123" s="1029"/>
      <c r="AD123" s="1029"/>
      <c r="AE123" s="1030"/>
      <c r="AF123" s="1031" t="s">
        <v>120</v>
      </c>
      <c r="AG123" s="1029"/>
      <c r="AH123" s="1029"/>
      <c r="AI123" s="1029"/>
      <c r="AJ123" s="1030"/>
      <c r="AK123" s="1031" t="s">
        <v>120</v>
      </c>
      <c r="AL123" s="1029"/>
      <c r="AM123" s="1029"/>
      <c r="AN123" s="1029"/>
      <c r="AO123" s="1030"/>
      <c r="AP123" s="1032" t="s">
        <v>120</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464</v>
      </c>
      <c r="BP123" s="1076"/>
      <c r="BQ123" s="1135">
        <v>132698896</v>
      </c>
      <c r="BR123" s="1136"/>
      <c r="BS123" s="1136"/>
      <c r="BT123" s="1136"/>
      <c r="BU123" s="1136"/>
      <c r="BV123" s="1136">
        <v>130130734</v>
      </c>
      <c r="BW123" s="1136"/>
      <c r="BX123" s="1136"/>
      <c r="BY123" s="1136"/>
      <c r="BZ123" s="1136"/>
      <c r="CA123" s="1136">
        <v>128574509</v>
      </c>
      <c r="CB123" s="1136"/>
      <c r="CC123" s="1136"/>
      <c r="CD123" s="1136"/>
      <c r="CE123" s="1136"/>
      <c r="CF123" s="1069"/>
      <c r="CG123" s="1070"/>
      <c r="CH123" s="1070"/>
      <c r="CI123" s="1070"/>
      <c r="CJ123" s="1071"/>
      <c r="CK123" s="1080"/>
      <c r="CL123" s="1081"/>
      <c r="CM123" s="1081"/>
      <c r="CN123" s="1081"/>
      <c r="CO123" s="1082"/>
      <c r="CP123" s="1090" t="s">
        <v>465</v>
      </c>
      <c r="CQ123" s="1091"/>
      <c r="CR123" s="1091"/>
      <c r="CS123" s="1091"/>
      <c r="CT123" s="1091"/>
      <c r="CU123" s="1091"/>
      <c r="CV123" s="1091"/>
      <c r="CW123" s="1091"/>
      <c r="CX123" s="1091"/>
      <c r="CY123" s="1091"/>
      <c r="CZ123" s="1091"/>
      <c r="DA123" s="1091"/>
      <c r="DB123" s="1091"/>
      <c r="DC123" s="1091"/>
      <c r="DD123" s="1091"/>
      <c r="DE123" s="1091"/>
      <c r="DF123" s="1092"/>
      <c r="DG123" s="1028">
        <v>204912</v>
      </c>
      <c r="DH123" s="1029"/>
      <c r="DI123" s="1029"/>
      <c r="DJ123" s="1029"/>
      <c r="DK123" s="1030"/>
      <c r="DL123" s="1031">
        <v>154309</v>
      </c>
      <c r="DM123" s="1029"/>
      <c r="DN123" s="1029"/>
      <c r="DO123" s="1029"/>
      <c r="DP123" s="1030"/>
      <c r="DQ123" s="1031">
        <v>111161</v>
      </c>
      <c r="DR123" s="1029"/>
      <c r="DS123" s="1029"/>
      <c r="DT123" s="1029"/>
      <c r="DU123" s="1030"/>
      <c r="DV123" s="1032">
        <v>0.2</v>
      </c>
      <c r="DW123" s="1033"/>
      <c r="DX123" s="1033"/>
      <c r="DY123" s="1033"/>
      <c r="DZ123" s="1034"/>
    </row>
    <row r="124" spans="1:130" s="226" customFormat="1" ht="26.25" customHeight="1" thickBot="1">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120</v>
      </c>
      <c r="AG124" s="1029"/>
      <c r="AH124" s="1029"/>
      <c r="AI124" s="1029"/>
      <c r="AJ124" s="1030"/>
      <c r="AK124" s="1031" t="s">
        <v>120</v>
      </c>
      <c r="AL124" s="1029"/>
      <c r="AM124" s="1029"/>
      <c r="AN124" s="1029"/>
      <c r="AO124" s="1030"/>
      <c r="AP124" s="1032" t="s">
        <v>120</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85.3</v>
      </c>
      <c r="BR124" s="1098"/>
      <c r="BS124" s="1098"/>
      <c r="BT124" s="1098"/>
      <c r="BU124" s="1098"/>
      <c r="BV124" s="1098">
        <v>93</v>
      </c>
      <c r="BW124" s="1098"/>
      <c r="BX124" s="1098"/>
      <c r="BY124" s="1098"/>
      <c r="BZ124" s="1098"/>
      <c r="CA124" s="1098">
        <v>106.7</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v>307773</v>
      </c>
      <c r="DH124" s="1054"/>
      <c r="DI124" s="1054"/>
      <c r="DJ124" s="1054"/>
      <c r="DK124" s="1055"/>
      <c r="DL124" s="1053">
        <v>179923</v>
      </c>
      <c r="DM124" s="1054"/>
      <c r="DN124" s="1054"/>
      <c r="DO124" s="1054"/>
      <c r="DP124" s="1055"/>
      <c r="DQ124" s="1053">
        <v>113076</v>
      </c>
      <c r="DR124" s="1054"/>
      <c r="DS124" s="1054"/>
      <c r="DT124" s="1054"/>
      <c r="DU124" s="1055"/>
      <c r="DV124" s="1056">
        <v>0.2</v>
      </c>
      <c r="DW124" s="1057"/>
      <c r="DX124" s="1057"/>
      <c r="DY124" s="1057"/>
      <c r="DZ124" s="1058"/>
    </row>
    <row r="125" spans="1:130" s="226" customFormat="1" ht="26.25" customHeight="1">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379</v>
      </c>
      <c r="DR125" s="997"/>
      <c r="DS125" s="997"/>
      <c r="DT125" s="997"/>
      <c r="DU125" s="997"/>
      <c r="DV125" s="998" t="s">
        <v>120</v>
      </c>
      <c r="DW125" s="998"/>
      <c r="DX125" s="998"/>
      <c r="DY125" s="998"/>
      <c r="DZ125" s="999"/>
    </row>
    <row r="126" spans="1:130" s="226" customFormat="1" ht="26.25" customHeight="1" thickBot="1">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120</v>
      </c>
      <c r="AB126" s="1029"/>
      <c r="AC126" s="1029"/>
      <c r="AD126" s="1029"/>
      <c r="AE126" s="1030"/>
      <c r="AF126" s="1031" t="s">
        <v>120</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120</v>
      </c>
      <c r="AB127" s="1029"/>
      <c r="AC127" s="1029"/>
      <c r="AD127" s="1029"/>
      <c r="AE127" s="1030"/>
      <c r="AF127" s="1031" t="s">
        <v>379</v>
      </c>
      <c r="AG127" s="1029"/>
      <c r="AH127" s="1029"/>
      <c r="AI127" s="1029"/>
      <c r="AJ127" s="1030"/>
      <c r="AK127" s="1031" t="s">
        <v>120</v>
      </c>
      <c r="AL127" s="1029"/>
      <c r="AM127" s="1029"/>
      <c r="AN127" s="1029"/>
      <c r="AO127" s="1030"/>
      <c r="AP127" s="1032" t="s">
        <v>379</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v>1691080</v>
      </c>
      <c r="AB128" s="1118"/>
      <c r="AC128" s="1118"/>
      <c r="AD128" s="1118"/>
      <c r="AE128" s="1119"/>
      <c r="AF128" s="1120">
        <v>1403837</v>
      </c>
      <c r="AG128" s="1118"/>
      <c r="AH128" s="1118"/>
      <c r="AI128" s="1118"/>
      <c r="AJ128" s="1119"/>
      <c r="AK128" s="1120">
        <v>1585905</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120</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120</v>
      </c>
      <c r="DH128" s="1110"/>
      <c r="DI128" s="1110"/>
      <c r="DJ128" s="1110"/>
      <c r="DK128" s="1110"/>
      <c r="DL128" s="1110" t="s">
        <v>120</v>
      </c>
      <c r="DM128" s="1110"/>
      <c r="DN128" s="1110"/>
      <c r="DO128" s="1110"/>
      <c r="DP128" s="1110"/>
      <c r="DQ128" s="1110">
        <v>46618</v>
      </c>
      <c r="DR128" s="1110"/>
      <c r="DS128" s="1110"/>
      <c r="DT128" s="1110"/>
      <c r="DU128" s="1110"/>
      <c r="DV128" s="1111">
        <v>0.1</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55911113</v>
      </c>
      <c r="AB129" s="1029"/>
      <c r="AC129" s="1029"/>
      <c r="AD129" s="1029"/>
      <c r="AE129" s="1030"/>
      <c r="AF129" s="1031">
        <v>55753351</v>
      </c>
      <c r="AG129" s="1029"/>
      <c r="AH129" s="1029"/>
      <c r="AI129" s="1029"/>
      <c r="AJ129" s="1030"/>
      <c r="AK129" s="1031">
        <v>56298806</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120</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8543130</v>
      </c>
      <c r="AB130" s="1029"/>
      <c r="AC130" s="1029"/>
      <c r="AD130" s="1029"/>
      <c r="AE130" s="1030"/>
      <c r="AF130" s="1031">
        <v>8558073</v>
      </c>
      <c r="AG130" s="1029"/>
      <c r="AH130" s="1029"/>
      <c r="AI130" s="1029"/>
      <c r="AJ130" s="1030"/>
      <c r="AK130" s="1031">
        <v>8661822</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9.1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47367983</v>
      </c>
      <c r="AB131" s="1054"/>
      <c r="AC131" s="1054"/>
      <c r="AD131" s="1054"/>
      <c r="AE131" s="1055"/>
      <c r="AF131" s="1053">
        <v>47195278</v>
      </c>
      <c r="AG131" s="1054"/>
      <c r="AH131" s="1054"/>
      <c r="AI131" s="1054"/>
      <c r="AJ131" s="1055"/>
      <c r="AK131" s="1053">
        <v>47636984</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v>106.7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9.1408916439999999</v>
      </c>
      <c r="AB132" s="1170"/>
      <c r="AC132" s="1170"/>
      <c r="AD132" s="1170"/>
      <c r="AE132" s="1171"/>
      <c r="AF132" s="1172">
        <v>9.1231627030000002</v>
      </c>
      <c r="AG132" s="1170"/>
      <c r="AH132" s="1170"/>
      <c r="AI132" s="1170"/>
      <c r="AJ132" s="1171"/>
      <c r="AK132" s="1172">
        <v>9.0776422340000007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9.3000000000000007</v>
      </c>
      <c r="AB133" s="1153"/>
      <c r="AC133" s="1153"/>
      <c r="AD133" s="1153"/>
      <c r="AE133" s="1154"/>
      <c r="AF133" s="1152">
        <v>9.1</v>
      </c>
      <c r="AG133" s="1153"/>
      <c r="AH133" s="1153"/>
      <c r="AI133" s="1153"/>
      <c r="AJ133" s="1154"/>
      <c r="AK133" s="1152">
        <v>9.1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VazWkIDRgdrLyfqTdoPHAKSnwCRUDJ5P2njXnd40hJKmlP9U9txZqF7ytpxrPxKlWcqOk3xD8Yz2SLSFygyrQ==" saltValue="yKBcNQ3aO4SnpYfpqCrh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b6WzvhmdAuyGMkf7cqahPCYm23mYG40w45pKf/K6HOl6MStgzx98IS0vct9/hJY+0RpzrCq4FP91JYgFeAVcA==" saltValue="7P4b/kB35s1SehyIJ/Sq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Rl7y4SBERlo5kyaa759a/hiRQtbznFs5StLCcl7RlAIjyvULebIUF27CYLYys/27+m8RhaYG9NeKyslpPd8EQ==" saltValue="1T3GMQynwsD0E19DYcfX7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16482864</v>
      </c>
      <c r="AP9" s="292">
        <v>60323</v>
      </c>
      <c r="AQ9" s="293">
        <v>56080</v>
      </c>
      <c r="AR9" s="294">
        <v>7.6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399614</v>
      </c>
      <c r="AP10" s="295">
        <v>1462</v>
      </c>
      <c r="AQ10" s="296">
        <v>3754</v>
      </c>
      <c r="AR10" s="297">
        <v>-61.1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107311</v>
      </c>
      <c r="AP11" s="295">
        <v>393</v>
      </c>
      <c r="AQ11" s="296">
        <v>2189</v>
      </c>
      <c r="AR11" s="297">
        <v>-82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v>203445</v>
      </c>
      <c r="AP12" s="295">
        <v>745</v>
      </c>
      <c r="AQ12" s="296">
        <v>1449</v>
      </c>
      <c r="AR12" s="297">
        <v>-48.6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v>234906</v>
      </c>
      <c r="AP13" s="295">
        <v>860</v>
      </c>
      <c r="AQ13" s="296">
        <v>54</v>
      </c>
      <c r="AR13" s="297">
        <v>1492.6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588535</v>
      </c>
      <c r="AP14" s="295">
        <v>2154</v>
      </c>
      <c r="AQ14" s="296">
        <v>1875</v>
      </c>
      <c r="AR14" s="297">
        <v>14.9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432610</v>
      </c>
      <c r="AP15" s="295">
        <v>1583</v>
      </c>
      <c r="AQ15" s="296">
        <v>1160</v>
      </c>
      <c r="AR15" s="297">
        <v>36.5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-1060098</v>
      </c>
      <c r="AP16" s="295">
        <v>-3880</v>
      </c>
      <c r="AQ16" s="296">
        <v>-3977</v>
      </c>
      <c r="AR16" s="297">
        <v>-2.4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17389187</v>
      </c>
      <c r="AP17" s="295">
        <v>63640</v>
      </c>
      <c r="AQ17" s="296">
        <v>62584</v>
      </c>
      <c r="AR17" s="297">
        <v>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6.54</v>
      </c>
      <c r="AP21" s="308">
        <v>6.17</v>
      </c>
      <c r="AQ21" s="309">
        <v>0.37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100.1</v>
      </c>
      <c r="AP22" s="313">
        <v>100.1</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9360006</v>
      </c>
      <c r="AP32" s="322">
        <v>34255</v>
      </c>
      <c r="AQ32" s="323">
        <v>31427</v>
      </c>
      <c r="AR32" s="324">
        <v>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519</v>
      </c>
      <c r="AP33" s="322" t="s">
        <v>519</v>
      </c>
      <c r="AQ33" s="323">
        <v>3</v>
      </c>
      <c r="AR33" s="324" t="s">
        <v>519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v>65000</v>
      </c>
      <c r="AP34" s="322">
        <v>238</v>
      </c>
      <c r="AQ34" s="323">
        <v>30</v>
      </c>
      <c r="AR34" s="324">
        <v>693.3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5130959</v>
      </c>
      <c r="AP35" s="322">
        <v>18778</v>
      </c>
      <c r="AQ35" s="323">
        <v>10730</v>
      </c>
      <c r="AR35" s="324">
        <v>75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v>16077</v>
      </c>
      <c r="AP36" s="322">
        <v>59</v>
      </c>
      <c r="AQ36" s="323">
        <v>463</v>
      </c>
      <c r="AR36" s="324">
        <v>-87.3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t="s">
        <v>519</v>
      </c>
      <c r="AP37" s="322" t="s">
        <v>519</v>
      </c>
      <c r="AQ37" s="323">
        <v>1052</v>
      </c>
      <c r="AR37" s="324" t="s">
        <v>519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t="s">
        <v>519</v>
      </c>
      <c r="AP38" s="325" t="s">
        <v>519</v>
      </c>
      <c r="AQ38" s="326">
        <v>1</v>
      </c>
      <c r="AR38" s="314" t="s">
        <v>519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v>-1585905</v>
      </c>
      <c r="AP39" s="322">
        <v>-5804</v>
      </c>
      <c r="AQ39" s="323">
        <v>-7904</v>
      </c>
      <c r="AR39" s="324">
        <v>-26.6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-8661822</v>
      </c>
      <c r="AP40" s="322">
        <v>-31700</v>
      </c>
      <c r="AQ40" s="323">
        <v>-27308</v>
      </c>
      <c r="AR40" s="324">
        <v>16.100000000000001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4324315</v>
      </c>
      <c r="AP41" s="322">
        <v>15826</v>
      </c>
      <c r="AQ41" s="323">
        <v>8493</v>
      </c>
      <c r="AR41" s="324">
        <v>86.3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12737576</v>
      </c>
      <c r="AN51" s="344">
        <v>46649</v>
      </c>
      <c r="AO51" s="345">
        <v>46.3</v>
      </c>
      <c r="AP51" s="346">
        <v>41235</v>
      </c>
      <c r="AQ51" s="347">
        <v>5.6</v>
      </c>
      <c r="AR51" s="348">
        <v>40.700000000000003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5827310</v>
      </c>
      <c r="AN52" s="352">
        <v>21341</v>
      </c>
      <c r="AO52" s="353">
        <v>46.1</v>
      </c>
      <c r="AP52" s="354">
        <v>22086</v>
      </c>
      <c r="AQ52" s="355">
        <v>4.2</v>
      </c>
      <c r="AR52" s="356">
        <v>41.9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14420243</v>
      </c>
      <c r="AN53" s="344">
        <v>52813</v>
      </c>
      <c r="AO53" s="345">
        <v>13.2</v>
      </c>
      <c r="AP53" s="346">
        <v>41862</v>
      </c>
      <c r="AQ53" s="347">
        <v>1.5</v>
      </c>
      <c r="AR53" s="348">
        <v>11.7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7656943</v>
      </c>
      <c r="AN54" s="352">
        <v>28043</v>
      </c>
      <c r="AO54" s="353">
        <v>31.4</v>
      </c>
      <c r="AP54" s="354">
        <v>23710</v>
      </c>
      <c r="AQ54" s="355">
        <v>7.4</v>
      </c>
      <c r="AR54" s="356">
        <v>24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12067595</v>
      </c>
      <c r="AN55" s="344">
        <v>44196</v>
      </c>
      <c r="AO55" s="345">
        <v>-16.3</v>
      </c>
      <c r="AP55" s="346">
        <v>43554</v>
      </c>
      <c r="AQ55" s="347">
        <v>4</v>
      </c>
      <c r="AR55" s="348">
        <v>-20.3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6858857</v>
      </c>
      <c r="AN56" s="352">
        <v>25120</v>
      </c>
      <c r="AO56" s="353">
        <v>-10.4</v>
      </c>
      <c r="AP56" s="354">
        <v>24811</v>
      </c>
      <c r="AQ56" s="355">
        <v>4.5999999999999996</v>
      </c>
      <c r="AR56" s="356">
        <v>-15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23558618</v>
      </c>
      <c r="AN57" s="344">
        <v>86222</v>
      </c>
      <c r="AO57" s="345">
        <v>95.1</v>
      </c>
      <c r="AP57" s="346">
        <v>42581</v>
      </c>
      <c r="AQ57" s="347">
        <v>-2.2000000000000002</v>
      </c>
      <c r="AR57" s="348">
        <v>97.3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16742717</v>
      </c>
      <c r="AN58" s="352">
        <v>61277</v>
      </c>
      <c r="AO58" s="353">
        <v>143.9</v>
      </c>
      <c r="AP58" s="354">
        <v>24354</v>
      </c>
      <c r="AQ58" s="355">
        <v>-1.8</v>
      </c>
      <c r="AR58" s="356">
        <v>145.69999999999999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28597312</v>
      </c>
      <c r="AN59" s="344">
        <v>104659</v>
      </c>
      <c r="AO59" s="345">
        <v>21.4</v>
      </c>
      <c r="AP59" s="346">
        <v>45426</v>
      </c>
      <c r="AQ59" s="347">
        <v>6.7</v>
      </c>
      <c r="AR59" s="348">
        <v>14.7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15201973</v>
      </c>
      <c r="AN60" s="352">
        <v>55635</v>
      </c>
      <c r="AO60" s="353">
        <v>-9.1999999999999993</v>
      </c>
      <c r="AP60" s="354">
        <v>24508</v>
      </c>
      <c r="AQ60" s="355">
        <v>0.6</v>
      </c>
      <c r="AR60" s="356">
        <v>-9.8000000000000007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18276269</v>
      </c>
      <c r="AN61" s="359">
        <v>66908</v>
      </c>
      <c r="AO61" s="360">
        <v>31.9</v>
      </c>
      <c r="AP61" s="361">
        <v>42932</v>
      </c>
      <c r="AQ61" s="362">
        <v>3.1</v>
      </c>
      <c r="AR61" s="348">
        <v>28.8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10457560</v>
      </c>
      <c r="AN62" s="352">
        <v>38283</v>
      </c>
      <c r="AO62" s="353">
        <v>40.4</v>
      </c>
      <c r="AP62" s="354">
        <v>23894</v>
      </c>
      <c r="AQ62" s="355">
        <v>3</v>
      </c>
      <c r="AR62" s="356">
        <v>37.4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qsVyout3mT8nntaSDi0zw5PIdBhQAuvBwhtHd/GWBdRL4UdUkZBfXf66uuaRyIm0qwkk7k+qbk5qFGPvF/s0A==" saltValue="hIMzjp9F52sHsuY8VYLz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9" scale="62"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A2o1ly4L8zuVac3BkM3Ankv4ZtINYU8uFEVrgQ2Ap1zaj220041XhJSisMkVXfc2l6u6+u04hoexiurkSZ2Rg==" saltValue="/8mk4hG59XSLlULvKy2CZA=="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tnwtKAk8mGLdk4oqfWMXZTedh8+3sjA1XnaN5mhBo4vuAlZYE1uMLUC6Btvg0fTKZpxeHT8BrhElIT/Y27Kg==" saltValue="MYC0n9vsftYJjEuiP2g62w=="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14.91</v>
      </c>
      <c r="G47" s="12">
        <v>17.850000000000001</v>
      </c>
      <c r="H47" s="12">
        <v>17.47</v>
      </c>
      <c r="I47" s="12">
        <v>17.38</v>
      </c>
      <c r="J47" s="13">
        <v>13.46</v>
      </c>
    </row>
    <row r="48" spans="2:10" ht="57.75" customHeight="1">
      <c r="B48" s="14"/>
      <c r="C48" s="1214" t="s">
        <v>4</v>
      </c>
      <c r="D48" s="1214"/>
      <c r="E48" s="1215"/>
      <c r="F48" s="15">
        <v>7.84</v>
      </c>
      <c r="G48" s="16">
        <v>5.49</v>
      </c>
      <c r="H48" s="16">
        <v>7.87</v>
      </c>
      <c r="I48" s="16">
        <v>4.2</v>
      </c>
      <c r="J48" s="17">
        <v>6.61</v>
      </c>
    </row>
    <row r="49" spans="2:10" ht="57.75" customHeight="1" thickBot="1">
      <c r="B49" s="18"/>
      <c r="C49" s="1216" t="s">
        <v>5</v>
      </c>
      <c r="D49" s="1216"/>
      <c r="E49" s="1217"/>
      <c r="F49" s="19">
        <v>2</v>
      </c>
      <c r="G49" s="20">
        <v>0.77</v>
      </c>
      <c r="H49" s="20">
        <v>2.06</v>
      </c>
      <c r="I49" s="20" t="s">
        <v>551</v>
      </c>
      <c r="J49" s="21" t="s">
        <v>552</v>
      </c>
    </row>
    <row r="50" spans="2:10" ht="13.5" customHeight="1"/>
    <row r="51" spans="2:10" ht="13.5" hidden="1" customHeight="1"/>
    <row r="52" spans="2:10" ht="13.5" hidden="1" customHeight="1"/>
    <row r="53" spans="2:10" ht="13.5" hidden="1" customHeight="1"/>
  </sheetData>
  <sheetProtection algorithmName="SHA-512" hashValue="Zqbxm37u0ibsAiHSYtzHsS2kjrtOnjdE++7dhM5qYwuzmYgI417p3Vuqy9G/OyvST13gO5+jQZWpCOkhvs7bvQ==" saltValue="wjpSvdLTocNy3Q93Yaq6yQ=="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2019-10-31T04:31:45Z</cp:lastPrinted>
  <dcterms:created xsi:type="dcterms:W3CDTF">2019-02-14T01:46:10Z</dcterms:created>
  <dcterms:modified xsi:type="dcterms:W3CDTF">2019-10-31T04:45:55Z</dcterms:modified>
  <cp:category/>
</cp:coreProperties>
</file>