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s="1"/>
  <c r="DG42" i="10"/>
  <c r="CQ42" i="10"/>
  <c r="CO42" i="10" s="1"/>
  <c r="BY42" i="10"/>
  <c r="BE42" i="10"/>
  <c r="AM42" i="10"/>
  <c r="U42" i="10"/>
  <c r="E42" i="10"/>
  <c r="C42" i="10" s="1"/>
  <c r="DG41" i="10"/>
  <c r="CQ41" i="10"/>
  <c r="CO41" i="10"/>
  <c r="BY41" i="10"/>
  <c r="BE41" i="10"/>
  <c r="AM41" i="10"/>
  <c r="U41" i="10"/>
  <c r="E41" i="10"/>
  <c r="C41" i="10" s="1"/>
  <c r="DG40" i="10"/>
  <c r="CQ40" i="10"/>
  <c r="CO40" i="10"/>
  <c r="BY40" i="10"/>
  <c r="BE40" i="10"/>
  <c r="AM40" i="10"/>
  <c r="U40" i="10"/>
  <c r="E40" i="10"/>
  <c r="C40" i="10" s="1"/>
  <c r="DG39" i="10"/>
  <c r="CQ39" i="10"/>
  <c r="CO39" i="10"/>
  <c r="BY39" i="10"/>
  <c r="BE39" i="10"/>
  <c r="AM39" i="10"/>
  <c r="U39" i="10"/>
  <c r="E39" i="10"/>
  <c r="C39" i="10" s="1"/>
  <c r="DG38" i="10"/>
  <c r="CQ38" i="10"/>
  <c r="CO38" i="10"/>
  <c r="BY38" i="10"/>
  <c r="BE38" i="10"/>
  <c r="AM38" i="10"/>
  <c r="U38" i="10"/>
  <c r="E38" i="10"/>
  <c r="C38" i="10" s="1"/>
  <c r="DG37" i="10"/>
  <c r="CQ37" i="10"/>
  <c r="CO37" i="10"/>
  <c r="BY37" i="10"/>
  <c r="BE37" i="10"/>
  <c r="AM37" i="10"/>
  <c r="U37" i="10"/>
  <c r="E37" i="10"/>
  <c r="C37" i="10" s="1"/>
  <c r="DG36" i="10"/>
  <c r="CQ36" i="10"/>
  <c r="CO36" i="10"/>
  <c r="BY36" i="10"/>
  <c r="BE36" i="10"/>
  <c r="AM36" i="10"/>
  <c r="W36" i="10"/>
  <c r="E36" i="10"/>
  <c r="C36" i="10"/>
  <c r="DG35" i="10"/>
  <c r="CQ35" i="10"/>
  <c r="CO35" i="10" s="1"/>
  <c r="BY35" i="10"/>
  <c r="BG35" i="10"/>
  <c r="AM35" i="10"/>
  <c r="W35" i="10"/>
  <c r="E35" i="10"/>
  <c r="DG34" i="10"/>
  <c r="CQ34" i="10"/>
  <c r="CO34" i="10" s="1"/>
  <c r="BY34" i="10"/>
  <c r="BG34" i="10"/>
  <c r="AO34" i="10"/>
  <c r="W34" i="10"/>
  <c r="E34" i="10"/>
  <c r="C34" i="10" s="1"/>
  <c r="C35" i="10" s="1"/>
  <c r="U34" i="10" l="1"/>
  <c r="U35" i="10" s="1"/>
  <c r="U36" i="10" s="1"/>
  <c r="AM34" i="10"/>
  <c r="BE34" i="10" s="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<sst xmlns="http://schemas.openxmlformats.org/spreadsheetml/2006/main" count="1087" uniqueCount="552">
  <si>
    <t>組合等が起こした地方債の元利償還金に対する負担金等</t>
  </si>
  <si>
    <t>一時借入金の利子</t>
    <rPh sb="0" eb="2">
      <t>イチジ</t>
    </rPh>
    <rPh sb="2" eb="5">
      <t>カリイレキン</t>
    </rPh>
    <rPh sb="6" eb="8">
      <t>リシ</t>
    </rPh>
    <phoneticPr fontId="31"/>
  </si>
  <si>
    <t>標準財政規模比（％）</t>
  </si>
  <si>
    <t>茨城県市町村総合事務組合(県民交通災害共済事業特別会計)</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</si>
  <si>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</si>
  <si>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</si>
  <si>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</si>
  <si>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</si>
  <si>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</si>
  <si>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</si>
  <si>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</si>
  <si>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</si>
  <si>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</si>
  <si>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</si>
  <si>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</si>
  <si>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※2　減債基金
　　積立状況等</t>
    <rPh sb="3" eb="5">
      <t>ゲンサイ</t>
    </rPh>
    <rPh sb="5" eb="7">
      <t>キキン</t>
    </rPh>
    <rPh sb="10" eb="12">
      <t>ツミタテ</t>
    </rPh>
    <rPh sb="12" eb="14">
      <t>ジョウキョウ</t>
    </rPh>
    <rPh sb="14" eb="15">
      <t>トウ</t>
    </rPh>
    <phoneticPr fontId="5"/>
  </si>
  <si>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</si>
  <si>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</si>
  <si>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</si>
  <si>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</si>
  <si>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</si>
  <si>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</si>
  <si>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</si>
  <si>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</si>
  <si>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</si>
  <si>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</si>
  <si>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</si>
  <si>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</si>
  <si>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</si>
  <si>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</si>
  <si>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</si>
  <si>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</si>
  <si>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</si>
  <si>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</si>
  <si>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</si>
  <si>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</si>
  <si>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</si>
  <si>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</si>
  <si>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</si>
  <si>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</si>
  <si>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</si>
  <si>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</si>
  <si>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</si>
  <si>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</si>
  <si>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</si>
  <si>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</si>
  <si>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</si>
  <si>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増減率  (％)</t>
    <rPh sb="0" eb="2">
      <t>ゾウゲン</t>
    </rPh>
    <rPh sb="2" eb="3">
      <t>リツ</t>
    </rPh>
    <phoneticPr fontId="5"/>
  </si>
  <si>
    <t>一時借入金の利子</t>
  </si>
  <si>
    <t>算入公債費等</t>
  </si>
  <si>
    <t>平成30年度　財政状況資料集</t>
  </si>
  <si>
    <t>(A)－(B)</t>
  </si>
  <si>
    <t>(注釈)</t>
    <rPh sb="1" eb="2">
      <t>チュウ</t>
    </rPh>
    <rPh sb="2" eb="3">
      <t>シャク</t>
    </rPh>
    <phoneticPr fontId="5"/>
  </si>
  <si>
    <t>当該団体
からの
補助金</t>
  </si>
  <si>
    <t>実質公債費比率の分子</t>
  </si>
  <si>
    <t>国有提供交付金(特別区財調交付金)</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</si>
  <si>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</si>
  <si>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</si>
  <si>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</si>
  <si>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</si>
  <si>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2"/>
  </si>
  <si>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</si>
  <si>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</si>
  <si>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</si>
  <si>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</si>
  <si>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</si>
  <si>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</si>
  <si>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</si>
  <si>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</si>
  <si>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</si>
  <si>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</si>
  <si>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</si>
  <si>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</si>
  <si>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</si>
  <si>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</si>
  <si>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</si>
  <si>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</si>
  <si>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</si>
  <si>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</si>
  <si>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</si>
  <si>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</si>
  <si>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</si>
  <si>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</si>
  <si>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</si>
  <si>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</si>
  <si>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</si>
  <si>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</si>
  <si>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</si>
  <si>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茨城県後期高齢者医療広域連合(一般会計)</t>
    <rPh sb="15" eb="17">
      <t>イッパン</t>
    </rPh>
    <rPh sb="17" eb="19">
      <t>カイケイ</t>
    </rPh>
    <phoneticPr fontId="5"/>
  </si>
  <si>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</si>
  <si>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</si>
  <si>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</si>
  <si>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</si>
  <si>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1"/>
  </si>
  <si>
    <t>充当可能特定歳入</t>
  </si>
  <si>
    <t>第3次</t>
    <rPh sb="0" eb="1">
      <t>ダイ</t>
    </rPh>
    <rPh sb="2" eb="3">
      <t>ジ</t>
    </rPh>
    <phoneticPr fontId="5"/>
  </si>
  <si>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</si>
  <si>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</si>
  <si>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</si>
  <si>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</si>
  <si>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</si>
  <si>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</si>
  <si>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</si>
  <si>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</si>
  <si>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</si>
  <si>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</si>
  <si>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</si>
  <si>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</si>
  <si>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</si>
  <si>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</si>
  <si>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</si>
  <si>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</si>
  <si>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</si>
  <si>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</si>
  <si>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</si>
  <si>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</si>
  <si>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</si>
  <si>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3"/>
  </si>
  <si>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</si>
  <si>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</si>
  <si>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</si>
  <si>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</si>
  <si>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</si>
  <si>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</si>
  <si>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</si>
  <si>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</si>
  <si>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</si>
  <si>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</si>
  <si>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</si>
  <si>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</si>
  <si>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</si>
  <si>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</si>
  <si>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</si>
  <si>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いわゆる五省協定等に係るもの</t>
    <rPh sb="4" eb="6">
      <t>ゴショウ</t>
    </rPh>
    <rPh sb="6" eb="9">
      <t>キョウテイトウ</t>
    </rPh>
    <rPh sb="10" eb="11">
      <t>カカ</t>
    </rPh>
    <phoneticPr fontId="31"/>
  </si>
  <si>
    <t>茨城県</t>
  </si>
  <si>
    <t>地方道路公社に係る将来負担額</t>
    <rPh sb="0" eb="2">
      <t>チホウ</t>
    </rPh>
    <rPh sb="2" eb="4">
      <t>ドウロ</t>
    </rPh>
    <rPh sb="4" eb="6">
      <t>コウシャ</t>
    </rPh>
    <rPh sb="7" eb="8">
      <t>カカ</t>
    </rPh>
    <rPh sb="9" eb="11">
      <t>ショウライ</t>
    </rPh>
    <rPh sb="11" eb="14">
      <t>フタンガク</t>
    </rPh>
    <phoneticPr fontId="31"/>
  </si>
  <si>
    <t>市町村類型</t>
  </si>
  <si>
    <t>Ⅰ－２</t>
  </si>
  <si>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</si>
  <si>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</si>
  <si>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</si>
  <si>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</si>
  <si>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</si>
  <si>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</si>
  <si>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平成29年度(千円)</t>
    <rPh sb="0" eb="2">
      <t>ヘイセイ</t>
    </rPh>
    <rPh sb="4" eb="6">
      <t>ネンド</t>
    </rPh>
    <phoneticPr fontId="5"/>
  </si>
  <si>
    <t>つくばみらい市</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</si>
  <si>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</si>
  <si>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　　　うち純固定資産税</t>
  </si>
  <si>
    <t>交通</t>
  </si>
  <si>
    <t>対比（％）</t>
    <rPh sb="0" eb="2">
      <t>タイヒ</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</si>
  <si>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</si>
  <si>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</si>
  <si>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</si>
  <si>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1"/>
  </si>
  <si>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</si>
  <si>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</si>
  <si>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</si>
  <si>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</si>
  <si>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</si>
  <si>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</si>
  <si>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</si>
  <si>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地方特例交付金</t>
  </si>
  <si>
    <t>地方交付税種地</t>
    <rPh sb="0" eb="2">
      <t>チホウ</t>
    </rPh>
    <rPh sb="2" eb="5">
      <t>コウフゼイ</t>
    </rPh>
    <rPh sb="5" eb="6">
      <t>シュ</t>
    </rPh>
    <rPh sb="6" eb="7">
      <t>チ</t>
    </rPh>
    <phoneticPr fontId="5"/>
  </si>
  <si>
    <t>2-5</t>
  </si>
  <si>
    <t>会計名</t>
    <rPh sb="0" eb="2">
      <t>カイケイ</t>
    </rPh>
    <rPh sb="2" eb="3">
      <t>メイ</t>
    </rPh>
    <phoneticPr fontId="5"/>
  </si>
  <si>
    <t>(Ｅ)</t>
  </si>
  <si>
    <t>歳入歳出差引</t>
  </si>
  <si>
    <t>　　(※1)</t>
  </si>
  <si>
    <t>首都</t>
    <rPh sb="0" eb="2">
      <t>シュト</t>
    </rPh>
    <phoneticPr fontId="5"/>
  </si>
  <si>
    <t>参考</t>
    <rPh sb="0" eb="2">
      <t>サンコウ</t>
    </rPh>
    <phoneticPr fontId="5"/>
  </si>
  <si>
    <t>○</t>
  </si>
  <si>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</si>
  <si>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</si>
  <si>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</si>
  <si>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</si>
  <si>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</si>
  <si>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</si>
  <si>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</si>
  <si>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</si>
  <si>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31"/>
  </si>
  <si>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</si>
  <si>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</si>
  <si>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</si>
  <si>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22年国調(人)</t>
    <rPh sb="2" eb="3">
      <t>ネン</t>
    </rPh>
    <rPh sb="3" eb="4">
      <t>コク</t>
    </rPh>
    <rPh sb="4" eb="5">
      <t>チョウ</t>
    </rPh>
    <phoneticPr fontId="5"/>
  </si>
  <si>
    <t>法適用企業</t>
  </si>
  <si>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</si>
  <si>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</si>
  <si>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</si>
  <si>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</si>
  <si>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</si>
  <si>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</si>
  <si>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</si>
  <si>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　扶助費</t>
  </si>
  <si>
    <t>　うち、健全化法施行規則附則第三条に係る負担見込額</t>
  </si>
  <si>
    <t>10.5</t>
  </si>
  <si>
    <t>　将来負担比率</t>
    <rPh sb="1" eb="3">
      <t>ショウライ</t>
    </rPh>
    <rPh sb="3" eb="5">
      <t>フタン</t>
    </rPh>
    <rPh sb="5" eb="7">
      <t>ヒリツ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</si>
  <si>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</si>
  <si>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</si>
  <si>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</si>
  <si>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</si>
  <si>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</si>
  <si>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</si>
  <si>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</si>
  <si>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</si>
  <si>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31.01.01(人)</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</si>
  <si>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</si>
  <si>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</si>
  <si>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</si>
  <si>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茨城県つくばみらい市</t>
  </si>
  <si>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</si>
  <si>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</si>
  <si>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</si>
  <si>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</si>
  <si>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</si>
  <si>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</si>
  <si>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1"/>
  </si>
  <si>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</si>
  <si>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</si>
  <si>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</si>
  <si>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</si>
  <si>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H28</t>
  </si>
  <si>
    <t>30.01.01(人)</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</si>
  <si>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</si>
  <si>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</si>
  <si>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後期高齢者医療特別会計</t>
  </si>
  <si>
    <t>基準財政収入額</t>
  </si>
  <si>
    <t>0.1</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</si>
  <si>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</si>
  <si>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</si>
  <si>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</si>
  <si>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</si>
  <si>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</si>
  <si>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</si>
  <si>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</si>
  <si>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</si>
  <si>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</si>
  <si>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</si>
  <si>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</si>
  <si>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</si>
  <si>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</si>
  <si>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</si>
  <si>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市営分譲住宅特別会計</t>
  </si>
  <si>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</si>
  <si>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</si>
  <si>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</si>
  <si>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</si>
  <si>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</si>
  <si>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</si>
  <si>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</si>
  <si>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</si>
  <si>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</si>
  <si>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</si>
  <si>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</si>
  <si>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</si>
  <si>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</si>
  <si>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</si>
  <si>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</si>
  <si>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</si>
  <si>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</si>
  <si>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</si>
  <si>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</si>
  <si>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</si>
  <si>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</si>
  <si>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</si>
  <si>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</si>
  <si>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</si>
  <si>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5"/>
  </si>
  <si>
    <t>H25末</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</si>
  <si>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</si>
  <si>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</si>
  <si>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4"/>
  </si>
  <si>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</si>
  <si>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</si>
  <si>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</si>
  <si>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</si>
  <si>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</si>
  <si>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</si>
  <si>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</si>
  <si>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</si>
  <si>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</si>
  <si>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茨城県後期高齢者医療広域連合(後期高齢者医療特別会計)</t>
  </si>
  <si>
    <t>将来負担の状況</t>
  </si>
  <si>
    <t>▲ 9.24</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</si>
  <si>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</si>
  <si>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</si>
  <si>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</si>
  <si>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</si>
  <si>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</si>
  <si>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</si>
  <si>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</si>
  <si>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</si>
  <si>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</si>
  <si>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</si>
  <si>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</si>
  <si>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</si>
  <si>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</si>
  <si>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</si>
  <si>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</si>
  <si>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</si>
  <si>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</si>
  <si>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</si>
  <si>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</si>
  <si>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</si>
  <si>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</si>
  <si>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</si>
  <si>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</si>
  <si>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</si>
  <si>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3"/>
  </si>
  <si>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</si>
  <si>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</si>
  <si>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</si>
  <si>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</si>
  <si>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</si>
  <si>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</si>
  <si>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</si>
  <si>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</si>
  <si>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</si>
  <si>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</si>
  <si>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</si>
  <si>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</si>
  <si>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</si>
  <si>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</si>
  <si>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</si>
  <si>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</si>
  <si>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</si>
  <si>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</si>
  <si>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1"/>
  </si>
  <si>
    <t>総務費</t>
  </si>
  <si>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</si>
  <si>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</si>
  <si>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</si>
  <si>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</si>
  <si>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</si>
  <si>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</si>
  <si>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</si>
  <si>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</si>
  <si>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</si>
  <si>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</si>
  <si>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</si>
  <si>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</si>
  <si>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</si>
  <si>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</si>
  <si>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</si>
  <si>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</si>
  <si>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</si>
  <si>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</si>
  <si>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</si>
  <si>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</si>
  <si>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</si>
  <si>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</si>
  <si>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</si>
  <si>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</si>
  <si>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</si>
  <si>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4"/>
  </si>
  <si>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</si>
  <si>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</si>
  <si>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</si>
  <si>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</si>
  <si>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</si>
  <si>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</si>
  <si>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</si>
  <si>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</si>
  <si>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</si>
  <si>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</si>
  <si>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</si>
  <si>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</si>
  <si>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</si>
  <si>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</si>
  <si>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</si>
  <si>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</si>
  <si>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</si>
  <si>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</si>
  <si>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</si>
  <si>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3"/>
  </si>
  <si>
    <t>H27</t>
  </si>
  <si>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</si>
  <si>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</si>
  <si>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</si>
  <si>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</si>
  <si>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</si>
  <si>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</si>
  <si>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</si>
  <si>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</si>
  <si>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都道府県支出金</t>
  </si>
  <si>
    <t>平成30年度</t>
    <rPh sb="0" eb="2">
      <t>ヘイセイ</t>
    </rPh>
    <rPh sb="4" eb="6">
      <t>ネンド</t>
    </rPh>
    <phoneticPr fontId="5"/>
  </si>
  <si>
    <t xml:space="preserve"> H26</t>
  </si>
  <si>
    <t>現年</t>
    <rPh sb="0" eb="1">
      <t>ゲン</t>
    </rPh>
    <rPh sb="1" eb="2">
      <t>ネン</t>
    </rPh>
    <phoneticPr fontId="5"/>
  </si>
  <si>
    <t>　うち元金</t>
  </si>
  <si>
    <t>繰入金</t>
  </si>
  <si>
    <t>国営土地改良事業に係るもの</t>
    <rPh sb="0" eb="2">
      <t>コクエイ</t>
    </rPh>
    <rPh sb="2" eb="4">
      <t>トチ</t>
    </rPh>
    <rPh sb="4" eb="6">
      <t>カイリョウ</t>
    </rPh>
    <rPh sb="6" eb="8">
      <t>ジギョウ</t>
    </rPh>
    <rPh sb="9" eb="10">
      <t>カカ</t>
    </rPh>
    <phoneticPr fontId="31"/>
  </si>
  <si>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</si>
  <si>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</si>
  <si>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</si>
  <si>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</si>
  <si>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</si>
  <si>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</si>
  <si>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</si>
  <si>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</si>
  <si>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</si>
  <si>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</si>
  <si>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</si>
  <si>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</si>
  <si>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1"/>
  </si>
  <si>
    <t>下水道</t>
  </si>
  <si>
    <t>財政再生基準</t>
  </si>
  <si>
    <t>再差引収支</t>
    <rPh sb="0" eb="1">
      <t>サイ</t>
    </rPh>
    <rPh sb="1" eb="3">
      <t>サシヒキ</t>
    </rPh>
    <rPh sb="3" eb="5">
      <t>シュウシ</t>
    </rPh>
    <phoneticPr fontId="5"/>
  </si>
  <si>
    <t>　うち臨時財政対策債</t>
  </si>
  <si>
    <t>歳入合計</t>
  </si>
  <si>
    <t>加入世帯数(世帯)</t>
  </si>
  <si>
    <t>工業用水道</t>
  </si>
  <si>
    <t>　繰出金</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</si>
  <si>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</si>
  <si>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</si>
  <si>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</si>
  <si>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</si>
  <si>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</si>
  <si>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</si>
  <si>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</si>
  <si>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</si>
  <si>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</si>
  <si>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</si>
  <si>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</si>
  <si>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3"/>
  </si>
  <si>
    <t>利根川水系県南水防事務組合(一般会計)</t>
  </si>
  <si>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</si>
  <si>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</si>
  <si>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</si>
  <si>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</si>
  <si>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</si>
  <si>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</si>
  <si>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</si>
  <si>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</si>
  <si>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</si>
  <si>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</si>
  <si>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</si>
  <si>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</si>
  <si>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</si>
  <si>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</si>
  <si>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</si>
  <si>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1"/>
  </si>
  <si>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</si>
  <si>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</si>
  <si>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</si>
  <si>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</si>
  <si>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</si>
  <si>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</si>
  <si>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</si>
  <si>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</si>
  <si>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</si>
  <si>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</si>
  <si>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</si>
  <si>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</si>
  <si>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</si>
  <si>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公共下水道事業特別会計</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</si>
  <si>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</si>
  <si>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</si>
  <si>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</si>
  <si>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</si>
  <si>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</si>
  <si>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</si>
  <si>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</si>
  <si>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</si>
  <si>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</si>
  <si>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</si>
  <si>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平成28年度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</si>
  <si>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</si>
  <si>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</si>
  <si>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将来負担比率</t>
    <rPh sb="0" eb="2">
      <t>ショウライ</t>
    </rPh>
    <rPh sb="2" eb="4">
      <t>フタン</t>
    </rPh>
    <rPh sb="4" eb="6">
      <t>ヒリツ</t>
    </rPh>
    <phoneticPr fontId="33"/>
  </si>
  <si>
    <t>PFI事業に係るもの</t>
    <rPh sb="3" eb="5">
      <t>ジギョウ</t>
    </rPh>
    <rPh sb="6" eb="7">
      <t>カカ</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</si>
  <si>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31"/>
  </si>
  <si>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</si>
  <si>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</si>
  <si>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</si>
  <si>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</si>
  <si>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</si>
  <si>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</si>
  <si>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</si>
  <si>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</si>
  <si>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</si>
  <si>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</si>
  <si>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</si>
  <si>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</si>
  <si>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地域福祉基金</t>
    <rPh sb="0" eb="2">
      <t>チイキ</t>
    </rPh>
    <rPh sb="2" eb="4">
      <t>フクシ</t>
    </rPh>
    <rPh sb="4" eb="6">
      <t>キキン</t>
    </rPh>
    <phoneticPr fontId="37"/>
  </si>
  <si>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</si>
  <si>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</si>
  <si>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</si>
  <si>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</si>
  <si>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</si>
  <si>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</si>
  <si>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</si>
  <si>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</si>
  <si>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</si>
  <si>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3"/>
  </si>
  <si>
    <t>平成30年度</t>
    <rPh sb="0" eb="2">
      <t>ヘイセイ</t>
    </rPh>
    <rPh sb="4" eb="6">
      <t>ネンド</t>
    </rPh>
    <phoneticPr fontId="33"/>
  </si>
  <si>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</si>
  <si>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</si>
  <si>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</si>
  <si>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</si>
  <si>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</si>
  <si>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</si>
  <si>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</si>
  <si>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</si>
  <si>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</si>
  <si>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</si>
  <si>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 2.81</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</si>
  <si>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</si>
  <si>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</si>
  <si>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</si>
  <si>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8"/>
  </si>
  <si>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</si>
  <si>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</si>
  <si>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</si>
  <si>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</si>
  <si>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</si>
  <si>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</si>
  <si>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</si>
  <si>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</si>
  <si>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</si>
  <si>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</si>
  <si>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</si>
  <si>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</si>
  <si>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</si>
  <si>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H30</t>
  </si>
  <si>
    <t>▲ 0.19</t>
  </si>
  <si>
    <t>▲ 7.11</t>
  </si>
  <si>
    <t>その他会計（赤字）</t>
  </si>
  <si>
    <t>H27末</t>
  </si>
  <si>
    <t>H26末</t>
  </si>
  <si>
    <t>H28末</t>
  </si>
  <si>
    <t>H29末</t>
  </si>
  <si>
    <t>茨城県市町村総合事務組合(一般会計)</t>
  </si>
  <si>
    <t>茨城県租税債権管理機構(一般会計)</t>
  </si>
  <si>
    <t>常総衛生組合(一般会計)</t>
  </si>
  <si>
    <t>取手市外２市火葬場組合(一般会計)</t>
  </si>
  <si>
    <t>常総広域市町村圏事務組合(一般会計)</t>
  </si>
  <si>
    <t>取手地方広域下水道組合(一般会計)</t>
  </si>
  <si>
    <t>公共施設整備基金</t>
    <rPh sb="0" eb="2">
      <t>コウキョウ</t>
    </rPh>
    <rPh sb="2" eb="4">
      <t>シセツ</t>
    </rPh>
    <rPh sb="4" eb="6">
      <t>セイビ</t>
    </rPh>
    <rPh sb="6" eb="8">
      <t>キキン</t>
    </rPh>
    <phoneticPr fontId="37"/>
  </si>
  <si>
    <t>ふるさと創生基金</t>
    <rPh sb="4" eb="6">
      <t>ソウセイ</t>
    </rPh>
    <rPh sb="6" eb="8">
      <t>キキン</t>
    </rPh>
    <phoneticPr fontId="37"/>
  </si>
  <si>
    <t>ふるさとづくり基金</t>
    <rPh sb="7" eb="9">
      <t>キキン</t>
    </rPh>
    <phoneticPr fontId="37"/>
  </si>
  <si>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</si>
  <si>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</si>
  <si>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</si>
  <si>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</si>
  <si>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</si>
  <si>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</si>
  <si>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</si>
  <si>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</si>
  <si>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</si>
  <si>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</si>
  <si>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</si>
  <si>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r>
      <t>　将来負担比率は，類似団体平均を3.8ポイント下回り，地方債の償還が進んだことにより，前年度より15.6ポイント減少している。
　また，有形固定資産減価償却率は，類似団体平均を14.1ポイント下回っているが，前年度に完了した富士見ヶ丘小学校，学校給食センター等の減価償却費が計上された影響により，前年度より2.4ポイント増加している。
　今後，将来負担比率等に留意し，地方債を効果的に活用しながら，公共施設等の総合管理に関する指針に基づき，</t>
    </r>
    <r>
      <rPr>
        <sz val="11"/>
        <rFont val="ＭＳ Ｐゴシック"/>
        <family val="3"/>
        <charset val="128"/>
      </rPr>
      <t>計画的に修繕等を実施し，</t>
    </r>
    <r>
      <rPr>
        <sz val="11"/>
        <color indexed="8"/>
        <rFont val="ＭＳ Ｐゴシック"/>
        <family val="3"/>
        <charset val="128"/>
      </rPr>
      <t>公共施設等の管理を適正に行っていく。</t>
    </r>
    <rPh sb="1" eb="3">
      <t>ショウライ</t>
    </rPh>
    <rPh sb="3" eb="5">
      <t>フタン</t>
    </rPh>
    <rPh sb="5" eb="7">
      <t>ヒリツ</t>
    </rPh>
    <rPh sb="27" eb="30">
      <t>チホウサイ</t>
    </rPh>
    <rPh sb="31" eb="33">
      <t>ショウカン</t>
    </rPh>
    <rPh sb="34" eb="35">
      <t>スス</t>
    </rPh>
    <rPh sb="68" eb="70">
      <t>ユウケイ</t>
    </rPh>
    <rPh sb="70" eb="79">
      <t>コテイシサンゲンカショウキャクリツ</t>
    </rPh>
    <rPh sb="81" eb="83">
      <t>ルイジ</t>
    </rPh>
    <rPh sb="83" eb="85">
      <t>ダンタイ</t>
    </rPh>
    <rPh sb="85" eb="87">
      <t>ヘイキン</t>
    </rPh>
    <rPh sb="96" eb="98">
      <t>シタマワ</t>
    </rPh>
    <rPh sb="104" eb="107">
      <t>ゼンネンド</t>
    </rPh>
    <rPh sb="108" eb="110">
      <t>カンリョウ</t>
    </rPh>
    <rPh sb="117" eb="120">
      <t>ショウガッコウ</t>
    </rPh>
    <rPh sb="121" eb="123">
      <t>ガッコウ</t>
    </rPh>
    <rPh sb="123" eb="125">
      <t>キュウショク</t>
    </rPh>
    <rPh sb="129" eb="130">
      <t>トウ</t>
    </rPh>
    <rPh sb="131" eb="133">
      <t>ゲンカ</t>
    </rPh>
    <rPh sb="133" eb="135">
      <t>ショウキャク</t>
    </rPh>
    <rPh sb="135" eb="136">
      <t>ヒ</t>
    </rPh>
    <rPh sb="137" eb="139">
      <t>ケイジョウ</t>
    </rPh>
    <rPh sb="142" eb="144">
      <t>エイキョウ</t>
    </rPh>
    <rPh sb="148" eb="151">
      <t>ゼンネンド</t>
    </rPh>
    <rPh sb="160" eb="162">
      <t>ゾウカ</t>
    </rPh>
    <rPh sb="169" eb="171">
      <t>コンゴ</t>
    </rPh>
    <rPh sb="172" eb="174">
      <t>ショウライ</t>
    </rPh>
    <rPh sb="174" eb="176">
      <t>フタン</t>
    </rPh>
    <rPh sb="176" eb="178">
      <t>ヒリツ</t>
    </rPh>
    <rPh sb="178" eb="179">
      <t>トウ</t>
    </rPh>
    <rPh sb="180" eb="182">
      <t>リュウイ</t>
    </rPh>
    <rPh sb="184" eb="187">
      <t>チホウサイ</t>
    </rPh>
    <rPh sb="188" eb="190">
      <t>コウカ</t>
    </rPh>
    <rPh sb="190" eb="191">
      <t>テキ</t>
    </rPh>
    <rPh sb="192" eb="194">
      <t>カツヨウ</t>
    </rPh>
    <rPh sb="216" eb="217">
      <t>モト</t>
    </rPh>
    <phoneticPr fontId="5"/>
  </si>
  <si>
    <r>
      <t>　将来負担比率は，類似団体平均を3.8ポイント下回り，地方債現在高の減少，標準財政規模の増加により，前年度より15.6ポイント減少している。
　また，実質公債費率は，類似団体平均を2.2ポイント下回り，標準税収入額の増加等により，前年度より0.2ポイント減少している。
　今後，将来負担比率等に留意し，地方債を効果的に活用しながら，公共施設等の総合管理に関する指針に基づき</t>
    </r>
    <r>
      <rPr>
        <sz val="11"/>
        <rFont val="ＭＳ Ｐゴシック"/>
        <family val="3"/>
        <charset val="128"/>
      </rPr>
      <t>，計画的に修繕等を実施し，</t>
    </r>
    <r>
      <rPr>
        <sz val="11"/>
        <color indexed="8"/>
        <rFont val="ＭＳ Ｐゴシック"/>
        <family val="3"/>
        <charset val="128"/>
      </rPr>
      <t>公共施設等の管理を適正に行っていく。</t>
    </r>
    <rPh sb="1" eb="3">
      <t>ショウライ</t>
    </rPh>
    <rPh sb="3" eb="5">
      <t>フタン</t>
    </rPh>
    <rPh sb="5" eb="7">
      <t>ヒリツ</t>
    </rPh>
    <rPh sb="27" eb="30">
      <t>チホウサイ</t>
    </rPh>
    <rPh sb="30" eb="32">
      <t>ゲンザイ</t>
    </rPh>
    <rPh sb="32" eb="33">
      <t>ダカ</t>
    </rPh>
    <rPh sb="34" eb="36">
      <t>ゲンショウ</t>
    </rPh>
    <rPh sb="37" eb="39">
      <t>ヒョウジュン</t>
    </rPh>
    <rPh sb="39" eb="41">
      <t>ザイセイ</t>
    </rPh>
    <rPh sb="41" eb="43">
      <t>キボ</t>
    </rPh>
    <rPh sb="44" eb="46">
      <t>ゾウカ</t>
    </rPh>
    <rPh sb="50" eb="53">
      <t>ゼンネンド</t>
    </rPh>
    <rPh sb="63" eb="65">
      <t>ゲンショウ</t>
    </rPh>
    <rPh sb="75" eb="77">
      <t>ジッシツ</t>
    </rPh>
    <rPh sb="77" eb="80">
      <t>コウサイヒ</t>
    </rPh>
    <rPh sb="80" eb="81">
      <t>リツ</t>
    </rPh>
    <rPh sb="83" eb="85">
      <t>ルイジ</t>
    </rPh>
    <rPh sb="85" eb="87">
      <t>ダンタイ</t>
    </rPh>
    <rPh sb="87" eb="89">
      <t>ヘイキン</t>
    </rPh>
    <rPh sb="97" eb="99">
      <t>シタマワ</t>
    </rPh>
    <rPh sb="101" eb="103">
      <t>ヒョウジュン</t>
    </rPh>
    <rPh sb="103" eb="104">
      <t>ゼイ</t>
    </rPh>
    <rPh sb="104" eb="106">
      <t>シュウニュウ</t>
    </rPh>
    <rPh sb="106" eb="107">
      <t>ガク</t>
    </rPh>
    <rPh sb="108" eb="110">
      <t>ゾウカ</t>
    </rPh>
    <rPh sb="110" eb="111">
      <t>トウ</t>
    </rPh>
    <rPh sb="115" eb="118">
      <t>ゼンネンド</t>
    </rPh>
    <rPh sb="127" eb="129">
      <t>ゲンショウ</t>
    </rPh>
    <rPh sb="136" eb="138">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</si>
</sst>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2"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color indexed="8"/>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b/>
      <sz val="9"/>
      <color indexed="9"/>
      <name val="ＭＳ ゴシック"/>
      <family val="3"/>
      <charset val="128"/>
    </font>
    <font>
      <sz val="6"/>
      <name val="游ゴシック"/>
      <family val="3"/>
      <charset val="128"/>
    </font>
    <font>
      <sz val="11"/>
      <color indexed="8"/>
      <name val="ＭＳ ゴシック"/>
      <family val="3"/>
      <charset val="128"/>
    </font>
    <font>
      <sz val="11"/>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0" fillId="0" borderId="0">
      <alignment vertical="center"/>
    </xf>
  </cellStyleXfs>
  <cellXfs count="1152">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0" borderId="32" xfId="6" applyFont="1" applyFill="1" applyBorder="1" applyAlignment="1" applyProtection="1">
      <alignment horizontal="left" vertical="center" wrapText="1"/>
      <protection locked="0"/>
    </xf>
    <xf numFmtId="0" fontId="28" fillId="0" borderId="35" xfId="6" applyFont="1" applyFill="1" applyBorder="1" applyAlignment="1" applyProtection="1">
      <alignment horizontal="left" vertical="center" wrapText="1"/>
      <protection locked="0"/>
    </xf>
    <xf numFmtId="0" fontId="28" fillId="6" borderId="64" xfId="6" applyFont="1" applyFill="1" applyBorder="1" applyAlignment="1">
      <alignment horizontal="right" vertical="top"/>
    </xf>
    <xf numFmtId="0" fontId="28" fillId="0" borderId="51" xfId="6" applyFont="1" applyFill="1" applyBorder="1" applyAlignment="1" applyProtection="1">
      <alignment horizontal="left" vertical="center" wrapText="1"/>
      <protection locked="0"/>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protection locked="0"/>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40"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0" fontId="41" fillId="0" borderId="0" xfId="20" applyFont="1">
      <alignment vertical="center"/>
    </xf>
    <xf numFmtId="180" fontId="3" fillId="0" borderId="0" xfId="19"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8" fillId="0" borderId="33"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0" fontId="28" fillId="0" borderId="32" xfId="6" applyFont="1" applyFill="1" applyBorder="1" applyAlignment="1" applyProtection="1">
      <alignment horizontal="left" vertical="center" wrapText="1"/>
      <protection locked="0"/>
    </xf>
    <xf numFmtId="0" fontId="28" fillId="0" borderId="35" xfId="6" applyFont="1" applyFill="1" applyBorder="1" applyAlignment="1" applyProtection="1">
      <alignment horizontal="left" vertical="center" wrapText="1"/>
      <protection locked="0"/>
    </xf>
    <xf numFmtId="0" fontId="28" fillId="0" borderId="51" xfId="6" applyFont="1" applyFill="1" applyBorder="1" applyAlignment="1" applyProtection="1">
      <alignment horizontal="left" vertical="center" wrapText="1"/>
      <protection locked="0"/>
    </xf>
    <xf numFmtId="179" fontId="3" fillId="3" borderId="188" xfId="18" applyNumberFormat="1" applyFont="1" applyFill="1" applyBorder="1" applyAlignment="1">
      <alignment horizontal="center" vertical="center"/>
    </xf>
    <xf numFmtId="179" fontId="3" fillId="3" borderId="74" xfId="18" applyNumberFormat="1" applyFont="1" applyFill="1" applyBorder="1" applyAlignment="1">
      <alignment horizontal="center"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0" fontId="3" fillId="0" borderId="0" xfId="19" applyFont="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3" fontId="3" fillId="3" borderId="0" xfId="18" applyNumberFormat="1" applyFont="1" applyFill="1" applyAlignment="1">
      <alignment horizontal="center" vertical="center" wrapText="1"/>
    </xf>
    <xf numFmtId="179" fontId="3" fillId="3" borderId="0" xfId="18" applyNumberFormat="1" applyFont="1" applyFill="1" applyAlignment="1">
      <alignment horizontal="center" vertical="center"/>
    </xf>
    <xf numFmtId="183" fontId="3" fillId="3" borderId="74" xfId="18" applyNumberFormat="1" applyFont="1" applyFill="1" applyBorder="1" applyAlignment="1">
      <alignment horizontal="center" vertical="center" wrapText="1"/>
    </xf>
    <xf numFmtId="183" fontId="3" fillId="0" borderId="0" xfId="18" applyNumberFormat="1" applyFont="1" applyAlignment="1">
      <alignment horizontal="center" vertical="center" wrapText="1"/>
    </xf>
    <xf numFmtId="184" fontId="1" fillId="0" borderId="0" xfId="19" applyNumberFormat="1" applyAlignment="1">
      <alignment horizontal="center" vertical="center"/>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8989-468B-8074-7EE2779BBF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136876</c:v>
                </c:pt>
                <c:pt idx="1">
                  <c:v>96566</c:v>
                </c:pt>
                <c:pt idx="2">
                  <c:v>90693</c:v>
                </c:pt>
                <c:pt idx="3">
                  <c:v>77921</c:v>
                </c:pt>
                <c:pt idx="4">
                  <c:v>18969</c:v>
                </c:pt>
              </c:numCache>
            </c:numRef>
          </c:val>
          <c:smooth val="0"/>
          <c:extLst xmlns:c16r2="http://schemas.microsoft.com/office/drawing/2015/06/chart">
            <c:ext xmlns:c16="http://schemas.microsoft.com/office/drawing/2014/chart" uri="{C3380CC4-5D6E-409C-BE32-E72D297353CC}">
              <c16:uniqueId val="{00000001-8989-468B-8074-7EE2779BBFEB}"/>
            </c:ext>
          </c:extLst>
        </c:ser>
        <c:dLbls>
          <c:showLegendKey val="0"/>
          <c:showVal val="0"/>
          <c:showCatName val="0"/>
          <c:showSerName val="0"/>
          <c:showPercent val="0"/>
          <c:showBubbleSize val="0"/>
        </c:dLbls>
        <c:marker val="1"/>
        <c:smooth val="0"/>
        <c:axId val="671823176"/>
        <c:axId val="671817688"/>
      </c:lineChart>
      <c:catAx>
        <c:axId val="671823176"/>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671817688"/>
        <c:crosses val="autoZero"/>
        <c:auto val="1"/>
        <c:lblAlgn val="ctr"/>
        <c:lblOffset val="100"/>
        <c:tickLblSkip val="1"/>
        <c:noMultiLvlLbl val="0"/>
      </c:catAx>
      <c:valAx>
        <c:axId val="671817688"/>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671823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xmlns:c16r2="http://schemas.microsoft.com/office/drawing/2015/06/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3.94</c:v>
                </c:pt>
                <c:pt idx="1">
                  <c:v>3.73</c:v>
                </c:pt>
                <c:pt idx="2">
                  <c:v>5.76</c:v>
                </c:pt>
                <c:pt idx="3">
                  <c:v>5.12</c:v>
                </c:pt>
                <c:pt idx="4">
                  <c:v>4.03</c:v>
                </c:pt>
              </c:numCache>
            </c:numRef>
          </c:val>
          <c:extLst xmlns:c16r2="http://schemas.microsoft.com/office/drawing/2015/06/chart">
            <c:ext xmlns:c16="http://schemas.microsoft.com/office/drawing/2014/chart" uri="{C3380CC4-5D6E-409C-BE32-E72D297353CC}">
              <c16:uniqueId val="{00000000-66B9-4B11-90AC-09E0955ED1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40.28</c:v>
                </c:pt>
                <c:pt idx="1">
                  <c:v>38.950000000000003</c:v>
                </c:pt>
                <c:pt idx="2">
                  <c:v>26.97</c:v>
                </c:pt>
                <c:pt idx="3">
                  <c:v>24.81</c:v>
                </c:pt>
                <c:pt idx="4">
                  <c:v>18.16</c:v>
                </c:pt>
              </c:numCache>
            </c:numRef>
          </c:val>
          <c:extLst xmlns:c16r2="http://schemas.microsoft.com/office/drawing/2015/06/chart">
            <c:ext xmlns:c16="http://schemas.microsoft.com/office/drawing/2014/chart" uri="{C3380CC4-5D6E-409C-BE32-E72D297353CC}">
              <c16:uniqueId val="{00000001-66B9-4B11-90AC-09E0955ED1D3}"/>
            </c:ext>
          </c:extLst>
        </c:ser>
        <c:dLbls>
          <c:showLegendKey val="0"/>
          <c:showVal val="0"/>
          <c:showCatName val="0"/>
          <c:showSerName val="0"/>
          <c:showPercent val="0"/>
          <c:showBubbleSize val="0"/>
        </c:dLbls>
        <c:gapWidth val="250"/>
        <c:overlap val="100"/>
        <c:axId val="671815336"/>
        <c:axId val="671818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3.79</c:v>
                </c:pt>
                <c:pt idx="1">
                  <c:v>-0.19</c:v>
                </c:pt>
                <c:pt idx="2">
                  <c:v>-9.24</c:v>
                </c:pt>
                <c:pt idx="3">
                  <c:v>-2.81</c:v>
                </c:pt>
                <c:pt idx="4">
                  <c:v>-7.11</c:v>
                </c:pt>
              </c:numCache>
            </c:numRef>
          </c:val>
          <c:smooth val="0"/>
          <c:extLst xmlns:c16r2="http://schemas.microsoft.com/office/drawing/2015/06/chart">
            <c:ext xmlns:c16="http://schemas.microsoft.com/office/drawing/2014/chart" uri="{C3380CC4-5D6E-409C-BE32-E72D297353CC}">
              <c16:uniqueId val="{00000002-66B9-4B11-90AC-09E0955ED1D3}"/>
            </c:ext>
          </c:extLst>
        </c:ser>
        <c:dLbls>
          <c:showLegendKey val="0"/>
          <c:showVal val="0"/>
          <c:showCatName val="0"/>
          <c:showSerName val="0"/>
          <c:showPercent val="0"/>
          <c:showBubbleSize val="0"/>
        </c:dLbls>
        <c:marker val="1"/>
        <c:smooth val="0"/>
        <c:axId val="671815336"/>
        <c:axId val="671818080"/>
      </c:lineChart>
      <c:catAx>
        <c:axId val="67181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671818080"/>
        <c:crosses val="autoZero"/>
        <c:auto val="1"/>
        <c:lblAlgn val="ctr"/>
        <c:lblOffset val="100"/>
        <c:tickLblSkip val="1"/>
        <c:noMultiLvlLbl val="0"/>
      </c:catAx>
      <c:valAx>
        <c:axId val="67181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67181533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xmlns:c16r2="http://schemas.microsoft.com/office/drawing/2015/06/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C2C-4578-ACDC-3B6F403360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C2C-4578-ACDC-3B6F4033606E}"/>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1.1599999999999999</c:v>
                </c:pt>
                <c:pt idx="2">
                  <c:v>#N/A</c:v>
                </c:pt>
                <c:pt idx="3">
                  <c:v>2.17</c:v>
                </c:pt>
                <c:pt idx="4">
                  <c:v>#N/A</c:v>
                </c:pt>
                <c:pt idx="5">
                  <c:v>1.64</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C2C-4578-ACDC-3B6F4033606E}"/>
            </c:ext>
          </c:extLst>
        </c:ser>
        <c:ser>
          <c:idx val="3"/>
          <c:order val="3"/>
          <c:tx>
            <c:strRef>
              <c:f>データシート!$A$30</c:f>
              <c:strCache>
                <c:ptCount val="1"/>
                <c:pt idx="0">
                  <c:v>市営分譲住宅特別会計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C2C-4578-ACDC-3B6F4033606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0.26</c:v>
                </c:pt>
                <c:pt idx="2">
                  <c:v>#N/A</c:v>
                </c:pt>
                <c:pt idx="3">
                  <c:v>0.17</c:v>
                </c:pt>
                <c:pt idx="4">
                  <c:v>#N/A</c:v>
                </c:pt>
                <c:pt idx="5">
                  <c:v>0.23</c:v>
                </c:pt>
                <c:pt idx="6">
                  <c:v>#N/A</c:v>
                </c:pt>
                <c:pt idx="7">
                  <c:v>0.24</c:v>
                </c:pt>
                <c:pt idx="8">
                  <c:v>#N/A</c:v>
                </c:pt>
                <c:pt idx="9">
                  <c:v>0.09</c:v>
                </c:pt>
              </c:numCache>
            </c:numRef>
          </c:val>
          <c:extLst xmlns:c16r2="http://schemas.microsoft.com/office/drawing/2015/06/chart">
            <c:ext xmlns:c16="http://schemas.microsoft.com/office/drawing/2014/chart" uri="{C3380CC4-5D6E-409C-BE32-E72D297353CC}">
              <c16:uniqueId val="{00000004-EC2C-4578-ACDC-3B6F4033606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1.59</c:v>
                </c:pt>
                <c:pt idx="2">
                  <c:v>#N/A</c:v>
                </c:pt>
                <c:pt idx="3">
                  <c:v>2.21</c:v>
                </c:pt>
                <c:pt idx="4">
                  <c:v>#N/A</c:v>
                </c:pt>
                <c:pt idx="5">
                  <c:v>1.87</c:v>
                </c:pt>
                <c:pt idx="6">
                  <c:v>#N/A</c:v>
                </c:pt>
                <c:pt idx="7">
                  <c:v>1.74</c:v>
                </c:pt>
                <c:pt idx="8">
                  <c:v>#N/A</c:v>
                </c:pt>
                <c:pt idx="9">
                  <c:v>0.28999999999999998</c:v>
                </c:pt>
              </c:numCache>
            </c:numRef>
          </c:val>
          <c:extLst xmlns:c16r2="http://schemas.microsoft.com/office/drawing/2015/06/chart">
            <c:ext xmlns:c16="http://schemas.microsoft.com/office/drawing/2014/chart" uri="{C3380CC4-5D6E-409C-BE32-E72D297353CC}">
              <c16:uniqueId val="{00000005-EC2C-4578-ACDC-3B6F4033606E}"/>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0.59</c:v>
                </c:pt>
                <c:pt idx="2">
                  <c:v>#N/A</c:v>
                </c:pt>
                <c:pt idx="3">
                  <c:v>0.33</c:v>
                </c:pt>
                <c:pt idx="4">
                  <c:v>#N/A</c:v>
                </c:pt>
                <c:pt idx="5">
                  <c:v>0.48</c:v>
                </c:pt>
                <c:pt idx="6">
                  <c:v>#N/A</c:v>
                </c:pt>
                <c:pt idx="7">
                  <c:v>0.64</c:v>
                </c:pt>
                <c:pt idx="8">
                  <c:v>#N/A</c:v>
                </c:pt>
                <c:pt idx="9">
                  <c:v>0.59</c:v>
                </c:pt>
              </c:numCache>
            </c:numRef>
          </c:val>
          <c:extLst xmlns:c16r2="http://schemas.microsoft.com/office/drawing/2015/06/chart">
            <c:ext xmlns:c16="http://schemas.microsoft.com/office/drawing/2014/chart" uri="{C3380CC4-5D6E-409C-BE32-E72D297353CC}">
              <c16:uniqueId val="{00000006-EC2C-4578-ACDC-3B6F4033606E}"/>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0.01</c:v>
                </c:pt>
                <c:pt idx="4">
                  <c:v>#N/A</c:v>
                </c:pt>
                <c:pt idx="5">
                  <c:v>0.01</c:v>
                </c:pt>
                <c:pt idx="6">
                  <c:v>#N/A</c:v>
                </c:pt>
                <c:pt idx="7">
                  <c:v>1.49</c:v>
                </c:pt>
                <c:pt idx="8">
                  <c:v>#N/A</c:v>
                </c:pt>
                <c:pt idx="9">
                  <c:v>1.34</c:v>
                </c:pt>
              </c:numCache>
            </c:numRef>
          </c:val>
          <c:extLst xmlns:c16r2="http://schemas.microsoft.com/office/drawing/2015/06/chart">
            <c:ext xmlns:c16="http://schemas.microsoft.com/office/drawing/2014/chart" uri="{C3380CC4-5D6E-409C-BE32-E72D297353CC}">
              <c16:uniqueId val="{00000007-EC2C-4578-ACDC-3B6F4033606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3.92</c:v>
                </c:pt>
                <c:pt idx="2">
                  <c:v>#N/A</c:v>
                </c:pt>
                <c:pt idx="3">
                  <c:v>3.71</c:v>
                </c:pt>
                <c:pt idx="4">
                  <c:v>#N/A</c:v>
                </c:pt>
                <c:pt idx="5">
                  <c:v>5.74</c:v>
                </c:pt>
                <c:pt idx="6">
                  <c:v>#N/A</c:v>
                </c:pt>
                <c:pt idx="7">
                  <c:v>5.1100000000000003</c:v>
                </c:pt>
                <c:pt idx="8">
                  <c:v>#N/A</c:v>
                </c:pt>
                <c:pt idx="9">
                  <c:v>4.01</c:v>
                </c:pt>
              </c:numCache>
            </c:numRef>
          </c:val>
          <c:extLst xmlns:c16r2="http://schemas.microsoft.com/office/drawing/2015/06/chart">
            <c:ext xmlns:c16="http://schemas.microsoft.com/office/drawing/2014/chart" uri="{C3380CC4-5D6E-409C-BE32-E72D297353CC}">
              <c16:uniqueId val="{00000008-EC2C-4578-ACDC-3B6F4033606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14.98</c:v>
                </c:pt>
                <c:pt idx="2">
                  <c:v>#N/A</c:v>
                </c:pt>
                <c:pt idx="3">
                  <c:v>14.88</c:v>
                </c:pt>
                <c:pt idx="4">
                  <c:v>#N/A</c:v>
                </c:pt>
                <c:pt idx="5">
                  <c:v>13.34</c:v>
                </c:pt>
                <c:pt idx="6">
                  <c:v>#N/A</c:v>
                </c:pt>
                <c:pt idx="7">
                  <c:v>12.06</c:v>
                </c:pt>
                <c:pt idx="8">
                  <c:v>#N/A</c:v>
                </c:pt>
                <c:pt idx="9">
                  <c:v>9.69</c:v>
                </c:pt>
              </c:numCache>
            </c:numRef>
          </c:val>
          <c:extLst xmlns:c16r2="http://schemas.microsoft.com/office/drawing/2015/06/chart">
            <c:ext xmlns:c16="http://schemas.microsoft.com/office/drawing/2014/chart" uri="{C3380CC4-5D6E-409C-BE32-E72D297353CC}">
              <c16:uniqueId val="{00000009-EC2C-4578-ACDC-3B6F4033606E}"/>
            </c:ext>
          </c:extLst>
        </c:ser>
        <c:dLbls>
          <c:showLegendKey val="0"/>
          <c:showVal val="0"/>
          <c:showCatName val="0"/>
          <c:showSerName val="0"/>
          <c:showPercent val="0"/>
          <c:showBubbleSize val="0"/>
        </c:dLbls>
        <c:gapWidth val="150"/>
        <c:overlap val="100"/>
        <c:axId val="671825528"/>
        <c:axId val="671824744"/>
      </c:barChart>
      <c:catAx>
        <c:axId val="67182552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671824744"/>
        <c:crosses val="autoZero"/>
        <c:auto val="1"/>
        <c:lblAlgn val="ctr"/>
        <c:lblOffset val="100"/>
        <c:tickLblSkip val="1"/>
        <c:noMultiLvlLbl val="0"/>
      </c:catAx>
      <c:valAx>
        <c:axId val="671824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67182552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xmlns:c16r2="http://schemas.microsoft.com/office/drawing/2015/06/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1889</c:v>
                </c:pt>
                <c:pt idx="5">
                  <c:v>1923</c:v>
                </c:pt>
                <c:pt idx="8">
                  <c:v>1973</c:v>
                </c:pt>
                <c:pt idx="11">
                  <c:v>2051</c:v>
                </c:pt>
                <c:pt idx="14">
                  <c:v>2126</c:v>
                </c:pt>
              </c:numCache>
            </c:numRef>
          </c:val>
          <c:extLst xmlns:c16r2="http://schemas.microsoft.com/office/drawing/2015/06/chart">
            <c:ext xmlns:c16="http://schemas.microsoft.com/office/drawing/2014/chart" uri="{C3380CC4-5D6E-409C-BE32-E72D297353CC}">
              <c16:uniqueId val="{00000000-E968-48EE-BACD-6895358E55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968-48EE-BACD-6895358E55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56</c:v>
                </c:pt>
                <c:pt idx="3">
                  <c:v>56</c:v>
                </c:pt>
                <c:pt idx="6">
                  <c:v>56</c:v>
                </c:pt>
                <c:pt idx="9">
                  <c:v>56</c:v>
                </c:pt>
                <c:pt idx="12">
                  <c:v>32</c:v>
                </c:pt>
              </c:numCache>
            </c:numRef>
          </c:val>
          <c:extLst xmlns:c16r2="http://schemas.microsoft.com/office/drawing/2015/06/chart">
            <c:ext xmlns:c16="http://schemas.microsoft.com/office/drawing/2014/chart" uri="{C3380CC4-5D6E-409C-BE32-E72D297353CC}">
              <c16:uniqueId val="{00000002-E968-48EE-BACD-6895358E55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532</c:v>
                </c:pt>
                <c:pt idx="3">
                  <c:v>541</c:v>
                </c:pt>
                <c:pt idx="6">
                  <c:v>550</c:v>
                </c:pt>
                <c:pt idx="9">
                  <c:v>508</c:v>
                </c:pt>
                <c:pt idx="12">
                  <c:v>502</c:v>
                </c:pt>
              </c:numCache>
            </c:numRef>
          </c:val>
          <c:extLst xmlns:c16r2="http://schemas.microsoft.com/office/drawing/2015/06/chart">
            <c:ext xmlns:c16="http://schemas.microsoft.com/office/drawing/2014/chart" uri="{C3380CC4-5D6E-409C-BE32-E72D297353CC}">
              <c16:uniqueId val="{00000003-E968-48EE-BACD-6895358E55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537</c:v>
                </c:pt>
                <c:pt idx="3">
                  <c:v>546</c:v>
                </c:pt>
                <c:pt idx="6">
                  <c:v>562</c:v>
                </c:pt>
                <c:pt idx="9">
                  <c:v>548</c:v>
                </c:pt>
                <c:pt idx="12">
                  <c:v>529</c:v>
                </c:pt>
              </c:numCache>
            </c:numRef>
          </c:val>
          <c:extLst xmlns:c16r2="http://schemas.microsoft.com/office/drawing/2015/06/chart">
            <c:ext xmlns:c16="http://schemas.microsoft.com/office/drawing/2014/chart" uri="{C3380CC4-5D6E-409C-BE32-E72D297353CC}">
              <c16:uniqueId val="{00000004-E968-48EE-BACD-6895358E55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5-E968-48EE-BACD-6895358E55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968-48EE-BACD-6895358E55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1485</c:v>
                </c:pt>
                <c:pt idx="3">
                  <c:v>1561</c:v>
                </c:pt>
                <c:pt idx="6">
                  <c:v>1574</c:v>
                </c:pt>
                <c:pt idx="9">
                  <c:v>1638</c:v>
                </c:pt>
                <c:pt idx="12">
                  <c:v>1813</c:v>
                </c:pt>
              </c:numCache>
            </c:numRef>
          </c:val>
          <c:extLst xmlns:c16r2="http://schemas.microsoft.com/office/drawing/2015/06/chart">
            <c:ext xmlns:c16="http://schemas.microsoft.com/office/drawing/2014/chart" uri="{C3380CC4-5D6E-409C-BE32-E72D297353CC}">
              <c16:uniqueId val="{00000007-E968-48EE-BACD-6895358E55B8}"/>
            </c:ext>
          </c:extLst>
        </c:ser>
        <c:dLbls>
          <c:showLegendKey val="0"/>
          <c:showVal val="0"/>
          <c:showCatName val="0"/>
          <c:showSerName val="0"/>
          <c:showPercent val="0"/>
          <c:showBubbleSize val="0"/>
        </c:dLbls>
        <c:gapWidth val="100"/>
        <c:overlap val="100"/>
        <c:axId val="671700480"/>
        <c:axId val="671745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721</c:v>
                </c:pt>
                <c:pt idx="2">
                  <c:v>#N/A</c:v>
                </c:pt>
                <c:pt idx="3">
                  <c:v>#N/A</c:v>
                </c:pt>
                <c:pt idx="4">
                  <c:v>784</c:v>
                </c:pt>
                <c:pt idx="5">
                  <c:v>#N/A</c:v>
                </c:pt>
                <c:pt idx="6">
                  <c:v>#N/A</c:v>
                </c:pt>
                <c:pt idx="7">
                  <c:v>772</c:v>
                </c:pt>
                <c:pt idx="8">
                  <c:v>#N/A</c:v>
                </c:pt>
                <c:pt idx="9">
                  <c:v>#N/A</c:v>
                </c:pt>
                <c:pt idx="10">
                  <c:v>702</c:v>
                </c:pt>
                <c:pt idx="11">
                  <c:v>#N/A</c:v>
                </c:pt>
                <c:pt idx="12">
                  <c:v>#N/A</c:v>
                </c:pt>
                <c:pt idx="13">
                  <c:v>753</c:v>
                </c:pt>
                <c:pt idx="14">
                  <c:v>#N/A</c:v>
                </c:pt>
              </c:numCache>
            </c:numRef>
          </c:val>
          <c:smooth val="0"/>
          <c:extLst xmlns:c16r2="http://schemas.microsoft.com/office/drawing/2015/06/chart">
            <c:ext xmlns:c16="http://schemas.microsoft.com/office/drawing/2014/chart" uri="{C3380CC4-5D6E-409C-BE32-E72D297353CC}">
              <c16:uniqueId val="{00000008-E968-48EE-BACD-6895358E55B8}"/>
            </c:ext>
          </c:extLst>
        </c:ser>
        <c:dLbls>
          <c:showLegendKey val="0"/>
          <c:showVal val="0"/>
          <c:showCatName val="0"/>
          <c:showSerName val="0"/>
          <c:showPercent val="0"/>
          <c:showBubbleSize val="0"/>
        </c:dLbls>
        <c:marker val="1"/>
        <c:smooth val="0"/>
        <c:axId val="671700480"/>
        <c:axId val="671745168"/>
      </c:lineChart>
      <c:catAx>
        <c:axId val="6717004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671745168"/>
        <c:crosses val="autoZero"/>
        <c:auto val="1"/>
        <c:lblAlgn val="ctr"/>
        <c:lblOffset val="100"/>
        <c:tickLblSkip val="1"/>
        <c:noMultiLvlLbl val="0"/>
      </c:catAx>
      <c:valAx>
        <c:axId val="67174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67170048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xmlns:c16r2="http://schemas.microsoft.com/office/drawing/2015/06/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21013</c:v>
                </c:pt>
                <c:pt idx="5">
                  <c:v>20914</c:v>
                </c:pt>
                <c:pt idx="8">
                  <c:v>20934</c:v>
                </c:pt>
                <c:pt idx="11">
                  <c:v>23432</c:v>
                </c:pt>
                <c:pt idx="14">
                  <c:v>22782</c:v>
                </c:pt>
              </c:numCache>
            </c:numRef>
          </c:val>
          <c:extLst xmlns:c16r2="http://schemas.microsoft.com/office/drawing/2015/06/chart">
            <c:ext xmlns:c16="http://schemas.microsoft.com/office/drawing/2014/chart" uri="{C3380CC4-5D6E-409C-BE32-E72D297353CC}">
              <c16:uniqueId val="{00000000-9EEA-45AE-8B3A-EF74A905C2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4348</c:v>
                </c:pt>
                <c:pt idx="5">
                  <c:v>4300</c:v>
                </c:pt>
                <c:pt idx="8">
                  <c:v>4226</c:v>
                </c:pt>
                <c:pt idx="11">
                  <c:v>4025</c:v>
                </c:pt>
                <c:pt idx="14">
                  <c:v>3812</c:v>
                </c:pt>
              </c:numCache>
            </c:numRef>
          </c:val>
          <c:extLst xmlns:c16r2="http://schemas.microsoft.com/office/drawing/2015/06/chart">
            <c:ext xmlns:c16="http://schemas.microsoft.com/office/drawing/2014/chart" uri="{C3380CC4-5D6E-409C-BE32-E72D297353CC}">
              <c16:uniqueId val="{00000001-9EEA-45AE-8B3A-EF74A905C2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7659</c:v>
                </c:pt>
                <c:pt idx="5">
                  <c:v>7571</c:v>
                </c:pt>
                <c:pt idx="8">
                  <c:v>6339</c:v>
                </c:pt>
                <c:pt idx="11">
                  <c:v>5928</c:v>
                </c:pt>
                <c:pt idx="14">
                  <c:v>6273</c:v>
                </c:pt>
              </c:numCache>
            </c:numRef>
          </c:val>
          <c:extLst xmlns:c16r2="http://schemas.microsoft.com/office/drawing/2015/06/chart">
            <c:ext xmlns:c16="http://schemas.microsoft.com/office/drawing/2014/chart" uri="{C3380CC4-5D6E-409C-BE32-E72D297353CC}">
              <c16:uniqueId val="{00000002-9EEA-45AE-8B3A-EF74A905C2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EEA-45AE-8B3A-EF74A905C2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EEA-45AE-8B3A-EF74A905C2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c:v>
                </c:pt>
                <c:pt idx="3">
                  <c:v>11</c:v>
                </c:pt>
                <c:pt idx="6">
                  <c:v>5</c:v>
                </c:pt>
                <c:pt idx="9">
                  <c:v>5</c:v>
                </c:pt>
                <c:pt idx="12">
                  <c:v>2</c:v>
                </c:pt>
              </c:numCache>
            </c:numRef>
          </c:val>
          <c:extLst xmlns:c16r2="http://schemas.microsoft.com/office/drawing/2015/06/chart">
            <c:ext xmlns:c16="http://schemas.microsoft.com/office/drawing/2014/chart" uri="{C3380CC4-5D6E-409C-BE32-E72D297353CC}">
              <c16:uniqueId val="{00000005-9EEA-45AE-8B3A-EF74A905C2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1765</c:v>
                </c:pt>
                <c:pt idx="3">
                  <c:v>1636</c:v>
                </c:pt>
                <c:pt idx="6">
                  <c:v>1685</c:v>
                </c:pt>
                <c:pt idx="9">
                  <c:v>1549</c:v>
                </c:pt>
                <c:pt idx="12">
                  <c:v>1409</c:v>
                </c:pt>
              </c:numCache>
            </c:numRef>
          </c:val>
          <c:extLst xmlns:c16r2="http://schemas.microsoft.com/office/drawing/2015/06/chart">
            <c:ext xmlns:c16="http://schemas.microsoft.com/office/drawing/2014/chart" uri="{C3380CC4-5D6E-409C-BE32-E72D297353CC}">
              <c16:uniqueId val="{00000006-9EEA-45AE-8B3A-EF74A905C2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8746</c:v>
                </c:pt>
                <c:pt idx="3">
                  <c:v>8450</c:v>
                </c:pt>
                <c:pt idx="6">
                  <c:v>8137</c:v>
                </c:pt>
                <c:pt idx="9">
                  <c:v>7538</c:v>
                </c:pt>
                <c:pt idx="12">
                  <c:v>6997</c:v>
                </c:pt>
              </c:numCache>
            </c:numRef>
          </c:val>
          <c:extLst xmlns:c16r2="http://schemas.microsoft.com/office/drawing/2015/06/chart">
            <c:ext xmlns:c16="http://schemas.microsoft.com/office/drawing/2014/chart" uri="{C3380CC4-5D6E-409C-BE32-E72D297353CC}">
              <c16:uniqueId val="{00000007-9EEA-45AE-8B3A-EF74A905C2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6671</c:v>
                </c:pt>
                <c:pt idx="3">
                  <c:v>6798</c:v>
                </c:pt>
                <c:pt idx="6">
                  <c:v>6600</c:v>
                </c:pt>
                <c:pt idx="9">
                  <c:v>6511</c:v>
                </c:pt>
                <c:pt idx="12">
                  <c:v>6133</c:v>
                </c:pt>
              </c:numCache>
            </c:numRef>
          </c:val>
          <c:extLst xmlns:c16r2="http://schemas.microsoft.com/office/drawing/2015/06/chart">
            <c:ext xmlns:c16="http://schemas.microsoft.com/office/drawing/2014/chart" uri="{C3380CC4-5D6E-409C-BE32-E72D297353CC}">
              <c16:uniqueId val="{00000008-9EEA-45AE-8B3A-EF74A905C2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190</c:v>
                </c:pt>
                <c:pt idx="3">
                  <c:v>142</c:v>
                </c:pt>
                <c:pt idx="6">
                  <c:v>92</c:v>
                </c:pt>
                <c:pt idx="9">
                  <c:v>34</c:v>
                </c:pt>
                <c:pt idx="12">
                  <c:v>8</c:v>
                </c:pt>
              </c:numCache>
            </c:numRef>
          </c:val>
          <c:extLst xmlns:c16r2="http://schemas.microsoft.com/office/drawing/2015/06/chart">
            <c:ext xmlns:c16="http://schemas.microsoft.com/office/drawing/2014/chart" uri="{C3380CC4-5D6E-409C-BE32-E72D297353CC}">
              <c16:uniqueId val="{00000009-9EEA-45AE-8B3A-EF74A905C2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20065</c:v>
                </c:pt>
                <c:pt idx="3">
                  <c:v>21494</c:v>
                </c:pt>
                <c:pt idx="6">
                  <c:v>23317</c:v>
                </c:pt>
                <c:pt idx="9">
                  <c:v>24191</c:v>
                </c:pt>
                <c:pt idx="12">
                  <c:v>23298</c:v>
                </c:pt>
              </c:numCache>
            </c:numRef>
          </c:val>
          <c:extLst xmlns:c16r2="http://schemas.microsoft.com/office/drawing/2015/06/chart">
            <c:ext xmlns:c16="http://schemas.microsoft.com/office/drawing/2014/chart" uri="{C3380CC4-5D6E-409C-BE32-E72D297353CC}">
              <c16:uniqueId val="{0000000A-9EEA-45AE-8B3A-EF74A905C281}"/>
            </c:ext>
          </c:extLst>
        </c:ser>
        <c:dLbls>
          <c:showLegendKey val="0"/>
          <c:showVal val="0"/>
          <c:showCatName val="0"/>
          <c:showSerName val="0"/>
          <c:showPercent val="0"/>
          <c:showBubbleSize val="0"/>
        </c:dLbls>
        <c:gapWidth val="100"/>
        <c:overlap val="100"/>
        <c:axId val="671746736"/>
        <c:axId val="671744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4421</c:v>
                </c:pt>
                <c:pt idx="2">
                  <c:v>#N/A</c:v>
                </c:pt>
                <c:pt idx="3">
                  <c:v>#N/A</c:v>
                </c:pt>
                <c:pt idx="4">
                  <c:v>5745</c:v>
                </c:pt>
                <c:pt idx="5">
                  <c:v>#N/A</c:v>
                </c:pt>
                <c:pt idx="6">
                  <c:v>#N/A</c:v>
                </c:pt>
                <c:pt idx="7">
                  <c:v>8336</c:v>
                </c:pt>
                <c:pt idx="8">
                  <c:v>#N/A</c:v>
                </c:pt>
                <c:pt idx="9">
                  <c:v>#N/A</c:v>
                </c:pt>
                <c:pt idx="10">
                  <c:v>6442</c:v>
                </c:pt>
                <c:pt idx="11">
                  <c:v>#N/A</c:v>
                </c:pt>
                <c:pt idx="12">
                  <c:v>#N/A</c:v>
                </c:pt>
                <c:pt idx="13">
                  <c:v>4979</c:v>
                </c:pt>
                <c:pt idx="14">
                  <c:v>#N/A</c:v>
                </c:pt>
              </c:numCache>
            </c:numRef>
          </c:val>
          <c:smooth val="0"/>
          <c:extLst xmlns:c16r2="http://schemas.microsoft.com/office/drawing/2015/06/chart">
            <c:ext xmlns:c16="http://schemas.microsoft.com/office/drawing/2014/chart" uri="{C3380CC4-5D6E-409C-BE32-E72D297353CC}">
              <c16:uniqueId val="{0000000B-9EEA-45AE-8B3A-EF74A905C281}"/>
            </c:ext>
          </c:extLst>
        </c:ser>
        <c:dLbls>
          <c:showLegendKey val="0"/>
          <c:showVal val="0"/>
          <c:showCatName val="0"/>
          <c:showSerName val="0"/>
          <c:showPercent val="0"/>
          <c:showBubbleSize val="0"/>
        </c:dLbls>
        <c:marker val="1"/>
        <c:smooth val="0"/>
        <c:axId val="671746736"/>
        <c:axId val="671744776"/>
      </c:lineChart>
      <c:catAx>
        <c:axId val="67174673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671744776"/>
        <c:crosses val="autoZero"/>
        <c:auto val="1"/>
        <c:lblAlgn val="ctr"/>
        <c:lblOffset val="100"/>
        <c:tickLblSkip val="1"/>
        <c:noMultiLvlLbl val="0"/>
      </c:catAx>
      <c:valAx>
        <c:axId val="671744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67174673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xmlns:c16r2="http://schemas.microsoft.com/office/drawing/2015/06/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3146</c:v>
                </c:pt>
                <c:pt idx="1">
                  <c:v>2893</c:v>
                </c:pt>
                <c:pt idx="2">
                  <c:v>2164</c:v>
                </c:pt>
              </c:numCache>
            </c:numRef>
          </c:val>
          <c:extLst xmlns:c16r2="http://schemas.microsoft.com/office/drawing/2015/06/chart">
            <c:ext xmlns:c16="http://schemas.microsoft.com/office/drawing/2014/chart" uri="{C3380CC4-5D6E-409C-BE32-E72D297353CC}">
              <c16:uniqueId val="{00000000-8C2B-4CC6-B993-EBA1CE8711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555</c:v>
                </c:pt>
                <c:pt idx="1">
                  <c:v>891</c:v>
                </c:pt>
                <c:pt idx="2">
                  <c:v>892</c:v>
                </c:pt>
              </c:numCache>
            </c:numRef>
          </c:val>
          <c:extLst xmlns:c16r2="http://schemas.microsoft.com/office/drawing/2015/06/chart">
            <c:ext xmlns:c16="http://schemas.microsoft.com/office/drawing/2014/chart" uri="{C3380CC4-5D6E-409C-BE32-E72D297353CC}">
              <c16:uniqueId val="{00000001-8C2B-4CC6-B993-EBA1CE8711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1542</c:v>
                </c:pt>
                <c:pt idx="1">
                  <c:v>893</c:v>
                </c:pt>
                <c:pt idx="2">
                  <c:v>1861</c:v>
                </c:pt>
              </c:numCache>
            </c:numRef>
          </c:val>
          <c:extLst xmlns:c16r2="http://schemas.microsoft.com/office/drawing/2015/06/chart">
            <c:ext xmlns:c16="http://schemas.microsoft.com/office/drawing/2014/chart" uri="{C3380CC4-5D6E-409C-BE32-E72D297353CC}">
              <c16:uniqueId val="{00000002-8C2B-4CC6-B993-EBA1CE871144}"/>
            </c:ext>
          </c:extLst>
        </c:ser>
        <c:dLbls>
          <c:showLegendKey val="0"/>
          <c:showVal val="0"/>
          <c:showCatName val="0"/>
          <c:showSerName val="0"/>
          <c:showPercent val="0"/>
          <c:showBubbleSize val="0"/>
        </c:dLbls>
        <c:gapWidth val="120"/>
        <c:overlap val="100"/>
        <c:axId val="671740464"/>
        <c:axId val="671747128"/>
      </c:barChart>
      <c:catAx>
        <c:axId val="67174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671747128"/>
        <c:crosses val="autoZero"/>
        <c:auto val="1"/>
        <c:lblAlgn val="ctr"/>
        <c:lblOffset val="100"/>
        <c:tickLblSkip val="1"/>
        <c:noMultiLvlLbl val="0"/>
      </c:catAx>
      <c:valAx>
        <c:axId val="671747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6717404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xmlns:c16r2="http://schemas.microsoft.com/office/drawing/2015/06/char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FA1-42BC-844B-26C57BE26649}"/>
                </c:ext>
                <c:ext xmlns:c15="http://schemas.microsoft.com/office/drawing/2012/chart" uri="{CE6537A1-D6FC-4f65-9D91-7224C49458BB}">
                  <c15:dlblFieldTable>
                    <c15:dlblFTEntry>
                      <c15:txfldGUID>{B6DE4D9D-418E-4708-B3BB-F4CC41530050}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FA1-42BC-844B-26C57BE26649}"/>
                </c:ext>
                <c:ext xmlns:c15="http://schemas.microsoft.com/office/drawing/2012/chart" uri="{CE6537A1-D6FC-4f65-9D91-7224C49458BB}">
                  <c15:dlblFieldTable>
                    <c15:dlblFTEntry>
                      <c15:txfldGUID>{9AE097DD-3B52-44EA-8D8F-67534CBF2D41}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FA1-42BC-844B-26C57BE26649}"/>
                </c:ext>
                <c:ext xmlns:c15="http://schemas.microsoft.com/office/drawing/2012/chart" uri="{CE6537A1-D6FC-4f65-9D91-7224C49458BB}">
                  <c15:dlblFieldTable>
                    <c15:dlblFTEntry>
                      <c15:txfldGUID>{909E8103-709E-4D3D-AFFA-A5E992D77AE9}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FA1-42BC-844B-26C57BE26649}"/>
                </c:ext>
                <c:ext xmlns:c15="http://schemas.microsoft.com/office/drawing/2012/chart" uri="{CE6537A1-D6FC-4f65-9D91-7224C49458BB}">
                  <c15:dlblFieldTable>
                    <c15:dlblFTEntry>
                      <c15:txfldGUID>{F1498B05-2AE2-43E6-9B6F-5B65FE6FA30F}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FA1-42BC-844B-26C57BE26649}"/>
                </c:ext>
                <c:ext xmlns:c15="http://schemas.microsoft.com/office/drawing/2012/chart" uri="{CE6537A1-D6FC-4f65-9D91-7224C49458BB}">
                  <c15:dlblFieldTable>
                    <c15:dlblFTEntry>
                      <c15:txfldGUID>{2241886B-7211-4B1A-8DCA-4B632D640160}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FA1-42BC-844B-26C57BE26649}"/>
                </c:ext>
                <c:ext xmlns:c15="http://schemas.microsoft.com/office/drawing/2012/chart" uri="{CE6537A1-D6FC-4f65-9D91-7224C49458BB}">
                  <c15:dlblFieldTable>
                    <c15:dlblFTEntry>
                      <c15:txfldGUID>{8654C482-2D00-4AE2-BE86-2F60F18262E4}</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FA1-42BC-844B-26C57BE26649}"/>
                </c:ext>
                <c:ext xmlns:c15="http://schemas.microsoft.com/office/drawing/2012/chart" uri="{CE6537A1-D6FC-4f65-9D91-7224C49458BB}">
                  <c15:layout/>
                  <c15:dlblFieldTable>
                    <c15:dlblFTEntry>
                      <c15:txfldGUID>{162CCB0B-38E2-4914-8999-4BA38B4E08DF}</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FA1-42BC-844B-26C57BE26649}"/>
                </c:ext>
                <c:ext xmlns:c15="http://schemas.microsoft.com/office/drawing/2012/chart" uri="{CE6537A1-D6FC-4f65-9D91-7224C49458BB}">
                  <c15:layout/>
                  <c15:dlblFieldTable>
                    <c15:dlblFTEntry>
                      <c15:txfldGUID>{59FC9AC2-6621-4F86-8699-9D582A3E6066}</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FA1-42BC-844B-26C57BE26649}"/>
                </c:ext>
                <c:ext xmlns:c15="http://schemas.microsoft.com/office/drawing/2012/chart" uri="{CE6537A1-D6FC-4f65-9D91-7224C49458BB}">
                  <c15:layout/>
                  <c15:dlblFieldTable>
                    <c15:dlblFTEntry>
                      <c15:txfldGUID>{709F59CC-3A21-44BB-BF78-DA644C919082}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32.1</c:v>
                </c:pt>
                <c:pt idx="24">
                  <c:v>43</c:v>
                </c:pt>
                <c:pt idx="32">
                  <c:v>45.4</c:v>
                </c:pt>
              </c:numCache>
            </c:numRef>
          </c:xVal>
          <c:yVal>
            <c:numRef>
              <c:f>公会計指標分析・財政指標組合せ分析表!$BP$51:$DC$51</c:f>
              <c:numCache>
                <c:formatCode>#,##0.0;"▲ "#,##0.0</c:formatCode>
                <c:ptCount val="40"/>
                <c:pt idx="16">
                  <c:v>82.9</c:v>
                </c:pt>
                <c:pt idx="24">
                  <c:v>64.5</c:v>
                </c:pt>
                <c:pt idx="32">
                  <c:v>48.9</c:v>
                </c:pt>
              </c:numCache>
            </c:numRef>
          </c:yVal>
          <c:smooth val="0"/>
          <c:extLst xmlns:c16r2="http://schemas.microsoft.com/office/drawing/2015/06/chart">
            <c:ext xmlns:c16="http://schemas.microsoft.com/office/drawing/2014/chart" uri="{C3380CC4-5D6E-409C-BE32-E72D297353CC}">
              <c16:uniqueId val="{00000009-FFA1-42BC-844B-26C57BE266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FA1-42BC-844B-26C57BE26649}"/>
                </c:ext>
                <c:ext xmlns:c15="http://schemas.microsoft.com/office/drawing/2012/chart" uri="{CE6537A1-D6FC-4f65-9D91-7224C49458BB}">
                  <c15:dlblFieldTable>
                    <c15:dlblFTEntry>
                      <c15:txfldGUID>{5D80DD50-CADB-44AF-B854-8596B1B0C317}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FA1-42BC-844B-26C57BE26649}"/>
                </c:ext>
                <c:ext xmlns:c15="http://schemas.microsoft.com/office/drawing/2012/chart" uri="{CE6537A1-D6FC-4f65-9D91-7224C49458BB}">
                  <c15:dlblFieldTable>
                    <c15:dlblFTEntry>
                      <c15:txfldGUID>{AE5D1B58-1800-4FE5-AD85-BF061100B3F8}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FA1-42BC-844B-26C57BE26649}"/>
                </c:ext>
                <c:ext xmlns:c15="http://schemas.microsoft.com/office/drawing/2012/chart" uri="{CE6537A1-D6FC-4f65-9D91-7224C49458BB}">
                  <c15:dlblFieldTable>
                    <c15:dlblFTEntry>
                      <c15:txfldGUID>{5B057A9B-C46E-4082-88F9-57E1EE12BD82}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FA1-42BC-844B-26C57BE26649}"/>
                </c:ext>
                <c:ext xmlns:c15="http://schemas.microsoft.com/office/drawing/2012/chart" uri="{CE6537A1-D6FC-4f65-9D91-7224C49458BB}">
                  <c15:dlblFieldTable>
                    <c15:dlblFTEntry>
                      <c15:txfldGUID>{95BBA653-356C-42F0-A91A-4B1EE0D907CE}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FA1-42BC-844B-26C57BE26649}"/>
                </c:ext>
                <c:ext xmlns:c15="http://schemas.microsoft.com/office/drawing/2012/chart" uri="{CE6537A1-D6FC-4f65-9D91-7224C49458BB}">
                  <c15:dlblFieldTable>
                    <c15:dlblFTEntry>
                      <c15:txfldGUID>{F0B058DB-FD3E-4D4E-A05B-A469299A38A3}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FA1-42BC-844B-26C57BE26649}"/>
                </c:ext>
                <c:ext xmlns:c15="http://schemas.microsoft.com/office/drawing/2012/chart" uri="{CE6537A1-D6FC-4f65-9D91-7224C49458BB}">
                  <c15:dlblFieldTable>
                    <c15:dlblFTEntry>
                      <c15:txfldGUID>{D4C70E62-C401-44BD-BE3D-E5E106BC441C}</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FA1-42BC-844B-26C57BE26649}"/>
                </c:ext>
                <c:ext xmlns:c15="http://schemas.microsoft.com/office/drawing/2012/chart" uri="{CE6537A1-D6FC-4f65-9D91-7224C49458BB}">
                  <c15:layout/>
                  <c15:dlblFieldTable>
                    <c15:dlblFTEntry>
                      <c15:txfldGUID>{3D293D1B-C3BC-4EFC-A4E1-4AEBBA0AA6F1}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FA1-42BC-844B-26C57BE26649}"/>
                </c:ext>
                <c:ext xmlns:c15="http://schemas.microsoft.com/office/drawing/2012/chart" uri="{CE6537A1-D6FC-4f65-9D91-7224C49458BB}">
                  <c15:layout/>
                  <c15:dlblFieldTable>
                    <c15:dlblFTEntry>
                      <c15:txfldGUID>{2310D3B2-D1DA-4BB7-A9EC-594B234023A5}</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FA1-42BC-844B-26C57BE26649}"/>
                </c:ext>
                <c:ext xmlns:c15="http://schemas.microsoft.com/office/drawing/2012/chart" uri="{CE6537A1-D6FC-4f65-9D91-7224C49458BB}">
                  <c15:layout/>
                  <c15:dlblFieldTable>
                    <c15:dlblFTEntry>
                      <c15:txfldGUID>{F967494D-F547-4EF8-8EFD-C38D85F94F99}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pt idx="32">
                  <c:v>59.5</c:v>
                </c:pt>
              </c:numCache>
            </c:numRef>
          </c:xVal>
          <c:yVal>
            <c:numRef>
              <c:f>公会計指標分析・財政指標組合せ分析表!$BP$55:$DC$55</c:f>
              <c:numCache>
                <c:formatCode>#,##0.0;"▲ "#,##0.0</c:formatCode>
                <c:ptCount val="40"/>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FFA1-42BC-844B-26C57BE26649}"/>
            </c:ext>
          </c:extLst>
        </c:ser>
        <c:dLbls>
          <c:showLegendKey val="0"/>
          <c:showVal val="1"/>
          <c:showCatName val="0"/>
          <c:showSerName val="0"/>
          <c:showPercent val="0"/>
          <c:showBubbleSize val="0"/>
        </c:dLbls>
        <c:axId val="671749872"/>
        <c:axId val="671742032"/>
      </c:scatterChart>
      <c:valAx>
        <c:axId val="671749872"/>
        <c:scaling>
          <c:orientation val="minMax"/>
          <c:max val="62"/>
          <c:min val="3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1742032"/>
        <c:crosses val="autoZero"/>
        <c:crossBetween val="midCat"/>
      </c:valAx>
      <c:valAx>
        <c:axId val="671742032"/>
        <c:scaling>
          <c:orientation val="minMax"/>
          <c:max val="89"/>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1749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418-4C68-A1BA-7451066C52E8}"/>
                </c:ext>
                <c:ext xmlns:c15="http://schemas.microsoft.com/office/drawing/2012/chart" uri="{CE6537A1-D6FC-4f65-9D91-7224C49458BB}">
                  <c15:layout/>
                  <c15:dlblFieldTable>
                    <c15:dlblFTEntry>
                      <c15:txfldGUID>{0596C1B7-FA71-45FE-9517-F47A673783C6}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418-4C68-A1BA-7451066C52E8}"/>
                </c:ext>
                <c:ext xmlns:c15="http://schemas.microsoft.com/office/drawing/2012/chart" uri="{CE6537A1-D6FC-4f65-9D91-7224C49458BB}">
                  <c15:dlblFieldTable>
                    <c15:dlblFTEntry>
                      <c15:txfldGUID>{02A58F62-BE5A-45AE-9EA6-75F2A09D5D52}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418-4C68-A1BA-7451066C52E8}"/>
                </c:ext>
                <c:ext xmlns:c15="http://schemas.microsoft.com/office/drawing/2012/chart" uri="{CE6537A1-D6FC-4f65-9D91-7224C49458BB}">
                  <c15:dlblFieldTable>
                    <c15:dlblFTEntry>
                      <c15:txfldGUID>{D3012C09-2639-4216-83B9-8F1E8B20B382}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418-4C68-A1BA-7451066C52E8}"/>
                </c:ext>
                <c:ext xmlns:c15="http://schemas.microsoft.com/office/drawing/2012/chart" uri="{CE6537A1-D6FC-4f65-9D91-7224C49458BB}">
                  <c15:dlblFieldTable>
                    <c15:dlblFTEntry>
                      <c15:txfldGUID>{30135657-3304-4784-9DD8-5E4783A267B8}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418-4C68-A1BA-7451066C52E8}"/>
                </c:ext>
                <c:ext xmlns:c15="http://schemas.microsoft.com/office/drawing/2012/chart" uri="{CE6537A1-D6FC-4f65-9D91-7224C49458BB}">
                  <c15:dlblFieldTable>
                    <c15:dlblFTEntry>
                      <c15:txfldGUID>{03C795B0-3B0B-475B-A2E4-1899E7A9FBBE}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418-4C68-A1BA-7451066C52E8}"/>
                </c:ext>
                <c:ext xmlns:c15="http://schemas.microsoft.com/office/drawing/2012/chart" uri="{CE6537A1-D6FC-4f65-9D91-7224C49458BB}">
                  <c15:layout/>
                  <c15:dlblFieldTable>
                    <c15:dlblFTEntry>
                      <c15:txfldGUID>{C22F4219-ABB3-404F-9CBF-76BC3A40D8CB}</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418-4C68-A1BA-7451066C52E8}"/>
                </c:ext>
                <c:ext xmlns:c15="http://schemas.microsoft.com/office/drawing/2012/chart" uri="{CE6537A1-D6FC-4f65-9D91-7224C49458BB}">
                  <c15:layout/>
                  <c15:dlblFieldTable>
                    <c15:dlblFTEntry>
                      <c15:txfldGUID>{145BDB04-BECA-40B4-9D6F-3D39915EBD51}</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418-4C68-A1BA-7451066C52E8}"/>
                </c:ext>
                <c:ext xmlns:c15="http://schemas.microsoft.com/office/drawing/2012/chart" uri="{CE6537A1-D6FC-4f65-9D91-7224C49458BB}">
                  <c15:layout/>
                  <c15:dlblFieldTable>
                    <c15:dlblFTEntry>
                      <c15:txfldGUID>{066E82EB-C755-4328-A011-9F293459E379}</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418-4C68-A1BA-7451066C52E8}"/>
                </c:ext>
                <c:ext xmlns:c15="http://schemas.microsoft.com/office/drawing/2012/chart" uri="{CE6537A1-D6FC-4f65-9D91-7224C49458BB}">
                  <c15:layout/>
                  <c15:dlblFieldTable>
                    <c15:dlblFTEntry>
                      <c15:txfldGUID>{B8740353-3B55-4123-96C4-644FE2158EA0}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c:v>
                </c:pt>
                <c:pt idx="16">
                  <c:v>7.6</c:v>
                </c:pt>
                <c:pt idx="24">
                  <c:v>7.5</c:v>
                </c:pt>
                <c:pt idx="32">
                  <c:v>7.3</c:v>
                </c:pt>
              </c:numCache>
            </c:numRef>
          </c:xVal>
          <c:yVal>
            <c:numRef>
              <c:f>公会計指標分析・財政指標組合せ分析表!$BP$73:$DC$73</c:f>
              <c:numCache>
                <c:formatCode>#,##0.0;"▲ "#,##0.0</c:formatCode>
                <c:ptCount val="40"/>
                <c:pt idx="0">
                  <c:v>45.9</c:v>
                </c:pt>
                <c:pt idx="8">
                  <c:v>57.8</c:v>
                </c:pt>
                <c:pt idx="16">
                  <c:v>82.9</c:v>
                </c:pt>
                <c:pt idx="24">
                  <c:v>64.5</c:v>
                </c:pt>
                <c:pt idx="32">
                  <c:v>48.9</c:v>
                </c:pt>
              </c:numCache>
            </c:numRef>
          </c:yVal>
          <c:smooth val="0"/>
          <c:extLst xmlns:c16r2="http://schemas.microsoft.com/office/drawing/2015/06/chart">
            <c:ext xmlns:c16="http://schemas.microsoft.com/office/drawing/2014/chart" uri="{C3380CC4-5D6E-409C-BE32-E72D297353CC}">
              <c16:uniqueId val="{00000009-7418-4C68-A1BA-7451066C52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418-4C68-A1BA-7451066C52E8}"/>
                </c:ext>
                <c:ext xmlns:c15="http://schemas.microsoft.com/office/drawing/2012/chart" uri="{CE6537A1-D6FC-4f65-9D91-7224C49458BB}">
                  <c15:layout/>
                  <c15:dlblFieldTable>
                    <c15:dlblFTEntry>
                      <c15:txfldGUID>{E3740CC5-AEEF-4236-99C2-7C0C660482FC}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418-4C68-A1BA-7451066C52E8}"/>
                </c:ext>
                <c:ext xmlns:c15="http://schemas.microsoft.com/office/drawing/2012/chart" uri="{CE6537A1-D6FC-4f65-9D91-7224C49458BB}">
                  <c15:dlblFieldTable>
                    <c15:dlblFTEntry>
                      <c15:txfldGUID>{00C796DB-7ACA-4E1A-880F-18F62363C97C}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418-4C68-A1BA-7451066C52E8}"/>
                </c:ext>
                <c:ext xmlns:c15="http://schemas.microsoft.com/office/drawing/2012/chart" uri="{CE6537A1-D6FC-4f65-9D91-7224C49458BB}">
                  <c15:dlblFieldTable>
                    <c15:dlblFTEntry>
                      <c15:txfldGUID>{9A528F33-DA39-4C89-88B3-6E1FF7DBCB2E}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418-4C68-A1BA-7451066C52E8}"/>
                </c:ext>
                <c:ext xmlns:c15="http://schemas.microsoft.com/office/drawing/2012/chart" uri="{CE6537A1-D6FC-4f65-9D91-7224C49458BB}">
                  <c15:dlblFieldTable>
                    <c15:dlblFTEntry>
                      <c15:txfldGUID>{D62EC111-4A0C-4E19-8F2F-49B485821E5D}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418-4C68-A1BA-7451066C52E8}"/>
                </c:ext>
                <c:ext xmlns:c15="http://schemas.microsoft.com/office/drawing/2012/chart" uri="{CE6537A1-D6FC-4f65-9D91-7224C49458BB}">
                  <c15:dlblFieldTable>
                    <c15:dlblFTEntry>
                      <c15:txfldGUID>{138E8E29-4BB2-4022-B6BE-83ED3C95C788}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418-4C68-A1BA-7451066C52E8}"/>
                </c:ext>
                <c:ext xmlns:c15="http://schemas.microsoft.com/office/drawing/2012/chart" uri="{CE6537A1-D6FC-4f65-9D91-7224C49458BB}">
                  <c15:layout/>
                  <c15:dlblFieldTable>
                    <c15:dlblFTEntry>
                      <c15:txfldGUID>{83B53B25-900E-4462-83E1-AFEC54B7465E}</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418-4C68-A1BA-7451066C52E8}"/>
                </c:ext>
                <c:ext xmlns:c15="http://schemas.microsoft.com/office/drawing/2012/chart" uri="{CE6537A1-D6FC-4f65-9D91-7224C49458BB}">
                  <c15:layout/>
                  <c15:dlblFieldTable>
                    <c15:dlblFTEntry>
                      <c15:txfldGUID>{A70EFB4B-C839-46BB-8558-E061E672801A}</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418-4C68-A1BA-7451066C52E8}"/>
                </c:ext>
                <c:ext xmlns:c15="http://schemas.microsoft.com/office/drawing/2012/chart" uri="{CE6537A1-D6FC-4f65-9D91-7224C49458BB}">
                  <c15:layout/>
                  <c15:dlblFieldTable>
                    <c15:dlblFTEntry>
                      <c15:txfldGUID>{AA9FE32D-9294-488D-A987-323E7A7E4F07}</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418-4C68-A1BA-7451066C52E8}"/>
                </c:ext>
                <c:ext xmlns:c15="http://schemas.microsoft.com/office/drawing/2012/chart" uri="{CE6537A1-D6FC-4f65-9D91-7224C49458BB}">
                  <c15:layout/>
                  <c15:dlblFieldTable>
                    <c15:dlblFTEntry>
                      <c15:txfldGUID>{05F5EAFE-EE69-46E5-A952-B6782AD0E31A}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7418-4C68-A1BA-7451066C52E8}"/>
            </c:ext>
          </c:extLst>
        </c:ser>
        <c:dLbls>
          <c:showLegendKey val="0"/>
          <c:showVal val="1"/>
          <c:showCatName val="0"/>
          <c:showSerName val="0"/>
          <c:showPercent val="0"/>
          <c:showBubbleSize val="0"/>
        </c:dLbls>
        <c:axId val="671742424"/>
        <c:axId val="671742816"/>
      </c:scatterChart>
      <c:valAx>
        <c:axId val="671742424"/>
        <c:scaling>
          <c:orientation val="minMax"/>
          <c:max val="11.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1742816"/>
        <c:crosses val="autoZero"/>
        <c:crossBetween val="midCat"/>
      </c:valAx>
      <c:valAx>
        <c:axId val="671742816"/>
        <c:scaling>
          <c:orientation val="minMax"/>
          <c:max val="90"/>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17424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茨城県つくばみらい市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実質公債費比率の分子は，昨年度に比べ，ほぼ横ばいである。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これは，元利償還金が増加しているものの，合併特例債や臨時財政対策債などの算入公債費等も増加していることに</a:t>
          </a:r>
          <a:r>
            <a:rPr kumimoji="1" lang="ja-JP" altLang="en-US" sz="1100">
              <a:solidFill>
                <a:schemeClr val="dk1"/>
              </a:solidFill>
              <a:effectLst/>
              <a:latin typeface="ＭＳ Ｐゴシック"/>
              <a:ea typeface="ＭＳ Ｐゴシック"/>
              <a:cs typeface="+mn-cs"/>
            </a:rPr>
            <a:t>よ</a:t>
          </a:r>
          <a:r>
            <a:rPr kumimoji="1" lang="ja-JP" altLang="ja-JP" sz="1100">
              <a:solidFill>
                <a:schemeClr val="dk1"/>
              </a:solidFill>
              <a:effectLst/>
              <a:latin typeface="ＭＳ Ｐゴシック"/>
              <a:ea typeface="ＭＳ Ｐゴシック"/>
              <a:cs typeface="+mn-cs"/>
            </a:rPr>
            <a:t>るものである。</a:t>
          </a:r>
          <a:r>
            <a:rPr kumimoji="1" lang="ja-JP" altLang="en-US" sz="1100">
              <a:solidFill>
                <a:schemeClr val="dk1"/>
              </a:solidFill>
              <a:effectLst/>
              <a:latin typeface="ＭＳ Ｐゴシック"/>
              <a:ea typeface="ＭＳ Ｐゴシック"/>
              <a:cs typeface="+mn-cs"/>
            </a:rPr>
            <a:t>令和元</a:t>
          </a:r>
          <a:r>
            <a:rPr kumimoji="1" lang="ja-JP" altLang="ja-JP" sz="1100">
              <a:solidFill>
                <a:schemeClr val="dk1"/>
              </a:solidFill>
              <a:effectLst/>
              <a:latin typeface="ＭＳ Ｐゴシック"/>
              <a:ea typeface="ＭＳ Ｐゴシック"/>
              <a:cs typeface="+mn-cs"/>
            </a:rPr>
            <a:t>年度より小学校建設の元金償還が始まるため，元利償還金は増加していく見込みである。今後は，市全体の予算の見直しを行い，経費の削減をしていかなければならない。</a:t>
          </a:r>
          <a:endParaRPr lang="ja-JP" altLang="ja-JP" sz="1400">
            <a:effectLst/>
            <a:latin typeface="ＭＳ Ｐゴシック"/>
            <a:ea typeface="ＭＳ Ｐ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令和元年度に満期一括償還の大好きいばらき県民債の財源として積み立てている。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茨城県つくばみらい市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tx1"/>
              </a:solidFill>
              <a:effectLst/>
              <a:latin typeface="ＭＳ Ｐゴシック"/>
              <a:ea typeface="ＭＳ Ｐゴシック"/>
              <a:cs typeface="+mn-cs"/>
            </a:rPr>
            <a:t>将来負担額については，</a:t>
          </a:r>
          <a:r>
            <a:rPr kumimoji="1" lang="ja-JP" altLang="en-US" sz="1100">
              <a:solidFill>
                <a:schemeClr val="tx1"/>
              </a:solidFill>
              <a:effectLst/>
              <a:latin typeface="ＭＳ Ｐゴシック"/>
              <a:ea typeface="ＭＳ Ｐゴシック"/>
              <a:cs typeface="+mn-cs"/>
            </a:rPr>
            <a:t>平成</a:t>
          </a:r>
          <a:r>
            <a:rPr kumimoji="1" lang="en-US" altLang="ja-JP" sz="1100">
              <a:solidFill>
                <a:schemeClr val="tx1"/>
              </a:solidFill>
              <a:effectLst/>
              <a:latin typeface="ＭＳ Ｐゴシック"/>
              <a:ea typeface="ＭＳ Ｐゴシック"/>
              <a:cs typeface="+mn-cs"/>
            </a:rPr>
            <a:t>29</a:t>
          </a:r>
          <a:r>
            <a:rPr kumimoji="1" lang="ja-JP" altLang="en-US" sz="1100">
              <a:solidFill>
                <a:schemeClr val="tx1"/>
              </a:solidFill>
              <a:effectLst/>
              <a:latin typeface="ＭＳ Ｐゴシック"/>
              <a:ea typeface="ＭＳ Ｐゴシック"/>
              <a:cs typeface="+mn-cs"/>
            </a:rPr>
            <a:t>年度までは</a:t>
          </a:r>
          <a:r>
            <a:rPr kumimoji="1" lang="ja-JP" altLang="ja-JP" sz="1100">
              <a:solidFill>
                <a:schemeClr val="tx1"/>
              </a:solidFill>
              <a:effectLst/>
              <a:latin typeface="ＭＳ Ｐゴシック"/>
              <a:ea typeface="ＭＳ Ｐゴシック"/>
              <a:cs typeface="+mn-cs"/>
            </a:rPr>
            <a:t>年々増加しており，一般会計等に係る地方債の現在高が平成</a:t>
          </a:r>
          <a:r>
            <a:rPr kumimoji="1" lang="en-US" altLang="ja-JP" sz="1100">
              <a:solidFill>
                <a:schemeClr val="tx1"/>
              </a:solidFill>
              <a:effectLst/>
              <a:latin typeface="ＭＳ Ｐゴシック"/>
              <a:ea typeface="ＭＳ Ｐゴシック"/>
              <a:cs typeface="+mn-cs"/>
            </a:rPr>
            <a:t>26</a:t>
          </a:r>
          <a:r>
            <a:rPr kumimoji="1" lang="ja-JP" altLang="ja-JP" sz="1100">
              <a:solidFill>
                <a:schemeClr val="tx1"/>
              </a:solidFill>
              <a:effectLst/>
              <a:latin typeface="ＭＳ Ｐゴシック"/>
              <a:ea typeface="ＭＳ Ｐゴシック"/>
              <a:cs typeface="+mn-cs"/>
            </a:rPr>
            <a:t>年度は</a:t>
          </a:r>
          <a:r>
            <a:rPr kumimoji="1" lang="en-US" altLang="ja-JP" sz="1100">
              <a:solidFill>
                <a:schemeClr val="tx1"/>
              </a:solidFill>
              <a:effectLst/>
              <a:latin typeface="ＭＳ Ｐゴシック"/>
              <a:ea typeface="ＭＳ Ｐゴシック"/>
              <a:cs typeface="+mn-cs"/>
            </a:rPr>
            <a:t>32</a:t>
          </a:r>
          <a:r>
            <a:rPr kumimoji="1" lang="ja-JP" altLang="ja-JP" sz="1100">
              <a:solidFill>
                <a:schemeClr val="tx1"/>
              </a:solidFill>
              <a:effectLst/>
              <a:latin typeface="ＭＳ Ｐゴシック"/>
              <a:ea typeface="ＭＳ Ｐゴシック"/>
              <a:cs typeface="+mn-cs"/>
            </a:rPr>
            <a:t>億円，平成</a:t>
          </a:r>
          <a:r>
            <a:rPr kumimoji="1" lang="en-US" altLang="ja-JP" sz="1100">
              <a:solidFill>
                <a:schemeClr val="tx1"/>
              </a:solidFill>
              <a:effectLst/>
              <a:latin typeface="ＭＳ Ｐゴシック"/>
              <a:ea typeface="ＭＳ Ｐゴシック"/>
              <a:cs typeface="+mn-cs"/>
            </a:rPr>
            <a:t>27</a:t>
          </a:r>
          <a:r>
            <a:rPr kumimoji="1" lang="ja-JP" altLang="ja-JP" sz="1100">
              <a:solidFill>
                <a:schemeClr val="tx1"/>
              </a:solidFill>
              <a:effectLst/>
              <a:latin typeface="ＭＳ Ｐゴシック"/>
              <a:ea typeface="ＭＳ Ｐゴシック"/>
              <a:cs typeface="+mn-cs"/>
            </a:rPr>
            <a:t>年度は</a:t>
          </a:r>
          <a:r>
            <a:rPr kumimoji="1" lang="en-US" altLang="ja-JP" sz="1100">
              <a:solidFill>
                <a:schemeClr val="tx1"/>
              </a:solidFill>
              <a:effectLst/>
              <a:latin typeface="ＭＳ Ｐゴシック"/>
              <a:ea typeface="ＭＳ Ｐゴシック"/>
              <a:cs typeface="+mn-cs"/>
            </a:rPr>
            <a:t>14</a:t>
          </a:r>
          <a:r>
            <a:rPr kumimoji="1" lang="ja-JP" altLang="ja-JP" sz="1100">
              <a:solidFill>
                <a:schemeClr val="tx1"/>
              </a:solidFill>
              <a:effectLst/>
              <a:latin typeface="ＭＳ Ｐゴシック"/>
              <a:ea typeface="ＭＳ Ｐゴシック"/>
              <a:cs typeface="+mn-cs"/>
            </a:rPr>
            <a:t>億円，平成</a:t>
          </a:r>
          <a:r>
            <a:rPr kumimoji="1" lang="en-US" altLang="ja-JP" sz="1100">
              <a:solidFill>
                <a:schemeClr val="tx1"/>
              </a:solidFill>
              <a:effectLst/>
              <a:latin typeface="ＭＳ Ｐゴシック"/>
              <a:ea typeface="ＭＳ Ｐゴシック"/>
              <a:cs typeface="+mn-cs"/>
            </a:rPr>
            <a:t>28</a:t>
          </a:r>
          <a:r>
            <a:rPr kumimoji="1" lang="ja-JP" altLang="ja-JP" sz="1100">
              <a:solidFill>
                <a:schemeClr val="tx1"/>
              </a:solidFill>
              <a:effectLst/>
              <a:latin typeface="ＭＳ Ｐゴシック"/>
              <a:ea typeface="ＭＳ Ｐゴシック"/>
              <a:cs typeface="+mn-cs"/>
            </a:rPr>
            <a:t>年度は</a:t>
          </a:r>
          <a:r>
            <a:rPr kumimoji="1" lang="en-US" altLang="ja-JP" sz="1100">
              <a:solidFill>
                <a:schemeClr val="tx1"/>
              </a:solidFill>
              <a:effectLst/>
              <a:latin typeface="ＭＳ Ｐゴシック"/>
              <a:ea typeface="ＭＳ Ｐゴシック"/>
              <a:cs typeface="+mn-cs"/>
            </a:rPr>
            <a:t>18</a:t>
          </a:r>
          <a:r>
            <a:rPr kumimoji="1" lang="ja-JP" altLang="ja-JP" sz="1100">
              <a:solidFill>
                <a:schemeClr val="tx1"/>
              </a:solidFill>
              <a:effectLst/>
              <a:latin typeface="ＭＳ Ｐゴシック"/>
              <a:ea typeface="ＭＳ Ｐゴシック"/>
              <a:cs typeface="+mn-cs"/>
            </a:rPr>
            <a:t>億円，平成</a:t>
          </a:r>
          <a:r>
            <a:rPr kumimoji="1" lang="en-US" altLang="ja-JP" sz="1100">
              <a:solidFill>
                <a:schemeClr val="tx1"/>
              </a:solidFill>
              <a:effectLst/>
              <a:latin typeface="ＭＳ Ｐゴシック"/>
              <a:ea typeface="ＭＳ Ｐゴシック"/>
              <a:cs typeface="+mn-cs"/>
            </a:rPr>
            <a:t>29</a:t>
          </a:r>
          <a:r>
            <a:rPr kumimoji="1" lang="ja-JP" altLang="ja-JP" sz="1100">
              <a:solidFill>
                <a:schemeClr val="tx1"/>
              </a:solidFill>
              <a:effectLst/>
              <a:latin typeface="ＭＳ Ｐゴシック"/>
              <a:ea typeface="ＭＳ Ｐゴシック"/>
              <a:cs typeface="+mn-cs"/>
            </a:rPr>
            <a:t>年度は</a:t>
          </a:r>
          <a:r>
            <a:rPr kumimoji="1" lang="en-US" altLang="ja-JP" sz="1100">
              <a:solidFill>
                <a:schemeClr val="tx1"/>
              </a:solidFill>
              <a:effectLst/>
              <a:latin typeface="ＭＳ Ｐゴシック"/>
              <a:ea typeface="ＭＳ Ｐゴシック"/>
              <a:cs typeface="+mn-cs"/>
            </a:rPr>
            <a:t>8.7</a:t>
          </a:r>
          <a:r>
            <a:rPr kumimoji="1" lang="ja-JP" altLang="ja-JP" sz="1100">
              <a:solidFill>
                <a:schemeClr val="tx1"/>
              </a:solidFill>
              <a:effectLst/>
              <a:latin typeface="ＭＳ Ｐゴシック"/>
              <a:ea typeface="ＭＳ Ｐゴシック"/>
              <a:cs typeface="+mn-cs"/>
            </a:rPr>
            <a:t>億円と大幅に増加している。</a:t>
          </a:r>
          <a:r>
            <a:rPr kumimoji="1" lang="ja-JP" altLang="en-US" sz="1100">
              <a:solidFill>
                <a:schemeClr val="tx1"/>
              </a:solidFill>
              <a:effectLst/>
              <a:latin typeface="ＭＳ Ｐゴシック"/>
              <a:ea typeface="ＭＳ Ｐゴシック"/>
              <a:cs typeface="+mn-cs"/>
            </a:rPr>
            <a:t>平成</a:t>
          </a:r>
          <a:r>
            <a:rPr kumimoji="1" lang="en-US" altLang="ja-JP" sz="1100">
              <a:solidFill>
                <a:schemeClr val="tx1"/>
              </a:solidFill>
              <a:effectLst/>
              <a:latin typeface="ＭＳ Ｐゴシック"/>
              <a:ea typeface="ＭＳ Ｐゴシック"/>
              <a:cs typeface="+mn-cs"/>
            </a:rPr>
            <a:t>30</a:t>
          </a:r>
          <a:r>
            <a:rPr kumimoji="1" lang="ja-JP" altLang="en-US" sz="1100">
              <a:solidFill>
                <a:schemeClr val="tx1"/>
              </a:solidFill>
              <a:effectLst/>
              <a:latin typeface="ＭＳ Ｐゴシック"/>
              <a:ea typeface="ＭＳ Ｐゴシック"/>
              <a:cs typeface="+mn-cs"/>
            </a:rPr>
            <a:t>年度は一部の地方債の償還が終了したことにより</a:t>
          </a:r>
          <a:r>
            <a:rPr kumimoji="1" lang="en-US" altLang="ja-JP" sz="1100">
              <a:solidFill>
                <a:schemeClr val="tx1"/>
              </a:solidFill>
              <a:effectLst/>
              <a:latin typeface="ＭＳ Ｐゴシック"/>
              <a:ea typeface="ＭＳ Ｐゴシック"/>
              <a:cs typeface="+mn-cs"/>
            </a:rPr>
            <a:t>0.9</a:t>
          </a:r>
          <a:r>
            <a:rPr kumimoji="1" lang="ja-JP" altLang="en-US" sz="1100">
              <a:solidFill>
                <a:schemeClr val="tx1"/>
              </a:solidFill>
              <a:effectLst/>
              <a:latin typeface="ＭＳ Ｐゴシック"/>
              <a:ea typeface="ＭＳ Ｐゴシック"/>
              <a:cs typeface="+mn-cs"/>
            </a:rPr>
            <a:t>億円減少しており，令和元年度以降</a:t>
          </a:r>
          <a:r>
            <a:rPr kumimoji="1" lang="ja-JP" altLang="en-US" sz="1100" strike="noStrike" baseline="0">
              <a:solidFill>
                <a:schemeClr val="tx1"/>
              </a:solidFill>
              <a:effectLst/>
              <a:latin typeface="ＭＳ Ｐゴシック"/>
              <a:ea typeface="ＭＳ Ｐゴシック"/>
              <a:cs typeface="+mn-cs"/>
            </a:rPr>
            <a:t>についても</a:t>
          </a:r>
          <a:r>
            <a:rPr kumimoji="1" lang="ja-JP" altLang="en-US" sz="1100">
              <a:solidFill>
                <a:schemeClr val="tx1"/>
              </a:solidFill>
              <a:effectLst/>
              <a:latin typeface="ＭＳ Ｐゴシック"/>
              <a:ea typeface="ＭＳ Ｐゴシック"/>
              <a:cs typeface="+mn-cs"/>
            </a:rPr>
            <a:t>減少していく見込みである。</a:t>
          </a:r>
          <a:endParaRPr lang="ja-JP" altLang="ja-JP" sz="1400">
            <a:solidFill>
              <a:schemeClr val="tx1"/>
            </a:solidFill>
            <a:effectLst/>
            <a:latin typeface="ＭＳ Ｐゴシック"/>
            <a:ea typeface="ＭＳ Ｐゴシック"/>
          </a:endParaRPr>
        </a:p>
        <a:p>
          <a:r>
            <a:rPr kumimoji="1" lang="ja-JP" altLang="ja-JP" sz="1100">
              <a:solidFill>
                <a:schemeClr val="tx1"/>
              </a:solidFill>
              <a:effectLst/>
              <a:latin typeface="ＭＳ Ｐゴシック"/>
              <a:ea typeface="ＭＳ Ｐゴシック"/>
              <a:cs typeface="+mn-cs"/>
            </a:rPr>
            <a:t>　基金については，平成</a:t>
          </a:r>
          <a:r>
            <a:rPr kumimoji="1" lang="en-US" altLang="ja-JP" sz="1100">
              <a:solidFill>
                <a:schemeClr val="tx1"/>
              </a:solidFill>
              <a:effectLst/>
              <a:latin typeface="ＭＳ Ｐゴシック"/>
              <a:ea typeface="ＭＳ Ｐゴシック"/>
              <a:cs typeface="+mn-cs"/>
            </a:rPr>
            <a:t>30</a:t>
          </a:r>
          <a:r>
            <a:rPr kumimoji="1" lang="ja-JP" altLang="ja-JP" sz="1100">
              <a:solidFill>
                <a:schemeClr val="tx1"/>
              </a:solidFill>
              <a:effectLst/>
              <a:latin typeface="ＭＳ Ｐゴシック"/>
              <a:ea typeface="ＭＳ Ｐゴシック"/>
              <a:cs typeface="+mn-cs"/>
            </a:rPr>
            <a:t>年度は前年度に比べ</a:t>
          </a:r>
          <a:r>
            <a:rPr kumimoji="1" lang="en-US" altLang="ja-JP" sz="1100">
              <a:solidFill>
                <a:schemeClr val="tx1"/>
              </a:solidFill>
              <a:effectLst/>
              <a:latin typeface="ＭＳ Ｐゴシック"/>
              <a:ea typeface="ＭＳ Ｐゴシック"/>
              <a:cs typeface="+mn-cs"/>
            </a:rPr>
            <a:t>3.5</a:t>
          </a:r>
          <a:r>
            <a:rPr kumimoji="1" lang="ja-JP" altLang="ja-JP" sz="1100">
              <a:solidFill>
                <a:schemeClr val="tx1"/>
              </a:solidFill>
              <a:effectLst/>
              <a:latin typeface="ＭＳ Ｐゴシック"/>
              <a:ea typeface="ＭＳ Ｐゴシック"/>
              <a:cs typeface="+mn-cs"/>
            </a:rPr>
            <a:t>億円</a:t>
          </a:r>
          <a:r>
            <a:rPr kumimoji="1" lang="ja-JP" altLang="en-US" sz="1100">
              <a:solidFill>
                <a:schemeClr val="tx1"/>
              </a:solidFill>
              <a:effectLst/>
              <a:latin typeface="ＭＳ Ｐゴシック"/>
              <a:ea typeface="ＭＳ Ｐゴシック"/>
              <a:cs typeface="+mn-cs"/>
            </a:rPr>
            <a:t>増加しているが平成</a:t>
          </a:r>
          <a:r>
            <a:rPr kumimoji="1" lang="en-US" altLang="ja-JP" sz="1100">
              <a:solidFill>
                <a:schemeClr val="tx1"/>
              </a:solidFill>
              <a:effectLst/>
              <a:latin typeface="ＭＳ Ｐゴシック"/>
              <a:ea typeface="ＭＳ Ｐゴシック"/>
              <a:cs typeface="+mn-cs"/>
            </a:rPr>
            <a:t>30</a:t>
          </a:r>
          <a:r>
            <a:rPr kumimoji="1" lang="ja-JP" altLang="en-US" sz="1100">
              <a:solidFill>
                <a:schemeClr val="tx1"/>
              </a:solidFill>
              <a:effectLst/>
              <a:latin typeface="ＭＳ Ｐゴシック"/>
              <a:ea typeface="ＭＳ Ｐゴシック"/>
              <a:cs typeface="+mn-cs"/>
            </a:rPr>
            <a:t>年度は</a:t>
          </a:r>
          <a:r>
            <a:rPr kumimoji="1" lang="en-US" altLang="ja-JP" sz="1100">
              <a:solidFill>
                <a:schemeClr val="tx1"/>
              </a:solidFill>
              <a:effectLst/>
              <a:latin typeface="ＭＳ Ｐゴシック"/>
              <a:ea typeface="ＭＳ Ｐゴシック"/>
              <a:cs typeface="+mn-cs"/>
            </a:rPr>
            <a:t>10</a:t>
          </a:r>
          <a:r>
            <a:rPr kumimoji="1" lang="ja-JP" altLang="en-US" sz="1100">
              <a:solidFill>
                <a:schemeClr val="tx1"/>
              </a:solidFill>
              <a:effectLst/>
              <a:latin typeface="ＭＳ Ｐゴシック"/>
              <a:ea typeface="ＭＳ Ｐゴシック"/>
              <a:cs typeface="+mn-cs"/>
            </a:rPr>
            <a:t>億円のふるさとづくり寄附金があったためであ</a:t>
          </a:r>
          <a:r>
            <a:rPr kumimoji="1" lang="ja-JP" altLang="ja-JP" sz="1100">
              <a:solidFill>
                <a:schemeClr val="tx1"/>
              </a:solidFill>
              <a:effectLst/>
              <a:latin typeface="ＭＳ Ｐゴシック"/>
              <a:ea typeface="ＭＳ Ｐゴシック"/>
              <a:cs typeface="+mn-cs"/>
            </a:rPr>
            <a:t>り，次年度以降</a:t>
          </a:r>
          <a:r>
            <a:rPr kumimoji="1" lang="ja-JP" altLang="en-US" sz="1100">
              <a:solidFill>
                <a:schemeClr val="tx1"/>
              </a:solidFill>
              <a:effectLst/>
              <a:latin typeface="ＭＳ Ｐゴシック"/>
              <a:ea typeface="ＭＳ Ｐゴシック"/>
              <a:cs typeface="+mn-cs"/>
            </a:rPr>
            <a:t>は</a:t>
          </a:r>
          <a:r>
            <a:rPr kumimoji="1" lang="ja-JP" altLang="ja-JP" sz="1100">
              <a:solidFill>
                <a:schemeClr val="tx1"/>
              </a:solidFill>
              <a:effectLst/>
              <a:latin typeface="ＭＳ Ｐゴシック"/>
              <a:ea typeface="ＭＳ Ｐゴシック"/>
              <a:cs typeface="+mn-cs"/>
            </a:rPr>
            <a:t>減少する見込みである。</a:t>
          </a:r>
          <a:endParaRPr lang="ja-JP" altLang="ja-JP" sz="1400">
            <a:solidFill>
              <a:schemeClr val="tx1"/>
            </a:solidFill>
            <a:effectLst/>
            <a:latin typeface="ＭＳ Ｐゴシック"/>
            <a:ea typeface="ＭＳ Ｐゴシック"/>
          </a:endParaRPr>
        </a:p>
        <a:p>
          <a:r>
            <a:rPr kumimoji="1" lang="ja-JP" altLang="ja-JP" sz="1100">
              <a:solidFill>
                <a:schemeClr val="tx1"/>
              </a:solidFill>
              <a:effectLst/>
              <a:latin typeface="ＭＳ Ｐゴシック"/>
              <a:ea typeface="ＭＳ Ｐゴシック"/>
              <a:cs typeface="+mn-cs"/>
            </a:rPr>
            <a:t>　今後は，地方債と基金のバランスを考慮しながら</a:t>
          </a:r>
          <a:r>
            <a:rPr kumimoji="1" lang="ja-JP" altLang="ja-JP" sz="1100">
              <a:solidFill>
                <a:schemeClr val="dk1"/>
              </a:solidFill>
              <a:effectLst/>
              <a:latin typeface="ＭＳ Ｐゴシック"/>
              <a:ea typeface="ＭＳ Ｐゴシック"/>
              <a:cs typeface="+mn-cs"/>
            </a:rPr>
            <a:t>予算編成に努めていく。</a:t>
          </a:r>
          <a:endParaRPr lang="ja-JP" altLang="ja-JP" sz="1400">
            <a:effectLst/>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茨城県つくばみらい市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ふるさとづくり寄附金の増により「ふるさとづくり基金」に</a:t>
          </a:r>
          <a:r>
            <a:rPr kumimoji="1" lang="en-US" altLang="ja-JP" sz="1300">
              <a:solidFill>
                <a:schemeClr val="dk1"/>
              </a:solidFill>
              <a:effectLst/>
              <a:latin typeface="ＭＳ ゴシック"/>
              <a:ea typeface="ＭＳ ゴシック"/>
              <a:cs typeface="+mn-cs"/>
            </a:rPr>
            <a:t>10.1</a:t>
          </a:r>
          <a:r>
            <a:rPr kumimoji="1" lang="ja-JP" altLang="en-US" sz="1300">
              <a:solidFill>
                <a:schemeClr val="dk1"/>
              </a:solidFill>
              <a:effectLst/>
              <a:latin typeface="ＭＳ ゴシック"/>
              <a:ea typeface="ＭＳ ゴシック"/>
              <a:cs typeface="+mn-cs"/>
            </a:rPr>
            <a:t>億円</a:t>
          </a:r>
          <a:r>
            <a:rPr kumimoji="1" lang="ja-JP" altLang="ja-JP" sz="1300">
              <a:solidFill>
                <a:schemeClr val="dk1"/>
              </a:solidFill>
              <a:effectLst/>
              <a:latin typeface="ＭＳ ゴシック"/>
              <a:ea typeface="ＭＳ ゴシック"/>
              <a:cs typeface="+mn-cs"/>
            </a:rPr>
            <a:t>積み立てた一方，</a:t>
          </a:r>
          <a:r>
            <a:rPr kumimoji="1" lang="ja-JP" altLang="en-US" sz="1300">
              <a:solidFill>
                <a:schemeClr val="dk1"/>
              </a:solidFill>
              <a:effectLst/>
              <a:latin typeface="ＭＳ ゴシック"/>
              <a:ea typeface="ＭＳ ゴシック"/>
              <a:cs typeface="+mn-cs"/>
            </a:rPr>
            <a:t>ふるさとづくり寄附者謝礼品等により</a:t>
          </a:r>
          <a:r>
            <a:rPr kumimoji="1" lang="ja-JP" altLang="ja-JP" sz="1300">
              <a:solidFill>
                <a:schemeClr val="dk1"/>
              </a:solidFill>
              <a:effectLst/>
              <a:latin typeface="ＭＳ ゴシック"/>
              <a:ea typeface="ＭＳ ゴシック"/>
              <a:cs typeface="+mn-cs"/>
            </a:rPr>
            <a:t>「財政調整基金」</a:t>
          </a:r>
          <a:r>
            <a:rPr kumimoji="1" lang="en-US" altLang="ja-JP" sz="1300">
              <a:solidFill>
                <a:schemeClr val="dk1"/>
              </a:solidFill>
              <a:effectLst/>
              <a:latin typeface="ＭＳ ゴシック"/>
              <a:ea typeface="ＭＳ ゴシック"/>
              <a:cs typeface="+mn-cs"/>
            </a:rPr>
            <a:t>6.5</a:t>
          </a:r>
          <a:r>
            <a:rPr kumimoji="1" lang="ja-JP" altLang="ja-JP" sz="1300">
              <a:solidFill>
                <a:schemeClr val="dk1"/>
              </a:solidFill>
              <a:effectLst/>
              <a:latin typeface="ＭＳ ゴシック"/>
              <a:ea typeface="ＭＳ ゴシック"/>
              <a:cs typeface="+mn-cs"/>
            </a:rPr>
            <a:t>億円を取り崩したこと等により</a:t>
          </a:r>
          <a:r>
            <a:rPr kumimoji="1" lang="ja-JP" altLang="en-US" sz="1300">
              <a:solidFill>
                <a:schemeClr val="dk1"/>
              </a:solidFill>
              <a:effectLst/>
              <a:latin typeface="ＭＳ ゴシック"/>
              <a:ea typeface="ＭＳ ゴシック"/>
              <a:cs typeface="+mn-cs"/>
            </a:rPr>
            <a:t>，</a:t>
          </a:r>
          <a:r>
            <a:rPr kumimoji="1" lang="ja-JP" altLang="ja-JP" sz="1300">
              <a:solidFill>
                <a:schemeClr val="dk1"/>
              </a:solidFill>
              <a:effectLst/>
              <a:latin typeface="ＭＳ ゴシック"/>
              <a:ea typeface="ＭＳ ゴシック"/>
              <a:cs typeface="+mn-cs"/>
            </a:rPr>
            <a:t>基金全体としては</a:t>
          </a:r>
          <a:r>
            <a:rPr kumimoji="1" lang="en-US" altLang="ja-JP" sz="1300">
              <a:solidFill>
                <a:schemeClr val="dk1"/>
              </a:solidFill>
              <a:effectLst/>
              <a:latin typeface="ＭＳ ゴシック"/>
              <a:ea typeface="ＭＳ ゴシック"/>
              <a:cs typeface="+mn-cs"/>
            </a:rPr>
            <a:t>2.4</a:t>
          </a:r>
          <a:r>
            <a:rPr kumimoji="1" lang="ja-JP" altLang="ja-JP" sz="1300">
              <a:solidFill>
                <a:schemeClr val="dk1"/>
              </a:solidFill>
              <a:effectLst/>
              <a:latin typeface="ＭＳ ゴシック"/>
              <a:ea typeface="ＭＳ ゴシック"/>
              <a:cs typeface="+mn-cs"/>
            </a:rPr>
            <a:t>億円の</a:t>
          </a:r>
          <a:r>
            <a:rPr kumimoji="1" lang="ja-JP" altLang="en-US" sz="1300">
              <a:solidFill>
                <a:schemeClr val="dk1"/>
              </a:solidFill>
              <a:effectLst/>
              <a:latin typeface="ＭＳ ゴシック"/>
              <a:ea typeface="ＭＳ ゴシック"/>
              <a:cs typeface="+mn-cs"/>
            </a:rPr>
            <a:t>増</a:t>
          </a:r>
          <a:r>
            <a:rPr kumimoji="1" lang="ja-JP" altLang="ja-JP" sz="1300">
              <a:solidFill>
                <a:schemeClr val="dk1"/>
              </a:solidFill>
              <a:effectLst/>
              <a:latin typeface="ＭＳ ゴシック"/>
              <a:ea typeface="ＭＳ ゴシック"/>
              <a:cs typeface="+mn-cs"/>
            </a:rPr>
            <a:t>となった。 </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基金の使途の明確化を図るために</a:t>
          </a:r>
          <a:r>
            <a:rPr kumimoji="1" lang="ja-JP" altLang="en-US" sz="1300">
              <a:solidFill>
                <a:schemeClr val="dk1"/>
              </a:solidFill>
              <a:effectLst/>
              <a:latin typeface="ＭＳ ゴシック"/>
              <a:ea typeface="ＭＳ ゴシック"/>
              <a:cs typeface="+mn-cs"/>
            </a:rPr>
            <a:t>，</a:t>
          </a:r>
          <a:r>
            <a:rPr kumimoji="1" lang="ja-JP" altLang="ja-JP" sz="1300">
              <a:solidFill>
                <a:schemeClr val="dk1"/>
              </a:solidFill>
              <a:effectLst/>
              <a:latin typeface="ＭＳ ゴシック"/>
              <a:ea typeface="ＭＳ ゴシック"/>
              <a:cs typeface="+mn-cs"/>
            </a:rPr>
            <a:t>財政調整基金を取り崩して個々の特定目的基金に積み立てていくことを検討している。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地域福祉基金：地域における高齢者保健福祉の推進及び民間福祉活動に対する助成</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公共施設整備基金：教育施設，民生施設その他公用又は公共用に供する施設の整備事業に要する資金に充てる。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ふるさとづくり基金：ふるさとづくり寄附により，寄附された寄附金を適正に管理・運用する。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地域福祉基金：毎年，該当事業に充当しており，微減となっている。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公共施設整備基金：</a:t>
          </a:r>
          <a:r>
            <a:rPr kumimoji="1" lang="ja-JP" altLang="en-US" sz="1300">
              <a:solidFill>
                <a:schemeClr val="dk1"/>
              </a:solidFill>
              <a:effectLst/>
              <a:latin typeface="ＭＳ ゴシック"/>
              <a:ea typeface="ＭＳ ゴシック"/>
              <a:cs typeface="+mn-cs"/>
            </a:rPr>
            <a:t>利子</a:t>
          </a:r>
          <a:r>
            <a:rPr kumimoji="1" lang="en-US" altLang="ja-JP" sz="1300">
              <a:solidFill>
                <a:schemeClr val="dk1"/>
              </a:solidFill>
              <a:effectLst/>
              <a:latin typeface="ＭＳ ゴシック"/>
              <a:ea typeface="ＭＳ ゴシック"/>
              <a:cs typeface="+mn-cs"/>
            </a:rPr>
            <a:t>1,000</a:t>
          </a:r>
          <a:r>
            <a:rPr kumimoji="1" lang="ja-JP" altLang="en-US" sz="1300">
              <a:solidFill>
                <a:schemeClr val="dk1"/>
              </a:solidFill>
              <a:effectLst/>
              <a:latin typeface="ＭＳ ゴシック"/>
              <a:ea typeface="ＭＳ ゴシック"/>
              <a:cs typeface="+mn-cs"/>
            </a:rPr>
            <a:t>千円を積み立てたため増</a:t>
          </a:r>
          <a:r>
            <a:rPr kumimoji="1" lang="ja-JP" altLang="ja-JP" sz="1300">
              <a:solidFill>
                <a:schemeClr val="dk1"/>
              </a:solidFill>
              <a:effectLst/>
              <a:latin typeface="ＭＳ ゴシック"/>
              <a:ea typeface="ＭＳ ゴシック"/>
              <a:cs typeface="+mn-cs"/>
            </a:rPr>
            <a:t>。</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ふるさとづくり基金：ふるさとづくり寄附金の</a:t>
          </a:r>
          <a:r>
            <a:rPr kumimoji="1" lang="ja-JP" altLang="en-US" sz="1300">
              <a:solidFill>
                <a:schemeClr val="dk1"/>
              </a:solidFill>
              <a:effectLst/>
              <a:latin typeface="ＭＳ ゴシック"/>
              <a:ea typeface="ＭＳ ゴシック"/>
              <a:cs typeface="+mn-cs"/>
            </a:rPr>
            <a:t>増により</a:t>
          </a:r>
          <a:r>
            <a:rPr kumimoji="1" lang="ja-JP" altLang="ja-JP" sz="1300">
              <a:solidFill>
                <a:schemeClr val="dk1"/>
              </a:solidFill>
              <a:effectLst/>
              <a:latin typeface="ＭＳ ゴシック"/>
              <a:ea typeface="ＭＳ ゴシック"/>
              <a:cs typeface="+mn-cs"/>
            </a:rPr>
            <a:t>前年度に比べ</a:t>
          </a:r>
          <a:r>
            <a:rPr kumimoji="1" lang="en-US" altLang="ja-JP" sz="1300">
              <a:solidFill>
                <a:schemeClr val="dk1"/>
              </a:solidFill>
              <a:effectLst/>
              <a:latin typeface="ＭＳ ゴシック"/>
              <a:ea typeface="ＭＳ ゴシック"/>
              <a:cs typeface="+mn-cs"/>
            </a:rPr>
            <a:t>10.1</a:t>
          </a:r>
          <a:r>
            <a:rPr kumimoji="1" lang="ja-JP" altLang="en-US" sz="1300">
              <a:solidFill>
                <a:schemeClr val="dk1"/>
              </a:solidFill>
              <a:effectLst/>
              <a:latin typeface="ＭＳ ゴシック"/>
              <a:ea typeface="ＭＳ ゴシック"/>
              <a:cs typeface="+mn-cs"/>
            </a:rPr>
            <a:t>億</a:t>
          </a:r>
          <a:r>
            <a:rPr kumimoji="1" lang="ja-JP" altLang="ja-JP" sz="1300">
              <a:solidFill>
                <a:schemeClr val="dk1"/>
              </a:solidFill>
              <a:effectLst/>
              <a:latin typeface="ＭＳ ゴシック"/>
              <a:ea typeface="ＭＳ ゴシック"/>
              <a:cs typeface="+mn-cs"/>
            </a:rPr>
            <a:t>円</a:t>
          </a:r>
          <a:r>
            <a:rPr kumimoji="1" lang="ja-JP" altLang="en-US" sz="1300">
              <a:solidFill>
                <a:schemeClr val="dk1"/>
              </a:solidFill>
              <a:effectLst/>
              <a:latin typeface="ＭＳ ゴシック"/>
              <a:ea typeface="ＭＳ ゴシック"/>
              <a:cs typeface="+mn-cs"/>
            </a:rPr>
            <a:t>増加</a:t>
          </a:r>
          <a:r>
            <a:rPr kumimoji="1" lang="ja-JP" altLang="ja-JP" sz="1300">
              <a:solidFill>
                <a:schemeClr val="dk1"/>
              </a:solidFill>
              <a:effectLst/>
              <a:latin typeface="ＭＳ ゴシック"/>
              <a:ea typeface="ＭＳ ゴシック"/>
              <a:cs typeface="+mn-cs"/>
            </a:rPr>
            <a:t>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ふるさとづくり基金以外については，財政調整基金の使途を明確化するため，他基金に積み立て，現基金を必要な事業に有効に活用をしていく。</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ふるさとづくり基金は，ふるさとづくり寄附金で増額できるよう市内特産品等をＰＲし，基金の増加に努め，必要事業に充当する。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ふるさとづくり寄附者謝礼品等により</a:t>
          </a:r>
          <a:r>
            <a:rPr kumimoji="1" lang="en-US" altLang="ja-JP" sz="1300">
              <a:solidFill>
                <a:schemeClr val="dk1"/>
              </a:solidFill>
              <a:effectLst/>
              <a:latin typeface="ＭＳ ゴシック"/>
              <a:ea typeface="ＭＳ ゴシック"/>
              <a:cs typeface="+mn-cs"/>
            </a:rPr>
            <a:t>6.5</a:t>
          </a:r>
          <a:r>
            <a:rPr kumimoji="1" lang="ja-JP" altLang="ja-JP" sz="1300">
              <a:solidFill>
                <a:schemeClr val="dk1"/>
              </a:solidFill>
              <a:effectLst/>
              <a:latin typeface="ＭＳ ゴシック"/>
              <a:ea typeface="ＭＳ ゴシック"/>
              <a:cs typeface="+mn-cs"/>
            </a:rPr>
            <a:t>億円を取り崩したこと</a:t>
          </a:r>
          <a:r>
            <a:rPr kumimoji="1" lang="ja-JP" altLang="en-US" sz="1300">
              <a:solidFill>
                <a:schemeClr val="dk1"/>
              </a:solidFill>
              <a:effectLst/>
              <a:latin typeface="ＭＳ ゴシック"/>
              <a:ea typeface="ＭＳ ゴシック"/>
              <a:cs typeface="+mn-cs"/>
            </a:rPr>
            <a:t>など</a:t>
          </a:r>
          <a:r>
            <a:rPr kumimoji="1" lang="ja-JP" altLang="ja-JP" sz="1300">
              <a:solidFill>
                <a:schemeClr val="dk1"/>
              </a:solidFill>
              <a:effectLst/>
              <a:latin typeface="ＭＳ ゴシック"/>
              <a:ea typeface="ＭＳ ゴシック"/>
              <a:cs typeface="+mn-cs"/>
            </a:rPr>
            <a:t>により減となっている。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財政調整基金の残高は</a:t>
          </a:r>
          <a:r>
            <a:rPr kumimoji="1" lang="ja-JP" altLang="en-US" sz="1300">
              <a:solidFill>
                <a:schemeClr val="dk1"/>
              </a:solidFill>
              <a:effectLst/>
              <a:latin typeface="ＭＳ ゴシック"/>
              <a:ea typeface="ＭＳ ゴシック"/>
              <a:cs typeface="+mn-cs"/>
            </a:rPr>
            <a:t>，</a:t>
          </a:r>
          <a:r>
            <a:rPr kumimoji="1" lang="ja-JP" altLang="ja-JP" sz="1300">
              <a:solidFill>
                <a:schemeClr val="dk1"/>
              </a:solidFill>
              <a:effectLst/>
              <a:latin typeface="ＭＳ ゴシック"/>
              <a:ea typeface="ＭＳ ゴシック"/>
              <a:cs typeface="+mn-cs"/>
            </a:rPr>
            <a:t>標準財政規模の</a:t>
          </a:r>
          <a:r>
            <a:rPr kumimoji="1" lang="en-US" altLang="ja-JP" sz="1300">
              <a:solidFill>
                <a:schemeClr val="dk1"/>
              </a:solidFill>
              <a:effectLst/>
              <a:latin typeface="ＭＳ ゴシック"/>
              <a:ea typeface="ＭＳ ゴシック"/>
              <a:cs typeface="+mn-cs"/>
            </a:rPr>
            <a:t>15</a:t>
          </a:r>
          <a:r>
            <a:rPr kumimoji="1" lang="ja-JP" altLang="ja-JP" sz="1300">
              <a:solidFill>
                <a:schemeClr val="dk1"/>
              </a:solidFill>
              <a:effectLst/>
              <a:latin typeface="ＭＳ ゴシック"/>
              <a:ea typeface="ＭＳ ゴシック"/>
              <a:cs typeface="+mn-cs"/>
            </a:rPr>
            <a:t>％から</a:t>
          </a:r>
          <a:r>
            <a:rPr kumimoji="1" lang="en-US" altLang="ja-JP" sz="1300">
              <a:solidFill>
                <a:schemeClr val="dk1"/>
              </a:solidFill>
              <a:effectLst/>
              <a:latin typeface="ＭＳ ゴシック"/>
              <a:ea typeface="ＭＳ ゴシック"/>
              <a:cs typeface="+mn-cs"/>
            </a:rPr>
            <a:t>20</a:t>
          </a:r>
          <a:r>
            <a:rPr kumimoji="1" lang="ja-JP" altLang="ja-JP" sz="1300">
              <a:solidFill>
                <a:schemeClr val="dk1"/>
              </a:solidFill>
              <a:effectLst/>
              <a:latin typeface="ＭＳ ゴシック"/>
              <a:ea typeface="ＭＳ ゴシック"/>
              <a:cs typeface="+mn-cs"/>
            </a:rPr>
            <a:t>％の範囲内となるように努める。 </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利子</a:t>
          </a:r>
          <a:r>
            <a:rPr kumimoji="1" lang="en-US" altLang="ja-JP" sz="1300">
              <a:solidFill>
                <a:schemeClr val="dk1"/>
              </a:solidFill>
              <a:effectLst/>
              <a:latin typeface="ＭＳ ゴシック"/>
              <a:ea typeface="ＭＳ ゴシック"/>
              <a:cs typeface="+mn-cs"/>
            </a:rPr>
            <a:t>1,000</a:t>
          </a:r>
          <a:r>
            <a:rPr kumimoji="1" lang="ja-JP" altLang="ja-JP" sz="1300">
              <a:solidFill>
                <a:schemeClr val="dk1"/>
              </a:solidFill>
              <a:effectLst/>
              <a:latin typeface="ＭＳ ゴシック"/>
              <a:ea typeface="ＭＳ ゴシック"/>
              <a:cs typeface="+mn-cs"/>
            </a:rPr>
            <a:t>千円を積み立てたため</a:t>
          </a:r>
          <a:r>
            <a:rPr kumimoji="1" lang="ja-JP" altLang="en-US" sz="1300">
              <a:solidFill>
                <a:schemeClr val="dk1"/>
              </a:solidFill>
              <a:effectLst/>
              <a:latin typeface="ＭＳ ゴシック"/>
              <a:ea typeface="ＭＳ ゴシック"/>
              <a:cs typeface="+mn-cs"/>
            </a:rPr>
            <a:t>増</a:t>
          </a:r>
          <a:r>
            <a:rPr kumimoji="1" lang="ja-JP" altLang="ja-JP"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令和元</a:t>
          </a:r>
          <a:r>
            <a:rPr kumimoji="1" lang="ja-JP" altLang="ja-JP" sz="1300">
              <a:solidFill>
                <a:schemeClr val="dk1"/>
              </a:solidFill>
              <a:effectLst/>
              <a:latin typeface="ＭＳ ゴシック"/>
              <a:ea typeface="ＭＳ ゴシック"/>
              <a:cs typeface="+mn-cs"/>
            </a:rPr>
            <a:t>年度以降公債費が増加するため，減債基金を効率的に活用していく。</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37A28535-0FB1-4E8E-8F39-FEC271B4BF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6EA5E7F0-41B5-4C01-A622-6891D921DF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167DF901-7A76-4A0A-B19A-0B6261637A1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50701D61-2D29-4801-9BA4-36C99AF6416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DD3C6938-A0CC-4E06-A121-76BF19E96E9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3D2A246A-CC52-4076-B519-DA192D95007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18E32386-3C2A-410A-8F7C-E20298ECE0E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CFE2FAF3-1AE7-4C5D-BC5E-A3179CE599B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C00CEFA-7EFE-453E-94B8-A9CF66C0B84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B0B1635E-D666-494F-B9B2-11A9F67DA80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40F9D8D1-B40D-4AEA-A43B-60A190AE1B6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99DCE29B-DAE9-4105-8C0B-B6AEF89CC36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51,630
51,038
79.16
19,819,996
19,247,902
479,910
11,914,855
23,297,569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5747EFB-9406-49EB-9BE3-01BFE64A311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6CA4A409-0DE1-44F5-A293-AF0A74E3246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6C4F71CD-8BDA-4FB6-BA28-66DC567E0A9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86AEF5F1-F3A4-43A2-B3BB-7D06CF23059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5DB58584-100E-4492-B18E-D259D43DF03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51D53D37-00D0-4A9A-A80C-7F0D2B8B5F2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D6023D3A-2BAB-4510-8A88-02177D4766E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454747D0-B0CE-4AEB-81FB-CDBF6D437C8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F5CEA010-E86E-41B5-B7FB-F741915BB56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1C5EFFA5-2F67-4B69-849F-81D2CFBE1EF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B5E3AD53-B4E5-4E5A-A5E2-74F3041E8B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AA98D29F-895F-4B2B-AC17-723FFD7D6EB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E041F51C-AD19-4E8B-B600-4AE86198F17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893520C3-5E1F-46D5-BB43-1244CC433F3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C7A64E13-2199-4038-84DB-2D9ADA99B13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F21E5783-5A1F-45E7-A344-04F10F3198F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967FEBF5-0EAF-4675-ACB8-D68B0102F48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5D592923-7944-494E-B552-AD57B23B327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8B913555-D0EC-41B8-A022-FE018E182CD7}"/>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D02657FF-2CDB-47E8-B677-01CB4A2AF8B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AC8D4408-A71C-42C1-BE39-451EB5945648}"/>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752E6E8B-4900-4464-985D-038D081D60E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7F223626-C335-4323-9E37-95DA35C9783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040D3465-AD8F-47F9-BD97-7AD5AE2C8B1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19507FE3-FFFA-43BF-A2BD-1986E2E753E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AB489A8D-3452-477B-85D4-5C04AF69306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1F7BC535-08E9-46E9-8104-68615357724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557AC321-A54A-4FED-9776-73E424F9245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A47981F8-FDE9-4168-8727-CB66EF4F34A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823FB60-D20F-4786-8B27-6C64D92ABFE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2C2516D8-EB08-460A-B59D-AC5AC486779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BBA44268-2FEB-4CAD-935B-F58FA159CE9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723681A1-2ADA-4DDC-9DC0-7BE8EEB825F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8D92957-590C-483F-9196-35E0A64DEDC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有形固定資産減価償却率は，類似団体平均より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ており低い水準にある。これは，人口増加に合わせて，社会資本整備を積極的に行った影響であり，この傾向はしばらく続くものと考えられる。しかしながら，前年度に完了した学校施設等の減価償却費が計上された影響により，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今後，公共施設等の総合管理に関する指針に基づき，計画的に修繕を実施し，公共施設等の管理を適正に行っていく。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9C8498F1-00B8-4424-8274-EA0CA9ED1BB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A954D614-BC6D-4671-A2AC-65AD02891F9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F90F0DA3-8184-4399-94FE-89D78786C38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7245F766-82F6-4941-B7D2-7C0B3069AFB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73F7C3F6-8FB3-45A1-AB7E-9D5B481488A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5B82FB6A-4283-46BA-AD7C-21BE09A2B93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D3D9FC1E-6586-4DCE-9F32-7FFF41AFFB5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4D783B5C-1339-4D98-9035-FB1FCD5E247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EF1EE7C2-5311-48BA-ADCA-FCA795FD7BA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1CCFECAF-D5AF-4BF4-ABBD-9CFF5804283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2E59A67D-D7A9-4B85-9491-CDF80663016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9521ADFB-598B-4AB6-8227-652AAB8F639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C3EB3642-16EF-4EEE-9BCF-CAC4EDA9D2E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A874C3F5-9D73-419D-86AC-F2AE8588BC8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0F80EC6C-80A2-45E1-9038-A593FC2DC1D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8E0916F9-2D5F-4BD3-BE74-BCE224B47A8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xmlns="" id="{194E62A9-EB99-48E9-AD5C-409DFD93AAE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23FD0170-3E0C-4D72-ACB9-CDCCD7B7D48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a:extLst>
            <a:ext uri="{FF2B5EF4-FFF2-40B4-BE49-F238E27FC236}">
              <a16:creationId xmlns:a16="http://schemas.microsoft.com/office/drawing/2014/main" xmlns="" id="{E763E491-F265-402B-A187-39DBCD5969C0}"/>
            </a:ext>
          </a:extLst>
        </xdr:cNvPr>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a:extLst>
            <a:ext uri="{FF2B5EF4-FFF2-40B4-BE49-F238E27FC236}">
              <a16:creationId xmlns:a16="http://schemas.microsoft.com/office/drawing/2014/main" xmlns="" id="{75FA959A-1AB9-412F-802F-5552E95E16E5}"/>
            </a:ext>
          </a:extLst>
        </xdr:cNvPr>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a:extLst>
            <a:ext uri="{FF2B5EF4-FFF2-40B4-BE49-F238E27FC236}">
              <a16:creationId xmlns:a16="http://schemas.microsoft.com/office/drawing/2014/main" xmlns="" id="{FFA1B70C-63B4-420F-B1A7-7C293FB85715}"/>
            </a:ext>
          </a:extLst>
        </xdr:cNvPr>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a:extLst>
            <a:ext uri="{FF2B5EF4-FFF2-40B4-BE49-F238E27FC236}">
              <a16:creationId xmlns:a16="http://schemas.microsoft.com/office/drawing/2014/main" xmlns="" id="{63FED4BA-E71E-4E33-8FEF-F9B7A8C98F13}"/>
            </a:ext>
          </a:extLst>
        </xdr:cNvPr>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a:extLst>
            <a:ext uri="{FF2B5EF4-FFF2-40B4-BE49-F238E27FC236}">
              <a16:creationId xmlns:a16="http://schemas.microsoft.com/office/drawing/2014/main" xmlns="" id="{CE040D35-6941-4CE5-B394-6C48AF3BA321}"/>
            </a:ext>
          </a:extLst>
        </xdr:cNvPr>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1" name="有形固定資産減価償却率平均値テキスト">
          <a:extLst>
            <a:ext uri="{FF2B5EF4-FFF2-40B4-BE49-F238E27FC236}">
              <a16:creationId xmlns:a16="http://schemas.microsoft.com/office/drawing/2014/main" xmlns="" id="{D4C21FB0-CEB5-4C8E-8B74-ED985731C079}"/>
            </a:ext>
          </a:extLst>
        </xdr:cNvPr>
        <xdr:cNvSpPr txBox="1"/>
      </xdr:nvSpPr>
      <xdr:spPr>
        <a:xfrm>
          <a:off x="48133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a:extLst>
            <a:ext uri="{FF2B5EF4-FFF2-40B4-BE49-F238E27FC236}">
              <a16:creationId xmlns:a16="http://schemas.microsoft.com/office/drawing/2014/main" xmlns="" id="{4108E916-B456-49B3-AE9E-AAD644EAD79A}"/>
            </a:ext>
          </a:extLst>
        </xdr:cNvPr>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a:extLst>
            <a:ext uri="{FF2B5EF4-FFF2-40B4-BE49-F238E27FC236}">
              <a16:creationId xmlns:a16="http://schemas.microsoft.com/office/drawing/2014/main" xmlns="" id="{CE73A68D-B9D0-46A9-B16C-3B473CE6B2F8}"/>
            </a:ext>
          </a:extLst>
        </xdr:cNvPr>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a:extLst>
            <a:ext uri="{FF2B5EF4-FFF2-40B4-BE49-F238E27FC236}">
              <a16:creationId xmlns:a16="http://schemas.microsoft.com/office/drawing/2014/main" xmlns="" id="{69B80914-A6B3-4042-916F-A635161CEA7A}"/>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a:extLst>
            <a:ext uri="{FF2B5EF4-FFF2-40B4-BE49-F238E27FC236}">
              <a16:creationId xmlns:a16="http://schemas.microsoft.com/office/drawing/2014/main" xmlns="" id="{C56BD542-6110-4370-A36A-5022DF2D3D40}"/>
            </a:ext>
          </a:extLst>
        </xdr:cNvPr>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52782B2B-F6FE-432D-BF93-5E1F87D27AF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F86A6823-ADDE-42CA-98B9-365409DB96B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F6A28D9-CB99-4278-B407-B887F8FCEA9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92977EFF-64B5-4056-9AC8-3973383FF3A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54D69910-1D4B-4698-A050-9B9904A402C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19867</xdr:rowOff>
    </xdr:from>
    <xdr:to>
      <xdr:col>23</xdr:col>
      <xdr:colOff>136525</xdr:colOff>
      <xdr:row>32</xdr:row>
      <xdr:rowOff>121467</xdr:rowOff>
    </xdr:to>
    <xdr:sp macro="" textlink="">
      <xdr:nvSpPr>
        <xdr:cNvPr id="81" name="楕円 80">
          <a:extLst>
            <a:ext uri="{FF2B5EF4-FFF2-40B4-BE49-F238E27FC236}">
              <a16:creationId xmlns:a16="http://schemas.microsoft.com/office/drawing/2014/main" xmlns="" id="{3701AF32-7C77-4599-8FC6-4709D9FC87A1}"/>
            </a:ext>
          </a:extLst>
        </xdr:cNvPr>
        <xdr:cNvSpPr/>
      </xdr:nvSpPr>
      <xdr:spPr>
        <a:xfrm>
          <a:off x="47117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169744</xdr:rowOff>
    </xdr:from>
    <xdr:ext cx="405111" cy="259045"/>
    <xdr:sp macro="" textlink="">
      <xdr:nvSpPr>
        <xdr:cNvPr id="82" name="有形固定資産減価償却率該当値テキスト">
          <a:extLst>
            <a:ext uri="{FF2B5EF4-FFF2-40B4-BE49-F238E27FC236}">
              <a16:creationId xmlns:a16="http://schemas.microsoft.com/office/drawing/2014/main" xmlns="" id="{8288500A-4039-4A6B-9738-D9CCC1E5E884}"/>
            </a:ext>
          </a:extLst>
        </xdr:cNvPr>
        <xdr:cNvSpPr txBox="1"/>
      </xdr:nvSpPr>
      <xdr:spPr>
        <a:xfrm>
          <a:off x="4813300" y="6256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93889</xdr:rowOff>
    </xdr:from>
    <xdr:to>
      <xdr:col>19</xdr:col>
      <xdr:colOff>187325</xdr:colOff>
      <xdr:row>33</xdr:row>
      <xdr:rowOff>24039</xdr:rowOff>
    </xdr:to>
    <xdr:sp macro="" textlink="">
      <xdr:nvSpPr>
        <xdr:cNvPr id="83" name="楕円 82">
          <a:extLst>
            <a:ext uri="{FF2B5EF4-FFF2-40B4-BE49-F238E27FC236}">
              <a16:creationId xmlns:a16="http://schemas.microsoft.com/office/drawing/2014/main" xmlns="" id="{6D6C9013-07E0-4682-A8F3-DDFBC4839558}"/>
            </a:ext>
          </a:extLst>
        </xdr:cNvPr>
        <xdr:cNvSpPr/>
      </xdr:nvSpPr>
      <xdr:spPr>
        <a:xfrm>
          <a:off x="40005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70667</xdr:rowOff>
    </xdr:from>
    <xdr:to>
      <xdr:col>23</xdr:col>
      <xdr:colOff>85725</xdr:colOff>
      <xdr:row>32</xdr:row>
      <xdr:rowOff>144689</xdr:rowOff>
    </xdr:to>
    <xdr:cxnSp macro="">
      <xdr:nvCxnSpPr>
        <xdr:cNvPr id="84" name="直線コネクタ 83">
          <a:extLst>
            <a:ext uri="{FF2B5EF4-FFF2-40B4-BE49-F238E27FC236}">
              <a16:creationId xmlns:a16="http://schemas.microsoft.com/office/drawing/2014/main" xmlns="" id="{EBD2764B-103C-49C4-AB1D-8F8D147ED5B7}"/>
            </a:ext>
          </a:extLst>
        </xdr:cNvPr>
        <xdr:cNvCxnSpPr/>
      </xdr:nvCxnSpPr>
      <xdr:spPr>
        <a:xfrm flipV="1">
          <a:off x="4051300" y="6328592"/>
          <a:ext cx="7112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87176</xdr:rowOff>
    </xdr:from>
    <xdr:to>
      <xdr:col>15</xdr:col>
      <xdr:colOff>187325</xdr:colOff>
      <xdr:row>35</xdr:row>
      <xdr:rowOff>17326</xdr:rowOff>
    </xdr:to>
    <xdr:sp macro="" textlink="">
      <xdr:nvSpPr>
        <xdr:cNvPr id="85" name="楕円 84">
          <a:extLst>
            <a:ext uri="{FF2B5EF4-FFF2-40B4-BE49-F238E27FC236}">
              <a16:creationId xmlns:a16="http://schemas.microsoft.com/office/drawing/2014/main" xmlns="" id="{FE76A8F2-0748-434F-A2A7-A9CDB3D26356}"/>
            </a:ext>
          </a:extLst>
        </xdr:cNvPr>
        <xdr:cNvSpPr/>
      </xdr:nvSpPr>
      <xdr:spPr>
        <a:xfrm>
          <a:off x="3238500" y="668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144689</xdr:rowOff>
    </xdr:from>
    <xdr:to>
      <xdr:col>19</xdr:col>
      <xdr:colOff>136525</xdr:colOff>
      <xdr:row>34</xdr:row>
      <xdr:rowOff>137976</xdr:rowOff>
    </xdr:to>
    <xdr:cxnSp macro="">
      <xdr:nvCxnSpPr>
        <xdr:cNvPr id="86" name="直線コネクタ 85">
          <a:extLst>
            <a:ext uri="{FF2B5EF4-FFF2-40B4-BE49-F238E27FC236}">
              <a16:creationId xmlns:a16="http://schemas.microsoft.com/office/drawing/2014/main" xmlns="" id="{E3BD5F45-0190-4602-B3CA-CAE3D39B4237}"/>
            </a:ext>
          </a:extLst>
        </xdr:cNvPr>
        <xdr:cNvCxnSpPr/>
      </xdr:nvCxnSpPr>
      <xdr:spPr>
        <a:xfrm flipV="1">
          <a:off x="3289300" y="6402614"/>
          <a:ext cx="762000" cy="3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7" name="n_1aveValue有形固定資産減価償却率">
          <a:extLst>
            <a:ext uri="{FF2B5EF4-FFF2-40B4-BE49-F238E27FC236}">
              <a16:creationId xmlns:a16="http://schemas.microsoft.com/office/drawing/2014/main" xmlns="" id="{2D04CAE8-2741-474E-ADE2-E02A7F5DE6EF}"/>
            </a:ext>
          </a:extLst>
        </xdr:cNvPr>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88" name="n_2aveValue有形固定資産減価償却率">
          <a:extLst>
            <a:ext uri="{FF2B5EF4-FFF2-40B4-BE49-F238E27FC236}">
              <a16:creationId xmlns:a16="http://schemas.microsoft.com/office/drawing/2014/main" xmlns="" id="{940DB87C-880C-41D5-959A-A2ABB330CA56}"/>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89" name="n_3aveValue有形固定資産減価償却率">
          <a:extLst>
            <a:ext uri="{FF2B5EF4-FFF2-40B4-BE49-F238E27FC236}">
              <a16:creationId xmlns:a16="http://schemas.microsoft.com/office/drawing/2014/main" xmlns="" id="{70488CA9-B9EA-40BF-B102-AB88A4DD88FD}"/>
            </a:ext>
          </a:extLst>
        </xdr:cNvPr>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15166</xdr:rowOff>
    </xdr:from>
    <xdr:ext cx="405111" cy="259045"/>
    <xdr:sp macro="" textlink="">
      <xdr:nvSpPr>
        <xdr:cNvPr id="90" name="n_1mainValue有形固定資産減価償却率">
          <a:extLst>
            <a:ext uri="{FF2B5EF4-FFF2-40B4-BE49-F238E27FC236}">
              <a16:creationId xmlns:a16="http://schemas.microsoft.com/office/drawing/2014/main" xmlns="" id="{091D3CE4-2081-4F3D-A89F-E4AE91904BF3}"/>
            </a:ext>
          </a:extLst>
        </xdr:cNvPr>
        <xdr:cNvSpPr txBox="1"/>
      </xdr:nvSpPr>
      <xdr:spPr>
        <a:xfrm>
          <a:off x="3836044" y="64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8453</xdr:rowOff>
    </xdr:from>
    <xdr:ext cx="405111" cy="259045"/>
    <xdr:sp macro="" textlink="">
      <xdr:nvSpPr>
        <xdr:cNvPr id="91" name="n_2mainValue有形固定資産減価償却率">
          <a:extLst>
            <a:ext uri="{FF2B5EF4-FFF2-40B4-BE49-F238E27FC236}">
              <a16:creationId xmlns:a16="http://schemas.microsoft.com/office/drawing/2014/main" xmlns="" id="{3DE71D7B-3E59-40E8-804D-E77758BAF1C6}"/>
            </a:ext>
          </a:extLst>
        </xdr:cNvPr>
        <xdr:cNvSpPr txBox="1"/>
      </xdr:nvSpPr>
      <xdr:spPr>
        <a:xfrm>
          <a:off x="3086744" y="678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xmlns="" id="{BE38A06F-FCA3-4A21-9FC5-232B9AAA8FA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xmlns="" id="{5B2BD9CA-0AB9-4A65-8ED6-15610B49BF9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xmlns="" id="{DB630FEB-0B97-46C1-B583-4A218656B39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xmlns="" id="{76151B58-EB99-430C-8240-10FFE118C97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xmlns="" id="{35B8F729-D9FE-4A7F-8184-87E2BA09230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xmlns="" id="{E57AADDD-0E85-44E4-8F63-D1B556C1357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xmlns="" id="{9A9743E7-D1D3-41D4-8E4B-BF23046B08D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xmlns="" id="{DC5CA3E7-43B9-4155-A278-78EA1D62BD2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xmlns="" id="{D65E5C91-C1D6-4C2F-A9AD-EFB7E180836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xmlns="" id="{D19D4E1C-61E5-4143-AF1F-3279A9E439A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xmlns="" id="{C15767B3-7C87-4F18-8C6D-EE13F3FF7A3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xmlns="" id="{2672980C-2422-4867-9FA1-47081A98B2F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xmlns="" id="{2F981452-A5CE-4789-B934-824865541A4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債務償還比率は，充当可能財源の減少により，類似団体平均より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今後，老朽化に伴う公共施設等の改修，社会保障関係経費の義務的経費等の増加が見込まれることから，将来負担の軽減に留意し，財政運営を行っていく。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xmlns="" id="{028C481A-C975-47BF-ADBB-84FA6D6CD1E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xmlns="" id="{36ACD659-7964-49D0-B167-EA4BB8E9F36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a:extLst>
            <a:ext uri="{FF2B5EF4-FFF2-40B4-BE49-F238E27FC236}">
              <a16:creationId xmlns:a16="http://schemas.microsoft.com/office/drawing/2014/main" xmlns="" id="{61452DB7-EAD8-430E-8A43-8B6F9589DD7D}"/>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xmlns="" id="{F9A47543-0483-4EA8-9AD5-2B287E6C5D1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a:extLst>
            <a:ext uri="{FF2B5EF4-FFF2-40B4-BE49-F238E27FC236}">
              <a16:creationId xmlns:a16="http://schemas.microsoft.com/office/drawing/2014/main" xmlns="" id="{D9B52FF9-C04D-48E9-AA8F-481DB0D05826}"/>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xmlns="" id="{80DBD6C6-23CC-4B01-B998-E7C66E4286D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xmlns="" id="{946E78A4-067B-4C7C-8F3D-CBFFCD9ABEA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xmlns="" id="{FB1CAB50-FD67-4AC1-8403-D0EEB1D16B0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xmlns="" id="{E4C5512B-8D52-4920-BBDA-A51A5560715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xmlns="" id="{8B7D2D63-514E-473D-BD0D-1D00AF20F3C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5" name="テキスト ボックス 114">
          <a:extLst>
            <a:ext uri="{FF2B5EF4-FFF2-40B4-BE49-F238E27FC236}">
              <a16:creationId xmlns:a16="http://schemas.microsoft.com/office/drawing/2014/main" xmlns="" id="{5607B57D-D0AE-4887-AC84-75928F31E321}"/>
            </a:ext>
          </a:extLst>
        </xdr:cNvPr>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xmlns="" id="{D244C0C1-99C8-450A-9C93-9183591FE61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xmlns="" id="{50A56BA0-2ACA-4C74-BC90-011A6FCF1763}"/>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xmlns="" id="{9760C47F-5C10-4A28-B005-1D4721B59C1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xmlns="" id="{C378F8DF-3CFF-4274-898B-B68D351FC83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xmlns="" id="{4BE8D5EC-48C6-48E6-BF5B-A189F7A6592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1" name="直線コネクタ 120">
          <a:extLst>
            <a:ext uri="{FF2B5EF4-FFF2-40B4-BE49-F238E27FC236}">
              <a16:creationId xmlns:a16="http://schemas.microsoft.com/office/drawing/2014/main" xmlns="" id="{676CF0F4-146F-4774-8E4A-1FEC5AD0DC8A}"/>
            </a:ext>
          </a:extLst>
        </xdr:cNvPr>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2" name="債務償還比率最小値テキスト">
          <a:extLst>
            <a:ext uri="{FF2B5EF4-FFF2-40B4-BE49-F238E27FC236}">
              <a16:creationId xmlns:a16="http://schemas.microsoft.com/office/drawing/2014/main" xmlns="" id="{D03FD57A-0054-4F48-AA73-51779749C31D}"/>
            </a:ext>
          </a:extLst>
        </xdr:cNvPr>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3" name="直線コネクタ 122">
          <a:extLst>
            <a:ext uri="{FF2B5EF4-FFF2-40B4-BE49-F238E27FC236}">
              <a16:creationId xmlns:a16="http://schemas.microsoft.com/office/drawing/2014/main" xmlns="" id="{A0535BF4-3FE9-422A-9C1D-67A3CD411FF6}"/>
            </a:ext>
          </a:extLst>
        </xdr:cNvPr>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4" name="債務償還比率最大値テキスト">
          <a:extLst>
            <a:ext uri="{FF2B5EF4-FFF2-40B4-BE49-F238E27FC236}">
              <a16:creationId xmlns:a16="http://schemas.microsoft.com/office/drawing/2014/main" xmlns="" id="{B6082B25-8906-4019-80FF-985AA625D33B}"/>
            </a:ext>
          </a:extLst>
        </xdr:cNvPr>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5" name="直線コネクタ 124">
          <a:extLst>
            <a:ext uri="{FF2B5EF4-FFF2-40B4-BE49-F238E27FC236}">
              <a16:creationId xmlns:a16="http://schemas.microsoft.com/office/drawing/2014/main" xmlns="" id="{996D8C0E-4EFF-417B-9A86-69CB0EACE005}"/>
            </a:ext>
          </a:extLst>
        </xdr:cNvPr>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6" name="債務償還比率平均値テキスト">
          <a:extLst>
            <a:ext uri="{FF2B5EF4-FFF2-40B4-BE49-F238E27FC236}">
              <a16:creationId xmlns:a16="http://schemas.microsoft.com/office/drawing/2014/main" xmlns="" id="{2EC7F6B9-C1D9-43E1-9CD4-DB51D60D31F2}"/>
            </a:ext>
          </a:extLst>
        </xdr:cNvPr>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7" name="フローチャート: 判断 126">
          <a:extLst>
            <a:ext uri="{FF2B5EF4-FFF2-40B4-BE49-F238E27FC236}">
              <a16:creationId xmlns:a16="http://schemas.microsoft.com/office/drawing/2014/main" xmlns="" id="{8C851EA9-2494-4395-8B00-9EA98ECC505C}"/>
            </a:ext>
          </a:extLst>
        </xdr:cNvPr>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28" name="フローチャート: 判断 127">
          <a:extLst>
            <a:ext uri="{FF2B5EF4-FFF2-40B4-BE49-F238E27FC236}">
              <a16:creationId xmlns:a16="http://schemas.microsoft.com/office/drawing/2014/main" xmlns="" id="{A0AD6D5C-855D-4C8F-A277-12C142D794AA}"/>
            </a:ext>
          </a:extLst>
        </xdr:cNvPr>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37003B58-8181-4BE9-8C9F-2DF2F72D5AC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85B988AE-6BB3-428A-BFE8-E5A43D648AD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BE2C118-E0B0-4B76-A3D5-B0C95EF57CB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1CD04CA0-81CA-493A-A2F9-C93CA1BA1F8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945D6490-9036-4418-9F29-7ED981948E6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143080</xdr:rowOff>
    </xdr:from>
    <xdr:to>
      <xdr:col>76</xdr:col>
      <xdr:colOff>73025</xdr:colOff>
      <xdr:row>31</xdr:row>
      <xdr:rowOff>73230</xdr:rowOff>
    </xdr:to>
    <xdr:sp macro="" textlink="">
      <xdr:nvSpPr>
        <xdr:cNvPr id="134" name="楕円 133">
          <a:extLst>
            <a:ext uri="{FF2B5EF4-FFF2-40B4-BE49-F238E27FC236}">
              <a16:creationId xmlns:a16="http://schemas.microsoft.com/office/drawing/2014/main" xmlns="" id="{E2D6FB5F-91E8-4FE6-9E1E-C6C27BAEAB77}"/>
            </a:ext>
          </a:extLst>
        </xdr:cNvPr>
        <xdr:cNvSpPr/>
      </xdr:nvSpPr>
      <xdr:spPr>
        <a:xfrm>
          <a:off x="14744700" y="60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165957</xdr:rowOff>
    </xdr:from>
    <xdr:ext cx="469744" cy="259045"/>
    <xdr:sp macro="" textlink="">
      <xdr:nvSpPr>
        <xdr:cNvPr id="135" name="債務償還比率該当値テキスト">
          <a:extLst>
            <a:ext uri="{FF2B5EF4-FFF2-40B4-BE49-F238E27FC236}">
              <a16:creationId xmlns:a16="http://schemas.microsoft.com/office/drawing/2014/main" xmlns="" id="{2BA1DA1B-0F69-4E19-8B6A-2A5582D8CB25}"/>
            </a:ext>
          </a:extLst>
        </xdr:cNvPr>
        <xdr:cNvSpPr txBox="1"/>
      </xdr:nvSpPr>
      <xdr:spPr>
        <a:xfrm>
          <a:off x="14846300" y="59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13490</xdr:rowOff>
    </xdr:from>
    <xdr:to>
      <xdr:col>72</xdr:col>
      <xdr:colOff>123825</xdr:colOff>
      <xdr:row>31</xdr:row>
      <xdr:rowOff>115090</xdr:rowOff>
    </xdr:to>
    <xdr:sp macro="" textlink="">
      <xdr:nvSpPr>
        <xdr:cNvPr id="136" name="楕円 135">
          <a:extLst>
            <a:ext uri="{FF2B5EF4-FFF2-40B4-BE49-F238E27FC236}">
              <a16:creationId xmlns:a16="http://schemas.microsoft.com/office/drawing/2014/main" xmlns="" id="{EEBAF97E-C38E-42E7-86DB-B8DD863A5FE3}"/>
            </a:ext>
          </a:extLst>
        </xdr:cNvPr>
        <xdr:cNvSpPr/>
      </xdr:nvSpPr>
      <xdr:spPr>
        <a:xfrm>
          <a:off x="14033500" y="60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22430</xdr:rowOff>
    </xdr:from>
    <xdr:to>
      <xdr:col>76</xdr:col>
      <xdr:colOff>22225</xdr:colOff>
      <xdr:row>31</xdr:row>
      <xdr:rowOff>64290</xdr:rowOff>
    </xdr:to>
    <xdr:cxnSp macro="">
      <xdr:nvCxnSpPr>
        <xdr:cNvPr id="137" name="直線コネクタ 136">
          <a:extLst>
            <a:ext uri="{FF2B5EF4-FFF2-40B4-BE49-F238E27FC236}">
              <a16:creationId xmlns:a16="http://schemas.microsoft.com/office/drawing/2014/main" xmlns="" id="{E65E7B14-B40E-431C-B053-D07179A2E465}"/>
            </a:ext>
          </a:extLst>
        </xdr:cNvPr>
        <xdr:cNvCxnSpPr/>
      </xdr:nvCxnSpPr>
      <xdr:spPr>
        <a:xfrm flipV="1">
          <a:off x="14084300" y="6108905"/>
          <a:ext cx="711200" cy="4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38" name="n_1aveValue債務償還比率">
          <a:extLst>
            <a:ext uri="{FF2B5EF4-FFF2-40B4-BE49-F238E27FC236}">
              <a16:creationId xmlns:a16="http://schemas.microsoft.com/office/drawing/2014/main" xmlns="" id="{0ADFF96B-AA54-4456-8928-529009055365}"/>
            </a:ext>
          </a:extLst>
        </xdr:cNvPr>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131617</xdr:rowOff>
    </xdr:from>
    <xdr:ext cx="469744" cy="259045"/>
    <xdr:sp macro="" textlink="">
      <xdr:nvSpPr>
        <xdr:cNvPr id="139" name="n_1mainValue債務償還比率">
          <a:extLst>
            <a:ext uri="{FF2B5EF4-FFF2-40B4-BE49-F238E27FC236}">
              <a16:creationId xmlns:a16="http://schemas.microsoft.com/office/drawing/2014/main" xmlns="" id="{6EA1CA40-4565-4B47-9703-DE1D03DB0697}"/>
            </a:ext>
          </a:extLst>
        </xdr:cNvPr>
        <xdr:cNvSpPr txBox="1"/>
      </xdr:nvSpPr>
      <xdr:spPr>
        <a:xfrm>
          <a:off x="13836727" y="587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xmlns="" id="{9DFC1ABB-00F0-49DD-BEB3-ECDE1F798E6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xmlns="" id="{BC0386E7-80A5-47A1-AD2E-F1193FE54C5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xmlns="" id="{5A48CAC6-62F6-40A2-8AD8-88FD28DABE5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xmlns="" id="{3967BEE4-7F4F-44EB-8019-501E60B7DCD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xmlns="" id="{836E87DA-1740-42F7-A4CB-4645E5679FD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xmlns="" id="{C801A615-C5C9-4A60-9C66-D9E3191F203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52B85A7-B832-4FA5-869F-ADF8F03ADF2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3241B99-21B0-4685-A4B8-77F04A8AF08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A48CA9DB-8561-40B2-8B6C-42C87FEBE68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89DF274-91CA-430E-B272-B83D371340F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664C775-266F-40F7-8A0F-0C740697059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68D8224A-AA8C-4D88-8ECA-CCB66143541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C728265-CF33-4F20-89BD-C041E90A584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786559B-4CED-4F69-9E72-B48E74B0A64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CE9CEC6-03C9-4572-AE0D-C8E24755161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37209CE7-0129-442A-8D4E-4CC57ACFFED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51,630
51,038
79.16
19,819,996
19,247,902
479,910
11,914,855
23,297,569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72F5517-6E69-4CF9-83BB-8AB7B70946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C8A1E2A-9634-458E-8E92-8D12CDF3AF0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A2C784A-FFBF-4EFC-B5CE-D053B7527AB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E0EAEEA-42B7-44CC-A6A0-BEB35BDE985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8F84491-B0C6-44FE-9ED7-725060DF486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2BDDAC80-59BC-421F-8115-C066544F4DB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9EC6CAE-1DCC-43D8-AE77-4942C00EB1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473243B-671C-4C34-96E0-CE8803AF01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4D78271-59A9-48E3-A2FB-FE2441FDA30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FEDDFA41-E986-4855-92C1-7B249D2450F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EBC7606A-7738-4777-8CE5-9834961701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4D0B2E3-8743-487D-B04B-7744890D6E9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F67522B-89E6-47C1-8A34-E1D6523169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237F6A1-4E32-4367-A157-9D50180D6BA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106E18E-CA8D-46C3-AEDD-10128F1843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205393D-8B17-4708-A235-1ED53E93471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B97FD62-B75C-4012-946B-3734763BBC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F647EC76-225F-434F-A7EE-6C143B8569D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BA046DF5-54A5-4E1C-A987-A38FBCBFB94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13C90D20-6B77-483E-8D7D-70360C8A005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98D195CF-F41B-4955-BEBF-23525065F42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2F80DDA1-0AB2-42E7-B756-EE444F05FC2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D57F9B88-2CCB-4554-B7A6-66A92D177A6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C2E6B7CD-AAE3-430A-A181-B3A22DE5E8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62EBEF30-581D-4E34-89BB-A4584F043C0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99768867-5894-4202-8EDA-CA4AE4A6F3E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53FDBAB5-630D-40F3-A869-8BC9D9190C5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D3EF4F3A-3044-47A7-B919-13D5BBF8062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2366F97F-A447-419F-9470-8D7EAD9621E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FDC036EC-FDBF-445C-BD45-80A416AAAA7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E33683D2-D5D9-46E1-A246-753AABCE2CD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AF7D30D8-4590-423D-91BA-AE46B7BB9CF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7778BE71-45DD-45B8-9D69-072DB6DACBF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B2F40BE1-7266-4766-AB9E-EEC4701879B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8F8A1A74-CEA2-47CE-8CFB-272BACE16F4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DB7D2C87-4C0F-4F09-8F91-8C0C944ADBA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3892EDE3-124E-454B-8AE1-FF11C5D1D88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71330EBA-3B1D-47D7-892B-6053C379363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BAA41B4F-3284-4EC3-995F-8E4D3670839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466049DD-2FB4-45DE-805E-51CF5D06284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1DE93FED-757E-4479-8622-8C114E3714F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7CCF5131-2D40-4705-B940-8709F02F157A}"/>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986D2204-6224-4221-8EE5-554751A5978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7D395857-1581-4142-9905-A32EFA4243B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33779895-8CB5-40F9-90A3-E3CCA3FD5F5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a:extLst>
            <a:ext uri="{FF2B5EF4-FFF2-40B4-BE49-F238E27FC236}">
              <a16:creationId xmlns:a16="http://schemas.microsoft.com/office/drawing/2014/main" xmlns="" id="{6292950C-35DD-400E-8981-D02B1E41C08E}"/>
            </a:ext>
          </a:extLst>
        </xdr:cNvPr>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11335D9-D99C-4770-A082-769479912C48}"/>
            </a:ext>
          </a:extLst>
        </xdr:cNvPr>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a:extLst>
            <a:ext uri="{FF2B5EF4-FFF2-40B4-BE49-F238E27FC236}">
              <a16:creationId xmlns:a16="http://schemas.microsoft.com/office/drawing/2014/main" xmlns="" id="{7667F1A8-86C8-4348-A898-D158F270D22F}"/>
            </a:ext>
          </a:extLst>
        </xdr:cNvPr>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a:extLst>
            <a:ext uri="{FF2B5EF4-FFF2-40B4-BE49-F238E27FC236}">
              <a16:creationId xmlns:a16="http://schemas.microsoft.com/office/drawing/2014/main" xmlns="" id="{349E9ACC-133F-4322-80E2-FDCE919D4D0C}"/>
            </a:ext>
          </a:extLst>
        </xdr:cNvPr>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a:extLst>
            <a:ext uri="{FF2B5EF4-FFF2-40B4-BE49-F238E27FC236}">
              <a16:creationId xmlns:a16="http://schemas.microsoft.com/office/drawing/2014/main" xmlns="" id="{08684078-7697-4B46-AD28-3240D952D551}"/>
            </a:ext>
          </a:extLst>
        </xdr:cNvPr>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a:extLst>
            <a:ext uri="{FF2B5EF4-FFF2-40B4-BE49-F238E27FC236}">
              <a16:creationId xmlns:a16="http://schemas.microsoft.com/office/drawing/2014/main" xmlns="" id="{96DD11C1-D68F-4E99-AECF-E268EE4FFAFB}"/>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a:extLst>
            <a:ext uri="{FF2B5EF4-FFF2-40B4-BE49-F238E27FC236}">
              <a16:creationId xmlns:a16="http://schemas.microsoft.com/office/drawing/2014/main" xmlns="" id="{762A25C9-F081-4231-8382-53464FE25FAE}"/>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a:extLst>
            <a:ext uri="{FF2B5EF4-FFF2-40B4-BE49-F238E27FC236}">
              <a16:creationId xmlns:a16="http://schemas.microsoft.com/office/drawing/2014/main" xmlns="" id="{BCE3880E-3BBA-48CC-8007-810E57690E55}"/>
            </a:ext>
          </a:extLst>
        </xdr:cNvPr>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a:extLst>
            <a:ext uri="{FF2B5EF4-FFF2-40B4-BE49-F238E27FC236}">
              <a16:creationId xmlns:a16="http://schemas.microsoft.com/office/drawing/2014/main" xmlns="" id="{54560F3E-21F0-4634-BDD5-0373FEF414FD}"/>
            </a:ext>
          </a:extLst>
        </xdr:cNvPr>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a:extLst>
            <a:ext uri="{FF2B5EF4-FFF2-40B4-BE49-F238E27FC236}">
              <a16:creationId xmlns:a16="http://schemas.microsoft.com/office/drawing/2014/main" xmlns="" id="{1BA35C45-FEFB-403A-B83D-74A943CFD3E3}"/>
            </a:ext>
          </a:extLst>
        </xdr:cNvPr>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89BA5DF2-68CD-42AF-8FF7-634E7A7B190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1A8CF816-7AB8-4275-AA7B-D639134D863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9E09F063-E1A6-4D23-93D8-2CA7216C397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CBC2BD2-38ED-4689-B313-AF00CC18BB1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12288A18-D67B-4C63-ABD5-4346607BBF3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2" name="楕円 71">
          <a:extLst>
            <a:ext uri="{FF2B5EF4-FFF2-40B4-BE49-F238E27FC236}">
              <a16:creationId xmlns:a16="http://schemas.microsoft.com/office/drawing/2014/main" xmlns="" id="{F0C79939-6EFA-4D79-806F-6ADDDF7A24C4}"/>
            </a:ext>
          </a:extLst>
        </xdr:cNvPr>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3" name="【道路】&#10;有形固定資産減価償却率該当値テキスト">
          <a:extLst>
            <a:ext uri="{FF2B5EF4-FFF2-40B4-BE49-F238E27FC236}">
              <a16:creationId xmlns:a16="http://schemas.microsoft.com/office/drawing/2014/main" xmlns="" id="{4277BB7A-F7B9-410C-A91B-2F2F084917CC}"/>
            </a:ext>
          </a:extLst>
        </xdr:cNvPr>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30299</xdr:rowOff>
    </xdr:from>
    <xdr:to>
      <xdr:col>20</xdr:col>
      <xdr:colOff>38100</xdr:colOff>
      <xdr:row>38</xdr:row>
      <xdr:rowOff>131899</xdr:rowOff>
    </xdr:to>
    <xdr:sp macro="" textlink="">
      <xdr:nvSpPr>
        <xdr:cNvPr id="74" name="楕円 73">
          <a:extLst>
            <a:ext uri="{FF2B5EF4-FFF2-40B4-BE49-F238E27FC236}">
              <a16:creationId xmlns:a16="http://schemas.microsoft.com/office/drawing/2014/main" xmlns="" id="{6FBD5A7A-9C4A-4372-9979-87567559F23E}"/>
            </a:ext>
          </a:extLst>
        </xdr:cNvPr>
        <xdr:cNvSpPr/>
      </xdr:nvSpPr>
      <xdr:spPr>
        <a:xfrm>
          <a:off x="3746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81099</xdr:rowOff>
    </xdr:to>
    <xdr:cxnSp macro="">
      <xdr:nvCxnSpPr>
        <xdr:cNvPr id="75" name="直線コネクタ 74">
          <a:extLst>
            <a:ext uri="{FF2B5EF4-FFF2-40B4-BE49-F238E27FC236}">
              <a16:creationId xmlns:a16="http://schemas.microsoft.com/office/drawing/2014/main" xmlns="" id="{2B762975-B7E0-47EA-B719-43E424123775}"/>
            </a:ext>
          </a:extLst>
        </xdr:cNvPr>
        <xdr:cNvCxnSpPr/>
      </xdr:nvCxnSpPr>
      <xdr:spPr>
        <a:xfrm flipV="1">
          <a:off x="3797300" y="656844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90715</xdr:rowOff>
    </xdr:from>
    <xdr:to>
      <xdr:col>15</xdr:col>
      <xdr:colOff>101600</xdr:colOff>
      <xdr:row>39</xdr:row>
      <xdr:rowOff>20865</xdr:rowOff>
    </xdr:to>
    <xdr:sp macro="" textlink="">
      <xdr:nvSpPr>
        <xdr:cNvPr id="76" name="楕円 75">
          <a:extLst>
            <a:ext uri="{FF2B5EF4-FFF2-40B4-BE49-F238E27FC236}">
              <a16:creationId xmlns:a16="http://schemas.microsoft.com/office/drawing/2014/main" xmlns="" id="{BF906F62-4CD7-4809-9D0D-ABD339F5D370}"/>
            </a:ext>
          </a:extLst>
        </xdr:cNvPr>
        <xdr:cNvSpPr/>
      </xdr:nvSpPr>
      <xdr:spPr>
        <a:xfrm>
          <a:off x="2857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81099</xdr:rowOff>
    </xdr:from>
    <xdr:to>
      <xdr:col>19</xdr:col>
      <xdr:colOff>177800</xdr:colOff>
      <xdr:row>38</xdr:row>
      <xdr:rowOff>141515</xdr:rowOff>
    </xdr:to>
    <xdr:cxnSp macro="">
      <xdr:nvCxnSpPr>
        <xdr:cNvPr id="77" name="直線コネクタ 76">
          <a:extLst>
            <a:ext uri="{FF2B5EF4-FFF2-40B4-BE49-F238E27FC236}">
              <a16:creationId xmlns:a16="http://schemas.microsoft.com/office/drawing/2014/main" xmlns="" id="{C8A39285-4097-4765-A21E-CD6A3C40DE8B}"/>
            </a:ext>
          </a:extLst>
        </xdr:cNvPr>
        <xdr:cNvCxnSpPr/>
      </xdr:nvCxnSpPr>
      <xdr:spPr>
        <a:xfrm flipV="1">
          <a:off x="2908300" y="6596199"/>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78" name="n_1aveValue【道路】&#10;有形固定資産減価償却率">
          <a:extLst>
            <a:ext uri="{FF2B5EF4-FFF2-40B4-BE49-F238E27FC236}">
              <a16:creationId xmlns:a16="http://schemas.microsoft.com/office/drawing/2014/main" xmlns="" id="{CB6ED5A9-BA79-44AF-8071-F772BF3BE3A0}"/>
            </a:ext>
          </a:extLst>
        </xdr:cNvPr>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79" name="n_2aveValue【道路】&#10;有形固定資産減価償却率">
          <a:extLst>
            <a:ext uri="{FF2B5EF4-FFF2-40B4-BE49-F238E27FC236}">
              <a16:creationId xmlns:a16="http://schemas.microsoft.com/office/drawing/2014/main" xmlns="" id="{B9263118-E38D-427E-92D3-E4DDD6F8A4D0}"/>
            </a:ext>
          </a:extLst>
        </xdr:cNvPr>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0" name="n_3aveValue【道路】&#10;有形固定資産減価償却率">
          <a:extLst>
            <a:ext uri="{FF2B5EF4-FFF2-40B4-BE49-F238E27FC236}">
              <a16:creationId xmlns:a16="http://schemas.microsoft.com/office/drawing/2014/main" xmlns="" id="{A03D47E4-2C50-4F67-B25E-CE95F5E0081A}"/>
            </a:ext>
          </a:extLst>
        </xdr:cNvPr>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123026</xdr:rowOff>
    </xdr:from>
    <xdr:ext cx="405111" cy="259045"/>
    <xdr:sp macro="" textlink="">
      <xdr:nvSpPr>
        <xdr:cNvPr id="81" name="n_1mainValue【道路】&#10;有形固定資産減価償却率">
          <a:extLst>
            <a:ext uri="{FF2B5EF4-FFF2-40B4-BE49-F238E27FC236}">
              <a16:creationId xmlns:a16="http://schemas.microsoft.com/office/drawing/2014/main" xmlns="" id="{6769D63C-C43F-4F3E-AE34-9F02A7819B2C}"/>
            </a:ext>
          </a:extLst>
        </xdr:cNvPr>
        <xdr:cNvSpPr txBox="1"/>
      </xdr:nvSpPr>
      <xdr:spPr>
        <a:xfrm>
          <a:off x="3582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82" name="n_2mainValue【道路】&#10;有形固定資産減価償却率">
          <a:extLst>
            <a:ext uri="{FF2B5EF4-FFF2-40B4-BE49-F238E27FC236}">
              <a16:creationId xmlns:a16="http://schemas.microsoft.com/office/drawing/2014/main" xmlns="" id="{B44A6A08-6DF7-44E6-8340-AB71ED0775B4}"/>
            </a:ext>
          </a:extLst>
        </xdr:cNvPr>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xmlns="" id="{AEA4C69E-562D-4E8A-9458-E8088FAF7F3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xmlns="" id="{62B5394D-1CD5-45F2-8D00-3F3A52A2A57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xmlns="" id="{1C71BA14-C62E-46A1-98FD-33D57680822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xmlns="" id="{3751548D-CBDC-46BD-9C52-0A2B1AA3FF5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xmlns="" id="{56EBAA23-6BA9-4F97-9901-828A67DE7E8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xmlns="" id="{BD6B96ED-0F7B-4B50-A8A2-27C628C7814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xmlns="" id="{0DC5E916-3564-4586-BA2E-BD2AA84ABBB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xmlns="" id="{D637FACA-85E4-4396-89A3-6221D4BA5E6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xmlns="" id="{2D4A6900-C0B0-49C3-9E1B-D66C5F97FD7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xmlns="" id="{A0F97627-3E7A-4E6C-8F9C-4DD08542C8C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xmlns="" id="{74B7E759-3A75-412C-9BEE-BA23DA08E93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xmlns="" id="{0510D082-1F9D-4BF4-8548-B84F1D8EC0D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xmlns="" id="{01E7324E-6527-4B45-982C-AAB0E3AC188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xmlns="" id="{D2797764-1DBA-402D-A1A1-5833CA59A34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xmlns="" id="{7CB98304-1B52-42F6-A8EA-E6C789ADA45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xmlns="" id="{BFC48663-511E-4C9C-852F-EC091FA2A95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xmlns="" id="{E11B4367-88E9-4E76-84F9-DD42762E214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xmlns="" id="{B8C03280-3C97-4782-8A07-6857D3D4CAB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xmlns="" id="{A03E941E-0450-451B-A11A-7CC11A902C9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xmlns="" id="{B123ECF4-64B3-4147-8E21-6AE3F664072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3A03522A-DD0A-4477-9EC9-E69846FAAFD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xmlns="" id="{D1321C90-5625-4B72-BF17-EB1B09EB0CF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xmlns="" id="{ACBA0D2A-8A51-4061-8D04-B5CF87DC42E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6" name="直線コネクタ 105">
          <a:extLst>
            <a:ext uri="{FF2B5EF4-FFF2-40B4-BE49-F238E27FC236}">
              <a16:creationId xmlns:a16="http://schemas.microsoft.com/office/drawing/2014/main" xmlns="" id="{CBAEC3CC-5CC2-43E7-941F-6BEB09C1C9A7}"/>
            </a:ext>
          </a:extLst>
        </xdr:cNvPr>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7" name="【道路】&#10;一人当たり延長最小値テキスト">
          <a:extLst>
            <a:ext uri="{FF2B5EF4-FFF2-40B4-BE49-F238E27FC236}">
              <a16:creationId xmlns:a16="http://schemas.microsoft.com/office/drawing/2014/main" xmlns="" id="{1EA2A671-D85F-4E7D-9DF6-E3D2BCCBB537}"/>
            </a:ext>
          </a:extLst>
        </xdr:cNvPr>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8" name="直線コネクタ 107">
          <a:extLst>
            <a:ext uri="{FF2B5EF4-FFF2-40B4-BE49-F238E27FC236}">
              <a16:creationId xmlns:a16="http://schemas.microsoft.com/office/drawing/2014/main" xmlns="" id="{4A2B728D-5AB5-4D0B-BD6A-188517E15075}"/>
            </a:ext>
          </a:extLst>
        </xdr:cNvPr>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9" name="【道路】&#10;一人当たり延長最大値テキスト">
          <a:extLst>
            <a:ext uri="{FF2B5EF4-FFF2-40B4-BE49-F238E27FC236}">
              <a16:creationId xmlns:a16="http://schemas.microsoft.com/office/drawing/2014/main" xmlns="" id="{836045DC-38FB-45D7-82FB-0405CD27DA24}"/>
            </a:ext>
          </a:extLst>
        </xdr:cNvPr>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0" name="直線コネクタ 109">
          <a:extLst>
            <a:ext uri="{FF2B5EF4-FFF2-40B4-BE49-F238E27FC236}">
              <a16:creationId xmlns:a16="http://schemas.microsoft.com/office/drawing/2014/main" xmlns="" id="{0E70643D-3CE1-4E52-8B7F-57146ABF4461}"/>
            </a:ext>
          </a:extLst>
        </xdr:cNvPr>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1" name="【道路】&#10;一人当たり延長平均値テキスト">
          <a:extLst>
            <a:ext uri="{FF2B5EF4-FFF2-40B4-BE49-F238E27FC236}">
              <a16:creationId xmlns:a16="http://schemas.microsoft.com/office/drawing/2014/main" xmlns="" id="{BA87C79E-25E1-4C15-AA3D-3554BE0B20BE}"/>
            </a:ext>
          </a:extLst>
        </xdr:cNvPr>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2" name="フローチャート: 判断 111">
          <a:extLst>
            <a:ext uri="{FF2B5EF4-FFF2-40B4-BE49-F238E27FC236}">
              <a16:creationId xmlns:a16="http://schemas.microsoft.com/office/drawing/2014/main" xmlns="" id="{F94B6BF1-68DF-4664-9CBA-D07FFEE92E98}"/>
            </a:ext>
          </a:extLst>
        </xdr:cNvPr>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3" name="フローチャート: 判断 112">
          <a:extLst>
            <a:ext uri="{FF2B5EF4-FFF2-40B4-BE49-F238E27FC236}">
              <a16:creationId xmlns:a16="http://schemas.microsoft.com/office/drawing/2014/main" xmlns="" id="{2E7A95A8-2164-4984-9FF1-B049B8C271DD}"/>
            </a:ext>
          </a:extLst>
        </xdr:cNvPr>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4" name="フローチャート: 判断 113">
          <a:extLst>
            <a:ext uri="{FF2B5EF4-FFF2-40B4-BE49-F238E27FC236}">
              <a16:creationId xmlns:a16="http://schemas.microsoft.com/office/drawing/2014/main" xmlns="" id="{84BDE6A1-8FDF-40D5-9675-AC65F5C7CC13}"/>
            </a:ext>
          </a:extLst>
        </xdr:cNvPr>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5" name="フローチャート: 判断 114">
          <a:extLst>
            <a:ext uri="{FF2B5EF4-FFF2-40B4-BE49-F238E27FC236}">
              <a16:creationId xmlns:a16="http://schemas.microsoft.com/office/drawing/2014/main" xmlns="" id="{817CF7A9-6B5C-4CDC-A523-C4E64BF97621}"/>
            </a:ext>
          </a:extLst>
        </xdr:cNvPr>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8FA59DDB-C8F9-4B45-B7CB-470730C79BD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609E3343-A7A4-4A85-BDD8-963E64DB0FB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E1BF33A3-5DF9-4DF6-99A6-7384CC735C5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357FB3DF-3A6C-4ED2-B349-F2D46931C69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64145C86-217D-4F7C-B2ED-516DF18C6EB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166484</xdr:rowOff>
    </xdr:from>
    <xdr:to>
      <xdr:col>55</xdr:col>
      <xdr:colOff>50800</xdr:colOff>
      <xdr:row>38</xdr:row>
      <xdr:rowOff>96634</xdr:rowOff>
    </xdr:to>
    <xdr:sp macro="" textlink="">
      <xdr:nvSpPr>
        <xdr:cNvPr id="121" name="楕円 120">
          <a:extLst>
            <a:ext uri="{FF2B5EF4-FFF2-40B4-BE49-F238E27FC236}">
              <a16:creationId xmlns:a16="http://schemas.microsoft.com/office/drawing/2014/main" xmlns="" id="{0D0896BD-B70C-465D-9DE0-BC0CA5604DE5}"/>
            </a:ext>
          </a:extLst>
        </xdr:cNvPr>
        <xdr:cNvSpPr/>
      </xdr:nvSpPr>
      <xdr:spPr>
        <a:xfrm>
          <a:off x="10426700" y="65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17911</xdr:rowOff>
    </xdr:from>
    <xdr:ext cx="534377" cy="259045"/>
    <xdr:sp macro="" textlink="">
      <xdr:nvSpPr>
        <xdr:cNvPr id="122" name="【道路】&#10;一人当たり延長該当値テキスト">
          <a:extLst>
            <a:ext uri="{FF2B5EF4-FFF2-40B4-BE49-F238E27FC236}">
              <a16:creationId xmlns:a16="http://schemas.microsoft.com/office/drawing/2014/main" xmlns="" id="{F35AACD0-EC16-4C0E-9983-FAB4F8BAAE72}"/>
            </a:ext>
          </a:extLst>
        </xdr:cNvPr>
        <xdr:cNvSpPr txBox="1"/>
      </xdr:nvSpPr>
      <xdr:spPr>
        <a:xfrm>
          <a:off x="10515600" y="636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163550</xdr:rowOff>
    </xdr:from>
    <xdr:to>
      <xdr:col>50</xdr:col>
      <xdr:colOff>165100</xdr:colOff>
      <xdr:row>38</xdr:row>
      <xdr:rowOff>93700</xdr:rowOff>
    </xdr:to>
    <xdr:sp macro="" textlink="">
      <xdr:nvSpPr>
        <xdr:cNvPr id="123" name="楕円 122">
          <a:extLst>
            <a:ext uri="{FF2B5EF4-FFF2-40B4-BE49-F238E27FC236}">
              <a16:creationId xmlns:a16="http://schemas.microsoft.com/office/drawing/2014/main" xmlns="" id="{DFED1C1A-DC63-4344-AC82-793156E0D900}"/>
            </a:ext>
          </a:extLst>
        </xdr:cNvPr>
        <xdr:cNvSpPr/>
      </xdr:nvSpPr>
      <xdr:spPr>
        <a:xfrm>
          <a:off x="9588500" y="65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42900</xdr:rowOff>
    </xdr:from>
    <xdr:to>
      <xdr:col>55</xdr:col>
      <xdr:colOff>0</xdr:colOff>
      <xdr:row>38</xdr:row>
      <xdr:rowOff>45834</xdr:rowOff>
    </xdr:to>
    <xdr:cxnSp macro="">
      <xdr:nvCxnSpPr>
        <xdr:cNvPr id="124" name="直線コネクタ 123">
          <a:extLst>
            <a:ext uri="{FF2B5EF4-FFF2-40B4-BE49-F238E27FC236}">
              <a16:creationId xmlns:a16="http://schemas.microsoft.com/office/drawing/2014/main" xmlns="" id="{B3CCF71E-CB9B-439A-9B8F-51B4899D5C63}"/>
            </a:ext>
          </a:extLst>
        </xdr:cNvPr>
        <xdr:cNvCxnSpPr/>
      </xdr:nvCxnSpPr>
      <xdr:spPr>
        <a:xfrm>
          <a:off x="9639300" y="6558000"/>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155588</xdr:rowOff>
    </xdr:from>
    <xdr:to>
      <xdr:col>46</xdr:col>
      <xdr:colOff>38100</xdr:colOff>
      <xdr:row>38</xdr:row>
      <xdr:rowOff>85737</xdr:rowOff>
    </xdr:to>
    <xdr:sp macro="" textlink="">
      <xdr:nvSpPr>
        <xdr:cNvPr id="125" name="楕円 124">
          <a:extLst>
            <a:ext uri="{FF2B5EF4-FFF2-40B4-BE49-F238E27FC236}">
              <a16:creationId xmlns:a16="http://schemas.microsoft.com/office/drawing/2014/main" xmlns="" id="{4F345578-7267-4593-B2B9-96C1B62937E7}"/>
            </a:ext>
          </a:extLst>
        </xdr:cNvPr>
        <xdr:cNvSpPr/>
      </xdr:nvSpPr>
      <xdr:spPr>
        <a:xfrm>
          <a:off x="8699500" y="6499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34937</xdr:rowOff>
    </xdr:from>
    <xdr:to>
      <xdr:col>50</xdr:col>
      <xdr:colOff>114300</xdr:colOff>
      <xdr:row>38</xdr:row>
      <xdr:rowOff>42900</xdr:rowOff>
    </xdr:to>
    <xdr:cxnSp macro="">
      <xdr:nvCxnSpPr>
        <xdr:cNvPr id="126" name="直線コネクタ 125">
          <a:extLst>
            <a:ext uri="{FF2B5EF4-FFF2-40B4-BE49-F238E27FC236}">
              <a16:creationId xmlns:a16="http://schemas.microsoft.com/office/drawing/2014/main" xmlns="" id="{D23A7F43-DC39-47C7-83D9-C838B77F81B6}"/>
            </a:ext>
          </a:extLst>
        </xdr:cNvPr>
        <xdr:cNvCxnSpPr/>
      </xdr:nvCxnSpPr>
      <xdr:spPr>
        <a:xfrm>
          <a:off x="8750300" y="6550037"/>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27" name="n_1aveValue【道路】&#10;一人当たり延長">
          <a:extLst>
            <a:ext uri="{FF2B5EF4-FFF2-40B4-BE49-F238E27FC236}">
              <a16:creationId xmlns:a16="http://schemas.microsoft.com/office/drawing/2014/main" xmlns="" id="{F250D130-EB73-4EF8-B862-E4D728314D53}"/>
            </a:ext>
          </a:extLst>
        </xdr:cNvPr>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28" name="n_2aveValue【道路】&#10;一人当たり延長">
          <a:extLst>
            <a:ext uri="{FF2B5EF4-FFF2-40B4-BE49-F238E27FC236}">
              <a16:creationId xmlns:a16="http://schemas.microsoft.com/office/drawing/2014/main" xmlns="" id="{E3D32AB7-F725-455A-9E29-A9478F6D93E3}"/>
            </a:ext>
          </a:extLst>
        </xdr:cNvPr>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9" name="n_3aveValue【道路】&#10;一人当たり延長">
          <a:extLst>
            <a:ext uri="{FF2B5EF4-FFF2-40B4-BE49-F238E27FC236}">
              <a16:creationId xmlns:a16="http://schemas.microsoft.com/office/drawing/2014/main" xmlns="" id="{2DBABA76-B973-4E90-8FE0-E565EDB31B30}"/>
            </a:ext>
          </a:extLst>
        </xdr:cNvPr>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110227</xdr:rowOff>
    </xdr:from>
    <xdr:ext cx="534377" cy="259045"/>
    <xdr:sp macro="" textlink="">
      <xdr:nvSpPr>
        <xdr:cNvPr id="130" name="n_1mainValue【道路】&#10;一人当たり延長">
          <a:extLst>
            <a:ext uri="{FF2B5EF4-FFF2-40B4-BE49-F238E27FC236}">
              <a16:creationId xmlns:a16="http://schemas.microsoft.com/office/drawing/2014/main" xmlns="" id="{695FE06C-F2FB-41DE-B93A-98298542F0D8}"/>
            </a:ext>
          </a:extLst>
        </xdr:cNvPr>
        <xdr:cNvSpPr txBox="1"/>
      </xdr:nvSpPr>
      <xdr:spPr>
        <a:xfrm>
          <a:off x="9359411" y="62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102265</xdr:rowOff>
    </xdr:from>
    <xdr:ext cx="534377" cy="259045"/>
    <xdr:sp macro="" textlink="">
      <xdr:nvSpPr>
        <xdr:cNvPr id="131" name="n_2mainValue【道路】&#10;一人当たり延長">
          <a:extLst>
            <a:ext uri="{FF2B5EF4-FFF2-40B4-BE49-F238E27FC236}">
              <a16:creationId xmlns:a16="http://schemas.microsoft.com/office/drawing/2014/main" xmlns="" id="{6DDC88CE-3A6A-4CD7-A0AB-06607270B57C}"/>
            </a:ext>
          </a:extLst>
        </xdr:cNvPr>
        <xdr:cNvSpPr txBox="1"/>
      </xdr:nvSpPr>
      <xdr:spPr>
        <a:xfrm>
          <a:off x="8483111" y="62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xmlns="" id="{12ADCBAD-41A2-4959-840E-BAD45CAA6A9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xmlns="" id="{737930B3-50C5-44B1-A2C6-4F1ECE501F7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xmlns="" id="{49E4D89F-D1D6-4225-A842-98D388A5C61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xmlns="" id="{219CA795-33EF-4026-BEB0-E121DA3569E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xmlns="" id="{F50FA44D-A0EC-4D43-829D-FBA223BF795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xmlns="" id="{6788BF35-C7B4-426C-B17A-CA5F4CC9028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xmlns="" id="{7E298878-F1A2-4A73-A463-70C63BA970E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xmlns="" id="{89FAD22F-6DAD-4560-9E65-79429772950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xmlns="" id="{C71B680D-C138-45E7-A1C8-4FCA46B4142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xmlns="" id="{16DFB0D9-86D8-4A2B-B8C2-B484BE6B4B3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xmlns="" id="{08697C4E-B158-4DB6-8990-7DF362A7C1D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xmlns="" id="{593FA582-A7F4-433F-9396-07B7F5D58A8E}"/>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xmlns="" id="{A52919EC-D55E-4DC5-8452-71F12F41EEE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xmlns="" id="{0BB4E6A4-D998-44BA-A3AE-E86F2959520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xmlns="" id="{5721D7A8-0D45-48C7-B4E3-6FEBEE8E5FC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xmlns="" id="{476DB6B6-C8CC-4AC7-B572-92D221B99A0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xmlns="" id="{C3A1C2F1-D374-463D-A8EA-D2A0B97F90E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xmlns="" id="{07A27EFF-D4F0-493C-8A42-C8CE97572F6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xmlns="" id="{DC24418D-5C41-4BE0-827A-1656DD37706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xmlns="" id="{F581573E-4A3E-497B-ACF8-C2316B506F7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xmlns="" id="{3EA96051-51A1-4565-AB0B-644F3F71213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xmlns="" id="{5A25CBA3-92D3-4826-8B81-891E25817436}"/>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xmlns="" id="{DBFBB4B7-B789-41B2-82D7-318E16DB493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xmlns="" id="{D5D285EF-DAE2-42D0-9D62-124B6F3442D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xmlns="" id="{529D1720-D77F-4B67-9842-8D4EC35AF37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xmlns="" id="{A0DF6185-E658-4B86-8084-11104F6A2C91}"/>
            </a:ext>
          </a:extLst>
        </xdr:cNvPr>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xmlns="" id="{5C147C51-DC0F-4A1D-AD70-AB8B39678A59}"/>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xmlns="" id="{9B85C504-A634-413B-A530-06D1A5F5EFEA}"/>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xmlns="" id="{C6ED3581-27C7-4DFD-BB7A-48AA5168BE8D}"/>
            </a:ext>
          </a:extLst>
        </xdr:cNvPr>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1" name="直線コネクタ 160">
          <a:extLst>
            <a:ext uri="{FF2B5EF4-FFF2-40B4-BE49-F238E27FC236}">
              <a16:creationId xmlns:a16="http://schemas.microsoft.com/office/drawing/2014/main" xmlns="" id="{AADD15DE-00D0-409C-B68F-CCC990EDD364}"/>
            </a:ext>
          </a:extLst>
        </xdr:cNvPr>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xmlns="" id="{B1915C06-1195-4307-B3A2-7B788F689AB7}"/>
            </a:ext>
          </a:extLst>
        </xdr:cNvPr>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3" name="フローチャート: 判断 162">
          <a:extLst>
            <a:ext uri="{FF2B5EF4-FFF2-40B4-BE49-F238E27FC236}">
              <a16:creationId xmlns:a16="http://schemas.microsoft.com/office/drawing/2014/main" xmlns="" id="{C0C83371-339F-4842-A449-5781C4AA0269}"/>
            </a:ext>
          </a:extLst>
        </xdr:cNvPr>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64" name="フローチャート: 判断 163">
          <a:extLst>
            <a:ext uri="{FF2B5EF4-FFF2-40B4-BE49-F238E27FC236}">
              <a16:creationId xmlns:a16="http://schemas.microsoft.com/office/drawing/2014/main" xmlns="" id="{0120BA65-5AD4-4892-927F-F8A472EF35CF}"/>
            </a:ext>
          </a:extLst>
        </xdr:cNvPr>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65" name="フローチャート: 判断 164">
          <a:extLst>
            <a:ext uri="{FF2B5EF4-FFF2-40B4-BE49-F238E27FC236}">
              <a16:creationId xmlns:a16="http://schemas.microsoft.com/office/drawing/2014/main" xmlns="" id="{94F50E53-C9B1-41AE-84D2-5CA49322EFC5}"/>
            </a:ext>
          </a:extLst>
        </xdr:cNvPr>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6" name="フローチャート: 判断 165">
          <a:extLst>
            <a:ext uri="{FF2B5EF4-FFF2-40B4-BE49-F238E27FC236}">
              <a16:creationId xmlns:a16="http://schemas.microsoft.com/office/drawing/2014/main" xmlns="" id="{CF798D94-BF47-4112-AF30-1BD5231210DF}"/>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B96DB1D0-4555-443C-8FA6-166BE9CD820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CF477E2F-0FD1-4EC4-9CE7-ABF31CE2E42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F5AE3B33-5E14-4499-BA93-2E14679BA09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D3C708A6-B2C3-40BD-B5F6-43AB3E305A7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1C921D19-A8C4-4A4F-99D8-873AE84DE7E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xdr:rowOff>
    </xdr:from>
    <xdr:to>
      <xdr:col>24</xdr:col>
      <xdr:colOff>114300</xdr:colOff>
      <xdr:row>63</xdr:row>
      <xdr:rowOff>107950</xdr:rowOff>
    </xdr:to>
    <xdr:sp macro="" textlink="">
      <xdr:nvSpPr>
        <xdr:cNvPr id="172" name="楕円 171">
          <a:extLst>
            <a:ext uri="{FF2B5EF4-FFF2-40B4-BE49-F238E27FC236}">
              <a16:creationId xmlns:a16="http://schemas.microsoft.com/office/drawing/2014/main" xmlns="" id="{419665AE-913A-461F-9DA2-5B15777A2EA9}"/>
            </a:ext>
          </a:extLst>
        </xdr:cNvPr>
        <xdr:cNvSpPr/>
      </xdr:nvSpPr>
      <xdr:spPr>
        <a:xfrm>
          <a:off x="4584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156227</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xmlns="" id="{FB011F01-2FAE-4442-9901-4DFD99BFD69D}"/>
            </a:ext>
          </a:extLst>
        </xdr:cNvPr>
        <xdr:cNvSpPr txBox="1"/>
      </xdr:nvSpPr>
      <xdr:spPr>
        <a:xfrm>
          <a:off x="4673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29210</xdr:rowOff>
    </xdr:from>
    <xdr:to>
      <xdr:col>20</xdr:col>
      <xdr:colOff>38100</xdr:colOff>
      <xdr:row>63</xdr:row>
      <xdr:rowOff>130810</xdr:rowOff>
    </xdr:to>
    <xdr:sp macro="" textlink="">
      <xdr:nvSpPr>
        <xdr:cNvPr id="174" name="楕円 173">
          <a:extLst>
            <a:ext uri="{FF2B5EF4-FFF2-40B4-BE49-F238E27FC236}">
              <a16:creationId xmlns:a16="http://schemas.microsoft.com/office/drawing/2014/main" xmlns="" id="{26CABB8E-7AFA-4192-80A8-8977478C92CA}"/>
            </a:ext>
          </a:extLst>
        </xdr:cNvPr>
        <xdr:cNvSpPr/>
      </xdr:nvSpPr>
      <xdr:spPr>
        <a:xfrm>
          <a:off x="3746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57150</xdr:rowOff>
    </xdr:from>
    <xdr:to>
      <xdr:col>24</xdr:col>
      <xdr:colOff>63500</xdr:colOff>
      <xdr:row>63</xdr:row>
      <xdr:rowOff>80010</xdr:rowOff>
    </xdr:to>
    <xdr:cxnSp macro="">
      <xdr:nvCxnSpPr>
        <xdr:cNvPr id="175" name="直線コネクタ 174">
          <a:extLst>
            <a:ext uri="{FF2B5EF4-FFF2-40B4-BE49-F238E27FC236}">
              <a16:creationId xmlns:a16="http://schemas.microsoft.com/office/drawing/2014/main" xmlns="" id="{D5A7A16E-B6FD-4B59-83EA-4C72B6CE6A70}"/>
            </a:ext>
          </a:extLst>
        </xdr:cNvPr>
        <xdr:cNvCxnSpPr/>
      </xdr:nvCxnSpPr>
      <xdr:spPr>
        <a:xfrm flipV="1">
          <a:off x="3797300" y="10858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171269</xdr:rowOff>
    </xdr:from>
    <xdr:to>
      <xdr:col>15</xdr:col>
      <xdr:colOff>101600</xdr:colOff>
      <xdr:row>63</xdr:row>
      <xdr:rowOff>101419</xdr:rowOff>
    </xdr:to>
    <xdr:sp macro="" textlink="">
      <xdr:nvSpPr>
        <xdr:cNvPr id="176" name="楕円 175">
          <a:extLst>
            <a:ext uri="{FF2B5EF4-FFF2-40B4-BE49-F238E27FC236}">
              <a16:creationId xmlns:a16="http://schemas.microsoft.com/office/drawing/2014/main" xmlns="" id="{14B9AC31-0729-44C6-9D25-FACD2A1D4463}"/>
            </a:ext>
          </a:extLst>
        </xdr:cNvPr>
        <xdr:cNvSpPr/>
      </xdr:nvSpPr>
      <xdr:spPr>
        <a:xfrm>
          <a:off x="2857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50619</xdr:rowOff>
    </xdr:from>
    <xdr:to>
      <xdr:col>19</xdr:col>
      <xdr:colOff>177800</xdr:colOff>
      <xdr:row>63</xdr:row>
      <xdr:rowOff>80010</xdr:rowOff>
    </xdr:to>
    <xdr:cxnSp macro="">
      <xdr:nvCxnSpPr>
        <xdr:cNvPr id="177" name="直線コネクタ 176">
          <a:extLst>
            <a:ext uri="{FF2B5EF4-FFF2-40B4-BE49-F238E27FC236}">
              <a16:creationId xmlns:a16="http://schemas.microsoft.com/office/drawing/2014/main" xmlns="" id="{C6950A36-BA10-43E1-92B5-D2B4E23CDC3D}"/>
            </a:ext>
          </a:extLst>
        </xdr:cNvPr>
        <xdr:cNvCxnSpPr/>
      </xdr:nvCxnSpPr>
      <xdr:spPr>
        <a:xfrm>
          <a:off x="2908300" y="1085196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xmlns="" id="{C1B8005F-477F-4815-B599-9DCAF05ED5EF}"/>
            </a:ext>
          </a:extLst>
        </xdr:cNvPr>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xmlns="" id="{E0064E1B-22B0-433E-A9C9-4F10A488F2E6}"/>
            </a:ext>
          </a:extLst>
        </xdr:cNvPr>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xmlns="" id="{B85E1595-61C3-4C90-A2B6-FC381865B7C0}"/>
            </a:ext>
          </a:extLst>
        </xdr:cNvPr>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121937</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xmlns="" id="{DF7F05F1-0421-45B5-88CD-6F0D8AA383F0}"/>
            </a:ext>
          </a:extLst>
        </xdr:cNvPr>
        <xdr:cNvSpPr txBox="1"/>
      </xdr:nvSpPr>
      <xdr:spPr>
        <a:xfrm>
          <a:off x="3582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92546</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xmlns="" id="{F4DD215E-27C7-40DB-B956-8807AB90457A}"/>
            </a:ext>
          </a:extLst>
        </xdr:cNvPr>
        <xdr:cNvSpPr txBox="1"/>
      </xdr:nvSpPr>
      <xdr:spPr>
        <a:xfrm>
          <a:off x="2705744" y="1089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xmlns="" id="{12B2FED2-4EDF-4EEB-8096-5A1D58A5FDC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xmlns="" id="{235A68C9-39EC-4058-BA04-6E9EE73BBE5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xmlns="" id="{5247E737-E776-4395-866E-49B0B1A8B46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xmlns="" id="{01C9ADF7-20C1-4062-9D92-B9617D8113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xmlns="" id="{3085E4F1-9DED-45AC-B8D1-30D465BF442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xmlns="" id="{CED3CB69-F7D5-42C0-A8E8-DA1576DF4D7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xmlns="" id="{AB0DE77C-0D3F-4C65-8A9D-19ED799B0C9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xmlns="" id="{1153F6E1-1190-4BDF-A4C3-DFD9FE1B211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xmlns="" id="{432894EA-C7D9-4BD3-B879-025B0978A34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xmlns="" id="{A0CC3CF0-4797-4FD3-B497-5EA972DBED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xmlns="" id="{A95C8EED-963D-4B66-AF05-5D58064992A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a:extLst>
            <a:ext uri="{FF2B5EF4-FFF2-40B4-BE49-F238E27FC236}">
              <a16:creationId xmlns:a16="http://schemas.microsoft.com/office/drawing/2014/main" xmlns="" id="{FC3E6271-3028-4440-AD0C-F8828E69027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xmlns="" id="{064625B3-3417-49F3-9588-93FDD738635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a:extLst>
            <a:ext uri="{FF2B5EF4-FFF2-40B4-BE49-F238E27FC236}">
              <a16:creationId xmlns:a16="http://schemas.microsoft.com/office/drawing/2014/main" xmlns="" id="{032C35F0-1A9A-470E-8AB4-59831A7F272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xmlns="" id="{D3927C48-DBC0-463D-9B85-DF59FE54CE0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a:extLst>
            <a:ext uri="{FF2B5EF4-FFF2-40B4-BE49-F238E27FC236}">
              <a16:creationId xmlns:a16="http://schemas.microsoft.com/office/drawing/2014/main" xmlns="" id="{D8DE2462-4BFF-4EBA-980A-2E749B864FD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xmlns="" id="{9DA4D96B-D986-4CAB-8AAC-F9CFEA4C500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a:extLst>
            <a:ext uri="{FF2B5EF4-FFF2-40B4-BE49-F238E27FC236}">
              <a16:creationId xmlns:a16="http://schemas.microsoft.com/office/drawing/2014/main" xmlns="" id="{B5F71BD9-3886-4F5A-9996-5C617F2937E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xmlns="" id="{9BC603FF-7D6F-4412-9AF1-666558BDA12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2" name="テキスト ボックス 201">
          <a:extLst>
            <a:ext uri="{FF2B5EF4-FFF2-40B4-BE49-F238E27FC236}">
              <a16:creationId xmlns:a16="http://schemas.microsoft.com/office/drawing/2014/main" xmlns="" id="{BD30476A-D809-4E22-8EFA-24631F1F9AB1}"/>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xmlns="" id="{1D8D8E43-5D3D-4BA6-9A6C-B472ACC82B5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a:extLst>
            <a:ext uri="{FF2B5EF4-FFF2-40B4-BE49-F238E27FC236}">
              <a16:creationId xmlns:a16="http://schemas.microsoft.com/office/drawing/2014/main" xmlns="" id="{D4C50CD1-61FC-43E2-84C1-90AAC438AF1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a:extLst>
            <a:ext uri="{FF2B5EF4-FFF2-40B4-BE49-F238E27FC236}">
              <a16:creationId xmlns:a16="http://schemas.microsoft.com/office/drawing/2014/main" xmlns="" id="{1A8354D7-CEF6-44B8-A63F-830179EF32D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06" name="直線コネクタ 205">
          <a:extLst>
            <a:ext uri="{FF2B5EF4-FFF2-40B4-BE49-F238E27FC236}">
              <a16:creationId xmlns:a16="http://schemas.microsoft.com/office/drawing/2014/main" xmlns="" id="{E0AF2765-F6FA-414B-9A40-98C3410C26EB}"/>
            </a:ext>
          </a:extLst>
        </xdr:cNvPr>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07" name="【橋りょう・トンネル】&#10;一人当たり有形固定資産（償却資産）額最小値テキスト">
          <a:extLst>
            <a:ext uri="{FF2B5EF4-FFF2-40B4-BE49-F238E27FC236}">
              <a16:creationId xmlns:a16="http://schemas.microsoft.com/office/drawing/2014/main" xmlns="" id="{2FD54084-0C48-4A7F-8D8A-A94A1FCB62B3}"/>
            </a:ext>
          </a:extLst>
        </xdr:cNvPr>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08" name="直線コネクタ 207">
          <a:extLst>
            <a:ext uri="{FF2B5EF4-FFF2-40B4-BE49-F238E27FC236}">
              <a16:creationId xmlns:a16="http://schemas.microsoft.com/office/drawing/2014/main" xmlns="" id="{3661FB7F-57F0-4190-ABF5-CBF2DB23A8EB}"/>
            </a:ext>
          </a:extLst>
        </xdr:cNvPr>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9" name="【橋りょう・トンネル】&#10;一人当たり有形固定資産（償却資産）額最大値テキスト">
          <a:extLst>
            <a:ext uri="{FF2B5EF4-FFF2-40B4-BE49-F238E27FC236}">
              <a16:creationId xmlns:a16="http://schemas.microsoft.com/office/drawing/2014/main" xmlns="" id="{CBA7AB72-65E4-4DF4-84F0-000C14B4D1D8}"/>
            </a:ext>
          </a:extLst>
        </xdr:cNvPr>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0" name="直線コネクタ 209">
          <a:extLst>
            <a:ext uri="{FF2B5EF4-FFF2-40B4-BE49-F238E27FC236}">
              <a16:creationId xmlns:a16="http://schemas.microsoft.com/office/drawing/2014/main" xmlns="" id="{F6A5AF29-F2AB-47D4-8120-C2535A8C3D43}"/>
            </a:ext>
          </a:extLst>
        </xdr:cNvPr>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11" name="【橋りょう・トンネル】&#10;一人当たり有形固定資産（償却資産）額平均値テキスト">
          <a:extLst>
            <a:ext uri="{FF2B5EF4-FFF2-40B4-BE49-F238E27FC236}">
              <a16:creationId xmlns:a16="http://schemas.microsoft.com/office/drawing/2014/main" xmlns="" id="{9ECABFFC-7A53-478D-A6DD-06544DB6318A}"/>
            </a:ext>
          </a:extLst>
        </xdr:cNvPr>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12" name="フローチャート: 判断 211">
          <a:extLst>
            <a:ext uri="{FF2B5EF4-FFF2-40B4-BE49-F238E27FC236}">
              <a16:creationId xmlns:a16="http://schemas.microsoft.com/office/drawing/2014/main" xmlns="" id="{22901638-A5EE-44C6-9765-06438179F4B7}"/>
            </a:ext>
          </a:extLst>
        </xdr:cNvPr>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13" name="フローチャート: 判断 212">
          <a:extLst>
            <a:ext uri="{FF2B5EF4-FFF2-40B4-BE49-F238E27FC236}">
              <a16:creationId xmlns:a16="http://schemas.microsoft.com/office/drawing/2014/main" xmlns="" id="{A1F0451E-7A8F-4697-9B6F-ABA1AE5504EA}"/>
            </a:ext>
          </a:extLst>
        </xdr:cNvPr>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14" name="フローチャート: 判断 213">
          <a:extLst>
            <a:ext uri="{FF2B5EF4-FFF2-40B4-BE49-F238E27FC236}">
              <a16:creationId xmlns:a16="http://schemas.microsoft.com/office/drawing/2014/main" xmlns="" id="{54F30EFB-054E-4570-BD45-BA9BA8F36B41}"/>
            </a:ext>
          </a:extLst>
        </xdr:cNvPr>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15" name="フローチャート: 判断 214">
          <a:extLst>
            <a:ext uri="{FF2B5EF4-FFF2-40B4-BE49-F238E27FC236}">
              <a16:creationId xmlns:a16="http://schemas.microsoft.com/office/drawing/2014/main" xmlns="" id="{5E99EE30-8A63-4BA4-B019-FE2FCAA315D4}"/>
            </a:ext>
          </a:extLst>
        </xdr:cNvPr>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8150DF74-1428-4B4D-95C5-1C0E99862C5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04BABFED-068F-47C8-A20C-47E2990708C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E4383D2A-3C13-4033-8C51-B590E4B31BD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F20DE0EC-0C1B-45F1-802F-2A4E09271AD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6BA2E90C-4E53-4965-8DCE-7CE27E94F0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22282</xdr:rowOff>
    </xdr:from>
    <xdr:to>
      <xdr:col>55</xdr:col>
      <xdr:colOff>50800</xdr:colOff>
      <xdr:row>64</xdr:row>
      <xdr:rowOff>123882</xdr:rowOff>
    </xdr:to>
    <xdr:sp macro="" textlink="">
      <xdr:nvSpPr>
        <xdr:cNvPr id="221" name="楕円 220">
          <a:extLst>
            <a:ext uri="{FF2B5EF4-FFF2-40B4-BE49-F238E27FC236}">
              <a16:creationId xmlns:a16="http://schemas.microsoft.com/office/drawing/2014/main" xmlns="" id="{635E490C-3043-48DE-B3DB-126FDDA50BFC}"/>
            </a:ext>
          </a:extLst>
        </xdr:cNvPr>
        <xdr:cNvSpPr/>
      </xdr:nvSpPr>
      <xdr:spPr>
        <a:xfrm>
          <a:off x="10426700" y="1099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108659</xdr:rowOff>
    </xdr:from>
    <xdr:ext cx="469744" cy="259045"/>
    <xdr:sp macro="" textlink="">
      <xdr:nvSpPr>
        <xdr:cNvPr id="222" name="【橋りょう・トンネル】&#10;一人当たり有形固定資産（償却資産）額該当値テキスト">
          <a:extLst>
            <a:ext uri="{FF2B5EF4-FFF2-40B4-BE49-F238E27FC236}">
              <a16:creationId xmlns:a16="http://schemas.microsoft.com/office/drawing/2014/main" xmlns="" id="{7DB8B940-EECE-4912-A82D-7F5450A7D997}"/>
            </a:ext>
          </a:extLst>
        </xdr:cNvPr>
        <xdr:cNvSpPr txBox="1"/>
      </xdr:nvSpPr>
      <xdr:spPr>
        <a:xfrm>
          <a:off x="10515600" y="1091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22278</xdr:rowOff>
    </xdr:from>
    <xdr:to>
      <xdr:col>50</xdr:col>
      <xdr:colOff>165100</xdr:colOff>
      <xdr:row>64</xdr:row>
      <xdr:rowOff>123878</xdr:rowOff>
    </xdr:to>
    <xdr:sp macro="" textlink="">
      <xdr:nvSpPr>
        <xdr:cNvPr id="223" name="楕円 222">
          <a:extLst>
            <a:ext uri="{FF2B5EF4-FFF2-40B4-BE49-F238E27FC236}">
              <a16:creationId xmlns:a16="http://schemas.microsoft.com/office/drawing/2014/main" xmlns="" id="{B8EF0442-BD43-428E-AB8F-81B57C1B469D}"/>
            </a:ext>
          </a:extLst>
        </xdr:cNvPr>
        <xdr:cNvSpPr/>
      </xdr:nvSpPr>
      <xdr:spPr>
        <a:xfrm>
          <a:off x="9588500" y="1099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73078</xdr:rowOff>
    </xdr:from>
    <xdr:to>
      <xdr:col>55</xdr:col>
      <xdr:colOff>0</xdr:colOff>
      <xdr:row>64</xdr:row>
      <xdr:rowOff>73082</xdr:rowOff>
    </xdr:to>
    <xdr:cxnSp macro="">
      <xdr:nvCxnSpPr>
        <xdr:cNvPr id="224" name="直線コネクタ 223">
          <a:extLst>
            <a:ext uri="{FF2B5EF4-FFF2-40B4-BE49-F238E27FC236}">
              <a16:creationId xmlns:a16="http://schemas.microsoft.com/office/drawing/2014/main" xmlns="" id="{162AC6AF-F2FB-4447-B820-7D1ABE2AA2D1}"/>
            </a:ext>
          </a:extLst>
        </xdr:cNvPr>
        <xdr:cNvCxnSpPr/>
      </xdr:nvCxnSpPr>
      <xdr:spPr>
        <a:xfrm>
          <a:off x="9639300" y="11045878"/>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22849</xdr:rowOff>
    </xdr:from>
    <xdr:to>
      <xdr:col>46</xdr:col>
      <xdr:colOff>38100</xdr:colOff>
      <xdr:row>64</xdr:row>
      <xdr:rowOff>124449</xdr:rowOff>
    </xdr:to>
    <xdr:sp macro="" textlink="">
      <xdr:nvSpPr>
        <xdr:cNvPr id="225" name="楕円 224">
          <a:extLst>
            <a:ext uri="{FF2B5EF4-FFF2-40B4-BE49-F238E27FC236}">
              <a16:creationId xmlns:a16="http://schemas.microsoft.com/office/drawing/2014/main" xmlns="" id="{943120C3-E85D-4E86-883B-2A4E29C43802}"/>
            </a:ext>
          </a:extLst>
        </xdr:cNvPr>
        <xdr:cNvSpPr/>
      </xdr:nvSpPr>
      <xdr:spPr>
        <a:xfrm>
          <a:off x="8699500" y="1099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73078</xdr:rowOff>
    </xdr:from>
    <xdr:to>
      <xdr:col>50</xdr:col>
      <xdr:colOff>114300</xdr:colOff>
      <xdr:row>64</xdr:row>
      <xdr:rowOff>73649</xdr:rowOff>
    </xdr:to>
    <xdr:cxnSp macro="">
      <xdr:nvCxnSpPr>
        <xdr:cNvPr id="226" name="直線コネクタ 225">
          <a:extLst>
            <a:ext uri="{FF2B5EF4-FFF2-40B4-BE49-F238E27FC236}">
              <a16:creationId xmlns:a16="http://schemas.microsoft.com/office/drawing/2014/main" xmlns="" id="{13B0E2CA-5447-42A7-AEBA-08D2857520C8}"/>
            </a:ext>
          </a:extLst>
        </xdr:cNvPr>
        <xdr:cNvCxnSpPr/>
      </xdr:nvCxnSpPr>
      <xdr:spPr>
        <a:xfrm flipV="1">
          <a:off x="8750300" y="1104587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27" name="n_1aveValue【橋りょう・トンネル】&#10;一人当たり有形固定資産（償却資産）額">
          <a:extLst>
            <a:ext uri="{FF2B5EF4-FFF2-40B4-BE49-F238E27FC236}">
              <a16:creationId xmlns:a16="http://schemas.microsoft.com/office/drawing/2014/main" xmlns="" id="{7F8C557E-0A14-43FB-8215-50A4464A84E6}"/>
            </a:ext>
          </a:extLst>
        </xdr:cNvPr>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28" name="n_2aveValue【橋りょう・トンネル】&#10;一人当たり有形固定資産（償却資産）額">
          <a:extLst>
            <a:ext uri="{FF2B5EF4-FFF2-40B4-BE49-F238E27FC236}">
              <a16:creationId xmlns:a16="http://schemas.microsoft.com/office/drawing/2014/main" xmlns="" id="{AE0DB587-9335-4A92-A2AE-9AF0DEF88CC0}"/>
            </a:ext>
          </a:extLst>
        </xdr:cNvPr>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29" name="n_3aveValue【橋りょう・トンネル】&#10;一人当たり有形固定資産（償却資産）額">
          <a:extLst>
            <a:ext uri="{FF2B5EF4-FFF2-40B4-BE49-F238E27FC236}">
              <a16:creationId xmlns:a16="http://schemas.microsoft.com/office/drawing/2014/main" xmlns="" id="{1DBD5010-6470-483F-93A7-4936170CD102}"/>
            </a:ext>
          </a:extLst>
        </xdr:cNvPr>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115005</xdr:rowOff>
    </xdr:from>
    <xdr:ext cx="469744" cy="259045"/>
    <xdr:sp macro="" textlink="">
      <xdr:nvSpPr>
        <xdr:cNvPr id="230" name="n_1mainValue【橋りょう・トンネル】&#10;一人当たり有形固定資産（償却資産）額">
          <a:extLst>
            <a:ext uri="{FF2B5EF4-FFF2-40B4-BE49-F238E27FC236}">
              <a16:creationId xmlns:a16="http://schemas.microsoft.com/office/drawing/2014/main" xmlns="" id="{469F3AF1-1CD2-4C4B-8420-D2246456D165}"/>
            </a:ext>
          </a:extLst>
        </xdr:cNvPr>
        <xdr:cNvSpPr txBox="1"/>
      </xdr:nvSpPr>
      <xdr:spPr>
        <a:xfrm>
          <a:off x="9391728" y="1108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115576</xdr:rowOff>
    </xdr:from>
    <xdr:ext cx="469744" cy="259045"/>
    <xdr:sp macro="" textlink="">
      <xdr:nvSpPr>
        <xdr:cNvPr id="231" name="n_2mainValue【橋りょう・トンネル】&#10;一人当たり有形固定資産（償却資産）額">
          <a:extLst>
            <a:ext uri="{FF2B5EF4-FFF2-40B4-BE49-F238E27FC236}">
              <a16:creationId xmlns:a16="http://schemas.microsoft.com/office/drawing/2014/main" xmlns="" id="{D53D294B-8698-4D62-8093-A55605A6C235}"/>
            </a:ext>
          </a:extLst>
        </xdr:cNvPr>
        <xdr:cNvSpPr txBox="1"/>
      </xdr:nvSpPr>
      <xdr:spPr>
        <a:xfrm>
          <a:off x="8515428" y="1108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xmlns="" id="{083F8AAB-ED62-48BC-B586-BCAF58DBBC4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xmlns="" id="{009DFC1C-A8AF-4180-BE77-3E4C87FE4B4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xmlns="" id="{320C82B3-3E8A-4976-A626-1A43A2D4590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xmlns="" id="{B6BB813C-794D-4B9A-9EDC-7B3B2D8B7EF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xmlns="" id="{056628EA-6DD6-4F1F-9187-998587B6A8C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xmlns="" id="{F9ED31FB-9116-4FC9-B119-2FD1A64CA1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xmlns="" id="{FA5005BF-B54C-4C11-AD2B-5383ED67D3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xmlns="" id="{EA858097-59AD-4DC1-87C7-65263217308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xmlns="" id="{6971D50D-673E-4EC1-B8A1-70D218CB648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xmlns="" id="{0A65FB3E-FDA5-4A99-8E2C-2924A7A8A67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a:extLst>
            <a:ext uri="{FF2B5EF4-FFF2-40B4-BE49-F238E27FC236}">
              <a16:creationId xmlns:a16="http://schemas.microsoft.com/office/drawing/2014/main" xmlns="" id="{CBDFB049-38A7-4BC0-9609-FD1E3371AF0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3" name="テキスト ボックス 242">
          <a:extLst>
            <a:ext uri="{FF2B5EF4-FFF2-40B4-BE49-F238E27FC236}">
              <a16:creationId xmlns:a16="http://schemas.microsoft.com/office/drawing/2014/main" xmlns="" id="{7F8CDE94-995B-40ED-9DFA-DBD485B5A11A}"/>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a:extLst>
            <a:ext uri="{FF2B5EF4-FFF2-40B4-BE49-F238E27FC236}">
              <a16:creationId xmlns:a16="http://schemas.microsoft.com/office/drawing/2014/main" xmlns="" id="{9E1C1481-D2D6-4B56-A00B-A68A50134F1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a:extLst>
            <a:ext uri="{FF2B5EF4-FFF2-40B4-BE49-F238E27FC236}">
              <a16:creationId xmlns:a16="http://schemas.microsoft.com/office/drawing/2014/main" xmlns="" id="{FA5E377D-C118-4777-8E87-D4A7D3F26B0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a:extLst>
            <a:ext uri="{FF2B5EF4-FFF2-40B4-BE49-F238E27FC236}">
              <a16:creationId xmlns:a16="http://schemas.microsoft.com/office/drawing/2014/main" xmlns="" id="{32A4D9B2-7FBD-4C49-AF09-FA60807B8F9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7" name="テキスト ボックス 246">
          <a:extLst>
            <a:ext uri="{FF2B5EF4-FFF2-40B4-BE49-F238E27FC236}">
              <a16:creationId xmlns:a16="http://schemas.microsoft.com/office/drawing/2014/main" xmlns="" id="{36DF4D95-668B-4257-AAA3-3BCBB2F001C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a:extLst>
            <a:ext uri="{FF2B5EF4-FFF2-40B4-BE49-F238E27FC236}">
              <a16:creationId xmlns:a16="http://schemas.microsoft.com/office/drawing/2014/main" xmlns="" id="{00E4FDDF-E555-4538-BDF0-B06CDBEED64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9" name="テキスト ボックス 248">
          <a:extLst>
            <a:ext uri="{FF2B5EF4-FFF2-40B4-BE49-F238E27FC236}">
              <a16:creationId xmlns:a16="http://schemas.microsoft.com/office/drawing/2014/main" xmlns="" id="{6E7E62A8-BA1B-4B3F-ADB1-BB03C19F28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a:extLst>
            <a:ext uri="{FF2B5EF4-FFF2-40B4-BE49-F238E27FC236}">
              <a16:creationId xmlns:a16="http://schemas.microsoft.com/office/drawing/2014/main" xmlns="" id="{310825A8-305A-404A-A54D-2A7C92DDEF5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1" name="テキスト ボックス 250">
          <a:extLst>
            <a:ext uri="{FF2B5EF4-FFF2-40B4-BE49-F238E27FC236}">
              <a16:creationId xmlns:a16="http://schemas.microsoft.com/office/drawing/2014/main" xmlns="" id="{BA8F83E5-5208-4AFC-AF91-87AB5E75F95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a:extLst>
            <a:ext uri="{FF2B5EF4-FFF2-40B4-BE49-F238E27FC236}">
              <a16:creationId xmlns:a16="http://schemas.microsoft.com/office/drawing/2014/main" xmlns="" id="{3AA1210C-72EC-4D66-A18B-3ED428D2AD4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3" name="テキスト ボックス 252">
          <a:extLst>
            <a:ext uri="{FF2B5EF4-FFF2-40B4-BE49-F238E27FC236}">
              <a16:creationId xmlns:a16="http://schemas.microsoft.com/office/drawing/2014/main" xmlns="" id="{12BB02FE-8853-4191-802A-EF9860526142}"/>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a:extLst>
            <a:ext uri="{FF2B5EF4-FFF2-40B4-BE49-F238E27FC236}">
              <a16:creationId xmlns:a16="http://schemas.microsoft.com/office/drawing/2014/main" xmlns="" id="{5AC9C923-CD80-4C0D-9CE1-A9B73BC6FA6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a:extLst>
            <a:ext uri="{FF2B5EF4-FFF2-40B4-BE49-F238E27FC236}">
              <a16:creationId xmlns:a16="http://schemas.microsoft.com/office/drawing/2014/main" xmlns="" id="{7C3C333C-063B-4263-B6C0-8E5344DFCAD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a:extLst>
            <a:ext uri="{FF2B5EF4-FFF2-40B4-BE49-F238E27FC236}">
              <a16:creationId xmlns:a16="http://schemas.microsoft.com/office/drawing/2014/main" xmlns="" id="{A3EE2330-0F3B-46E3-9904-BE3C7952FAB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57" name="直線コネクタ 256">
          <a:extLst>
            <a:ext uri="{FF2B5EF4-FFF2-40B4-BE49-F238E27FC236}">
              <a16:creationId xmlns:a16="http://schemas.microsoft.com/office/drawing/2014/main" xmlns="" id="{29A78824-3B6C-415E-BCC5-EA12B50238B4}"/>
            </a:ext>
          </a:extLst>
        </xdr:cNvPr>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58" name="【公営住宅】&#10;有形固定資産減価償却率最小値テキスト">
          <a:extLst>
            <a:ext uri="{FF2B5EF4-FFF2-40B4-BE49-F238E27FC236}">
              <a16:creationId xmlns:a16="http://schemas.microsoft.com/office/drawing/2014/main" xmlns="" id="{B1650F5E-C30D-42DF-A06E-D3B72584C94F}"/>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59" name="直線コネクタ 258">
          <a:extLst>
            <a:ext uri="{FF2B5EF4-FFF2-40B4-BE49-F238E27FC236}">
              <a16:creationId xmlns:a16="http://schemas.microsoft.com/office/drawing/2014/main" xmlns="" id="{AB64F507-FB31-40F9-B350-993CC73063B6}"/>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60" name="【公営住宅】&#10;有形固定資産減価償却率最大値テキスト">
          <a:extLst>
            <a:ext uri="{FF2B5EF4-FFF2-40B4-BE49-F238E27FC236}">
              <a16:creationId xmlns:a16="http://schemas.microsoft.com/office/drawing/2014/main" xmlns="" id="{6F94DB11-5047-47C6-802A-15AC8C941BB5}"/>
            </a:ext>
          </a:extLst>
        </xdr:cNvPr>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61" name="直線コネクタ 260">
          <a:extLst>
            <a:ext uri="{FF2B5EF4-FFF2-40B4-BE49-F238E27FC236}">
              <a16:creationId xmlns:a16="http://schemas.microsoft.com/office/drawing/2014/main" xmlns="" id="{F32ED036-DA4F-4084-B095-9E33CBF34ECD}"/>
            </a:ext>
          </a:extLst>
        </xdr:cNvPr>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62" name="【公営住宅】&#10;有形固定資産減価償却率平均値テキスト">
          <a:extLst>
            <a:ext uri="{FF2B5EF4-FFF2-40B4-BE49-F238E27FC236}">
              <a16:creationId xmlns:a16="http://schemas.microsoft.com/office/drawing/2014/main" xmlns="" id="{1A78EF9C-0CAC-40E7-9EFB-72A06E486D0A}"/>
            </a:ext>
          </a:extLst>
        </xdr:cNvPr>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3" name="フローチャート: 判断 262">
          <a:extLst>
            <a:ext uri="{FF2B5EF4-FFF2-40B4-BE49-F238E27FC236}">
              <a16:creationId xmlns:a16="http://schemas.microsoft.com/office/drawing/2014/main" xmlns="" id="{0385CF8F-5035-4026-B302-59C4EF6BB75E}"/>
            </a:ext>
          </a:extLst>
        </xdr:cNvPr>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64" name="フローチャート: 判断 263">
          <a:extLst>
            <a:ext uri="{FF2B5EF4-FFF2-40B4-BE49-F238E27FC236}">
              <a16:creationId xmlns:a16="http://schemas.microsoft.com/office/drawing/2014/main" xmlns="" id="{092BC5DC-93C2-4A0A-A828-BE24B84F8E51}"/>
            </a:ext>
          </a:extLst>
        </xdr:cNvPr>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65" name="フローチャート: 判断 264">
          <a:extLst>
            <a:ext uri="{FF2B5EF4-FFF2-40B4-BE49-F238E27FC236}">
              <a16:creationId xmlns:a16="http://schemas.microsoft.com/office/drawing/2014/main" xmlns="" id="{055463A1-853D-4C58-9226-3048BD034FD9}"/>
            </a:ext>
          </a:extLst>
        </xdr:cNvPr>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66" name="フローチャート: 判断 265">
          <a:extLst>
            <a:ext uri="{FF2B5EF4-FFF2-40B4-BE49-F238E27FC236}">
              <a16:creationId xmlns:a16="http://schemas.microsoft.com/office/drawing/2014/main" xmlns="" id="{C25D9B51-E102-494C-9383-342C808F1FAB}"/>
            </a:ext>
          </a:extLst>
        </xdr:cNvPr>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DF4DBB7D-9533-4DB5-9FCF-F1FB6B5ED54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DC2390EE-AEEC-47AB-AF68-5DD689F2EF1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15D61851-6730-4C79-ABD2-C71AF132C3B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74EF5B0A-CFBD-45BF-859C-A8A083FC9B1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xmlns="" id="{B724B5CB-AF67-4716-8515-99110ED9FD8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2" name="楕円 271">
          <a:extLst>
            <a:ext uri="{FF2B5EF4-FFF2-40B4-BE49-F238E27FC236}">
              <a16:creationId xmlns:a16="http://schemas.microsoft.com/office/drawing/2014/main" xmlns="" id="{B36C5166-1002-4D92-A9D4-9919DE638002}"/>
            </a:ext>
          </a:extLst>
        </xdr:cNvPr>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273" name="【公営住宅】&#10;有形固定資産減価償却率該当値テキスト">
          <a:extLst>
            <a:ext uri="{FF2B5EF4-FFF2-40B4-BE49-F238E27FC236}">
              <a16:creationId xmlns:a16="http://schemas.microsoft.com/office/drawing/2014/main" xmlns="" id="{CA960E84-E0B8-4EAF-BB32-FA01761A740D}"/>
            </a:ext>
          </a:extLst>
        </xdr:cNvPr>
        <xdr:cNvSpPr txBox="1"/>
      </xdr:nvSpPr>
      <xdr:spPr>
        <a:xfrm>
          <a:off x="4673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145687</xdr:rowOff>
    </xdr:from>
    <xdr:to>
      <xdr:col>20</xdr:col>
      <xdr:colOff>38100</xdr:colOff>
      <xdr:row>81</xdr:row>
      <xdr:rowOff>75837</xdr:rowOff>
    </xdr:to>
    <xdr:sp macro="" textlink="">
      <xdr:nvSpPr>
        <xdr:cNvPr id="274" name="楕円 273">
          <a:extLst>
            <a:ext uri="{FF2B5EF4-FFF2-40B4-BE49-F238E27FC236}">
              <a16:creationId xmlns:a16="http://schemas.microsoft.com/office/drawing/2014/main" xmlns="" id="{28F09B98-7711-4105-B4F3-B9D2831FE913}"/>
            </a:ext>
          </a:extLst>
        </xdr:cNvPr>
        <xdr:cNvSpPr/>
      </xdr:nvSpPr>
      <xdr:spPr>
        <a:xfrm>
          <a:off x="3746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25037</xdr:rowOff>
    </xdr:to>
    <xdr:cxnSp macro="">
      <xdr:nvCxnSpPr>
        <xdr:cNvPr id="275" name="直線コネクタ 274">
          <a:extLst>
            <a:ext uri="{FF2B5EF4-FFF2-40B4-BE49-F238E27FC236}">
              <a16:creationId xmlns:a16="http://schemas.microsoft.com/office/drawing/2014/main" xmlns="" id="{D7B0708E-E78D-4808-9875-876569B7F1A7}"/>
            </a:ext>
          </a:extLst>
        </xdr:cNvPr>
        <xdr:cNvCxnSpPr/>
      </xdr:nvCxnSpPr>
      <xdr:spPr>
        <a:xfrm flipV="1">
          <a:off x="3797300" y="138798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91802</xdr:rowOff>
    </xdr:from>
    <xdr:to>
      <xdr:col>15</xdr:col>
      <xdr:colOff>101600</xdr:colOff>
      <xdr:row>82</xdr:row>
      <xdr:rowOff>21952</xdr:rowOff>
    </xdr:to>
    <xdr:sp macro="" textlink="">
      <xdr:nvSpPr>
        <xdr:cNvPr id="276" name="楕円 275">
          <a:extLst>
            <a:ext uri="{FF2B5EF4-FFF2-40B4-BE49-F238E27FC236}">
              <a16:creationId xmlns:a16="http://schemas.microsoft.com/office/drawing/2014/main" xmlns="" id="{729ADDBE-811E-4293-B903-B54E2BB546E8}"/>
            </a:ext>
          </a:extLst>
        </xdr:cNvPr>
        <xdr:cNvSpPr/>
      </xdr:nvSpPr>
      <xdr:spPr>
        <a:xfrm>
          <a:off x="2857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25037</xdr:rowOff>
    </xdr:from>
    <xdr:to>
      <xdr:col>19</xdr:col>
      <xdr:colOff>177800</xdr:colOff>
      <xdr:row>81</xdr:row>
      <xdr:rowOff>142602</xdr:rowOff>
    </xdr:to>
    <xdr:cxnSp macro="">
      <xdr:nvCxnSpPr>
        <xdr:cNvPr id="277" name="直線コネクタ 276">
          <a:extLst>
            <a:ext uri="{FF2B5EF4-FFF2-40B4-BE49-F238E27FC236}">
              <a16:creationId xmlns:a16="http://schemas.microsoft.com/office/drawing/2014/main" xmlns="" id="{09CCC784-3BC5-48FB-9C9E-74D0B039C73D}"/>
            </a:ext>
          </a:extLst>
        </xdr:cNvPr>
        <xdr:cNvCxnSpPr/>
      </xdr:nvCxnSpPr>
      <xdr:spPr>
        <a:xfrm flipV="1">
          <a:off x="2908300" y="13912487"/>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78" name="n_1aveValue【公営住宅】&#10;有形固定資産減価償却率">
          <a:extLst>
            <a:ext uri="{FF2B5EF4-FFF2-40B4-BE49-F238E27FC236}">
              <a16:creationId xmlns:a16="http://schemas.microsoft.com/office/drawing/2014/main" xmlns="" id="{DCD5CC3E-C3AD-4DB3-BB60-FE860BEC453B}"/>
            </a:ext>
          </a:extLst>
        </xdr:cNvPr>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79" name="n_2aveValue【公営住宅】&#10;有形固定資産減価償却率">
          <a:extLst>
            <a:ext uri="{FF2B5EF4-FFF2-40B4-BE49-F238E27FC236}">
              <a16:creationId xmlns:a16="http://schemas.microsoft.com/office/drawing/2014/main" xmlns="" id="{DC7A0782-6F7F-43E0-B1BC-1DA68C1291A6}"/>
            </a:ext>
          </a:extLst>
        </xdr:cNvPr>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80" name="n_3aveValue【公営住宅】&#10;有形固定資産減価償却率">
          <a:extLst>
            <a:ext uri="{FF2B5EF4-FFF2-40B4-BE49-F238E27FC236}">
              <a16:creationId xmlns:a16="http://schemas.microsoft.com/office/drawing/2014/main" xmlns="" id="{2A2B7F7B-E2B2-41E3-9576-FF1DA5AAD655}"/>
            </a:ext>
          </a:extLst>
        </xdr:cNvPr>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92364</xdr:rowOff>
    </xdr:from>
    <xdr:ext cx="405111" cy="259045"/>
    <xdr:sp macro="" textlink="">
      <xdr:nvSpPr>
        <xdr:cNvPr id="281" name="n_1mainValue【公営住宅】&#10;有形固定資産減価償却率">
          <a:extLst>
            <a:ext uri="{FF2B5EF4-FFF2-40B4-BE49-F238E27FC236}">
              <a16:creationId xmlns:a16="http://schemas.microsoft.com/office/drawing/2014/main" xmlns="" id="{BFFE8341-3515-40F1-BB5F-AFE159535844}"/>
            </a:ext>
          </a:extLst>
        </xdr:cNvPr>
        <xdr:cNvSpPr txBox="1"/>
      </xdr:nvSpPr>
      <xdr:spPr>
        <a:xfrm>
          <a:off x="3582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13079</xdr:rowOff>
    </xdr:from>
    <xdr:ext cx="405111" cy="259045"/>
    <xdr:sp macro="" textlink="">
      <xdr:nvSpPr>
        <xdr:cNvPr id="282" name="n_2mainValue【公営住宅】&#10;有形固定資産減価償却率">
          <a:extLst>
            <a:ext uri="{FF2B5EF4-FFF2-40B4-BE49-F238E27FC236}">
              <a16:creationId xmlns:a16="http://schemas.microsoft.com/office/drawing/2014/main" xmlns="" id="{912645E2-D178-47CD-B81F-FC9507809C17}"/>
            </a:ext>
          </a:extLst>
        </xdr:cNvPr>
        <xdr:cNvSpPr txBox="1"/>
      </xdr:nvSpPr>
      <xdr:spPr>
        <a:xfrm>
          <a:off x="2705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xmlns="" id="{D3A5F495-30FA-4903-A6AA-99D38C4B2C6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a:extLst>
            <a:ext uri="{FF2B5EF4-FFF2-40B4-BE49-F238E27FC236}">
              <a16:creationId xmlns:a16="http://schemas.microsoft.com/office/drawing/2014/main" xmlns="" id="{4863372A-9396-451A-99E1-C03964036E9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a:extLst>
            <a:ext uri="{FF2B5EF4-FFF2-40B4-BE49-F238E27FC236}">
              <a16:creationId xmlns:a16="http://schemas.microsoft.com/office/drawing/2014/main" xmlns="" id="{B935B5F1-0A70-4D9B-88AD-63989D7C400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a:extLst>
            <a:ext uri="{FF2B5EF4-FFF2-40B4-BE49-F238E27FC236}">
              <a16:creationId xmlns:a16="http://schemas.microsoft.com/office/drawing/2014/main" xmlns="" id="{9533FA54-DCD9-4EA9-B597-5317141CBB1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a:extLst>
            <a:ext uri="{FF2B5EF4-FFF2-40B4-BE49-F238E27FC236}">
              <a16:creationId xmlns:a16="http://schemas.microsoft.com/office/drawing/2014/main" xmlns="" id="{BF198238-C2C6-42E7-A144-6841748F36C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a:extLst>
            <a:ext uri="{FF2B5EF4-FFF2-40B4-BE49-F238E27FC236}">
              <a16:creationId xmlns:a16="http://schemas.microsoft.com/office/drawing/2014/main" xmlns="" id="{8E52D7E8-0026-431F-9BCC-9422A719679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a:extLst>
            <a:ext uri="{FF2B5EF4-FFF2-40B4-BE49-F238E27FC236}">
              <a16:creationId xmlns:a16="http://schemas.microsoft.com/office/drawing/2014/main" xmlns="" id="{B4D14791-E606-4463-A4EE-F6C41A62182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a:extLst>
            <a:ext uri="{FF2B5EF4-FFF2-40B4-BE49-F238E27FC236}">
              <a16:creationId xmlns:a16="http://schemas.microsoft.com/office/drawing/2014/main" xmlns="" id="{2E9B73B0-5AD9-4460-8778-C7ECDF07CE1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a:extLst>
            <a:ext uri="{FF2B5EF4-FFF2-40B4-BE49-F238E27FC236}">
              <a16:creationId xmlns:a16="http://schemas.microsoft.com/office/drawing/2014/main" xmlns="" id="{83EA701A-8391-46F2-9AD7-7A7DE114316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a:extLst>
            <a:ext uri="{FF2B5EF4-FFF2-40B4-BE49-F238E27FC236}">
              <a16:creationId xmlns:a16="http://schemas.microsoft.com/office/drawing/2014/main" xmlns="" id="{AEDBEAEC-C0E3-49FC-BBAC-D4DE74251EB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a:extLst>
            <a:ext uri="{FF2B5EF4-FFF2-40B4-BE49-F238E27FC236}">
              <a16:creationId xmlns:a16="http://schemas.microsoft.com/office/drawing/2014/main" xmlns="" id="{5B97C1A2-3693-4F55-856E-0DDF96571C2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a:extLst>
            <a:ext uri="{FF2B5EF4-FFF2-40B4-BE49-F238E27FC236}">
              <a16:creationId xmlns:a16="http://schemas.microsoft.com/office/drawing/2014/main" xmlns="" id="{9F269422-EF91-4494-8899-DEAA8BF309A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a:extLst>
            <a:ext uri="{FF2B5EF4-FFF2-40B4-BE49-F238E27FC236}">
              <a16:creationId xmlns:a16="http://schemas.microsoft.com/office/drawing/2014/main" xmlns="" id="{064662EE-FA2B-4867-9752-AADC33A786E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a:extLst>
            <a:ext uri="{FF2B5EF4-FFF2-40B4-BE49-F238E27FC236}">
              <a16:creationId xmlns:a16="http://schemas.microsoft.com/office/drawing/2014/main" xmlns="" id="{61905B2D-AA22-4149-8878-A45B78C6E14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a:extLst>
            <a:ext uri="{FF2B5EF4-FFF2-40B4-BE49-F238E27FC236}">
              <a16:creationId xmlns:a16="http://schemas.microsoft.com/office/drawing/2014/main" xmlns="" id="{4F4EC9A5-6A32-45D1-AFB4-A392ED5921B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a:extLst>
            <a:ext uri="{FF2B5EF4-FFF2-40B4-BE49-F238E27FC236}">
              <a16:creationId xmlns:a16="http://schemas.microsoft.com/office/drawing/2014/main" xmlns="" id="{156093F6-5148-4FEE-A82E-D2EF9C0A5F3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a:extLst>
            <a:ext uri="{FF2B5EF4-FFF2-40B4-BE49-F238E27FC236}">
              <a16:creationId xmlns:a16="http://schemas.microsoft.com/office/drawing/2014/main" xmlns="" id="{F1E87566-211A-4162-9192-D21486B29AC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a:extLst>
            <a:ext uri="{FF2B5EF4-FFF2-40B4-BE49-F238E27FC236}">
              <a16:creationId xmlns:a16="http://schemas.microsoft.com/office/drawing/2014/main" xmlns="" id="{F494BEE1-1E3E-4242-A563-04D35C68885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a:extLst>
            <a:ext uri="{FF2B5EF4-FFF2-40B4-BE49-F238E27FC236}">
              <a16:creationId xmlns:a16="http://schemas.microsoft.com/office/drawing/2014/main" xmlns="" id="{6CC85691-17A9-4B46-92D7-11843DFE8E5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a:extLst>
            <a:ext uri="{FF2B5EF4-FFF2-40B4-BE49-F238E27FC236}">
              <a16:creationId xmlns:a16="http://schemas.microsoft.com/office/drawing/2014/main" xmlns="" id="{4CF5BBF4-3975-4B31-B40A-EE9C6BAC702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xmlns="" id="{C74752AD-B204-4FBF-B29A-17917F689B6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xmlns="" id="{430B2245-CAE8-4E07-8BBF-103E0986060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a:extLst>
            <a:ext uri="{FF2B5EF4-FFF2-40B4-BE49-F238E27FC236}">
              <a16:creationId xmlns:a16="http://schemas.microsoft.com/office/drawing/2014/main" xmlns="" id="{B615FCC9-91B6-4DE0-9A79-7A096C48F4F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06" name="直線コネクタ 305">
          <a:extLst>
            <a:ext uri="{FF2B5EF4-FFF2-40B4-BE49-F238E27FC236}">
              <a16:creationId xmlns:a16="http://schemas.microsoft.com/office/drawing/2014/main" xmlns="" id="{16EA9B98-5984-45F2-A543-863023FFF269}"/>
            </a:ext>
          </a:extLst>
        </xdr:cNvPr>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7" name="【公営住宅】&#10;一人当たり面積最小値テキスト">
          <a:extLst>
            <a:ext uri="{FF2B5EF4-FFF2-40B4-BE49-F238E27FC236}">
              <a16:creationId xmlns:a16="http://schemas.microsoft.com/office/drawing/2014/main" xmlns="" id="{26DB79A1-34A2-4765-A870-E27CA44F2256}"/>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8" name="直線コネクタ 307">
          <a:extLst>
            <a:ext uri="{FF2B5EF4-FFF2-40B4-BE49-F238E27FC236}">
              <a16:creationId xmlns:a16="http://schemas.microsoft.com/office/drawing/2014/main" xmlns="" id="{DC69A6FE-52EC-4AA1-AECC-D30ADCC7FEA4}"/>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09" name="【公営住宅】&#10;一人当たり面積最大値テキスト">
          <a:extLst>
            <a:ext uri="{FF2B5EF4-FFF2-40B4-BE49-F238E27FC236}">
              <a16:creationId xmlns:a16="http://schemas.microsoft.com/office/drawing/2014/main" xmlns="" id="{BBCB9260-5243-4232-8532-EC87D6FF640A}"/>
            </a:ext>
          </a:extLst>
        </xdr:cNvPr>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10" name="直線コネクタ 309">
          <a:extLst>
            <a:ext uri="{FF2B5EF4-FFF2-40B4-BE49-F238E27FC236}">
              <a16:creationId xmlns:a16="http://schemas.microsoft.com/office/drawing/2014/main" xmlns="" id="{B066A12A-121C-44C5-9B1A-A97813A21AC4}"/>
            </a:ext>
          </a:extLst>
        </xdr:cNvPr>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11" name="【公営住宅】&#10;一人当たり面積平均値テキスト">
          <a:extLst>
            <a:ext uri="{FF2B5EF4-FFF2-40B4-BE49-F238E27FC236}">
              <a16:creationId xmlns:a16="http://schemas.microsoft.com/office/drawing/2014/main" xmlns="" id="{5C6D445C-DC72-4EB3-884D-DB333A32D06B}"/>
            </a:ext>
          </a:extLst>
        </xdr:cNvPr>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12" name="フローチャート: 判断 311">
          <a:extLst>
            <a:ext uri="{FF2B5EF4-FFF2-40B4-BE49-F238E27FC236}">
              <a16:creationId xmlns:a16="http://schemas.microsoft.com/office/drawing/2014/main" xmlns="" id="{46EB56CA-DE7C-4FEF-BA9A-5D2E4C5094F9}"/>
            </a:ext>
          </a:extLst>
        </xdr:cNvPr>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13" name="フローチャート: 判断 312">
          <a:extLst>
            <a:ext uri="{FF2B5EF4-FFF2-40B4-BE49-F238E27FC236}">
              <a16:creationId xmlns:a16="http://schemas.microsoft.com/office/drawing/2014/main" xmlns="" id="{B52E298D-D30D-4C1D-B87F-30D36CAC8DC4}"/>
            </a:ext>
          </a:extLst>
        </xdr:cNvPr>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14" name="フローチャート: 判断 313">
          <a:extLst>
            <a:ext uri="{FF2B5EF4-FFF2-40B4-BE49-F238E27FC236}">
              <a16:creationId xmlns:a16="http://schemas.microsoft.com/office/drawing/2014/main" xmlns="" id="{5AB28324-B834-474A-AA3E-047AE7AD87FA}"/>
            </a:ext>
          </a:extLst>
        </xdr:cNvPr>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15" name="フローチャート: 判断 314">
          <a:extLst>
            <a:ext uri="{FF2B5EF4-FFF2-40B4-BE49-F238E27FC236}">
              <a16:creationId xmlns:a16="http://schemas.microsoft.com/office/drawing/2014/main" xmlns="" id="{E97FDE84-A786-47FF-9573-A26F7CFEF474}"/>
            </a:ext>
          </a:extLst>
        </xdr:cNvPr>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43D25E20-A6DC-4147-934B-2C5D4C89C44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5CFA5AB1-2FA8-46F7-81C3-68B6DF15397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xmlns="" id="{0B23B845-9846-4E52-8487-E33F67CB573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xmlns="" id="{976E5987-C3D1-4AE5-A100-608282DB118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xmlns="" id="{3BCC4BE0-E3BF-4C1F-AAFE-6A583A787CE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16638</xdr:rowOff>
    </xdr:from>
    <xdr:to>
      <xdr:col>55</xdr:col>
      <xdr:colOff>50800</xdr:colOff>
      <xdr:row>86</xdr:row>
      <xdr:rowOff>118238</xdr:rowOff>
    </xdr:to>
    <xdr:sp macro="" textlink="">
      <xdr:nvSpPr>
        <xdr:cNvPr id="321" name="楕円 320">
          <a:extLst>
            <a:ext uri="{FF2B5EF4-FFF2-40B4-BE49-F238E27FC236}">
              <a16:creationId xmlns:a16="http://schemas.microsoft.com/office/drawing/2014/main" xmlns="" id="{00C468EB-6DF0-4603-81AF-E97CB45C3010}"/>
            </a:ext>
          </a:extLst>
        </xdr:cNvPr>
        <xdr:cNvSpPr/>
      </xdr:nvSpPr>
      <xdr:spPr>
        <a:xfrm>
          <a:off x="10426700" y="147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103015</xdr:rowOff>
    </xdr:from>
    <xdr:ext cx="469744" cy="259045"/>
    <xdr:sp macro="" textlink="">
      <xdr:nvSpPr>
        <xdr:cNvPr id="322" name="【公営住宅】&#10;一人当たり面積該当値テキスト">
          <a:extLst>
            <a:ext uri="{FF2B5EF4-FFF2-40B4-BE49-F238E27FC236}">
              <a16:creationId xmlns:a16="http://schemas.microsoft.com/office/drawing/2014/main" xmlns="" id="{BA123F02-5DF5-4D9D-A8F8-D7193D9D1D9F}"/>
            </a:ext>
          </a:extLst>
        </xdr:cNvPr>
        <xdr:cNvSpPr txBox="1"/>
      </xdr:nvSpPr>
      <xdr:spPr>
        <a:xfrm>
          <a:off x="10515600" y="1467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16638</xdr:rowOff>
    </xdr:from>
    <xdr:to>
      <xdr:col>50</xdr:col>
      <xdr:colOff>165100</xdr:colOff>
      <xdr:row>86</xdr:row>
      <xdr:rowOff>118238</xdr:rowOff>
    </xdr:to>
    <xdr:sp macro="" textlink="">
      <xdr:nvSpPr>
        <xdr:cNvPr id="323" name="楕円 322">
          <a:extLst>
            <a:ext uri="{FF2B5EF4-FFF2-40B4-BE49-F238E27FC236}">
              <a16:creationId xmlns:a16="http://schemas.microsoft.com/office/drawing/2014/main" xmlns="" id="{27BD5810-2EDA-4BE0-A569-5EC07EC904B1}"/>
            </a:ext>
          </a:extLst>
        </xdr:cNvPr>
        <xdr:cNvSpPr/>
      </xdr:nvSpPr>
      <xdr:spPr>
        <a:xfrm>
          <a:off x="9588500" y="147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67438</xdr:rowOff>
    </xdr:from>
    <xdr:to>
      <xdr:col>55</xdr:col>
      <xdr:colOff>0</xdr:colOff>
      <xdr:row>86</xdr:row>
      <xdr:rowOff>67438</xdr:rowOff>
    </xdr:to>
    <xdr:cxnSp macro="">
      <xdr:nvCxnSpPr>
        <xdr:cNvPr id="324" name="直線コネクタ 323">
          <a:extLst>
            <a:ext uri="{FF2B5EF4-FFF2-40B4-BE49-F238E27FC236}">
              <a16:creationId xmlns:a16="http://schemas.microsoft.com/office/drawing/2014/main" xmlns="" id="{F2955445-CC7F-4BC9-8407-186FB61C796D}"/>
            </a:ext>
          </a:extLst>
        </xdr:cNvPr>
        <xdr:cNvCxnSpPr/>
      </xdr:nvCxnSpPr>
      <xdr:spPr>
        <a:xfrm>
          <a:off x="9639300" y="148121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24637</xdr:rowOff>
    </xdr:from>
    <xdr:to>
      <xdr:col>46</xdr:col>
      <xdr:colOff>38100</xdr:colOff>
      <xdr:row>86</xdr:row>
      <xdr:rowOff>126237</xdr:rowOff>
    </xdr:to>
    <xdr:sp macro="" textlink="">
      <xdr:nvSpPr>
        <xdr:cNvPr id="325" name="楕円 324">
          <a:extLst>
            <a:ext uri="{FF2B5EF4-FFF2-40B4-BE49-F238E27FC236}">
              <a16:creationId xmlns:a16="http://schemas.microsoft.com/office/drawing/2014/main" xmlns="" id="{CD79A85B-4571-4E8D-8BB3-C0715F57D6ED}"/>
            </a:ext>
          </a:extLst>
        </xdr:cNvPr>
        <xdr:cNvSpPr/>
      </xdr:nvSpPr>
      <xdr:spPr>
        <a:xfrm>
          <a:off x="8699500" y="147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67438</xdr:rowOff>
    </xdr:from>
    <xdr:to>
      <xdr:col>50</xdr:col>
      <xdr:colOff>114300</xdr:colOff>
      <xdr:row>86</xdr:row>
      <xdr:rowOff>75437</xdr:rowOff>
    </xdr:to>
    <xdr:cxnSp macro="">
      <xdr:nvCxnSpPr>
        <xdr:cNvPr id="326" name="直線コネクタ 325">
          <a:extLst>
            <a:ext uri="{FF2B5EF4-FFF2-40B4-BE49-F238E27FC236}">
              <a16:creationId xmlns:a16="http://schemas.microsoft.com/office/drawing/2014/main" xmlns="" id="{0E229319-ACAF-4BBF-A4F3-991940AE262C}"/>
            </a:ext>
          </a:extLst>
        </xdr:cNvPr>
        <xdr:cNvCxnSpPr/>
      </xdr:nvCxnSpPr>
      <xdr:spPr>
        <a:xfrm flipV="1">
          <a:off x="8750300" y="14812138"/>
          <a:ext cx="889000" cy="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27" name="n_1aveValue【公営住宅】&#10;一人当たり面積">
          <a:extLst>
            <a:ext uri="{FF2B5EF4-FFF2-40B4-BE49-F238E27FC236}">
              <a16:creationId xmlns:a16="http://schemas.microsoft.com/office/drawing/2014/main" xmlns="" id="{245FF4EE-333C-4339-A16F-05A23B52BD2B}"/>
            </a:ext>
          </a:extLst>
        </xdr:cNvPr>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28" name="n_2aveValue【公営住宅】&#10;一人当たり面積">
          <a:extLst>
            <a:ext uri="{FF2B5EF4-FFF2-40B4-BE49-F238E27FC236}">
              <a16:creationId xmlns:a16="http://schemas.microsoft.com/office/drawing/2014/main" xmlns="" id="{7C458ACB-AF01-47A7-BE8B-CFDBA2E5C0B6}"/>
            </a:ext>
          </a:extLst>
        </xdr:cNvPr>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29" name="n_3aveValue【公営住宅】&#10;一人当たり面積">
          <a:extLst>
            <a:ext uri="{FF2B5EF4-FFF2-40B4-BE49-F238E27FC236}">
              <a16:creationId xmlns:a16="http://schemas.microsoft.com/office/drawing/2014/main" xmlns="" id="{94085FCC-7B18-4E46-A265-F44099122900}"/>
            </a:ext>
          </a:extLst>
        </xdr:cNvPr>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109365</xdr:rowOff>
    </xdr:from>
    <xdr:ext cx="469744" cy="259045"/>
    <xdr:sp macro="" textlink="">
      <xdr:nvSpPr>
        <xdr:cNvPr id="330" name="n_1mainValue【公営住宅】&#10;一人当たり面積">
          <a:extLst>
            <a:ext uri="{FF2B5EF4-FFF2-40B4-BE49-F238E27FC236}">
              <a16:creationId xmlns:a16="http://schemas.microsoft.com/office/drawing/2014/main" xmlns="" id="{01AADBA3-427F-404B-BFFC-A008393BAA2B}"/>
            </a:ext>
          </a:extLst>
        </xdr:cNvPr>
        <xdr:cNvSpPr txBox="1"/>
      </xdr:nvSpPr>
      <xdr:spPr>
        <a:xfrm>
          <a:off x="9391727" y="1485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117364</xdr:rowOff>
    </xdr:from>
    <xdr:ext cx="469744" cy="259045"/>
    <xdr:sp macro="" textlink="">
      <xdr:nvSpPr>
        <xdr:cNvPr id="331" name="n_2mainValue【公営住宅】&#10;一人当たり面積">
          <a:extLst>
            <a:ext uri="{FF2B5EF4-FFF2-40B4-BE49-F238E27FC236}">
              <a16:creationId xmlns:a16="http://schemas.microsoft.com/office/drawing/2014/main" xmlns="" id="{A1BF4DD8-6468-4E26-869F-6876F369314B}"/>
            </a:ext>
          </a:extLst>
        </xdr:cNvPr>
        <xdr:cNvSpPr txBox="1"/>
      </xdr:nvSpPr>
      <xdr:spPr>
        <a:xfrm>
          <a:off x="8515427"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xmlns="" id="{77434902-2132-41EA-8B58-1F92534244E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xmlns="" id="{E8EEBE42-1A60-4713-8B21-53A86E5F967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xmlns="" id="{4921E5EB-C1CB-4C01-9BE8-880A8A37CF7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xmlns="" id="{9B035801-F02A-4958-82FD-512444E289B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xmlns="" id="{69E8C41F-5B8F-4B31-865B-4C02B40481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xmlns="" id="{CB694301-22C5-4586-B820-8C53627AEC5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xmlns="" id="{A196667E-1BD7-478D-9AA3-46F4FDF9AD1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xmlns="" id="{B6CF6E4F-320B-468C-B549-6F9C13C6519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xmlns="" id="{F42888AA-8750-43EE-9104-D1339D4E854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xmlns="" id="{7E700AC7-12C1-4B95-9379-3398D4000BC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xmlns="" id="{A7BE9467-561E-4696-ADC0-C417FAB34D5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xmlns="" id="{7AE0F4E3-A68D-4C45-8882-DF2895932C8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xmlns="" id="{D8E9CE5A-D3E8-4D26-A51C-EFC4E245ACB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xmlns="" id="{6636CCEB-7111-4324-87C9-6A40DDA87E0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xmlns="" id="{AD6D76BF-398D-436D-805F-F2C737D49EB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xmlns="" id="{73575224-0722-4549-BCEB-B082E5A105B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a:extLst>
            <a:ext uri="{FF2B5EF4-FFF2-40B4-BE49-F238E27FC236}">
              <a16:creationId xmlns:a16="http://schemas.microsoft.com/office/drawing/2014/main" xmlns="" id="{AA029468-07BA-433B-9CCD-DE986113129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a:extLst>
            <a:ext uri="{FF2B5EF4-FFF2-40B4-BE49-F238E27FC236}">
              <a16:creationId xmlns:a16="http://schemas.microsoft.com/office/drawing/2014/main" xmlns="" id="{4490D5EE-BA40-4791-BD4C-B11B1E2E0AE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a:extLst>
            <a:ext uri="{FF2B5EF4-FFF2-40B4-BE49-F238E27FC236}">
              <a16:creationId xmlns:a16="http://schemas.microsoft.com/office/drawing/2014/main" xmlns="" id="{39BD627B-9C31-4E78-8FCC-7076BA1C8D4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a:extLst>
            <a:ext uri="{FF2B5EF4-FFF2-40B4-BE49-F238E27FC236}">
              <a16:creationId xmlns:a16="http://schemas.microsoft.com/office/drawing/2014/main" xmlns="" id="{26AE4A8A-464B-4EAE-9854-B4EF8D38C67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a:extLst>
            <a:ext uri="{FF2B5EF4-FFF2-40B4-BE49-F238E27FC236}">
              <a16:creationId xmlns:a16="http://schemas.microsoft.com/office/drawing/2014/main" xmlns="" id="{E542688B-FBEA-4355-A2F4-7AB75CE1E44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a:extLst>
            <a:ext uri="{FF2B5EF4-FFF2-40B4-BE49-F238E27FC236}">
              <a16:creationId xmlns:a16="http://schemas.microsoft.com/office/drawing/2014/main" xmlns="" id="{C56D777A-000E-49A6-8B4B-272D12C06B7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a:extLst>
            <a:ext uri="{FF2B5EF4-FFF2-40B4-BE49-F238E27FC236}">
              <a16:creationId xmlns:a16="http://schemas.microsoft.com/office/drawing/2014/main" xmlns="" id="{F678782D-4651-4487-947A-D6A9724287D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a:extLst>
            <a:ext uri="{FF2B5EF4-FFF2-40B4-BE49-F238E27FC236}">
              <a16:creationId xmlns:a16="http://schemas.microsoft.com/office/drawing/2014/main" xmlns="" id="{02BAD63B-926C-42DB-A344-E4B90286FBF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a:extLst>
            <a:ext uri="{FF2B5EF4-FFF2-40B4-BE49-F238E27FC236}">
              <a16:creationId xmlns:a16="http://schemas.microsoft.com/office/drawing/2014/main" xmlns="" id="{3F37F8CF-B0CD-4209-B6A8-C241F2FBC36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a:extLst>
            <a:ext uri="{FF2B5EF4-FFF2-40B4-BE49-F238E27FC236}">
              <a16:creationId xmlns:a16="http://schemas.microsoft.com/office/drawing/2014/main" xmlns="" id="{6CAAD802-6128-4A07-8258-A6C44068D71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a:extLst>
            <a:ext uri="{FF2B5EF4-FFF2-40B4-BE49-F238E27FC236}">
              <a16:creationId xmlns:a16="http://schemas.microsoft.com/office/drawing/2014/main" xmlns="" id="{E28BBCAA-A497-4ED8-8B13-1CA1CA2670F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a:extLst>
            <a:ext uri="{FF2B5EF4-FFF2-40B4-BE49-F238E27FC236}">
              <a16:creationId xmlns:a16="http://schemas.microsoft.com/office/drawing/2014/main" xmlns="" id="{CEAD555A-CB37-4B75-960B-3B886260912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a:extLst>
            <a:ext uri="{FF2B5EF4-FFF2-40B4-BE49-F238E27FC236}">
              <a16:creationId xmlns:a16="http://schemas.microsoft.com/office/drawing/2014/main" xmlns="" id="{B8FE56DB-9146-4FB2-9CBB-993AE3B789C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a:extLst>
            <a:ext uri="{FF2B5EF4-FFF2-40B4-BE49-F238E27FC236}">
              <a16:creationId xmlns:a16="http://schemas.microsoft.com/office/drawing/2014/main" xmlns="" id="{B1AC5BD5-5BEC-4218-95F5-490E1FC5711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a:extLst>
            <a:ext uri="{FF2B5EF4-FFF2-40B4-BE49-F238E27FC236}">
              <a16:creationId xmlns:a16="http://schemas.microsoft.com/office/drawing/2014/main" xmlns="" id="{F3B7AFB9-1B09-44FD-A7D2-669DE67E7E7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a:extLst>
            <a:ext uri="{FF2B5EF4-FFF2-40B4-BE49-F238E27FC236}">
              <a16:creationId xmlns:a16="http://schemas.microsoft.com/office/drawing/2014/main" xmlns="" id="{30EE7AF3-ACEB-4A23-BCA2-5BF33D97330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a:extLst>
            <a:ext uri="{FF2B5EF4-FFF2-40B4-BE49-F238E27FC236}">
              <a16:creationId xmlns:a16="http://schemas.microsoft.com/office/drawing/2014/main" xmlns="" id="{40D4EC21-B609-421C-BFBF-CBB1068C0E6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a:extLst>
            <a:ext uri="{FF2B5EF4-FFF2-40B4-BE49-F238E27FC236}">
              <a16:creationId xmlns:a16="http://schemas.microsoft.com/office/drawing/2014/main" xmlns="" id="{C1411C56-63AC-4F1C-85C1-B4B06A53761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a:extLst>
            <a:ext uri="{FF2B5EF4-FFF2-40B4-BE49-F238E27FC236}">
              <a16:creationId xmlns:a16="http://schemas.microsoft.com/office/drawing/2014/main" xmlns="" id="{45D2E4AF-0E9E-4E27-9068-9AA352C6B4A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a:extLst>
            <a:ext uri="{FF2B5EF4-FFF2-40B4-BE49-F238E27FC236}">
              <a16:creationId xmlns:a16="http://schemas.microsoft.com/office/drawing/2014/main" xmlns="" id="{1F671C0D-67AA-4AA9-BDFF-8CC6E67FBA3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a:extLst>
            <a:ext uri="{FF2B5EF4-FFF2-40B4-BE49-F238E27FC236}">
              <a16:creationId xmlns:a16="http://schemas.microsoft.com/office/drawing/2014/main" xmlns="" id="{499358D7-0B4F-45EB-A1AD-190B3EAE71D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a:extLst>
            <a:ext uri="{FF2B5EF4-FFF2-40B4-BE49-F238E27FC236}">
              <a16:creationId xmlns:a16="http://schemas.microsoft.com/office/drawing/2014/main" xmlns="" id="{697D7432-C22C-4A61-ABE6-FC85A4B876E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a:extLst>
            <a:ext uri="{FF2B5EF4-FFF2-40B4-BE49-F238E27FC236}">
              <a16:creationId xmlns:a16="http://schemas.microsoft.com/office/drawing/2014/main" xmlns="" id="{FBF40E66-F492-4181-97C6-7C1646DF9BE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a:extLst>
            <a:ext uri="{FF2B5EF4-FFF2-40B4-BE49-F238E27FC236}">
              <a16:creationId xmlns:a16="http://schemas.microsoft.com/office/drawing/2014/main" xmlns="" id="{68E7F23E-2018-4A1C-930B-AD0B44F42C5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a:extLst>
            <a:ext uri="{FF2B5EF4-FFF2-40B4-BE49-F238E27FC236}">
              <a16:creationId xmlns:a16="http://schemas.microsoft.com/office/drawing/2014/main" xmlns="" id="{BDE95485-EF33-41A9-9267-45BFBB85408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73" name="直線コネクタ 372">
          <a:extLst>
            <a:ext uri="{FF2B5EF4-FFF2-40B4-BE49-F238E27FC236}">
              <a16:creationId xmlns:a16="http://schemas.microsoft.com/office/drawing/2014/main" xmlns="" id="{C23BDF5E-C573-46CB-B456-1660492591A1}"/>
            </a:ext>
          </a:extLst>
        </xdr:cNvPr>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74" name="【認定こども園・幼稚園・保育所】&#10;有形固定資産減価償却率最小値テキスト">
          <a:extLst>
            <a:ext uri="{FF2B5EF4-FFF2-40B4-BE49-F238E27FC236}">
              <a16:creationId xmlns:a16="http://schemas.microsoft.com/office/drawing/2014/main" xmlns="" id="{E3093AD8-ED8B-4F7D-A76F-E6255F65F630}"/>
            </a:ext>
          </a:extLst>
        </xdr:cNvPr>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75" name="直線コネクタ 374">
          <a:extLst>
            <a:ext uri="{FF2B5EF4-FFF2-40B4-BE49-F238E27FC236}">
              <a16:creationId xmlns:a16="http://schemas.microsoft.com/office/drawing/2014/main" xmlns="" id="{91FF8E95-CDDC-4C43-9494-3E665E18096B}"/>
            </a:ext>
          </a:extLst>
        </xdr:cNvPr>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6" name="【認定こども園・幼稚園・保育所】&#10;有形固定資産減価償却率最大値テキスト">
          <a:extLst>
            <a:ext uri="{FF2B5EF4-FFF2-40B4-BE49-F238E27FC236}">
              <a16:creationId xmlns:a16="http://schemas.microsoft.com/office/drawing/2014/main" xmlns="" id="{630ABCAE-2E0D-4B43-A5EF-F4C0B4E78A1C}"/>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7" name="直線コネクタ 376">
          <a:extLst>
            <a:ext uri="{FF2B5EF4-FFF2-40B4-BE49-F238E27FC236}">
              <a16:creationId xmlns:a16="http://schemas.microsoft.com/office/drawing/2014/main" xmlns="" id="{D5E0BDB4-650A-46C4-9E6A-A57C073B8BFA}"/>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78" name="【認定こども園・幼稚園・保育所】&#10;有形固定資産減価償却率平均値テキスト">
          <a:extLst>
            <a:ext uri="{FF2B5EF4-FFF2-40B4-BE49-F238E27FC236}">
              <a16:creationId xmlns:a16="http://schemas.microsoft.com/office/drawing/2014/main" xmlns="" id="{989896FA-6A1E-420C-9024-97240AAABCC6}"/>
            </a:ext>
          </a:extLst>
        </xdr:cNvPr>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79" name="フローチャート: 判断 378">
          <a:extLst>
            <a:ext uri="{FF2B5EF4-FFF2-40B4-BE49-F238E27FC236}">
              <a16:creationId xmlns:a16="http://schemas.microsoft.com/office/drawing/2014/main" xmlns="" id="{D7E4003E-40D3-4212-B32A-A585474C85E0}"/>
            </a:ext>
          </a:extLst>
        </xdr:cNvPr>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80" name="フローチャート: 判断 379">
          <a:extLst>
            <a:ext uri="{FF2B5EF4-FFF2-40B4-BE49-F238E27FC236}">
              <a16:creationId xmlns:a16="http://schemas.microsoft.com/office/drawing/2014/main" xmlns="" id="{5EC1CF9A-4E69-4694-9ECA-52464E68CC06}"/>
            </a:ext>
          </a:extLst>
        </xdr:cNvPr>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81" name="フローチャート: 判断 380">
          <a:extLst>
            <a:ext uri="{FF2B5EF4-FFF2-40B4-BE49-F238E27FC236}">
              <a16:creationId xmlns:a16="http://schemas.microsoft.com/office/drawing/2014/main" xmlns="" id="{451350FB-D1D3-4027-B578-5A33FF99C91A}"/>
            </a:ext>
          </a:extLst>
        </xdr:cNvPr>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82" name="フローチャート: 判断 381">
          <a:extLst>
            <a:ext uri="{FF2B5EF4-FFF2-40B4-BE49-F238E27FC236}">
              <a16:creationId xmlns:a16="http://schemas.microsoft.com/office/drawing/2014/main" xmlns="" id="{ABEA6BDF-F0FE-407B-BDB1-39B396C6719D}"/>
            </a:ext>
          </a:extLst>
        </xdr:cNvPr>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xmlns="" id="{E7B8C2E7-4332-490F-9564-1DB0BF9D9E5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xmlns="" id="{DB215368-8A5F-4D74-B03D-B6127903533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xmlns="" id="{B9412589-28D8-4D9C-B73F-E355D8CB271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xmlns="" id="{6C3AD854-AE8C-48F2-A997-DF72A2F328A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xmlns="" id="{C44AB3DC-73CC-4374-94B7-BC1CA0031BE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17236</xdr:rowOff>
    </xdr:from>
    <xdr:to>
      <xdr:col>85</xdr:col>
      <xdr:colOff>177800</xdr:colOff>
      <xdr:row>37</xdr:row>
      <xdr:rowOff>118836</xdr:rowOff>
    </xdr:to>
    <xdr:sp macro="" textlink="">
      <xdr:nvSpPr>
        <xdr:cNvPr id="388" name="楕円 387">
          <a:extLst>
            <a:ext uri="{FF2B5EF4-FFF2-40B4-BE49-F238E27FC236}">
              <a16:creationId xmlns:a16="http://schemas.microsoft.com/office/drawing/2014/main" xmlns="" id="{DC97FEB8-D6E5-442E-99BF-97990B34218A}"/>
            </a:ext>
          </a:extLst>
        </xdr:cNvPr>
        <xdr:cNvSpPr/>
      </xdr:nvSpPr>
      <xdr:spPr>
        <a:xfrm>
          <a:off x="16268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40113</xdr:rowOff>
    </xdr:from>
    <xdr:ext cx="405111" cy="259045"/>
    <xdr:sp macro="" textlink="">
      <xdr:nvSpPr>
        <xdr:cNvPr id="389" name="【認定こども園・幼稚園・保育所】&#10;有形固定資産減価償却率該当値テキスト">
          <a:extLst>
            <a:ext uri="{FF2B5EF4-FFF2-40B4-BE49-F238E27FC236}">
              <a16:creationId xmlns:a16="http://schemas.microsoft.com/office/drawing/2014/main" xmlns="" id="{076452C5-B2E7-4D65-AA8F-99C3E4A5407E}"/>
            </a:ext>
          </a:extLst>
        </xdr:cNvPr>
        <xdr:cNvSpPr txBox="1"/>
      </xdr:nvSpPr>
      <xdr:spPr>
        <a:xfrm>
          <a:off x="16357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390" name="楕円 389">
          <a:extLst>
            <a:ext uri="{FF2B5EF4-FFF2-40B4-BE49-F238E27FC236}">
              <a16:creationId xmlns:a16="http://schemas.microsoft.com/office/drawing/2014/main" xmlns="" id="{D2556727-0048-4C6D-96F4-23E623A99493}"/>
            </a:ext>
          </a:extLst>
        </xdr:cNvPr>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68036</xdr:rowOff>
    </xdr:from>
    <xdr:to>
      <xdr:col>85</xdr:col>
      <xdr:colOff>127000</xdr:colOff>
      <xdr:row>37</xdr:row>
      <xdr:rowOff>99060</xdr:rowOff>
    </xdr:to>
    <xdr:cxnSp macro="">
      <xdr:nvCxnSpPr>
        <xdr:cNvPr id="391" name="直線コネクタ 390">
          <a:extLst>
            <a:ext uri="{FF2B5EF4-FFF2-40B4-BE49-F238E27FC236}">
              <a16:creationId xmlns:a16="http://schemas.microsoft.com/office/drawing/2014/main" xmlns="" id="{9F0EAE51-5951-40B6-A1CA-C3B2704C02AF}"/>
            </a:ext>
          </a:extLst>
        </xdr:cNvPr>
        <xdr:cNvCxnSpPr/>
      </xdr:nvCxnSpPr>
      <xdr:spPr>
        <a:xfrm flipV="1">
          <a:off x="15481300" y="641168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15603</xdr:rowOff>
    </xdr:from>
    <xdr:to>
      <xdr:col>76</xdr:col>
      <xdr:colOff>165100</xdr:colOff>
      <xdr:row>41</xdr:row>
      <xdr:rowOff>117203</xdr:rowOff>
    </xdr:to>
    <xdr:sp macro="" textlink="">
      <xdr:nvSpPr>
        <xdr:cNvPr id="392" name="楕円 391">
          <a:extLst>
            <a:ext uri="{FF2B5EF4-FFF2-40B4-BE49-F238E27FC236}">
              <a16:creationId xmlns:a16="http://schemas.microsoft.com/office/drawing/2014/main" xmlns="" id="{142D8575-3A04-449F-AE61-29D466975E21}"/>
            </a:ext>
          </a:extLst>
        </xdr:cNvPr>
        <xdr:cNvSpPr/>
      </xdr:nvSpPr>
      <xdr:spPr>
        <a:xfrm>
          <a:off x="145415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41</xdr:row>
      <xdr:rowOff>66403</xdr:rowOff>
    </xdr:to>
    <xdr:cxnSp macro="">
      <xdr:nvCxnSpPr>
        <xdr:cNvPr id="393" name="直線コネクタ 392">
          <a:extLst>
            <a:ext uri="{FF2B5EF4-FFF2-40B4-BE49-F238E27FC236}">
              <a16:creationId xmlns:a16="http://schemas.microsoft.com/office/drawing/2014/main" xmlns="" id="{9269514D-D1CF-419F-ACAF-9F6C1463BBFE}"/>
            </a:ext>
          </a:extLst>
        </xdr:cNvPr>
        <xdr:cNvCxnSpPr/>
      </xdr:nvCxnSpPr>
      <xdr:spPr>
        <a:xfrm flipV="1">
          <a:off x="14592300" y="6442710"/>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394" name="n_1aveValue【認定こども園・幼稚園・保育所】&#10;有形固定資産減価償却率">
          <a:extLst>
            <a:ext uri="{FF2B5EF4-FFF2-40B4-BE49-F238E27FC236}">
              <a16:creationId xmlns:a16="http://schemas.microsoft.com/office/drawing/2014/main" xmlns="" id="{BC258BF3-5C9D-4A94-BC69-4A3660DB8204}"/>
            </a:ext>
          </a:extLst>
        </xdr:cNvPr>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395" name="n_2aveValue【認定こども園・幼稚園・保育所】&#10;有形固定資産減価償却率">
          <a:extLst>
            <a:ext uri="{FF2B5EF4-FFF2-40B4-BE49-F238E27FC236}">
              <a16:creationId xmlns:a16="http://schemas.microsoft.com/office/drawing/2014/main" xmlns="" id="{9D880D81-3083-4C9E-891E-A89FBC9CF5FA}"/>
            </a:ext>
          </a:extLst>
        </xdr:cNvPr>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396" name="n_3aveValue【認定こども園・幼稚園・保育所】&#10;有形固定資産減価償却率">
          <a:extLst>
            <a:ext uri="{FF2B5EF4-FFF2-40B4-BE49-F238E27FC236}">
              <a16:creationId xmlns:a16="http://schemas.microsoft.com/office/drawing/2014/main" xmlns="" id="{99FC855F-6B7E-45C5-8072-60D0B7D242AF}"/>
            </a:ext>
          </a:extLst>
        </xdr:cNvPr>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140987</xdr:rowOff>
    </xdr:from>
    <xdr:ext cx="405111" cy="259045"/>
    <xdr:sp macro="" textlink="">
      <xdr:nvSpPr>
        <xdr:cNvPr id="397" name="n_1mainValue【認定こども園・幼稚園・保育所】&#10;有形固定資産減価償却率">
          <a:extLst>
            <a:ext uri="{FF2B5EF4-FFF2-40B4-BE49-F238E27FC236}">
              <a16:creationId xmlns:a16="http://schemas.microsoft.com/office/drawing/2014/main" xmlns="" id="{24EDDDF5-7808-4EA6-B020-96BDEF6EBC8E}"/>
            </a:ext>
          </a:extLst>
        </xdr:cNvPr>
        <xdr:cNvSpPr txBox="1"/>
      </xdr:nvSpPr>
      <xdr:spPr>
        <a:xfrm>
          <a:off x="1526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108330</xdr:rowOff>
    </xdr:from>
    <xdr:ext cx="405111" cy="259045"/>
    <xdr:sp macro="" textlink="">
      <xdr:nvSpPr>
        <xdr:cNvPr id="398" name="n_2mainValue【認定こども園・幼稚園・保育所】&#10;有形固定資産減価償却率">
          <a:extLst>
            <a:ext uri="{FF2B5EF4-FFF2-40B4-BE49-F238E27FC236}">
              <a16:creationId xmlns:a16="http://schemas.microsoft.com/office/drawing/2014/main" xmlns="" id="{D5C93141-DB12-4BE2-8A94-58819F793BA3}"/>
            </a:ext>
          </a:extLst>
        </xdr:cNvPr>
        <xdr:cNvSpPr txBox="1"/>
      </xdr:nvSpPr>
      <xdr:spPr>
        <a:xfrm>
          <a:off x="14389744" y="713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xmlns="" id="{CE08755B-71F9-4E67-8B23-FF9132C3B2F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xmlns="" id="{735D2057-BA89-4C79-90A3-3A2367685D4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xmlns="" id="{1CCB1855-2057-47B9-AB7E-6B8B2B8A0A3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xmlns="" id="{2C3992AB-B8C0-4724-8680-2E006081972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xmlns="" id="{471D3013-7282-4FC0-9F1A-D5C4D1E6F72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xmlns="" id="{C5FA9941-EA67-44F3-8F4D-DFADCD928E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xmlns="" id="{5DFA7DE2-1A8B-4244-BD31-1451E8E1805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xmlns="" id="{B5E6374B-1F43-4DC9-BC4E-D150C6061BF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a:extLst>
            <a:ext uri="{FF2B5EF4-FFF2-40B4-BE49-F238E27FC236}">
              <a16:creationId xmlns:a16="http://schemas.microsoft.com/office/drawing/2014/main" xmlns="" id="{F6787727-FB74-43B4-8C40-D4C7FA15AA0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a:extLst>
            <a:ext uri="{FF2B5EF4-FFF2-40B4-BE49-F238E27FC236}">
              <a16:creationId xmlns:a16="http://schemas.microsoft.com/office/drawing/2014/main" xmlns="" id="{CC4D3E1A-ED42-4F28-A450-11E5F9C5C4B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9" name="直線コネクタ 408">
          <a:extLst>
            <a:ext uri="{FF2B5EF4-FFF2-40B4-BE49-F238E27FC236}">
              <a16:creationId xmlns:a16="http://schemas.microsoft.com/office/drawing/2014/main" xmlns="" id="{7B018D99-BF30-4B4D-BC78-B4030B97D9F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0" name="テキスト ボックス 409">
          <a:extLst>
            <a:ext uri="{FF2B5EF4-FFF2-40B4-BE49-F238E27FC236}">
              <a16:creationId xmlns:a16="http://schemas.microsoft.com/office/drawing/2014/main" xmlns="" id="{65832578-8F55-4A66-9A77-CFA8F42FD0BD}"/>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1" name="直線コネクタ 410">
          <a:extLst>
            <a:ext uri="{FF2B5EF4-FFF2-40B4-BE49-F238E27FC236}">
              <a16:creationId xmlns:a16="http://schemas.microsoft.com/office/drawing/2014/main" xmlns="" id="{3AB82695-7B27-4163-8DCA-45C5C4874EE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2" name="テキスト ボックス 411">
          <a:extLst>
            <a:ext uri="{FF2B5EF4-FFF2-40B4-BE49-F238E27FC236}">
              <a16:creationId xmlns:a16="http://schemas.microsoft.com/office/drawing/2014/main" xmlns="" id="{CB94A5A8-2629-45F2-81B1-1A313EB92B2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3" name="直線コネクタ 412">
          <a:extLst>
            <a:ext uri="{FF2B5EF4-FFF2-40B4-BE49-F238E27FC236}">
              <a16:creationId xmlns:a16="http://schemas.microsoft.com/office/drawing/2014/main" xmlns="" id="{6A403F3F-2481-43E3-B6D4-1D3535B1B46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4" name="テキスト ボックス 413">
          <a:extLst>
            <a:ext uri="{FF2B5EF4-FFF2-40B4-BE49-F238E27FC236}">
              <a16:creationId xmlns:a16="http://schemas.microsoft.com/office/drawing/2014/main" xmlns="" id="{4E2543D9-8566-433A-AF43-212A85A51E5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5" name="直線コネクタ 414">
          <a:extLst>
            <a:ext uri="{FF2B5EF4-FFF2-40B4-BE49-F238E27FC236}">
              <a16:creationId xmlns:a16="http://schemas.microsoft.com/office/drawing/2014/main" xmlns="" id="{C10DFD07-62AC-4A4A-8A2E-548CBF9274A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6" name="テキスト ボックス 415">
          <a:extLst>
            <a:ext uri="{FF2B5EF4-FFF2-40B4-BE49-F238E27FC236}">
              <a16:creationId xmlns:a16="http://schemas.microsoft.com/office/drawing/2014/main" xmlns="" id="{8CD3BDF8-661A-40C6-AFFB-B2D9A01BFE9D}"/>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7" name="直線コネクタ 416">
          <a:extLst>
            <a:ext uri="{FF2B5EF4-FFF2-40B4-BE49-F238E27FC236}">
              <a16:creationId xmlns:a16="http://schemas.microsoft.com/office/drawing/2014/main" xmlns="" id="{96629A0A-A69B-4557-8D3B-E4D84A845F1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8" name="テキスト ボックス 417">
          <a:extLst>
            <a:ext uri="{FF2B5EF4-FFF2-40B4-BE49-F238E27FC236}">
              <a16:creationId xmlns:a16="http://schemas.microsoft.com/office/drawing/2014/main" xmlns="" id="{C3EFB748-DAF4-4F32-86D4-CF9537E30CB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9" name="直線コネクタ 418">
          <a:extLst>
            <a:ext uri="{FF2B5EF4-FFF2-40B4-BE49-F238E27FC236}">
              <a16:creationId xmlns:a16="http://schemas.microsoft.com/office/drawing/2014/main" xmlns="" id="{B6E11090-C8D1-4408-847D-4FD02ACD0DD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0" name="テキスト ボックス 419">
          <a:extLst>
            <a:ext uri="{FF2B5EF4-FFF2-40B4-BE49-F238E27FC236}">
              <a16:creationId xmlns:a16="http://schemas.microsoft.com/office/drawing/2014/main" xmlns="" id="{7EA979CE-972A-43B9-993F-CF5F6D23E59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a:extLst>
            <a:ext uri="{FF2B5EF4-FFF2-40B4-BE49-F238E27FC236}">
              <a16:creationId xmlns:a16="http://schemas.microsoft.com/office/drawing/2014/main" xmlns="" id="{6BE1BA92-6774-4DDA-AEF3-55F1B1CE1F3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a:extLst>
            <a:ext uri="{FF2B5EF4-FFF2-40B4-BE49-F238E27FC236}">
              <a16:creationId xmlns:a16="http://schemas.microsoft.com/office/drawing/2014/main" xmlns="" id="{A60540BB-5AB6-4160-B8EE-300959449D7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a:extLst>
            <a:ext uri="{FF2B5EF4-FFF2-40B4-BE49-F238E27FC236}">
              <a16:creationId xmlns:a16="http://schemas.microsoft.com/office/drawing/2014/main" xmlns="" id="{CDF13ED5-87AC-488D-AA68-18F73510C14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24" name="直線コネクタ 423">
          <a:extLst>
            <a:ext uri="{FF2B5EF4-FFF2-40B4-BE49-F238E27FC236}">
              <a16:creationId xmlns:a16="http://schemas.microsoft.com/office/drawing/2014/main" xmlns="" id="{1C15F527-F637-4647-84ED-CB3F67DBE5AA}"/>
            </a:ext>
          </a:extLst>
        </xdr:cNvPr>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25" name="【認定こども園・幼稚園・保育所】&#10;一人当たり面積最小値テキスト">
          <a:extLst>
            <a:ext uri="{FF2B5EF4-FFF2-40B4-BE49-F238E27FC236}">
              <a16:creationId xmlns:a16="http://schemas.microsoft.com/office/drawing/2014/main" xmlns="" id="{E5EEE148-3A33-4A40-AB51-142FE783C61F}"/>
            </a:ext>
          </a:extLst>
        </xdr:cNvPr>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26" name="直線コネクタ 425">
          <a:extLst>
            <a:ext uri="{FF2B5EF4-FFF2-40B4-BE49-F238E27FC236}">
              <a16:creationId xmlns:a16="http://schemas.microsoft.com/office/drawing/2014/main" xmlns="" id="{3B8A2B6D-A40E-4C3D-A6CB-E64BEC62882F}"/>
            </a:ext>
          </a:extLst>
        </xdr:cNvPr>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27" name="【認定こども園・幼稚園・保育所】&#10;一人当たり面積最大値テキスト">
          <a:extLst>
            <a:ext uri="{FF2B5EF4-FFF2-40B4-BE49-F238E27FC236}">
              <a16:creationId xmlns:a16="http://schemas.microsoft.com/office/drawing/2014/main" xmlns="" id="{FF091607-DF38-4EAE-8C30-F51132E43076}"/>
            </a:ext>
          </a:extLst>
        </xdr:cNvPr>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28" name="直線コネクタ 427">
          <a:extLst>
            <a:ext uri="{FF2B5EF4-FFF2-40B4-BE49-F238E27FC236}">
              <a16:creationId xmlns:a16="http://schemas.microsoft.com/office/drawing/2014/main" xmlns="" id="{294B60DC-AE86-456F-B723-2F5B467AF059}"/>
            </a:ext>
          </a:extLst>
        </xdr:cNvPr>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29" name="【認定こども園・幼稚園・保育所】&#10;一人当たり面積平均値テキスト">
          <a:extLst>
            <a:ext uri="{FF2B5EF4-FFF2-40B4-BE49-F238E27FC236}">
              <a16:creationId xmlns:a16="http://schemas.microsoft.com/office/drawing/2014/main" xmlns="" id="{9F20422C-FA4D-49AF-B364-E57755F1189E}"/>
            </a:ext>
          </a:extLst>
        </xdr:cNvPr>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30" name="フローチャート: 判断 429">
          <a:extLst>
            <a:ext uri="{FF2B5EF4-FFF2-40B4-BE49-F238E27FC236}">
              <a16:creationId xmlns:a16="http://schemas.microsoft.com/office/drawing/2014/main" xmlns="" id="{52F98207-133B-4A9A-8E54-C1F75CCD5FC4}"/>
            </a:ext>
          </a:extLst>
        </xdr:cNvPr>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31" name="フローチャート: 判断 430">
          <a:extLst>
            <a:ext uri="{FF2B5EF4-FFF2-40B4-BE49-F238E27FC236}">
              <a16:creationId xmlns:a16="http://schemas.microsoft.com/office/drawing/2014/main" xmlns="" id="{97242ED3-80EE-4ACB-A10F-35282213D3A6}"/>
            </a:ext>
          </a:extLst>
        </xdr:cNvPr>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32" name="フローチャート: 判断 431">
          <a:extLst>
            <a:ext uri="{FF2B5EF4-FFF2-40B4-BE49-F238E27FC236}">
              <a16:creationId xmlns:a16="http://schemas.microsoft.com/office/drawing/2014/main" xmlns="" id="{73A2D431-6D67-4067-A153-E2D0555D1955}"/>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33" name="フローチャート: 判断 432">
          <a:extLst>
            <a:ext uri="{FF2B5EF4-FFF2-40B4-BE49-F238E27FC236}">
              <a16:creationId xmlns:a16="http://schemas.microsoft.com/office/drawing/2014/main" xmlns="" id="{10E47571-FB55-4DF1-9292-815AEDF0C82C}"/>
            </a:ext>
          </a:extLst>
        </xdr:cNvPr>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39DF7047-38D4-42B3-AE1A-CD215A4A4F3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009B8F7C-93EA-4A33-B2CB-8D0251268E5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548D980B-CE6E-4098-89CA-E914524F015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xmlns="" id="{D70B3C2D-0B41-41A6-9E08-8A59023CB74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xmlns="" id="{E7CC2B7A-E852-4328-8835-B007A98D539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49893</xdr:rowOff>
    </xdr:from>
    <xdr:to>
      <xdr:col>116</xdr:col>
      <xdr:colOff>114300</xdr:colOff>
      <xdr:row>39</xdr:row>
      <xdr:rowOff>151493</xdr:rowOff>
    </xdr:to>
    <xdr:sp macro="" textlink="">
      <xdr:nvSpPr>
        <xdr:cNvPr id="439" name="楕円 438">
          <a:extLst>
            <a:ext uri="{FF2B5EF4-FFF2-40B4-BE49-F238E27FC236}">
              <a16:creationId xmlns:a16="http://schemas.microsoft.com/office/drawing/2014/main" xmlns="" id="{D6E28877-20BB-445D-B1A1-672F65F1734E}"/>
            </a:ext>
          </a:extLst>
        </xdr:cNvPr>
        <xdr:cNvSpPr/>
      </xdr:nvSpPr>
      <xdr:spPr>
        <a:xfrm>
          <a:off x="221107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28320</xdr:rowOff>
    </xdr:from>
    <xdr:ext cx="469744" cy="259045"/>
    <xdr:sp macro="" textlink="">
      <xdr:nvSpPr>
        <xdr:cNvPr id="440" name="【認定こども園・幼稚園・保育所】&#10;一人当たり面積該当値テキスト">
          <a:extLst>
            <a:ext uri="{FF2B5EF4-FFF2-40B4-BE49-F238E27FC236}">
              <a16:creationId xmlns:a16="http://schemas.microsoft.com/office/drawing/2014/main" xmlns="" id="{CC136195-84E7-4B35-9394-E414BEF72218}"/>
            </a:ext>
          </a:extLst>
        </xdr:cNvPr>
        <xdr:cNvSpPr txBox="1"/>
      </xdr:nvSpPr>
      <xdr:spPr>
        <a:xfrm>
          <a:off x="22199600"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46627</xdr:rowOff>
    </xdr:from>
    <xdr:to>
      <xdr:col>112</xdr:col>
      <xdr:colOff>38100</xdr:colOff>
      <xdr:row>39</xdr:row>
      <xdr:rowOff>148227</xdr:rowOff>
    </xdr:to>
    <xdr:sp macro="" textlink="">
      <xdr:nvSpPr>
        <xdr:cNvPr id="441" name="楕円 440">
          <a:extLst>
            <a:ext uri="{FF2B5EF4-FFF2-40B4-BE49-F238E27FC236}">
              <a16:creationId xmlns:a16="http://schemas.microsoft.com/office/drawing/2014/main" xmlns="" id="{4D94F26A-CF90-4EC9-B823-1C4BFDB68446}"/>
            </a:ext>
          </a:extLst>
        </xdr:cNvPr>
        <xdr:cNvSpPr/>
      </xdr:nvSpPr>
      <xdr:spPr>
        <a:xfrm>
          <a:off x="21272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97427</xdr:rowOff>
    </xdr:from>
    <xdr:to>
      <xdr:col>116</xdr:col>
      <xdr:colOff>63500</xdr:colOff>
      <xdr:row>39</xdr:row>
      <xdr:rowOff>100693</xdr:rowOff>
    </xdr:to>
    <xdr:cxnSp macro="">
      <xdr:nvCxnSpPr>
        <xdr:cNvPr id="442" name="直線コネクタ 441">
          <a:extLst>
            <a:ext uri="{FF2B5EF4-FFF2-40B4-BE49-F238E27FC236}">
              <a16:creationId xmlns:a16="http://schemas.microsoft.com/office/drawing/2014/main" xmlns="" id="{D3B59683-C0BD-4D55-8F15-14DD08847853}"/>
            </a:ext>
          </a:extLst>
        </xdr:cNvPr>
        <xdr:cNvCxnSpPr/>
      </xdr:nvCxnSpPr>
      <xdr:spPr>
        <a:xfrm>
          <a:off x="21323300" y="67839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126637</xdr:rowOff>
    </xdr:from>
    <xdr:to>
      <xdr:col>107</xdr:col>
      <xdr:colOff>101600</xdr:colOff>
      <xdr:row>41</xdr:row>
      <xdr:rowOff>56787</xdr:rowOff>
    </xdr:to>
    <xdr:sp macro="" textlink="">
      <xdr:nvSpPr>
        <xdr:cNvPr id="443" name="楕円 442">
          <a:extLst>
            <a:ext uri="{FF2B5EF4-FFF2-40B4-BE49-F238E27FC236}">
              <a16:creationId xmlns:a16="http://schemas.microsoft.com/office/drawing/2014/main" xmlns="" id="{4A62A252-68D2-42E7-9290-FFCFE187F2E8}"/>
            </a:ext>
          </a:extLst>
        </xdr:cNvPr>
        <xdr:cNvSpPr/>
      </xdr:nvSpPr>
      <xdr:spPr>
        <a:xfrm>
          <a:off x="20383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97427</xdr:rowOff>
    </xdr:from>
    <xdr:to>
      <xdr:col>111</xdr:col>
      <xdr:colOff>177800</xdr:colOff>
      <xdr:row>41</xdr:row>
      <xdr:rowOff>5987</xdr:rowOff>
    </xdr:to>
    <xdr:cxnSp macro="">
      <xdr:nvCxnSpPr>
        <xdr:cNvPr id="444" name="直線コネクタ 443">
          <a:extLst>
            <a:ext uri="{FF2B5EF4-FFF2-40B4-BE49-F238E27FC236}">
              <a16:creationId xmlns:a16="http://schemas.microsoft.com/office/drawing/2014/main" xmlns="" id="{F2FE3AA4-3E0F-4983-9E8A-B20F218E9606}"/>
            </a:ext>
          </a:extLst>
        </xdr:cNvPr>
        <xdr:cNvCxnSpPr/>
      </xdr:nvCxnSpPr>
      <xdr:spPr>
        <a:xfrm flipV="1">
          <a:off x="20434300" y="6783977"/>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45" name="n_1aveValue【認定こども園・幼稚園・保育所】&#10;一人当たり面積">
          <a:extLst>
            <a:ext uri="{FF2B5EF4-FFF2-40B4-BE49-F238E27FC236}">
              <a16:creationId xmlns:a16="http://schemas.microsoft.com/office/drawing/2014/main" xmlns="" id="{D5E1A822-E91A-4EE1-945C-F715C00527F6}"/>
            </a:ext>
          </a:extLst>
        </xdr:cNvPr>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46" name="n_2aveValue【認定こども園・幼稚園・保育所】&#10;一人当たり面積">
          <a:extLst>
            <a:ext uri="{FF2B5EF4-FFF2-40B4-BE49-F238E27FC236}">
              <a16:creationId xmlns:a16="http://schemas.microsoft.com/office/drawing/2014/main" xmlns="" id="{065DD0E3-762B-4E2C-BFEF-48667D1E30C8}"/>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47" name="n_3aveValue【認定こども園・幼稚園・保育所】&#10;一人当たり面積">
          <a:extLst>
            <a:ext uri="{FF2B5EF4-FFF2-40B4-BE49-F238E27FC236}">
              <a16:creationId xmlns:a16="http://schemas.microsoft.com/office/drawing/2014/main" xmlns="" id="{3DBC6D84-74FD-49D9-8544-4CFD59405124}"/>
            </a:ext>
          </a:extLst>
        </xdr:cNvPr>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139354</xdr:rowOff>
    </xdr:from>
    <xdr:ext cx="469744" cy="259045"/>
    <xdr:sp macro="" textlink="">
      <xdr:nvSpPr>
        <xdr:cNvPr id="448" name="n_1mainValue【認定こども園・幼稚園・保育所】&#10;一人当たり面積">
          <a:extLst>
            <a:ext uri="{FF2B5EF4-FFF2-40B4-BE49-F238E27FC236}">
              <a16:creationId xmlns:a16="http://schemas.microsoft.com/office/drawing/2014/main" xmlns="" id="{9B3E7EEF-A0EF-496C-83A4-4AFDFFDBE2C2}"/>
            </a:ext>
          </a:extLst>
        </xdr:cNvPr>
        <xdr:cNvSpPr txBox="1"/>
      </xdr:nvSpPr>
      <xdr:spPr>
        <a:xfrm>
          <a:off x="210757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47914</xdr:rowOff>
    </xdr:from>
    <xdr:ext cx="469744" cy="259045"/>
    <xdr:sp macro="" textlink="">
      <xdr:nvSpPr>
        <xdr:cNvPr id="449" name="n_2mainValue【認定こども園・幼稚園・保育所】&#10;一人当たり面積">
          <a:extLst>
            <a:ext uri="{FF2B5EF4-FFF2-40B4-BE49-F238E27FC236}">
              <a16:creationId xmlns:a16="http://schemas.microsoft.com/office/drawing/2014/main" xmlns="" id="{E087557F-0DD0-41A7-9BFD-A6638053DC7E}"/>
            </a:ext>
          </a:extLst>
        </xdr:cNvPr>
        <xdr:cNvSpPr txBox="1"/>
      </xdr:nvSpPr>
      <xdr:spPr>
        <a:xfrm>
          <a:off x="20199427" y="707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a:extLst>
            <a:ext uri="{FF2B5EF4-FFF2-40B4-BE49-F238E27FC236}">
              <a16:creationId xmlns:a16="http://schemas.microsoft.com/office/drawing/2014/main" xmlns="" id="{52816982-4838-4A9F-95FF-512C8F417FD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a:extLst>
            <a:ext uri="{FF2B5EF4-FFF2-40B4-BE49-F238E27FC236}">
              <a16:creationId xmlns:a16="http://schemas.microsoft.com/office/drawing/2014/main" xmlns="" id="{E9BA8D41-734D-47C5-BC14-9ABE1983A95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a:extLst>
            <a:ext uri="{FF2B5EF4-FFF2-40B4-BE49-F238E27FC236}">
              <a16:creationId xmlns:a16="http://schemas.microsoft.com/office/drawing/2014/main" xmlns="" id="{AE6D7E13-F7A8-444C-8D1C-8E1B72C80CB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a:extLst>
            <a:ext uri="{FF2B5EF4-FFF2-40B4-BE49-F238E27FC236}">
              <a16:creationId xmlns:a16="http://schemas.microsoft.com/office/drawing/2014/main" xmlns="" id="{9F65CE4B-760D-4434-964E-78732E68281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a:extLst>
            <a:ext uri="{FF2B5EF4-FFF2-40B4-BE49-F238E27FC236}">
              <a16:creationId xmlns:a16="http://schemas.microsoft.com/office/drawing/2014/main" xmlns="" id="{DDE32E5C-4E18-4A4E-8673-7DB03405812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a:extLst>
            <a:ext uri="{FF2B5EF4-FFF2-40B4-BE49-F238E27FC236}">
              <a16:creationId xmlns:a16="http://schemas.microsoft.com/office/drawing/2014/main" xmlns="" id="{1A34B013-4F52-43F1-B49D-BE504F12D0A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a:extLst>
            <a:ext uri="{FF2B5EF4-FFF2-40B4-BE49-F238E27FC236}">
              <a16:creationId xmlns:a16="http://schemas.microsoft.com/office/drawing/2014/main" xmlns="" id="{E3E2328A-2003-41B3-808A-7F3B68CD32E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a:extLst>
            <a:ext uri="{FF2B5EF4-FFF2-40B4-BE49-F238E27FC236}">
              <a16:creationId xmlns:a16="http://schemas.microsoft.com/office/drawing/2014/main" xmlns="" id="{69A434ED-73B9-499C-81D1-FAF2326B73D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a:extLst>
            <a:ext uri="{FF2B5EF4-FFF2-40B4-BE49-F238E27FC236}">
              <a16:creationId xmlns:a16="http://schemas.microsoft.com/office/drawing/2014/main" xmlns="" id="{9D321410-4224-4F2B-BE8D-DD58A933C0E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a:extLst>
            <a:ext uri="{FF2B5EF4-FFF2-40B4-BE49-F238E27FC236}">
              <a16:creationId xmlns:a16="http://schemas.microsoft.com/office/drawing/2014/main" xmlns="" id="{5132CA20-E396-4B2F-9A42-A8F9E67EC90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0" name="テキスト ボックス 459">
          <a:extLst>
            <a:ext uri="{FF2B5EF4-FFF2-40B4-BE49-F238E27FC236}">
              <a16:creationId xmlns:a16="http://schemas.microsoft.com/office/drawing/2014/main" xmlns="" id="{BF899DA9-9145-4EFA-AFA1-2208B6702D4D}"/>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a:extLst>
            <a:ext uri="{FF2B5EF4-FFF2-40B4-BE49-F238E27FC236}">
              <a16:creationId xmlns:a16="http://schemas.microsoft.com/office/drawing/2014/main" xmlns="" id="{008A6848-6A97-41B7-9E3D-71A131201B8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a:extLst>
            <a:ext uri="{FF2B5EF4-FFF2-40B4-BE49-F238E27FC236}">
              <a16:creationId xmlns:a16="http://schemas.microsoft.com/office/drawing/2014/main" xmlns="" id="{B2969683-A237-4974-B4EC-E9933D764E6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a:extLst>
            <a:ext uri="{FF2B5EF4-FFF2-40B4-BE49-F238E27FC236}">
              <a16:creationId xmlns:a16="http://schemas.microsoft.com/office/drawing/2014/main" xmlns="" id="{C9D03058-EA04-49F6-B0D2-59661AE51FD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a:extLst>
            <a:ext uri="{FF2B5EF4-FFF2-40B4-BE49-F238E27FC236}">
              <a16:creationId xmlns:a16="http://schemas.microsoft.com/office/drawing/2014/main" xmlns="" id="{12E40748-7064-40A9-A529-33935277957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a:extLst>
            <a:ext uri="{FF2B5EF4-FFF2-40B4-BE49-F238E27FC236}">
              <a16:creationId xmlns:a16="http://schemas.microsoft.com/office/drawing/2014/main" xmlns="" id="{8F40A7D9-DD45-4A9A-A7B4-F56CAEBA8C4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a:extLst>
            <a:ext uri="{FF2B5EF4-FFF2-40B4-BE49-F238E27FC236}">
              <a16:creationId xmlns:a16="http://schemas.microsoft.com/office/drawing/2014/main" xmlns="" id="{EBC3350C-12C9-4A36-8269-37E053572C1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a:extLst>
            <a:ext uri="{FF2B5EF4-FFF2-40B4-BE49-F238E27FC236}">
              <a16:creationId xmlns:a16="http://schemas.microsoft.com/office/drawing/2014/main" xmlns="" id="{87651843-CD58-4465-8842-A50A6F983F6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a:extLst>
            <a:ext uri="{FF2B5EF4-FFF2-40B4-BE49-F238E27FC236}">
              <a16:creationId xmlns:a16="http://schemas.microsoft.com/office/drawing/2014/main" xmlns="" id="{E5D70778-6396-4CF4-9EED-E74BDA2245A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a:extLst>
            <a:ext uri="{FF2B5EF4-FFF2-40B4-BE49-F238E27FC236}">
              <a16:creationId xmlns:a16="http://schemas.microsoft.com/office/drawing/2014/main" xmlns="" id="{D518901E-8336-4905-A3D0-3B79A4EC28E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0" name="テキスト ボックス 469">
          <a:extLst>
            <a:ext uri="{FF2B5EF4-FFF2-40B4-BE49-F238E27FC236}">
              <a16:creationId xmlns:a16="http://schemas.microsoft.com/office/drawing/2014/main" xmlns="" id="{4B6EF087-4D07-4D90-8A81-44D3E1EF0746}"/>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a:extLst>
            <a:ext uri="{FF2B5EF4-FFF2-40B4-BE49-F238E27FC236}">
              <a16:creationId xmlns:a16="http://schemas.microsoft.com/office/drawing/2014/main" xmlns="" id="{06617B65-1AC0-4DBD-8FBD-8188E1CBD41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a:extLst>
            <a:ext uri="{FF2B5EF4-FFF2-40B4-BE49-F238E27FC236}">
              <a16:creationId xmlns:a16="http://schemas.microsoft.com/office/drawing/2014/main" xmlns="" id="{39545E18-AD97-4DAE-B978-956045CD77B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a:extLst>
            <a:ext uri="{FF2B5EF4-FFF2-40B4-BE49-F238E27FC236}">
              <a16:creationId xmlns:a16="http://schemas.microsoft.com/office/drawing/2014/main" xmlns="" id="{170D2574-810C-4732-B3F3-ED78182246A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74" name="直線コネクタ 473">
          <a:extLst>
            <a:ext uri="{FF2B5EF4-FFF2-40B4-BE49-F238E27FC236}">
              <a16:creationId xmlns:a16="http://schemas.microsoft.com/office/drawing/2014/main" xmlns="" id="{281F1135-434B-4891-8E4E-B7AA447CECCC}"/>
            </a:ext>
          </a:extLst>
        </xdr:cNvPr>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75" name="【学校施設】&#10;有形固定資産減価償却率最小値テキスト">
          <a:extLst>
            <a:ext uri="{FF2B5EF4-FFF2-40B4-BE49-F238E27FC236}">
              <a16:creationId xmlns:a16="http://schemas.microsoft.com/office/drawing/2014/main" xmlns="" id="{156BC7B4-A093-424F-BDE5-CD28BE4004A7}"/>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76" name="直線コネクタ 475">
          <a:extLst>
            <a:ext uri="{FF2B5EF4-FFF2-40B4-BE49-F238E27FC236}">
              <a16:creationId xmlns:a16="http://schemas.microsoft.com/office/drawing/2014/main" xmlns="" id="{7D975747-673B-45BB-B38C-09E7B7B65DD2}"/>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77" name="【学校施設】&#10;有形固定資産減価償却率最大値テキスト">
          <a:extLst>
            <a:ext uri="{FF2B5EF4-FFF2-40B4-BE49-F238E27FC236}">
              <a16:creationId xmlns:a16="http://schemas.microsoft.com/office/drawing/2014/main" xmlns="" id="{55A2BDE4-C6A7-4FC5-B33F-BB3FDD5BD84B}"/>
            </a:ext>
          </a:extLst>
        </xdr:cNvPr>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78" name="直線コネクタ 477">
          <a:extLst>
            <a:ext uri="{FF2B5EF4-FFF2-40B4-BE49-F238E27FC236}">
              <a16:creationId xmlns:a16="http://schemas.microsoft.com/office/drawing/2014/main" xmlns="" id="{5C725C6A-30E4-435F-A60E-33B6DA53592B}"/>
            </a:ext>
          </a:extLst>
        </xdr:cNvPr>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479" name="【学校施設】&#10;有形固定資産減価償却率平均値テキスト">
          <a:extLst>
            <a:ext uri="{FF2B5EF4-FFF2-40B4-BE49-F238E27FC236}">
              <a16:creationId xmlns:a16="http://schemas.microsoft.com/office/drawing/2014/main" xmlns="" id="{FF7156C8-0FCB-4168-B10A-582DDEB47882}"/>
            </a:ext>
          </a:extLst>
        </xdr:cNvPr>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80" name="フローチャート: 判断 479">
          <a:extLst>
            <a:ext uri="{FF2B5EF4-FFF2-40B4-BE49-F238E27FC236}">
              <a16:creationId xmlns:a16="http://schemas.microsoft.com/office/drawing/2014/main" xmlns="" id="{45B9C5BA-A1A5-45F0-B277-FD1A1DA2AE26}"/>
            </a:ext>
          </a:extLst>
        </xdr:cNvPr>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81" name="フローチャート: 判断 480">
          <a:extLst>
            <a:ext uri="{FF2B5EF4-FFF2-40B4-BE49-F238E27FC236}">
              <a16:creationId xmlns:a16="http://schemas.microsoft.com/office/drawing/2014/main" xmlns="" id="{C062943C-9888-4835-87D4-FD678B200473}"/>
            </a:ext>
          </a:extLst>
        </xdr:cNvPr>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82" name="フローチャート: 判断 481">
          <a:extLst>
            <a:ext uri="{FF2B5EF4-FFF2-40B4-BE49-F238E27FC236}">
              <a16:creationId xmlns:a16="http://schemas.microsoft.com/office/drawing/2014/main" xmlns="" id="{DA26290F-3173-41A1-80A5-ECE32F1CF9CB}"/>
            </a:ext>
          </a:extLst>
        </xdr:cNvPr>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483" name="フローチャート: 判断 482">
          <a:extLst>
            <a:ext uri="{FF2B5EF4-FFF2-40B4-BE49-F238E27FC236}">
              <a16:creationId xmlns:a16="http://schemas.microsoft.com/office/drawing/2014/main" xmlns="" id="{609F9FC2-A2CE-4EFE-A529-19425D3BFAA2}"/>
            </a:ext>
          </a:extLst>
        </xdr:cNvPr>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xmlns="" id="{23E42864-9B08-4274-8467-D431EA88654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xmlns="" id="{EEF2C388-175B-4DDB-8031-8310899F8E8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xmlns="" id="{942CCA8D-8B64-4AB3-BFB5-252A5DEA8AD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xmlns="" id="{7AC31CAF-A4F9-4634-8870-592F28EC2AF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xmlns="" id="{12F5260E-6561-489C-9154-6F060383085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69215</xdr:rowOff>
    </xdr:from>
    <xdr:to>
      <xdr:col>85</xdr:col>
      <xdr:colOff>177800</xdr:colOff>
      <xdr:row>61</xdr:row>
      <xdr:rowOff>170815</xdr:rowOff>
    </xdr:to>
    <xdr:sp macro="" textlink="">
      <xdr:nvSpPr>
        <xdr:cNvPr id="489" name="楕円 488">
          <a:extLst>
            <a:ext uri="{FF2B5EF4-FFF2-40B4-BE49-F238E27FC236}">
              <a16:creationId xmlns:a16="http://schemas.microsoft.com/office/drawing/2014/main" xmlns="" id="{49652ACC-79EC-492B-9EB3-3F97D326341A}"/>
            </a:ext>
          </a:extLst>
        </xdr:cNvPr>
        <xdr:cNvSpPr/>
      </xdr:nvSpPr>
      <xdr:spPr>
        <a:xfrm>
          <a:off x="162687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47642</xdr:rowOff>
    </xdr:from>
    <xdr:ext cx="405111" cy="259045"/>
    <xdr:sp macro="" textlink="">
      <xdr:nvSpPr>
        <xdr:cNvPr id="490" name="【学校施設】&#10;有形固定資産減価償却率該当値テキスト">
          <a:extLst>
            <a:ext uri="{FF2B5EF4-FFF2-40B4-BE49-F238E27FC236}">
              <a16:creationId xmlns:a16="http://schemas.microsoft.com/office/drawing/2014/main" xmlns="" id="{0F49F969-1DF4-48A5-A33D-507BF5CCF7DD}"/>
            </a:ext>
          </a:extLst>
        </xdr:cNvPr>
        <xdr:cNvSpPr txBox="1"/>
      </xdr:nvSpPr>
      <xdr:spPr>
        <a:xfrm>
          <a:off x="16357600"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124460</xdr:rowOff>
    </xdr:from>
    <xdr:to>
      <xdr:col>81</xdr:col>
      <xdr:colOff>101600</xdr:colOff>
      <xdr:row>62</xdr:row>
      <xdr:rowOff>54610</xdr:rowOff>
    </xdr:to>
    <xdr:sp macro="" textlink="">
      <xdr:nvSpPr>
        <xdr:cNvPr id="491" name="楕円 490">
          <a:extLst>
            <a:ext uri="{FF2B5EF4-FFF2-40B4-BE49-F238E27FC236}">
              <a16:creationId xmlns:a16="http://schemas.microsoft.com/office/drawing/2014/main" xmlns="" id="{81EBFF19-7785-45B1-83F9-C79DC316D7CF}"/>
            </a:ext>
          </a:extLst>
        </xdr:cNvPr>
        <xdr:cNvSpPr/>
      </xdr:nvSpPr>
      <xdr:spPr>
        <a:xfrm>
          <a:off x="15430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120015</xdr:rowOff>
    </xdr:from>
    <xdr:to>
      <xdr:col>85</xdr:col>
      <xdr:colOff>127000</xdr:colOff>
      <xdr:row>62</xdr:row>
      <xdr:rowOff>3810</xdr:rowOff>
    </xdr:to>
    <xdr:cxnSp macro="">
      <xdr:nvCxnSpPr>
        <xdr:cNvPr id="492" name="直線コネクタ 491">
          <a:extLst>
            <a:ext uri="{FF2B5EF4-FFF2-40B4-BE49-F238E27FC236}">
              <a16:creationId xmlns:a16="http://schemas.microsoft.com/office/drawing/2014/main" xmlns="" id="{2FE1590D-9793-4650-8B1B-4B829BC70B53}"/>
            </a:ext>
          </a:extLst>
        </xdr:cNvPr>
        <xdr:cNvCxnSpPr/>
      </xdr:nvCxnSpPr>
      <xdr:spPr>
        <a:xfrm flipV="1">
          <a:off x="15481300" y="1057846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42545</xdr:rowOff>
    </xdr:from>
    <xdr:to>
      <xdr:col>76</xdr:col>
      <xdr:colOff>165100</xdr:colOff>
      <xdr:row>62</xdr:row>
      <xdr:rowOff>144145</xdr:rowOff>
    </xdr:to>
    <xdr:sp macro="" textlink="">
      <xdr:nvSpPr>
        <xdr:cNvPr id="493" name="楕円 492">
          <a:extLst>
            <a:ext uri="{FF2B5EF4-FFF2-40B4-BE49-F238E27FC236}">
              <a16:creationId xmlns:a16="http://schemas.microsoft.com/office/drawing/2014/main" xmlns="" id="{C8715371-B681-498F-BCF8-7175F0ED8A83}"/>
            </a:ext>
          </a:extLst>
        </xdr:cNvPr>
        <xdr:cNvSpPr/>
      </xdr:nvSpPr>
      <xdr:spPr>
        <a:xfrm>
          <a:off x="14541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xdr:rowOff>
    </xdr:from>
    <xdr:to>
      <xdr:col>81</xdr:col>
      <xdr:colOff>50800</xdr:colOff>
      <xdr:row>62</xdr:row>
      <xdr:rowOff>93345</xdr:rowOff>
    </xdr:to>
    <xdr:cxnSp macro="">
      <xdr:nvCxnSpPr>
        <xdr:cNvPr id="494" name="直線コネクタ 493">
          <a:extLst>
            <a:ext uri="{FF2B5EF4-FFF2-40B4-BE49-F238E27FC236}">
              <a16:creationId xmlns:a16="http://schemas.microsoft.com/office/drawing/2014/main" xmlns="" id="{2A8A01B8-F0F3-4F93-82FF-6E68459A8454}"/>
            </a:ext>
          </a:extLst>
        </xdr:cNvPr>
        <xdr:cNvCxnSpPr/>
      </xdr:nvCxnSpPr>
      <xdr:spPr>
        <a:xfrm flipV="1">
          <a:off x="14592300" y="1063371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495" name="n_1aveValue【学校施設】&#10;有形固定資産減価償却率">
          <a:extLst>
            <a:ext uri="{FF2B5EF4-FFF2-40B4-BE49-F238E27FC236}">
              <a16:creationId xmlns:a16="http://schemas.microsoft.com/office/drawing/2014/main" xmlns="" id="{46EC0987-CE28-4E5E-B73A-9B8C887FA375}"/>
            </a:ext>
          </a:extLst>
        </xdr:cNvPr>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496" name="n_2aveValue【学校施設】&#10;有形固定資産減価償却率">
          <a:extLst>
            <a:ext uri="{FF2B5EF4-FFF2-40B4-BE49-F238E27FC236}">
              <a16:creationId xmlns:a16="http://schemas.microsoft.com/office/drawing/2014/main" xmlns="" id="{1957E70B-D3C4-49E7-94D5-F37AC85E8248}"/>
            </a:ext>
          </a:extLst>
        </xdr:cNvPr>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497" name="n_3aveValue【学校施設】&#10;有形固定資産減価償却率">
          <a:extLst>
            <a:ext uri="{FF2B5EF4-FFF2-40B4-BE49-F238E27FC236}">
              <a16:creationId xmlns:a16="http://schemas.microsoft.com/office/drawing/2014/main" xmlns="" id="{D72D6C3A-95A4-4D21-8B9C-F31AA407C925}"/>
            </a:ext>
          </a:extLst>
        </xdr:cNvPr>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45737</xdr:rowOff>
    </xdr:from>
    <xdr:ext cx="405111" cy="259045"/>
    <xdr:sp macro="" textlink="">
      <xdr:nvSpPr>
        <xdr:cNvPr id="498" name="n_1mainValue【学校施設】&#10;有形固定資産減価償却率">
          <a:extLst>
            <a:ext uri="{FF2B5EF4-FFF2-40B4-BE49-F238E27FC236}">
              <a16:creationId xmlns:a16="http://schemas.microsoft.com/office/drawing/2014/main" xmlns="" id="{CD731F62-8AE3-455B-82C7-0CBF1D955716}"/>
            </a:ext>
          </a:extLst>
        </xdr:cNvPr>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135272</xdr:rowOff>
    </xdr:from>
    <xdr:ext cx="405111" cy="259045"/>
    <xdr:sp macro="" textlink="">
      <xdr:nvSpPr>
        <xdr:cNvPr id="499" name="n_2mainValue【学校施設】&#10;有形固定資産減価償却率">
          <a:extLst>
            <a:ext uri="{FF2B5EF4-FFF2-40B4-BE49-F238E27FC236}">
              <a16:creationId xmlns:a16="http://schemas.microsoft.com/office/drawing/2014/main" xmlns="" id="{CE46C6EB-B02B-48C5-BB7D-7DD8AE488E72}"/>
            </a:ext>
          </a:extLst>
        </xdr:cNvPr>
        <xdr:cNvSpPr txBox="1"/>
      </xdr:nvSpPr>
      <xdr:spPr>
        <a:xfrm>
          <a:off x="1438974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a:extLst>
            <a:ext uri="{FF2B5EF4-FFF2-40B4-BE49-F238E27FC236}">
              <a16:creationId xmlns:a16="http://schemas.microsoft.com/office/drawing/2014/main" xmlns="" id="{5B39CC4A-0ADC-4DB4-B941-CA4783BAA05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a:extLst>
            <a:ext uri="{FF2B5EF4-FFF2-40B4-BE49-F238E27FC236}">
              <a16:creationId xmlns:a16="http://schemas.microsoft.com/office/drawing/2014/main" xmlns="" id="{65430F87-37BB-4CBF-96A4-33F9E0497C7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a:extLst>
            <a:ext uri="{FF2B5EF4-FFF2-40B4-BE49-F238E27FC236}">
              <a16:creationId xmlns:a16="http://schemas.microsoft.com/office/drawing/2014/main" xmlns="" id="{865EB8E0-069A-4F84-94B1-66DAB8F63F9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a:extLst>
            <a:ext uri="{FF2B5EF4-FFF2-40B4-BE49-F238E27FC236}">
              <a16:creationId xmlns:a16="http://schemas.microsoft.com/office/drawing/2014/main" xmlns="" id="{E4AA1315-8570-4153-8D6E-B5981472189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a:extLst>
            <a:ext uri="{FF2B5EF4-FFF2-40B4-BE49-F238E27FC236}">
              <a16:creationId xmlns:a16="http://schemas.microsoft.com/office/drawing/2014/main" xmlns="" id="{17B6DDEC-3E83-4401-9970-658B9916AF0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a:extLst>
            <a:ext uri="{FF2B5EF4-FFF2-40B4-BE49-F238E27FC236}">
              <a16:creationId xmlns:a16="http://schemas.microsoft.com/office/drawing/2014/main" xmlns="" id="{04A0671B-F714-4AD3-991F-53C6EC5E1BC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a:extLst>
            <a:ext uri="{FF2B5EF4-FFF2-40B4-BE49-F238E27FC236}">
              <a16:creationId xmlns:a16="http://schemas.microsoft.com/office/drawing/2014/main" xmlns="" id="{3061C3D2-E93D-4B11-BD67-544667E20A3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a:extLst>
            <a:ext uri="{FF2B5EF4-FFF2-40B4-BE49-F238E27FC236}">
              <a16:creationId xmlns:a16="http://schemas.microsoft.com/office/drawing/2014/main" xmlns="" id="{5CD6FA6A-F533-4DDA-ACFB-6CBBC6040E8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a:extLst>
            <a:ext uri="{FF2B5EF4-FFF2-40B4-BE49-F238E27FC236}">
              <a16:creationId xmlns:a16="http://schemas.microsoft.com/office/drawing/2014/main" xmlns="" id="{7000F917-16F4-4D27-863C-5014D096ABF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a:extLst>
            <a:ext uri="{FF2B5EF4-FFF2-40B4-BE49-F238E27FC236}">
              <a16:creationId xmlns:a16="http://schemas.microsoft.com/office/drawing/2014/main" xmlns="" id="{AE9007F7-050E-4AE2-8C27-7631D12A9FD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a:extLst>
            <a:ext uri="{FF2B5EF4-FFF2-40B4-BE49-F238E27FC236}">
              <a16:creationId xmlns:a16="http://schemas.microsoft.com/office/drawing/2014/main" xmlns="" id="{677654D4-5AED-4E7D-B0A5-0FB2AAA6D29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1" name="直線コネクタ 510">
          <a:extLst>
            <a:ext uri="{FF2B5EF4-FFF2-40B4-BE49-F238E27FC236}">
              <a16:creationId xmlns:a16="http://schemas.microsoft.com/office/drawing/2014/main" xmlns="" id="{D4319A7E-06E2-4E6B-886E-47BD0DCC9B3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2" name="テキスト ボックス 511">
          <a:extLst>
            <a:ext uri="{FF2B5EF4-FFF2-40B4-BE49-F238E27FC236}">
              <a16:creationId xmlns:a16="http://schemas.microsoft.com/office/drawing/2014/main" xmlns="" id="{98F31F31-BF3F-4F61-B58C-DBAD089D30E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3" name="直線コネクタ 512">
          <a:extLst>
            <a:ext uri="{FF2B5EF4-FFF2-40B4-BE49-F238E27FC236}">
              <a16:creationId xmlns:a16="http://schemas.microsoft.com/office/drawing/2014/main" xmlns="" id="{58302C51-88F1-4554-A2FE-BF484CCBF9F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4" name="テキスト ボックス 513">
          <a:extLst>
            <a:ext uri="{FF2B5EF4-FFF2-40B4-BE49-F238E27FC236}">
              <a16:creationId xmlns:a16="http://schemas.microsoft.com/office/drawing/2014/main" xmlns="" id="{5FDA0A70-9CAB-4BB3-99F4-3E3CA8BB01D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5" name="直線コネクタ 514">
          <a:extLst>
            <a:ext uri="{FF2B5EF4-FFF2-40B4-BE49-F238E27FC236}">
              <a16:creationId xmlns:a16="http://schemas.microsoft.com/office/drawing/2014/main" xmlns="" id="{3BB504DB-96E8-4988-9A30-0DB8B572B5C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6" name="テキスト ボックス 515">
          <a:extLst>
            <a:ext uri="{FF2B5EF4-FFF2-40B4-BE49-F238E27FC236}">
              <a16:creationId xmlns:a16="http://schemas.microsoft.com/office/drawing/2014/main" xmlns="" id="{9BC3A5EF-7316-45B8-903D-0480AEF4813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7" name="直線コネクタ 516">
          <a:extLst>
            <a:ext uri="{FF2B5EF4-FFF2-40B4-BE49-F238E27FC236}">
              <a16:creationId xmlns:a16="http://schemas.microsoft.com/office/drawing/2014/main" xmlns="" id="{DE3C2606-B1E5-417A-AD80-8DFE1CE4C6D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8" name="テキスト ボックス 517">
          <a:extLst>
            <a:ext uri="{FF2B5EF4-FFF2-40B4-BE49-F238E27FC236}">
              <a16:creationId xmlns:a16="http://schemas.microsoft.com/office/drawing/2014/main" xmlns="" id="{5FC2C0C7-9DBB-4C48-9020-34C4BD3BD46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a:extLst>
            <a:ext uri="{FF2B5EF4-FFF2-40B4-BE49-F238E27FC236}">
              <a16:creationId xmlns:a16="http://schemas.microsoft.com/office/drawing/2014/main" xmlns="" id="{54B9F5B1-AEFE-4526-8BF8-97E3DF06A14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a:extLst>
            <a:ext uri="{FF2B5EF4-FFF2-40B4-BE49-F238E27FC236}">
              <a16:creationId xmlns:a16="http://schemas.microsoft.com/office/drawing/2014/main" xmlns="" id="{1F0877A5-929B-4977-B68A-0535769FDA2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a:extLst>
            <a:ext uri="{FF2B5EF4-FFF2-40B4-BE49-F238E27FC236}">
              <a16:creationId xmlns:a16="http://schemas.microsoft.com/office/drawing/2014/main" xmlns="" id="{CB76D5CA-44A0-478C-AB32-7AD2E4C8D7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22" name="直線コネクタ 521">
          <a:extLst>
            <a:ext uri="{FF2B5EF4-FFF2-40B4-BE49-F238E27FC236}">
              <a16:creationId xmlns:a16="http://schemas.microsoft.com/office/drawing/2014/main" xmlns="" id="{3D9D8303-F18A-407A-8AB0-C7CF5AC73D00}"/>
            </a:ext>
          </a:extLst>
        </xdr:cNvPr>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23" name="【学校施設】&#10;一人当たり面積最小値テキスト">
          <a:extLst>
            <a:ext uri="{FF2B5EF4-FFF2-40B4-BE49-F238E27FC236}">
              <a16:creationId xmlns:a16="http://schemas.microsoft.com/office/drawing/2014/main" xmlns="" id="{7D53B4F1-CD0E-4718-B2EC-1B8A570D6077}"/>
            </a:ext>
          </a:extLst>
        </xdr:cNvPr>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24" name="直線コネクタ 523">
          <a:extLst>
            <a:ext uri="{FF2B5EF4-FFF2-40B4-BE49-F238E27FC236}">
              <a16:creationId xmlns:a16="http://schemas.microsoft.com/office/drawing/2014/main" xmlns="" id="{2C0E5409-15BF-4252-952B-46B56340D50D}"/>
            </a:ext>
          </a:extLst>
        </xdr:cNvPr>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25" name="【学校施設】&#10;一人当たり面積最大値テキスト">
          <a:extLst>
            <a:ext uri="{FF2B5EF4-FFF2-40B4-BE49-F238E27FC236}">
              <a16:creationId xmlns:a16="http://schemas.microsoft.com/office/drawing/2014/main" xmlns="" id="{06C9B663-4AF2-4587-9EC3-2AB56477CAAA}"/>
            </a:ext>
          </a:extLst>
        </xdr:cNvPr>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26" name="直線コネクタ 525">
          <a:extLst>
            <a:ext uri="{FF2B5EF4-FFF2-40B4-BE49-F238E27FC236}">
              <a16:creationId xmlns:a16="http://schemas.microsoft.com/office/drawing/2014/main" xmlns="" id="{94CA74CE-7CFC-4D99-BE45-A8E836C7BBA4}"/>
            </a:ext>
          </a:extLst>
        </xdr:cNvPr>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27" name="【学校施設】&#10;一人当たり面積平均値テキスト">
          <a:extLst>
            <a:ext uri="{FF2B5EF4-FFF2-40B4-BE49-F238E27FC236}">
              <a16:creationId xmlns:a16="http://schemas.microsoft.com/office/drawing/2014/main" xmlns="" id="{8B9192D4-4666-4A9B-A76C-08B92C8635AF}"/>
            </a:ext>
          </a:extLst>
        </xdr:cNvPr>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28" name="フローチャート: 判断 527">
          <a:extLst>
            <a:ext uri="{FF2B5EF4-FFF2-40B4-BE49-F238E27FC236}">
              <a16:creationId xmlns:a16="http://schemas.microsoft.com/office/drawing/2014/main" xmlns="" id="{01FF911A-8EB0-428F-9BC4-7F9D5398F0F4}"/>
            </a:ext>
          </a:extLst>
        </xdr:cNvPr>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29" name="フローチャート: 判断 528">
          <a:extLst>
            <a:ext uri="{FF2B5EF4-FFF2-40B4-BE49-F238E27FC236}">
              <a16:creationId xmlns:a16="http://schemas.microsoft.com/office/drawing/2014/main" xmlns="" id="{88F5A44B-1DEA-48FA-9760-E59E026A8AC6}"/>
            </a:ext>
          </a:extLst>
        </xdr:cNvPr>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30" name="フローチャート: 判断 529">
          <a:extLst>
            <a:ext uri="{FF2B5EF4-FFF2-40B4-BE49-F238E27FC236}">
              <a16:creationId xmlns:a16="http://schemas.microsoft.com/office/drawing/2014/main" xmlns="" id="{2F267811-7707-43A2-917B-0E59092767B3}"/>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31" name="フローチャート: 判断 530">
          <a:extLst>
            <a:ext uri="{FF2B5EF4-FFF2-40B4-BE49-F238E27FC236}">
              <a16:creationId xmlns:a16="http://schemas.microsoft.com/office/drawing/2014/main" xmlns="" id="{7FFD23E3-3AE1-43B4-A11D-0D84A3F006EB}"/>
            </a:ext>
          </a:extLst>
        </xdr:cNvPr>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xmlns="" id="{C42DD525-AFA7-4959-A4AE-4091AD225AA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xmlns="" id="{401AF2CB-037E-4C34-A1C4-F49F2431EB0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xmlns="" id="{7082503F-031B-4DEE-B984-7E12D6E4254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xmlns="" id="{6DD1D540-41DC-4098-9C0D-FDEABE64822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xmlns="" id="{459905DB-95FD-4722-BC32-E65A5515583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86817</xdr:rowOff>
    </xdr:from>
    <xdr:to>
      <xdr:col>116</xdr:col>
      <xdr:colOff>114300</xdr:colOff>
      <xdr:row>63</xdr:row>
      <xdr:rowOff>16967</xdr:rowOff>
    </xdr:to>
    <xdr:sp macro="" textlink="">
      <xdr:nvSpPr>
        <xdr:cNvPr id="537" name="楕円 536">
          <a:extLst>
            <a:ext uri="{FF2B5EF4-FFF2-40B4-BE49-F238E27FC236}">
              <a16:creationId xmlns:a16="http://schemas.microsoft.com/office/drawing/2014/main" xmlns="" id="{AB87FE15-0BB6-4AB4-9B20-424970C3AD59}"/>
            </a:ext>
          </a:extLst>
        </xdr:cNvPr>
        <xdr:cNvSpPr/>
      </xdr:nvSpPr>
      <xdr:spPr>
        <a:xfrm>
          <a:off x="22110700" y="1071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65244</xdr:rowOff>
    </xdr:from>
    <xdr:ext cx="469744" cy="259045"/>
    <xdr:sp macro="" textlink="">
      <xdr:nvSpPr>
        <xdr:cNvPr id="538" name="【学校施設】&#10;一人当たり面積該当値テキスト">
          <a:extLst>
            <a:ext uri="{FF2B5EF4-FFF2-40B4-BE49-F238E27FC236}">
              <a16:creationId xmlns:a16="http://schemas.microsoft.com/office/drawing/2014/main" xmlns="" id="{380D2643-C030-45C5-A619-F1E662137964}"/>
            </a:ext>
          </a:extLst>
        </xdr:cNvPr>
        <xdr:cNvSpPr txBox="1"/>
      </xdr:nvSpPr>
      <xdr:spPr>
        <a:xfrm>
          <a:off x="22199600" y="1069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539" name="楕円 538">
          <a:extLst>
            <a:ext uri="{FF2B5EF4-FFF2-40B4-BE49-F238E27FC236}">
              <a16:creationId xmlns:a16="http://schemas.microsoft.com/office/drawing/2014/main" xmlns="" id="{310A5F98-7CE2-4C36-B069-21254C45865F}"/>
            </a:ext>
          </a:extLst>
        </xdr:cNvPr>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137617</xdr:rowOff>
    </xdr:to>
    <xdr:cxnSp macro="">
      <xdr:nvCxnSpPr>
        <xdr:cNvPr id="540" name="直線コネクタ 539">
          <a:extLst>
            <a:ext uri="{FF2B5EF4-FFF2-40B4-BE49-F238E27FC236}">
              <a16:creationId xmlns:a16="http://schemas.microsoft.com/office/drawing/2014/main" xmlns="" id="{AB0BF25C-C988-42D4-8034-FCC602409753}"/>
            </a:ext>
          </a:extLst>
        </xdr:cNvPr>
        <xdr:cNvCxnSpPr/>
      </xdr:nvCxnSpPr>
      <xdr:spPr>
        <a:xfrm>
          <a:off x="21323300" y="1076706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541" name="楕円 540">
          <a:extLst>
            <a:ext uri="{FF2B5EF4-FFF2-40B4-BE49-F238E27FC236}">
              <a16:creationId xmlns:a16="http://schemas.microsoft.com/office/drawing/2014/main" xmlns="" id="{48F6EE4D-F706-4AF0-AADF-9C46B9250C5F}"/>
            </a:ext>
          </a:extLst>
        </xdr:cNvPr>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63</xdr:row>
      <xdr:rowOff>68580</xdr:rowOff>
    </xdr:to>
    <xdr:cxnSp macro="">
      <xdr:nvCxnSpPr>
        <xdr:cNvPr id="542" name="直線コネクタ 541">
          <a:extLst>
            <a:ext uri="{FF2B5EF4-FFF2-40B4-BE49-F238E27FC236}">
              <a16:creationId xmlns:a16="http://schemas.microsoft.com/office/drawing/2014/main" xmlns="" id="{EFBFC983-E5C3-4307-BF55-759732F8C486}"/>
            </a:ext>
          </a:extLst>
        </xdr:cNvPr>
        <xdr:cNvCxnSpPr/>
      </xdr:nvCxnSpPr>
      <xdr:spPr>
        <a:xfrm flipV="1">
          <a:off x="20434300" y="107670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43" name="n_1aveValue【学校施設】&#10;一人当たり面積">
          <a:extLst>
            <a:ext uri="{FF2B5EF4-FFF2-40B4-BE49-F238E27FC236}">
              <a16:creationId xmlns:a16="http://schemas.microsoft.com/office/drawing/2014/main" xmlns="" id="{E00C50AF-D386-4380-A409-FA431687A796}"/>
            </a:ext>
          </a:extLst>
        </xdr:cNvPr>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44" name="n_2aveValue【学校施設】&#10;一人当たり面積">
          <a:extLst>
            <a:ext uri="{FF2B5EF4-FFF2-40B4-BE49-F238E27FC236}">
              <a16:creationId xmlns:a16="http://schemas.microsoft.com/office/drawing/2014/main" xmlns="" id="{30522C65-6E0A-4798-874B-CF6B7E773E55}"/>
            </a:ext>
          </a:extLst>
        </xdr:cNvPr>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45" name="n_3aveValue【学校施設】&#10;一人当たり面積">
          <a:extLst>
            <a:ext uri="{FF2B5EF4-FFF2-40B4-BE49-F238E27FC236}">
              <a16:creationId xmlns:a16="http://schemas.microsoft.com/office/drawing/2014/main" xmlns="" id="{FFD7D3B9-46BD-4CE7-AF3F-CB4884A5C602}"/>
            </a:ext>
          </a:extLst>
        </xdr:cNvPr>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546" name="n_1mainValue【学校施設】&#10;一人当たり面積">
          <a:extLst>
            <a:ext uri="{FF2B5EF4-FFF2-40B4-BE49-F238E27FC236}">
              <a16:creationId xmlns:a16="http://schemas.microsoft.com/office/drawing/2014/main" xmlns="" id="{44E7CAA3-66B1-4186-AD7B-8080AF31A5E4}"/>
            </a:ext>
          </a:extLst>
        </xdr:cNvPr>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47" name="n_2mainValue【学校施設】&#10;一人当たり面積">
          <a:extLst>
            <a:ext uri="{FF2B5EF4-FFF2-40B4-BE49-F238E27FC236}">
              <a16:creationId xmlns:a16="http://schemas.microsoft.com/office/drawing/2014/main" xmlns="" id="{3558F66A-55A2-489C-8FEC-3B017466705E}"/>
            </a:ext>
          </a:extLst>
        </xdr:cNvPr>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a:extLst>
            <a:ext uri="{FF2B5EF4-FFF2-40B4-BE49-F238E27FC236}">
              <a16:creationId xmlns:a16="http://schemas.microsoft.com/office/drawing/2014/main" xmlns="" id="{E108C951-DB5C-4ED8-BE41-65C12031477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a:extLst>
            <a:ext uri="{FF2B5EF4-FFF2-40B4-BE49-F238E27FC236}">
              <a16:creationId xmlns:a16="http://schemas.microsoft.com/office/drawing/2014/main" xmlns="" id="{2F85E1C1-28D7-431B-99DA-0C0ED1A5ACB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a:extLst>
            <a:ext uri="{FF2B5EF4-FFF2-40B4-BE49-F238E27FC236}">
              <a16:creationId xmlns:a16="http://schemas.microsoft.com/office/drawing/2014/main" xmlns="" id="{F5F12F54-802C-45B2-93E1-5951669EF9D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a:extLst>
            <a:ext uri="{FF2B5EF4-FFF2-40B4-BE49-F238E27FC236}">
              <a16:creationId xmlns:a16="http://schemas.microsoft.com/office/drawing/2014/main" xmlns="" id="{CEF479C4-F211-4EF7-A9E8-1C41A339CE0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a:extLst>
            <a:ext uri="{FF2B5EF4-FFF2-40B4-BE49-F238E27FC236}">
              <a16:creationId xmlns:a16="http://schemas.microsoft.com/office/drawing/2014/main" xmlns="" id="{810DD78B-33FF-46AF-8A2D-5C3086145C1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a:extLst>
            <a:ext uri="{FF2B5EF4-FFF2-40B4-BE49-F238E27FC236}">
              <a16:creationId xmlns:a16="http://schemas.microsoft.com/office/drawing/2014/main" xmlns="" id="{A1242995-40E1-412B-8945-6E90B4F5ECB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a:extLst>
            <a:ext uri="{FF2B5EF4-FFF2-40B4-BE49-F238E27FC236}">
              <a16:creationId xmlns:a16="http://schemas.microsoft.com/office/drawing/2014/main" xmlns="" id="{61BF0D13-7ED7-4E03-B5DF-57D929C2075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a:extLst>
            <a:ext uri="{FF2B5EF4-FFF2-40B4-BE49-F238E27FC236}">
              <a16:creationId xmlns:a16="http://schemas.microsoft.com/office/drawing/2014/main" xmlns="" id="{74E5FE50-5EF0-47C2-8BE2-62D0C09F78C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6" name="テキスト ボックス 555">
          <a:extLst>
            <a:ext uri="{FF2B5EF4-FFF2-40B4-BE49-F238E27FC236}">
              <a16:creationId xmlns:a16="http://schemas.microsoft.com/office/drawing/2014/main" xmlns="" id="{DC174E33-C5E5-4BCC-A299-8885F414506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7" name="直線コネクタ 556">
          <a:extLst>
            <a:ext uri="{FF2B5EF4-FFF2-40B4-BE49-F238E27FC236}">
              <a16:creationId xmlns:a16="http://schemas.microsoft.com/office/drawing/2014/main" xmlns="" id="{1797130B-1FC1-487C-BC80-F8B804FBAAD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8" name="直線コネクタ 557">
          <a:extLst>
            <a:ext uri="{FF2B5EF4-FFF2-40B4-BE49-F238E27FC236}">
              <a16:creationId xmlns:a16="http://schemas.microsoft.com/office/drawing/2014/main" xmlns="" id="{EB100871-A4DF-46C8-AE07-CA5EA8F9261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9" name="テキスト ボックス 558">
          <a:extLst>
            <a:ext uri="{FF2B5EF4-FFF2-40B4-BE49-F238E27FC236}">
              <a16:creationId xmlns:a16="http://schemas.microsoft.com/office/drawing/2014/main" xmlns="" id="{A06FC4BB-2D12-4CD5-B06B-CF8179960F9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0" name="直線コネクタ 559">
          <a:extLst>
            <a:ext uri="{FF2B5EF4-FFF2-40B4-BE49-F238E27FC236}">
              <a16:creationId xmlns:a16="http://schemas.microsoft.com/office/drawing/2014/main" xmlns="" id="{27E369FA-B1DC-4FD4-A5BF-E35EF21E6D3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1" name="テキスト ボックス 560">
          <a:extLst>
            <a:ext uri="{FF2B5EF4-FFF2-40B4-BE49-F238E27FC236}">
              <a16:creationId xmlns:a16="http://schemas.microsoft.com/office/drawing/2014/main" xmlns="" id="{49C5C348-DB08-4581-A8F9-52971CFEA29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2" name="直線コネクタ 561">
          <a:extLst>
            <a:ext uri="{FF2B5EF4-FFF2-40B4-BE49-F238E27FC236}">
              <a16:creationId xmlns:a16="http://schemas.microsoft.com/office/drawing/2014/main" xmlns="" id="{10748778-BBF9-477A-AE15-6899069FD16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3" name="テキスト ボックス 562">
          <a:extLst>
            <a:ext uri="{FF2B5EF4-FFF2-40B4-BE49-F238E27FC236}">
              <a16:creationId xmlns:a16="http://schemas.microsoft.com/office/drawing/2014/main" xmlns="" id="{8D2BA3D3-1543-4278-9997-6508975DB12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4" name="直線コネクタ 563">
          <a:extLst>
            <a:ext uri="{FF2B5EF4-FFF2-40B4-BE49-F238E27FC236}">
              <a16:creationId xmlns:a16="http://schemas.microsoft.com/office/drawing/2014/main" xmlns="" id="{85495701-D416-4AEE-BB3E-69C6EB76AD8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5" name="テキスト ボックス 564">
          <a:extLst>
            <a:ext uri="{FF2B5EF4-FFF2-40B4-BE49-F238E27FC236}">
              <a16:creationId xmlns:a16="http://schemas.microsoft.com/office/drawing/2014/main" xmlns="" id="{1A6A60B9-169C-4B3A-B8A3-E78DFE291B7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6" name="直線コネクタ 565">
          <a:extLst>
            <a:ext uri="{FF2B5EF4-FFF2-40B4-BE49-F238E27FC236}">
              <a16:creationId xmlns:a16="http://schemas.microsoft.com/office/drawing/2014/main" xmlns="" id="{860FAB06-1091-43CB-B9C2-AA92BEEA37A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7" name="テキスト ボックス 566">
          <a:extLst>
            <a:ext uri="{FF2B5EF4-FFF2-40B4-BE49-F238E27FC236}">
              <a16:creationId xmlns:a16="http://schemas.microsoft.com/office/drawing/2014/main" xmlns="" id="{9C3559E7-0C87-48E2-9CE4-A4F8D4AC821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8" name="直線コネクタ 567">
          <a:extLst>
            <a:ext uri="{FF2B5EF4-FFF2-40B4-BE49-F238E27FC236}">
              <a16:creationId xmlns:a16="http://schemas.microsoft.com/office/drawing/2014/main" xmlns="" id="{77D49F1A-FC03-4DD1-BF5A-5FF18DC916C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9" name="テキスト ボックス 568">
          <a:extLst>
            <a:ext uri="{FF2B5EF4-FFF2-40B4-BE49-F238E27FC236}">
              <a16:creationId xmlns:a16="http://schemas.microsoft.com/office/drawing/2014/main" xmlns="" id="{4FAF8E65-FD25-4C6C-92DB-C98555A0824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a:extLst>
            <a:ext uri="{FF2B5EF4-FFF2-40B4-BE49-F238E27FC236}">
              <a16:creationId xmlns:a16="http://schemas.microsoft.com/office/drawing/2014/main" xmlns="" id="{174CAB21-CAE2-4AC2-B336-4628CDEBC0B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a:extLst>
            <a:ext uri="{FF2B5EF4-FFF2-40B4-BE49-F238E27FC236}">
              <a16:creationId xmlns:a16="http://schemas.microsoft.com/office/drawing/2014/main" xmlns="" id="{EB6444C0-AA49-45C2-8D90-6F5479EB276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a:extLst>
            <a:ext uri="{FF2B5EF4-FFF2-40B4-BE49-F238E27FC236}">
              <a16:creationId xmlns:a16="http://schemas.microsoft.com/office/drawing/2014/main" xmlns="" id="{065A7400-7027-428A-8CA8-ED91F0302CE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73" name="直線コネクタ 572">
          <a:extLst>
            <a:ext uri="{FF2B5EF4-FFF2-40B4-BE49-F238E27FC236}">
              <a16:creationId xmlns:a16="http://schemas.microsoft.com/office/drawing/2014/main" xmlns="" id="{723DDA89-92BA-454F-97D3-13EA66490460}"/>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74" name="【児童館】&#10;有形固定資産減価償却率最小値テキスト">
          <a:extLst>
            <a:ext uri="{FF2B5EF4-FFF2-40B4-BE49-F238E27FC236}">
              <a16:creationId xmlns:a16="http://schemas.microsoft.com/office/drawing/2014/main" xmlns="" id="{E42BC0FC-C7C9-4003-859F-21F1FAB0D03C}"/>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75" name="直線コネクタ 574">
          <a:extLst>
            <a:ext uri="{FF2B5EF4-FFF2-40B4-BE49-F238E27FC236}">
              <a16:creationId xmlns:a16="http://schemas.microsoft.com/office/drawing/2014/main" xmlns="" id="{CD12D9C4-6852-43EC-8006-3115E1EEEDE3}"/>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6" name="【児童館】&#10;有形固定資産減価償却率最大値テキスト">
          <a:extLst>
            <a:ext uri="{FF2B5EF4-FFF2-40B4-BE49-F238E27FC236}">
              <a16:creationId xmlns:a16="http://schemas.microsoft.com/office/drawing/2014/main" xmlns="" id="{AC21969D-EE95-4F5D-9637-7372FE62CD17}"/>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7" name="直線コネクタ 576">
          <a:extLst>
            <a:ext uri="{FF2B5EF4-FFF2-40B4-BE49-F238E27FC236}">
              <a16:creationId xmlns:a16="http://schemas.microsoft.com/office/drawing/2014/main" xmlns="" id="{A8E8A64F-8F7D-4736-8143-5027D21EB3F4}"/>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96719</xdr:rowOff>
    </xdr:from>
    <xdr:ext cx="405111" cy="259045"/>
    <xdr:sp macro="" textlink="">
      <xdr:nvSpPr>
        <xdr:cNvPr id="578" name="【児童館】&#10;有形固定資産減価償却率平均値テキスト">
          <a:extLst>
            <a:ext uri="{FF2B5EF4-FFF2-40B4-BE49-F238E27FC236}">
              <a16:creationId xmlns:a16="http://schemas.microsoft.com/office/drawing/2014/main" xmlns="" id="{801E3C06-6D9D-44AF-980B-C93AEB6EEDA7}"/>
            </a:ext>
          </a:extLst>
        </xdr:cNvPr>
        <xdr:cNvSpPr txBox="1"/>
      </xdr:nvSpPr>
      <xdr:spPr>
        <a:xfrm>
          <a:off x="16357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79" name="フローチャート: 判断 578">
          <a:extLst>
            <a:ext uri="{FF2B5EF4-FFF2-40B4-BE49-F238E27FC236}">
              <a16:creationId xmlns:a16="http://schemas.microsoft.com/office/drawing/2014/main" xmlns="" id="{C845BFB7-2D8E-468A-90C8-5F0F2A3E4F72}"/>
            </a:ext>
          </a:extLst>
        </xdr:cNvPr>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80" name="フローチャート: 判断 579">
          <a:extLst>
            <a:ext uri="{FF2B5EF4-FFF2-40B4-BE49-F238E27FC236}">
              <a16:creationId xmlns:a16="http://schemas.microsoft.com/office/drawing/2014/main" xmlns="" id="{9E4A07D5-7045-4934-B132-1B51DE4FD70C}"/>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81" name="フローチャート: 判断 580">
          <a:extLst>
            <a:ext uri="{FF2B5EF4-FFF2-40B4-BE49-F238E27FC236}">
              <a16:creationId xmlns:a16="http://schemas.microsoft.com/office/drawing/2014/main" xmlns="" id="{8C001B38-5A12-4023-BA0E-3C6C34E1DBFF}"/>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582" name="フローチャート: 判断 581">
          <a:extLst>
            <a:ext uri="{FF2B5EF4-FFF2-40B4-BE49-F238E27FC236}">
              <a16:creationId xmlns:a16="http://schemas.microsoft.com/office/drawing/2014/main" xmlns="" id="{934E9DC6-83F9-421F-BA34-F7F00E61D28D}"/>
            </a:ext>
          </a:extLst>
        </xdr:cNvPr>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xmlns="" id="{E7D9726C-88D1-4CBC-BE6A-606B8698BEB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xmlns="" id="{1EA2DF94-3342-4666-8076-B71C73DE894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xmlns="" id="{2AA8F518-6B36-4379-91BE-2488D394CE8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xmlns="" id="{B18F5BB8-34CA-4BEA-986A-78FE657C328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xmlns="" id="{76B19588-8695-4453-9BF4-7DB8F7F520B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101600</xdr:rowOff>
    </xdr:from>
    <xdr:to>
      <xdr:col>85</xdr:col>
      <xdr:colOff>177800</xdr:colOff>
      <xdr:row>85</xdr:row>
      <xdr:rowOff>31750</xdr:rowOff>
    </xdr:to>
    <xdr:sp macro="" textlink="">
      <xdr:nvSpPr>
        <xdr:cNvPr id="588" name="楕円 587">
          <a:extLst>
            <a:ext uri="{FF2B5EF4-FFF2-40B4-BE49-F238E27FC236}">
              <a16:creationId xmlns:a16="http://schemas.microsoft.com/office/drawing/2014/main" xmlns="" id="{9F7BD86A-C922-4F07-8B36-33D21A848E93}"/>
            </a:ext>
          </a:extLst>
        </xdr:cNvPr>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80027</xdr:rowOff>
    </xdr:from>
    <xdr:ext cx="405111" cy="259045"/>
    <xdr:sp macro="" textlink="">
      <xdr:nvSpPr>
        <xdr:cNvPr id="589" name="【児童館】&#10;有形固定資産減価償却率該当値テキスト">
          <a:extLst>
            <a:ext uri="{FF2B5EF4-FFF2-40B4-BE49-F238E27FC236}">
              <a16:creationId xmlns:a16="http://schemas.microsoft.com/office/drawing/2014/main" xmlns="" id="{E8355925-8FA9-4D3C-8CD0-4FA2EFB9F5A0}"/>
            </a:ext>
          </a:extLst>
        </xdr:cNvPr>
        <xdr:cNvSpPr txBox="1"/>
      </xdr:nvSpPr>
      <xdr:spPr>
        <a:xfrm>
          <a:off x="16357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170180</xdr:rowOff>
    </xdr:from>
    <xdr:to>
      <xdr:col>81</xdr:col>
      <xdr:colOff>101600</xdr:colOff>
      <xdr:row>85</xdr:row>
      <xdr:rowOff>100330</xdr:rowOff>
    </xdr:to>
    <xdr:sp macro="" textlink="">
      <xdr:nvSpPr>
        <xdr:cNvPr id="590" name="楕円 589">
          <a:extLst>
            <a:ext uri="{FF2B5EF4-FFF2-40B4-BE49-F238E27FC236}">
              <a16:creationId xmlns:a16="http://schemas.microsoft.com/office/drawing/2014/main" xmlns="" id="{5AB699E5-D620-467E-855C-916B4435F27F}"/>
            </a:ext>
          </a:extLst>
        </xdr:cNvPr>
        <xdr:cNvSpPr/>
      </xdr:nvSpPr>
      <xdr:spPr>
        <a:xfrm>
          <a:off x="1543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49530</xdr:rowOff>
    </xdr:to>
    <xdr:cxnSp macro="">
      <xdr:nvCxnSpPr>
        <xdr:cNvPr id="591" name="直線コネクタ 590">
          <a:extLst>
            <a:ext uri="{FF2B5EF4-FFF2-40B4-BE49-F238E27FC236}">
              <a16:creationId xmlns:a16="http://schemas.microsoft.com/office/drawing/2014/main" xmlns="" id="{F24534A2-7483-4063-A9A5-623A5AFA022C}"/>
            </a:ext>
          </a:extLst>
        </xdr:cNvPr>
        <xdr:cNvCxnSpPr/>
      </xdr:nvCxnSpPr>
      <xdr:spPr>
        <a:xfrm flipV="1">
          <a:off x="15481300" y="14554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163649</xdr:rowOff>
    </xdr:from>
    <xdr:to>
      <xdr:col>76</xdr:col>
      <xdr:colOff>165100</xdr:colOff>
      <xdr:row>86</xdr:row>
      <xdr:rowOff>93799</xdr:rowOff>
    </xdr:to>
    <xdr:sp macro="" textlink="">
      <xdr:nvSpPr>
        <xdr:cNvPr id="592" name="楕円 591">
          <a:extLst>
            <a:ext uri="{FF2B5EF4-FFF2-40B4-BE49-F238E27FC236}">
              <a16:creationId xmlns:a16="http://schemas.microsoft.com/office/drawing/2014/main" xmlns="" id="{8E084FED-B5B0-4ABE-AAFB-23758C5470A8}"/>
            </a:ext>
          </a:extLst>
        </xdr:cNvPr>
        <xdr:cNvSpPr/>
      </xdr:nvSpPr>
      <xdr:spPr>
        <a:xfrm>
          <a:off x="145415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49530</xdr:rowOff>
    </xdr:from>
    <xdr:to>
      <xdr:col>81</xdr:col>
      <xdr:colOff>50800</xdr:colOff>
      <xdr:row>86</xdr:row>
      <xdr:rowOff>42999</xdr:rowOff>
    </xdr:to>
    <xdr:cxnSp macro="">
      <xdr:nvCxnSpPr>
        <xdr:cNvPr id="593" name="直線コネクタ 592">
          <a:extLst>
            <a:ext uri="{FF2B5EF4-FFF2-40B4-BE49-F238E27FC236}">
              <a16:creationId xmlns:a16="http://schemas.microsoft.com/office/drawing/2014/main" xmlns="" id="{7C47006E-E10A-4BE7-8318-A62A4C380088}"/>
            </a:ext>
          </a:extLst>
        </xdr:cNvPr>
        <xdr:cNvCxnSpPr/>
      </xdr:nvCxnSpPr>
      <xdr:spPr>
        <a:xfrm flipV="1">
          <a:off x="14592300" y="14622780"/>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594" name="n_1aveValue【児童館】&#10;有形固定資産減価償却率">
          <a:extLst>
            <a:ext uri="{FF2B5EF4-FFF2-40B4-BE49-F238E27FC236}">
              <a16:creationId xmlns:a16="http://schemas.microsoft.com/office/drawing/2014/main" xmlns="" id="{0D35A39E-E466-443F-A713-CBBA8BF59716}"/>
            </a:ext>
          </a:extLst>
        </xdr:cNvPr>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595" name="n_2aveValue【児童館】&#10;有形固定資産減価償却率">
          <a:extLst>
            <a:ext uri="{FF2B5EF4-FFF2-40B4-BE49-F238E27FC236}">
              <a16:creationId xmlns:a16="http://schemas.microsoft.com/office/drawing/2014/main" xmlns="" id="{1F36CA2B-2F08-43D9-814E-A668AEDE3707}"/>
            </a:ext>
          </a:extLst>
        </xdr:cNvPr>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596" name="n_3aveValue【児童館】&#10;有形固定資産減価償却率">
          <a:extLst>
            <a:ext uri="{FF2B5EF4-FFF2-40B4-BE49-F238E27FC236}">
              <a16:creationId xmlns:a16="http://schemas.microsoft.com/office/drawing/2014/main" xmlns="" id="{C346A750-C8D4-4508-B45B-0868D63FFE7B}"/>
            </a:ext>
          </a:extLst>
        </xdr:cNvPr>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91457</xdr:rowOff>
    </xdr:from>
    <xdr:ext cx="405111" cy="259045"/>
    <xdr:sp macro="" textlink="">
      <xdr:nvSpPr>
        <xdr:cNvPr id="597" name="n_1mainValue【児童館】&#10;有形固定資産減価償却率">
          <a:extLst>
            <a:ext uri="{FF2B5EF4-FFF2-40B4-BE49-F238E27FC236}">
              <a16:creationId xmlns:a16="http://schemas.microsoft.com/office/drawing/2014/main" xmlns="" id="{73BDB912-EE8A-4432-B89C-D604D849A368}"/>
            </a:ext>
          </a:extLst>
        </xdr:cNvPr>
        <xdr:cNvSpPr txBox="1"/>
      </xdr:nvSpPr>
      <xdr:spPr>
        <a:xfrm>
          <a:off x="15266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84926</xdr:rowOff>
    </xdr:from>
    <xdr:ext cx="340478" cy="259045"/>
    <xdr:sp macro="" textlink="">
      <xdr:nvSpPr>
        <xdr:cNvPr id="598" name="n_2mainValue【児童館】&#10;有形固定資産減価償却率">
          <a:extLst>
            <a:ext uri="{FF2B5EF4-FFF2-40B4-BE49-F238E27FC236}">
              <a16:creationId xmlns:a16="http://schemas.microsoft.com/office/drawing/2014/main" xmlns="" id="{44AEAF9C-C29A-43F2-8AC7-3F78C47E443A}"/>
            </a:ext>
          </a:extLst>
        </xdr:cNvPr>
        <xdr:cNvSpPr txBox="1"/>
      </xdr:nvSpPr>
      <xdr:spPr>
        <a:xfrm>
          <a:off x="14422061" y="148296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a:extLst>
            <a:ext uri="{FF2B5EF4-FFF2-40B4-BE49-F238E27FC236}">
              <a16:creationId xmlns:a16="http://schemas.microsoft.com/office/drawing/2014/main" xmlns="" id="{8512E105-C359-4423-85B5-2047E4F3DBE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a:extLst>
            <a:ext uri="{FF2B5EF4-FFF2-40B4-BE49-F238E27FC236}">
              <a16:creationId xmlns:a16="http://schemas.microsoft.com/office/drawing/2014/main" xmlns="" id="{58D8391D-A5C2-48C6-94B9-86BD554592D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a:extLst>
            <a:ext uri="{FF2B5EF4-FFF2-40B4-BE49-F238E27FC236}">
              <a16:creationId xmlns:a16="http://schemas.microsoft.com/office/drawing/2014/main" xmlns="" id="{D3876D74-3BCD-4D93-B2F8-9644B1B6461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a:extLst>
            <a:ext uri="{FF2B5EF4-FFF2-40B4-BE49-F238E27FC236}">
              <a16:creationId xmlns:a16="http://schemas.microsoft.com/office/drawing/2014/main" xmlns="" id="{AC3C6B34-D188-4C67-8FB9-1A5C6582392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a:extLst>
            <a:ext uri="{FF2B5EF4-FFF2-40B4-BE49-F238E27FC236}">
              <a16:creationId xmlns:a16="http://schemas.microsoft.com/office/drawing/2014/main" xmlns="" id="{D82B33B7-9513-437B-A0E6-A7427C1CA30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a:extLst>
            <a:ext uri="{FF2B5EF4-FFF2-40B4-BE49-F238E27FC236}">
              <a16:creationId xmlns:a16="http://schemas.microsoft.com/office/drawing/2014/main" xmlns="" id="{BFB90C85-15B0-4518-8274-2E4DAFCEE1B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a:extLst>
            <a:ext uri="{FF2B5EF4-FFF2-40B4-BE49-F238E27FC236}">
              <a16:creationId xmlns:a16="http://schemas.microsoft.com/office/drawing/2014/main" xmlns="" id="{2300D65D-1E6E-4094-A641-8F9E49AE34C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a:extLst>
            <a:ext uri="{FF2B5EF4-FFF2-40B4-BE49-F238E27FC236}">
              <a16:creationId xmlns:a16="http://schemas.microsoft.com/office/drawing/2014/main" xmlns="" id="{C1887E65-8C73-4723-9855-C3FB215D978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a:extLst>
            <a:ext uri="{FF2B5EF4-FFF2-40B4-BE49-F238E27FC236}">
              <a16:creationId xmlns:a16="http://schemas.microsoft.com/office/drawing/2014/main" xmlns="" id="{479F8A2E-A08E-4AE1-8161-CE52EBA6E77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a:extLst>
            <a:ext uri="{FF2B5EF4-FFF2-40B4-BE49-F238E27FC236}">
              <a16:creationId xmlns:a16="http://schemas.microsoft.com/office/drawing/2014/main" xmlns="" id="{1F8D5115-CC0F-4A9C-A931-2EE7E4D3B47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9" name="直線コネクタ 608">
          <a:extLst>
            <a:ext uri="{FF2B5EF4-FFF2-40B4-BE49-F238E27FC236}">
              <a16:creationId xmlns:a16="http://schemas.microsoft.com/office/drawing/2014/main" xmlns="" id="{7E9A2923-7E8B-464F-B1F9-C67634AF092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0" name="テキスト ボックス 609">
          <a:extLst>
            <a:ext uri="{FF2B5EF4-FFF2-40B4-BE49-F238E27FC236}">
              <a16:creationId xmlns:a16="http://schemas.microsoft.com/office/drawing/2014/main" xmlns="" id="{D53A1C23-EB87-4352-B6DD-D3162A4A39E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1" name="直線コネクタ 610">
          <a:extLst>
            <a:ext uri="{FF2B5EF4-FFF2-40B4-BE49-F238E27FC236}">
              <a16:creationId xmlns:a16="http://schemas.microsoft.com/office/drawing/2014/main" xmlns="" id="{1CCFB821-E684-4619-8EB2-CAD3FE42B44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2" name="テキスト ボックス 611">
          <a:extLst>
            <a:ext uri="{FF2B5EF4-FFF2-40B4-BE49-F238E27FC236}">
              <a16:creationId xmlns:a16="http://schemas.microsoft.com/office/drawing/2014/main" xmlns="" id="{46695D58-31E7-4545-9DAB-C0438C8818F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3" name="直線コネクタ 612">
          <a:extLst>
            <a:ext uri="{FF2B5EF4-FFF2-40B4-BE49-F238E27FC236}">
              <a16:creationId xmlns:a16="http://schemas.microsoft.com/office/drawing/2014/main" xmlns="" id="{8504763B-5DAA-4BE5-B5C1-3BED5381EAB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4" name="テキスト ボックス 613">
          <a:extLst>
            <a:ext uri="{FF2B5EF4-FFF2-40B4-BE49-F238E27FC236}">
              <a16:creationId xmlns:a16="http://schemas.microsoft.com/office/drawing/2014/main" xmlns="" id="{FB45A26E-B8CC-434F-8D38-59654336F8B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5" name="直線コネクタ 614">
          <a:extLst>
            <a:ext uri="{FF2B5EF4-FFF2-40B4-BE49-F238E27FC236}">
              <a16:creationId xmlns:a16="http://schemas.microsoft.com/office/drawing/2014/main" xmlns="" id="{4DCDA488-C9CA-416E-B16B-76CF29F458E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6" name="テキスト ボックス 615">
          <a:extLst>
            <a:ext uri="{FF2B5EF4-FFF2-40B4-BE49-F238E27FC236}">
              <a16:creationId xmlns:a16="http://schemas.microsoft.com/office/drawing/2014/main" xmlns="" id="{E4213FE1-9AC4-48CD-A6B9-FDFE16A882E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a:extLst>
            <a:ext uri="{FF2B5EF4-FFF2-40B4-BE49-F238E27FC236}">
              <a16:creationId xmlns:a16="http://schemas.microsoft.com/office/drawing/2014/main" xmlns="" id="{18AFDFC1-77A4-41FB-85E6-5A111D1E3A7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a:extLst>
            <a:ext uri="{FF2B5EF4-FFF2-40B4-BE49-F238E27FC236}">
              <a16:creationId xmlns:a16="http://schemas.microsoft.com/office/drawing/2014/main" xmlns="" id="{3F47CB6C-E139-400A-A166-BE85CA80A2D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児童館】&#10;一人当たり面積グラフ枠">
          <a:extLst>
            <a:ext uri="{FF2B5EF4-FFF2-40B4-BE49-F238E27FC236}">
              <a16:creationId xmlns:a16="http://schemas.microsoft.com/office/drawing/2014/main" xmlns="" id="{1413C1A3-98D7-46E9-8A17-CF44C6987AF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20" name="直線コネクタ 619">
          <a:extLst>
            <a:ext uri="{FF2B5EF4-FFF2-40B4-BE49-F238E27FC236}">
              <a16:creationId xmlns:a16="http://schemas.microsoft.com/office/drawing/2014/main" xmlns="" id="{5B41EAA1-E7B0-465A-BC26-145CB186A63B}"/>
            </a:ext>
          </a:extLst>
        </xdr:cNvPr>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21" name="【児童館】&#10;一人当たり面積最小値テキスト">
          <a:extLst>
            <a:ext uri="{FF2B5EF4-FFF2-40B4-BE49-F238E27FC236}">
              <a16:creationId xmlns:a16="http://schemas.microsoft.com/office/drawing/2014/main" xmlns="" id="{E761590C-0E0D-45AF-BBEF-EF745E4105F7}"/>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22" name="直線コネクタ 621">
          <a:extLst>
            <a:ext uri="{FF2B5EF4-FFF2-40B4-BE49-F238E27FC236}">
              <a16:creationId xmlns:a16="http://schemas.microsoft.com/office/drawing/2014/main" xmlns="" id="{E993582A-F291-4C8C-A727-50C1ADF877BC}"/>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23" name="【児童館】&#10;一人当たり面積最大値テキスト">
          <a:extLst>
            <a:ext uri="{FF2B5EF4-FFF2-40B4-BE49-F238E27FC236}">
              <a16:creationId xmlns:a16="http://schemas.microsoft.com/office/drawing/2014/main" xmlns="" id="{13AEC2CF-7EF5-45DE-AFB3-B87ACC82DEC2}"/>
            </a:ext>
          </a:extLst>
        </xdr:cNvPr>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24" name="直線コネクタ 623">
          <a:extLst>
            <a:ext uri="{FF2B5EF4-FFF2-40B4-BE49-F238E27FC236}">
              <a16:creationId xmlns:a16="http://schemas.microsoft.com/office/drawing/2014/main" xmlns="" id="{A86BD700-488E-44A1-ADC4-BA6CC3C66F72}"/>
            </a:ext>
          </a:extLst>
        </xdr:cNvPr>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25" name="【児童館】&#10;一人当たり面積平均値テキスト">
          <a:extLst>
            <a:ext uri="{FF2B5EF4-FFF2-40B4-BE49-F238E27FC236}">
              <a16:creationId xmlns:a16="http://schemas.microsoft.com/office/drawing/2014/main" xmlns="" id="{D40BA56E-0CED-4213-8211-8285F4F1815B}"/>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26" name="フローチャート: 判断 625">
          <a:extLst>
            <a:ext uri="{FF2B5EF4-FFF2-40B4-BE49-F238E27FC236}">
              <a16:creationId xmlns:a16="http://schemas.microsoft.com/office/drawing/2014/main" xmlns="" id="{CDC224EF-C7B7-4308-A02C-2911051316F3}"/>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27" name="フローチャート: 判断 626">
          <a:extLst>
            <a:ext uri="{FF2B5EF4-FFF2-40B4-BE49-F238E27FC236}">
              <a16:creationId xmlns:a16="http://schemas.microsoft.com/office/drawing/2014/main" xmlns="" id="{1052A8B3-5B4F-4B42-A0FC-8510DB8B39E0}"/>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28" name="フローチャート: 判断 627">
          <a:extLst>
            <a:ext uri="{FF2B5EF4-FFF2-40B4-BE49-F238E27FC236}">
              <a16:creationId xmlns:a16="http://schemas.microsoft.com/office/drawing/2014/main" xmlns="" id="{FAA9ED2C-A049-4F62-93BC-95661DF61FC5}"/>
            </a:ext>
          </a:extLst>
        </xdr:cNvPr>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29" name="フローチャート: 判断 628">
          <a:extLst>
            <a:ext uri="{FF2B5EF4-FFF2-40B4-BE49-F238E27FC236}">
              <a16:creationId xmlns:a16="http://schemas.microsoft.com/office/drawing/2014/main" xmlns="" id="{83D86954-7D71-4C89-8F05-475BD1882EDF}"/>
            </a:ext>
          </a:extLst>
        </xdr:cNvPr>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xmlns="" id="{1A6E9691-F8A0-41EE-9C2D-8B3162A17C9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xmlns="" id="{CA7D008C-7263-45DB-A950-B3A992DB9F1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xmlns="" id="{0BD2F7D4-AA20-4E7C-BD27-6420F7AD707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xmlns="" id="{78D306FF-D198-44D8-BE2B-5229BF639BA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xmlns="" id="{CC49A5EB-E65E-4B2F-8348-6741ED44BDF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35" name="楕円 634">
          <a:extLst>
            <a:ext uri="{FF2B5EF4-FFF2-40B4-BE49-F238E27FC236}">
              <a16:creationId xmlns:a16="http://schemas.microsoft.com/office/drawing/2014/main" xmlns="" id="{65D533E1-C813-4B47-AC45-3A19F07648DC}"/>
            </a:ext>
          </a:extLst>
        </xdr:cNvPr>
        <xdr:cNvSpPr/>
      </xdr:nvSpPr>
      <xdr:spPr>
        <a:xfrm>
          <a:off x="22110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162323</xdr:rowOff>
    </xdr:from>
    <xdr:ext cx="469744" cy="259045"/>
    <xdr:sp macro="" textlink="">
      <xdr:nvSpPr>
        <xdr:cNvPr id="636" name="【児童館】&#10;一人当たり面積該当値テキスト">
          <a:extLst>
            <a:ext uri="{FF2B5EF4-FFF2-40B4-BE49-F238E27FC236}">
              <a16:creationId xmlns:a16="http://schemas.microsoft.com/office/drawing/2014/main" xmlns="" id="{80362499-68B9-4868-B82B-8238027FE4F5}"/>
            </a:ext>
          </a:extLst>
        </xdr:cNvPr>
        <xdr:cNvSpPr txBox="1"/>
      </xdr:nvSpPr>
      <xdr:spPr>
        <a:xfrm>
          <a:off x="22199600"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xdr:rowOff>
    </xdr:from>
    <xdr:to>
      <xdr:col>112</xdr:col>
      <xdr:colOff>38100</xdr:colOff>
      <xdr:row>85</xdr:row>
      <xdr:rowOff>114046</xdr:rowOff>
    </xdr:to>
    <xdr:sp macro="" textlink="">
      <xdr:nvSpPr>
        <xdr:cNvPr id="637" name="楕円 636">
          <a:extLst>
            <a:ext uri="{FF2B5EF4-FFF2-40B4-BE49-F238E27FC236}">
              <a16:creationId xmlns:a16="http://schemas.microsoft.com/office/drawing/2014/main" xmlns="" id="{08696483-9FBD-4802-B63E-250EE0791BF6}"/>
            </a:ext>
          </a:extLst>
        </xdr:cNvPr>
        <xdr:cNvSpPr/>
      </xdr:nvSpPr>
      <xdr:spPr>
        <a:xfrm>
          <a:off x="21272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63246</xdr:rowOff>
    </xdr:from>
    <xdr:to>
      <xdr:col>116</xdr:col>
      <xdr:colOff>63500</xdr:colOff>
      <xdr:row>85</xdr:row>
      <xdr:rowOff>63246</xdr:rowOff>
    </xdr:to>
    <xdr:cxnSp macro="">
      <xdr:nvCxnSpPr>
        <xdr:cNvPr id="638" name="直線コネクタ 637">
          <a:extLst>
            <a:ext uri="{FF2B5EF4-FFF2-40B4-BE49-F238E27FC236}">
              <a16:creationId xmlns:a16="http://schemas.microsoft.com/office/drawing/2014/main" xmlns="" id="{D4B84F92-22E0-4FB5-81A7-DB39BED6709C}"/>
            </a:ext>
          </a:extLst>
        </xdr:cNvPr>
        <xdr:cNvCxnSpPr/>
      </xdr:nvCxnSpPr>
      <xdr:spPr>
        <a:xfrm>
          <a:off x="21323300" y="1463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639" name="楕円 638">
          <a:extLst>
            <a:ext uri="{FF2B5EF4-FFF2-40B4-BE49-F238E27FC236}">
              <a16:creationId xmlns:a16="http://schemas.microsoft.com/office/drawing/2014/main" xmlns="" id="{47301D38-1111-4F52-A9C3-6A922BEE973B}"/>
            </a:ext>
          </a:extLst>
        </xdr:cNvPr>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63246</xdr:rowOff>
    </xdr:from>
    <xdr:to>
      <xdr:col>111</xdr:col>
      <xdr:colOff>177800</xdr:colOff>
      <xdr:row>85</xdr:row>
      <xdr:rowOff>154687</xdr:rowOff>
    </xdr:to>
    <xdr:cxnSp macro="">
      <xdr:nvCxnSpPr>
        <xdr:cNvPr id="640" name="直線コネクタ 639">
          <a:extLst>
            <a:ext uri="{FF2B5EF4-FFF2-40B4-BE49-F238E27FC236}">
              <a16:creationId xmlns:a16="http://schemas.microsoft.com/office/drawing/2014/main" xmlns="" id="{D6B588F3-087B-4D20-834C-223AFEA29DFA}"/>
            </a:ext>
          </a:extLst>
        </xdr:cNvPr>
        <xdr:cNvCxnSpPr/>
      </xdr:nvCxnSpPr>
      <xdr:spPr>
        <a:xfrm flipV="1">
          <a:off x="20434300" y="146364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41" name="n_1aveValue【児童館】&#10;一人当たり面積">
          <a:extLst>
            <a:ext uri="{FF2B5EF4-FFF2-40B4-BE49-F238E27FC236}">
              <a16:creationId xmlns:a16="http://schemas.microsoft.com/office/drawing/2014/main" xmlns="" id="{9546A759-8899-4A1A-91B1-89AD3161EE0B}"/>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42" name="n_2aveValue【児童館】&#10;一人当たり面積">
          <a:extLst>
            <a:ext uri="{FF2B5EF4-FFF2-40B4-BE49-F238E27FC236}">
              <a16:creationId xmlns:a16="http://schemas.microsoft.com/office/drawing/2014/main" xmlns="" id="{192F8979-8F6D-4F1A-A3B9-381B0BBE1562}"/>
            </a:ext>
          </a:extLst>
        </xdr:cNvPr>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43" name="n_3aveValue【児童館】&#10;一人当たり面積">
          <a:extLst>
            <a:ext uri="{FF2B5EF4-FFF2-40B4-BE49-F238E27FC236}">
              <a16:creationId xmlns:a16="http://schemas.microsoft.com/office/drawing/2014/main" xmlns="" id="{6273C028-8AAF-4678-941F-F159E104825C}"/>
            </a:ext>
          </a:extLst>
        </xdr:cNvPr>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105173</xdr:rowOff>
    </xdr:from>
    <xdr:ext cx="469744" cy="259045"/>
    <xdr:sp macro="" textlink="">
      <xdr:nvSpPr>
        <xdr:cNvPr id="644" name="n_1mainValue【児童館】&#10;一人当たり面積">
          <a:extLst>
            <a:ext uri="{FF2B5EF4-FFF2-40B4-BE49-F238E27FC236}">
              <a16:creationId xmlns:a16="http://schemas.microsoft.com/office/drawing/2014/main" xmlns="" id="{9FB4D5CA-B4D9-44CD-A5C8-F3BA484FC5A8}"/>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645" name="n_2mainValue【児童館】&#10;一人当たり面積">
          <a:extLst>
            <a:ext uri="{FF2B5EF4-FFF2-40B4-BE49-F238E27FC236}">
              <a16:creationId xmlns:a16="http://schemas.microsoft.com/office/drawing/2014/main" xmlns="" id="{2A7DEE86-B486-44F2-8E39-3812DD99F14A}"/>
            </a:ext>
          </a:extLst>
        </xdr:cNvPr>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xmlns="" id="{1AE97609-811B-4EEC-AD76-782E6ED517D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xmlns="" id="{B4123BBF-EC90-4623-A528-E076B8C14B1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xmlns="" id="{919208AF-BDB6-4B94-9653-AC30259C58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xmlns="" id="{C7932125-B1C4-4C19-A6C8-5F16EF324AD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xmlns="" id="{7363C515-0D88-4805-8AA9-14AC7F5899F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xmlns="" id="{6C549931-081C-460B-BAFF-A8B56AB8AA6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xmlns="" id="{5F332530-0E81-4332-87A0-4BF1AC9A618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xmlns="" id="{3285285C-B8C0-4497-ABBE-FBC645F611C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xmlns="" id="{D5C6EC0C-A063-4627-9D87-194E51A8A3A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xmlns="" id="{31E33772-5371-4BA8-9C9D-CF308C8FBF4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6" name="テキスト ボックス 655">
          <a:extLst>
            <a:ext uri="{FF2B5EF4-FFF2-40B4-BE49-F238E27FC236}">
              <a16:creationId xmlns:a16="http://schemas.microsoft.com/office/drawing/2014/main" xmlns="" id="{C8C83EC4-C490-49A7-A329-87D80341CFB5}"/>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7" name="直線コネクタ 656">
          <a:extLst>
            <a:ext uri="{FF2B5EF4-FFF2-40B4-BE49-F238E27FC236}">
              <a16:creationId xmlns:a16="http://schemas.microsoft.com/office/drawing/2014/main" xmlns="" id="{93519EEE-8506-43B4-BE0D-CEBA32818E33}"/>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8" name="テキスト ボックス 657">
          <a:extLst>
            <a:ext uri="{FF2B5EF4-FFF2-40B4-BE49-F238E27FC236}">
              <a16:creationId xmlns:a16="http://schemas.microsoft.com/office/drawing/2014/main" xmlns="" id="{C88ED0D3-6465-4D87-ABE3-7FD78272ED32}"/>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9" name="直線コネクタ 658">
          <a:extLst>
            <a:ext uri="{FF2B5EF4-FFF2-40B4-BE49-F238E27FC236}">
              <a16:creationId xmlns:a16="http://schemas.microsoft.com/office/drawing/2014/main" xmlns="" id="{CC3BEE94-4516-4013-A711-E53CE4A07388}"/>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0" name="テキスト ボックス 659">
          <a:extLst>
            <a:ext uri="{FF2B5EF4-FFF2-40B4-BE49-F238E27FC236}">
              <a16:creationId xmlns:a16="http://schemas.microsoft.com/office/drawing/2014/main" xmlns="" id="{C67038C1-3DDB-467F-B486-34CDFD24351E}"/>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1" name="直線コネクタ 660">
          <a:extLst>
            <a:ext uri="{FF2B5EF4-FFF2-40B4-BE49-F238E27FC236}">
              <a16:creationId xmlns:a16="http://schemas.microsoft.com/office/drawing/2014/main" xmlns="" id="{078F94A7-40E8-4AF9-9CA5-4320F0A5A047}"/>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2" name="テキスト ボックス 661">
          <a:extLst>
            <a:ext uri="{FF2B5EF4-FFF2-40B4-BE49-F238E27FC236}">
              <a16:creationId xmlns:a16="http://schemas.microsoft.com/office/drawing/2014/main" xmlns="" id="{31410140-29C7-4BA7-9D53-7892184FA45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3" name="直線コネクタ 662">
          <a:extLst>
            <a:ext uri="{FF2B5EF4-FFF2-40B4-BE49-F238E27FC236}">
              <a16:creationId xmlns:a16="http://schemas.microsoft.com/office/drawing/2014/main" xmlns="" id="{FAFDC359-345F-4F7F-BEA7-79132643239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64" name="テキスト ボックス 663">
          <a:extLst>
            <a:ext uri="{FF2B5EF4-FFF2-40B4-BE49-F238E27FC236}">
              <a16:creationId xmlns:a16="http://schemas.microsoft.com/office/drawing/2014/main" xmlns="" id="{5D5D6DFF-CA2B-436A-8E21-448C5F5DC307}"/>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xmlns="" id="{F74FAFE2-8CE5-4B92-B83B-90E2790DB61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xmlns="" id="{70092884-5362-4C2B-BC3C-6A0F034533B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xmlns="" id="{E940073F-44AE-4421-9A9F-3AAF8E1ABB6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68" name="直線コネクタ 667">
          <a:extLst>
            <a:ext uri="{FF2B5EF4-FFF2-40B4-BE49-F238E27FC236}">
              <a16:creationId xmlns:a16="http://schemas.microsoft.com/office/drawing/2014/main" xmlns="" id="{597AE3BA-738D-4638-BC33-6FC311DD9728}"/>
            </a:ext>
          </a:extLst>
        </xdr:cNvPr>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69" name="【公民館】&#10;有形固定資産減価償却率最小値テキスト">
          <a:extLst>
            <a:ext uri="{FF2B5EF4-FFF2-40B4-BE49-F238E27FC236}">
              <a16:creationId xmlns:a16="http://schemas.microsoft.com/office/drawing/2014/main" xmlns="" id="{6609468E-28E0-4A39-8F22-1C9F7F86104C}"/>
            </a:ext>
          </a:extLst>
        </xdr:cNvPr>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70" name="直線コネクタ 669">
          <a:extLst>
            <a:ext uri="{FF2B5EF4-FFF2-40B4-BE49-F238E27FC236}">
              <a16:creationId xmlns:a16="http://schemas.microsoft.com/office/drawing/2014/main" xmlns="" id="{E6DDD34B-8CB4-432B-B347-1E3347B40E97}"/>
            </a:ext>
          </a:extLst>
        </xdr:cNvPr>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71" name="【公民館】&#10;有形固定資産減価償却率最大値テキスト">
          <a:extLst>
            <a:ext uri="{FF2B5EF4-FFF2-40B4-BE49-F238E27FC236}">
              <a16:creationId xmlns:a16="http://schemas.microsoft.com/office/drawing/2014/main" xmlns="" id="{F25338ED-3389-4E8E-A7C5-A2324690627C}"/>
            </a:ext>
          </a:extLst>
        </xdr:cNvPr>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72" name="直線コネクタ 671">
          <a:extLst>
            <a:ext uri="{FF2B5EF4-FFF2-40B4-BE49-F238E27FC236}">
              <a16:creationId xmlns:a16="http://schemas.microsoft.com/office/drawing/2014/main" xmlns="" id="{1E66D379-B4F3-4AA5-983C-B3109FE7818F}"/>
            </a:ext>
          </a:extLst>
        </xdr:cNvPr>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73" name="【公民館】&#10;有形固定資産減価償却率平均値テキスト">
          <a:extLst>
            <a:ext uri="{FF2B5EF4-FFF2-40B4-BE49-F238E27FC236}">
              <a16:creationId xmlns:a16="http://schemas.microsoft.com/office/drawing/2014/main" xmlns="" id="{248A36AE-7DCC-41B5-9CB7-4DCF00A43DFB}"/>
            </a:ext>
          </a:extLst>
        </xdr:cNvPr>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74" name="フローチャート: 判断 673">
          <a:extLst>
            <a:ext uri="{FF2B5EF4-FFF2-40B4-BE49-F238E27FC236}">
              <a16:creationId xmlns:a16="http://schemas.microsoft.com/office/drawing/2014/main" xmlns="" id="{B5A7471F-87E8-407E-B0B3-2699E2B2742F}"/>
            </a:ext>
          </a:extLst>
        </xdr:cNvPr>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75" name="フローチャート: 判断 674">
          <a:extLst>
            <a:ext uri="{FF2B5EF4-FFF2-40B4-BE49-F238E27FC236}">
              <a16:creationId xmlns:a16="http://schemas.microsoft.com/office/drawing/2014/main" xmlns="" id="{73273326-DFFD-4824-BEA6-AAE7D93DAC1D}"/>
            </a:ext>
          </a:extLst>
        </xdr:cNvPr>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76" name="フローチャート: 判断 675">
          <a:extLst>
            <a:ext uri="{FF2B5EF4-FFF2-40B4-BE49-F238E27FC236}">
              <a16:creationId xmlns:a16="http://schemas.microsoft.com/office/drawing/2014/main" xmlns="" id="{BE732E47-8A53-4168-83FD-F058041309FA}"/>
            </a:ext>
          </a:extLst>
        </xdr:cNvPr>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77" name="フローチャート: 判断 676">
          <a:extLst>
            <a:ext uri="{FF2B5EF4-FFF2-40B4-BE49-F238E27FC236}">
              <a16:creationId xmlns:a16="http://schemas.microsoft.com/office/drawing/2014/main" xmlns="" id="{D905E90D-99CA-41DE-809B-AD912DA88D0B}"/>
            </a:ext>
          </a:extLst>
        </xdr:cNvPr>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6BBE81BD-677B-47AC-B19D-765E4EF645E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C73F7CC4-5559-48F8-9FDE-6ABDD3ACBB4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414D1892-ECE3-408F-A195-CADA3F16CDA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488618F5-46E9-4260-A06B-DA2C72C5DB8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0A83F8B7-11BD-45F8-AB43-C5FDBF4BB5B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89408</xdr:rowOff>
    </xdr:from>
    <xdr:to>
      <xdr:col>85</xdr:col>
      <xdr:colOff>177800</xdr:colOff>
      <xdr:row>103</xdr:row>
      <xdr:rowOff>19558</xdr:rowOff>
    </xdr:to>
    <xdr:sp macro="" textlink="">
      <xdr:nvSpPr>
        <xdr:cNvPr id="683" name="楕円 682">
          <a:extLst>
            <a:ext uri="{FF2B5EF4-FFF2-40B4-BE49-F238E27FC236}">
              <a16:creationId xmlns:a16="http://schemas.microsoft.com/office/drawing/2014/main" xmlns="" id="{50B887E7-0A9A-4945-BF58-F5232D78A387}"/>
            </a:ext>
          </a:extLst>
        </xdr:cNvPr>
        <xdr:cNvSpPr/>
      </xdr:nvSpPr>
      <xdr:spPr>
        <a:xfrm>
          <a:off x="162687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112285</xdr:rowOff>
    </xdr:from>
    <xdr:ext cx="405111" cy="259045"/>
    <xdr:sp macro="" textlink="">
      <xdr:nvSpPr>
        <xdr:cNvPr id="684" name="【公民館】&#10;有形固定資産減価償却率該当値テキスト">
          <a:extLst>
            <a:ext uri="{FF2B5EF4-FFF2-40B4-BE49-F238E27FC236}">
              <a16:creationId xmlns:a16="http://schemas.microsoft.com/office/drawing/2014/main" xmlns="" id="{D79F44B1-852E-4A9A-A6EA-9F2CBCA8C198}"/>
            </a:ext>
          </a:extLst>
        </xdr:cNvPr>
        <xdr:cNvSpPr txBox="1"/>
      </xdr:nvSpPr>
      <xdr:spPr>
        <a:xfrm>
          <a:off x="16357600" y="1742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119126</xdr:rowOff>
    </xdr:from>
    <xdr:to>
      <xdr:col>81</xdr:col>
      <xdr:colOff>101600</xdr:colOff>
      <xdr:row>103</xdr:row>
      <xdr:rowOff>49276</xdr:rowOff>
    </xdr:to>
    <xdr:sp macro="" textlink="">
      <xdr:nvSpPr>
        <xdr:cNvPr id="685" name="楕円 684">
          <a:extLst>
            <a:ext uri="{FF2B5EF4-FFF2-40B4-BE49-F238E27FC236}">
              <a16:creationId xmlns:a16="http://schemas.microsoft.com/office/drawing/2014/main" xmlns="" id="{CA4E3CB5-2ED9-40E7-8600-EB7C12E32D94}"/>
            </a:ext>
          </a:extLst>
        </xdr:cNvPr>
        <xdr:cNvSpPr/>
      </xdr:nvSpPr>
      <xdr:spPr>
        <a:xfrm>
          <a:off x="15430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140208</xdr:rowOff>
    </xdr:from>
    <xdr:to>
      <xdr:col>85</xdr:col>
      <xdr:colOff>127000</xdr:colOff>
      <xdr:row>102</xdr:row>
      <xdr:rowOff>169926</xdr:rowOff>
    </xdr:to>
    <xdr:cxnSp macro="">
      <xdr:nvCxnSpPr>
        <xdr:cNvPr id="686" name="直線コネクタ 685">
          <a:extLst>
            <a:ext uri="{FF2B5EF4-FFF2-40B4-BE49-F238E27FC236}">
              <a16:creationId xmlns:a16="http://schemas.microsoft.com/office/drawing/2014/main" xmlns="" id="{AA57C4A5-F410-41D2-949E-80D8AE76212F}"/>
            </a:ext>
          </a:extLst>
        </xdr:cNvPr>
        <xdr:cNvCxnSpPr/>
      </xdr:nvCxnSpPr>
      <xdr:spPr>
        <a:xfrm flipV="1">
          <a:off x="15481300" y="1762810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167132</xdr:rowOff>
    </xdr:from>
    <xdr:to>
      <xdr:col>76</xdr:col>
      <xdr:colOff>165100</xdr:colOff>
      <xdr:row>103</xdr:row>
      <xdr:rowOff>97282</xdr:rowOff>
    </xdr:to>
    <xdr:sp macro="" textlink="">
      <xdr:nvSpPr>
        <xdr:cNvPr id="687" name="楕円 686">
          <a:extLst>
            <a:ext uri="{FF2B5EF4-FFF2-40B4-BE49-F238E27FC236}">
              <a16:creationId xmlns:a16="http://schemas.microsoft.com/office/drawing/2014/main" xmlns="" id="{39588EC5-7F57-477E-A86A-2E9596491DBF}"/>
            </a:ext>
          </a:extLst>
        </xdr:cNvPr>
        <xdr:cNvSpPr/>
      </xdr:nvSpPr>
      <xdr:spPr>
        <a:xfrm>
          <a:off x="145415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169926</xdr:rowOff>
    </xdr:from>
    <xdr:to>
      <xdr:col>81</xdr:col>
      <xdr:colOff>50800</xdr:colOff>
      <xdr:row>103</xdr:row>
      <xdr:rowOff>46482</xdr:rowOff>
    </xdr:to>
    <xdr:cxnSp macro="">
      <xdr:nvCxnSpPr>
        <xdr:cNvPr id="688" name="直線コネクタ 687">
          <a:extLst>
            <a:ext uri="{FF2B5EF4-FFF2-40B4-BE49-F238E27FC236}">
              <a16:creationId xmlns:a16="http://schemas.microsoft.com/office/drawing/2014/main" xmlns="" id="{392C5767-2A18-4DBF-88C0-E477E0D1C04D}"/>
            </a:ext>
          </a:extLst>
        </xdr:cNvPr>
        <xdr:cNvCxnSpPr/>
      </xdr:nvCxnSpPr>
      <xdr:spPr>
        <a:xfrm flipV="1">
          <a:off x="14592300" y="176578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89" name="n_1aveValue【公民館】&#10;有形固定資産減価償却率">
          <a:extLst>
            <a:ext uri="{FF2B5EF4-FFF2-40B4-BE49-F238E27FC236}">
              <a16:creationId xmlns:a16="http://schemas.microsoft.com/office/drawing/2014/main" xmlns="" id="{41C7245E-7F2F-4CAE-9190-697138CD38EA}"/>
            </a:ext>
          </a:extLst>
        </xdr:cNvPr>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90" name="n_2aveValue【公民館】&#10;有形固定資産減価償却率">
          <a:extLst>
            <a:ext uri="{FF2B5EF4-FFF2-40B4-BE49-F238E27FC236}">
              <a16:creationId xmlns:a16="http://schemas.microsoft.com/office/drawing/2014/main" xmlns="" id="{1125D2C0-E8A7-4ED5-9DD1-9AFE21475FD5}"/>
            </a:ext>
          </a:extLst>
        </xdr:cNvPr>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691" name="n_3aveValue【公民館】&#10;有形固定資産減価償却率">
          <a:extLst>
            <a:ext uri="{FF2B5EF4-FFF2-40B4-BE49-F238E27FC236}">
              <a16:creationId xmlns:a16="http://schemas.microsoft.com/office/drawing/2014/main" xmlns="" id="{85CE104F-8E3D-401B-AD9B-DA97408A442E}"/>
            </a:ext>
          </a:extLst>
        </xdr:cNvPr>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65803</xdr:rowOff>
    </xdr:from>
    <xdr:ext cx="405111" cy="259045"/>
    <xdr:sp macro="" textlink="">
      <xdr:nvSpPr>
        <xdr:cNvPr id="692" name="n_1mainValue【公民館】&#10;有形固定資産減価償却率">
          <a:extLst>
            <a:ext uri="{FF2B5EF4-FFF2-40B4-BE49-F238E27FC236}">
              <a16:creationId xmlns:a16="http://schemas.microsoft.com/office/drawing/2014/main" xmlns="" id="{65790D91-FA61-4DF1-B5FA-07224E62EB59}"/>
            </a:ext>
          </a:extLst>
        </xdr:cNvPr>
        <xdr:cNvSpPr txBox="1"/>
      </xdr:nvSpPr>
      <xdr:spPr>
        <a:xfrm>
          <a:off x="15266044" y="1738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113809</xdr:rowOff>
    </xdr:from>
    <xdr:ext cx="405111" cy="259045"/>
    <xdr:sp macro="" textlink="">
      <xdr:nvSpPr>
        <xdr:cNvPr id="693" name="n_2mainValue【公民館】&#10;有形固定資産減価償却率">
          <a:extLst>
            <a:ext uri="{FF2B5EF4-FFF2-40B4-BE49-F238E27FC236}">
              <a16:creationId xmlns:a16="http://schemas.microsoft.com/office/drawing/2014/main" xmlns="" id="{33879F2A-9DBA-4F36-83E5-D9D165894582}"/>
            </a:ext>
          </a:extLst>
        </xdr:cNvPr>
        <xdr:cNvSpPr txBox="1"/>
      </xdr:nvSpPr>
      <xdr:spPr>
        <a:xfrm>
          <a:off x="14389744" y="1743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xmlns="" id="{0EACC85E-167F-4274-91E5-6B33A407DBB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xmlns="" id="{8E902876-D6E3-417F-AAE5-BAA6632A781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xmlns="" id="{2B459A88-853F-4C79-8D35-01F8529811F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xmlns="" id="{2F21410F-A8C3-4105-B67D-E46CE426C07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xmlns="" id="{247852D2-079A-4053-821F-A82A349F461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xmlns="" id="{1B0A794C-54F6-4049-81A6-4E61C624FB3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xmlns="" id="{0CF64018-9BD0-4819-90C4-F5FB5D48864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xmlns="" id="{55423BAE-4A38-42E9-9D7E-1D268769217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xmlns="" id="{75395DF5-183B-47E3-B0A8-A20B094F549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xmlns="" id="{E21CDDE9-235C-490D-805B-1186D1BDECC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a:extLst>
            <a:ext uri="{FF2B5EF4-FFF2-40B4-BE49-F238E27FC236}">
              <a16:creationId xmlns:a16="http://schemas.microsoft.com/office/drawing/2014/main" xmlns="" id="{D3C4777C-2700-4FC5-853D-B8F6384F7FA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a:extLst>
            <a:ext uri="{FF2B5EF4-FFF2-40B4-BE49-F238E27FC236}">
              <a16:creationId xmlns:a16="http://schemas.microsoft.com/office/drawing/2014/main" xmlns="" id="{F6032DBF-355C-4C2F-8838-1932AF3C78A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a:extLst>
            <a:ext uri="{FF2B5EF4-FFF2-40B4-BE49-F238E27FC236}">
              <a16:creationId xmlns:a16="http://schemas.microsoft.com/office/drawing/2014/main" xmlns="" id="{81C77D68-4E80-4B0A-8CC9-E1126536A53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a:extLst>
            <a:ext uri="{FF2B5EF4-FFF2-40B4-BE49-F238E27FC236}">
              <a16:creationId xmlns:a16="http://schemas.microsoft.com/office/drawing/2014/main" xmlns="" id="{44DEFCB7-9910-4193-9663-0290EAD1F95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a:extLst>
            <a:ext uri="{FF2B5EF4-FFF2-40B4-BE49-F238E27FC236}">
              <a16:creationId xmlns:a16="http://schemas.microsoft.com/office/drawing/2014/main" xmlns="" id="{54F16DC7-2DF0-405E-A0FA-8BD12696998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a:extLst>
            <a:ext uri="{FF2B5EF4-FFF2-40B4-BE49-F238E27FC236}">
              <a16:creationId xmlns:a16="http://schemas.microsoft.com/office/drawing/2014/main" xmlns="" id="{DDB1C2CA-AC0F-4B1D-944B-4170088E569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a:extLst>
            <a:ext uri="{FF2B5EF4-FFF2-40B4-BE49-F238E27FC236}">
              <a16:creationId xmlns:a16="http://schemas.microsoft.com/office/drawing/2014/main" xmlns="" id="{03DB7681-0138-4B7B-B9E3-E2DFB7CC474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a:extLst>
            <a:ext uri="{FF2B5EF4-FFF2-40B4-BE49-F238E27FC236}">
              <a16:creationId xmlns:a16="http://schemas.microsoft.com/office/drawing/2014/main" xmlns="" id="{F6EF216F-B15F-41A3-A03A-10BD6B979AC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a:extLst>
            <a:ext uri="{FF2B5EF4-FFF2-40B4-BE49-F238E27FC236}">
              <a16:creationId xmlns:a16="http://schemas.microsoft.com/office/drawing/2014/main" xmlns="" id="{1998F122-7815-44D8-853F-0F40BEB9B99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a:extLst>
            <a:ext uri="{FF2B5EF4-FFF2-40B4-BE49-F238E27FC236}">
              <a16:creationId xmlns:a16="http://schemas.microsoft.com/office/drawing/2014/main" xmlns="" id="{A1F2B208-9A6F-4F5A-BA3E-D31A6EF721D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a:extLst>
            <a:ext uri="{FF2B5EF4-FFF2-40B4-BE49-F238E27FC236}">
              <a16:creationId xmlns:a16="http://schemas.microsoft.com/office/drawing/2014/main" xmlns="" id="{3A53A736-CD05-426B-B7C2-D3839B54D7D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15" name="直線コネクタ 714">
          <a:extLst>
            <a:ext uri="{FF2B5EF4-FFF2-40B4-BE49-F238E27FC236}">
              <a16:creationId xmlns:a16="http://schemas.microsoft.com/office/drawing/2014/main" xmlns="" id="{C8E49D34-7EAC-4EAF-A1DE-F96E8A632A47}"/>
            </a:ext>
          </a:extLst>
        </xdr:cNvPr>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6" name="【公民館】&#10;一人当たり面積最小値テキスト">
          <a:extLst>
            <a:ext uri="{FF2B5EF4-FFF2-40B4-BE49-F238E27FC236}">
              <a16:creationId xmlns:a16="http://schemas.microsoft.com/office/drawing/2014/main" xmlns="" id="{2574537C-F3EF-4D49-A1A1-B1A1AB0D3257}"/>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7" name="直線コネクタ 716">
          <a:extLst>
            <a:ext uri="{FF2B5EF4-FFF2-40B4-BE49-F238E27FC236}">
              <a16:creationId xmlns:a16="http://schemas.microsoft.com/office/drawing/2014/main" xmlns="" id="{4B61DC05-259A-481C-BD80-11B0B588502B}"/>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18" name="【公民館】&#10;一人当たり面積最大値テキスト">
          <a:extLst>
            <a:ext uri="{FF2B5EF4-FFF2-40B4-BE49-F238E27FC236}">
              <a16:creationId xmlns:a16="http://schemas.microsoft.com/office/drawing/2014/main" xmlns="" id="{B066BED4-5194-4D4F-BCCF-2A51D1203AF6}"/>
            </a:ext>
          </a:extLst>
        </xdr:cNvPr>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19" name="直線コネクタ 718">
          <a:extLst>
            <a:ext uri="{FF2B5EF4-FFF2-40B4-BE49-F238E27FC236}">
              <a16:creationId xmlns:a16="http://schemas.microsoft.com/office/drawing/2014/main" xmlns="" id="{3F0C7002-C228-48B8-AA1C-27E6F0096677}"/>
            </a:ext>
          </a:extLst>
        </xdr:cNvPr>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720" name="【公民館】&#10;一人当たり面積平均値テキスト">
          <a:extLst>
            <a:ext uri="{FF2B5EF4-FFF2-40B4-BE49-F238E27FC236}">
              <a16:creationId xmlns:a16="http://schemas.microsoft.com/office/drawing/2014/main" xmlns="" id="{C5AE6857-2427-44F5-A1A9-73A7D04241E0}"/>
            </a:ext>
          </a:extLst>
        </xdr:cNvPr>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21" name="フローチャート: 判断 720">
          <a:extLst>
            <a:ext uri="{FF2B5EF4-FFF2-40B4-BE49-F238E27FC236}">
              <a16:creationId xmlns:a16="http://schemas.microsoft.com/office/drawing/2014/main" xmlns="" id="{50FE27B2-F767-4BE9-BF47-408B358EEF49}"/>
            </a:ext>
          </a:extLst>
        </xdr:cNvPr>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22" name="フローチャート: 判断 721">
          <a:extLst>
            <a:ext uri="{FF2B5EF4-FFF2-40B4-BE49-F238E27FC236}">
              <a16:creationId xmlns:a16="http://schemas.microsoft.com/office/drawing/2014/main" xmlns="" id="{25D50E1C-E354-4083-95B6-3C80BA531232}"/>
            </a:ext>
          </a:extLst>
        </xdr:cNvPr>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23" name="フローチャート: 判断 722">
          <a:extLst>
            <a:ext uri="{FF2B5EF4-FFF2-40B4-BE49-F238E27FC236}">
              <a16:creationId xmlns:a16="http://schemas.microsoft.com/office/drawing/2014/main" xmlns="" id="{598AEB7F-45FD-40FA-A3C7-FA9992015A1B}"/>
            </a:ext>
          </a:extLst>
        </xdr:cNvPr>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24" name="フローチャート: 判断 723">
          <a:extLst>
            <a:ext uri="{FF2B5EF4-FFF2-40B4-BE49-F238E27FC236}">
              <a16:creationId xmlns:a16="http://schemas.microsoft.com/office/drawing/2014/main" xmlns="" id="{4B515820-205A-4C7A-A535-478D9DA3B86D}"/>
            </a:ext>
          </a:extLst>
        </xdr:cNvPr>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xmlns="" id="{1A23CA4F-B4E7-4B9C-BDD4-AD60C2FCFBB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xmlns="" id="{361E8187-FA86-4E65-86BE-0BBE57D80F0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xmlns="" id="{B6C9E848-F266-4DA2-8D44-F8A964A1C98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xmlns="" id="{EEB9C901-FBE8-4D11-94D3-D11906ACB93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xmlns="" id="{7DAC0232-6934-4ACD-812B-85360178BEC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75692</xdr:rowOff>
    </xdr:from>
    <xdr:to>
      <xdr:col>116</xdr:col>
      <xdr:colOff>114300</xdr:colOff>
      <xdr:row>108</xdr:row>
      <xdr:rowOff>5842</xdr:rowOff>
    </xdr:to>
    <xdr:sp macro="" textlink="">
      <xdr:nvSpPr>
        <xdr:cNvPr id="730" name="楕円 729">
          <a:extLst>
            <a:ext uri="{FF2B5EF4-FFF2-40B4-BE49-F238E27FC236}">
              <a16:creationId xmlns:a16="http://schemas.microsoft.com/office/drawing/2014/main" xmlns="" id="{C3076D50-E1B3-4CB5-892C-6435818901EE}"/>
            </a:ext>
          </a:extLst>
        </xdr:cNvPr>
        <xdr:cNvSpPr/>
      </xdr:nvSpPr>
      <xdr:spPr>
        <a:xfrm>
          <a:off x="221107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162069</xdr:rowOff>
    </xdr:from>
    <xdr:ext cx="469744" cy="259045"/>
    <xdr:sp macro="" textlink="">
      <xdr:nvSpPr>
        <xdr:cNvPr id="731" name="【公民館】&#10;一人当たり面積該当値テキスト">
          <a:extLst>
            <a:ext uri="{FF2B5EF4-FFF2-40B4-BE49-F238E27FC236}">
              <a16:creationId xmlns:a16="http://schemas.microsoft.com/office/drawing/2014/main" xmlns="" id="{C147B47A-BED0-429F-9E65-5DB6E3546476}"/>
            </a:ext>
          </a:extLst>
        </xdr:cNvPr>
        <xdr:cNvSpPr txBox="1"/>
      </xdr:nvSpPr>
      <xdr:spPr>
        <a:xfrm>
          <a:off x="22199600" y="1833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75692</xdr:rowOff>
    </xdr:from>
    <xdr:to>
      <xdr:col>112</xdr:col>
      <xdr:colOff>38100</xdr:colOff>
      <xdr:row>108</xdr:row>
      <xdr:rowOff>5842</xdr:rowOff>
    </xdr:to>
    <xdr:sp macro="" textlink="">
      <xdr:nvSpPr>
        <xdr:cNvPr id="732" name="楕円 731">
          <a:extLst>
            <a:ext uri="{FF2B5EF4-FFF2-40B4-BE49-F238E27FC236}">
              <a16:creationId xmlns:a16="http://schemas.microsoft.com/office/drawing/2014/main" xmlns="" id="{248ACAFA-4B68-4124-9FF0-578BF6E37048}"/>
            </a:ext>
          </a:extLst>
        </xdr:cNvPr>
        <xdr:cNvSpPr/>
      </xdr:nvSpPr>
      <xdr:spPr>
        <a:xfrm>
          <a:off x="21272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126492</xdr:rowOff>
    </xdr:from>
    <xdr:to>
      <xdr:col>116</xdr:col>
      <xdr:colOff>63500</xdr:colOff>
      <xdr:row>107</xdr:row>
      <xdr:rowOff>126492</xdr:rowOff>
    </xdr:to>
    <xdr:cxnSp macro="">
      <xdr:nvCxnSpPr>
        <xdr:cNvPr id="733" name="直線コネクタ 732">
          <a:extLst>
            <a:ext uri="{FF2B5EF4-FFF2-40B4-BE49-F238E27FC236}">
              <a16:creationId xmlns:a16="http://schemas.microsoft.com/office/drawing/2014/main" xmlns="" id="{0051AEF8-580B-46AB-8CE2-103D2AC5C9A6}"/>
            </a:ext>
          </a:extLst>
        </xdr:cNvPr>
        <xdr:cNvCxnSpPr/>
      </xdr:nvCxnSpPr>
      <xdr:spPr>
        <a:xfrm>
          <a:off x="21323300" y="184716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125985</xdr:rowOff>
    </xdr:from>
    <xdr:to>
      <xdr:col>107</xdr:col>
      <xdr:colOff>101600</xdr:colOff>
      <xdr:row>108</xdr:row>
      <xdr:rowOff>56135</xdr:rowOff>
    </xdr:to>
    <xdr:sp macro="" textlink="">
      <xdr:nvSpPr>
        <xdr:cNvPr id="734" name="楕円 733">
          <a:extLst>
            <a:ext uri="{FF2B5EF4-FFF2-40B4-BE49-F238E27FC236}">
              <a16:creationId xmlns:a16="http://schemas.microsoft.com/office/drawing/2014/main" xmlns="" id="{DA4234DE-7EF7-4A14-8B04-50DBD5073816}"/>
            </a:ext>
          </a:extLst>
        </xdr:cNvPr>
        <xdr:cNvSpPr/>
      </xdr:nvSpPr>
      <xdr:spPr>
        <a:xfrm>
          <a:off x="20383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126492</xdr:rowOff>
    </xdr:from>
    <xdr:to>
      <xdr:col>111</xdr:col>
      <xdr:colOff>177800</xdr:colOff>
      <xdr:row>108</xdr:row>
      <xdr:rowOff>5335</xdr:rowOff>
    </xdr:to>
    <xdr:cxnSp macro="">
      <xdr:nvCxnSpPr>
        <xdr:cNvPr id="735" name="直線コネクタ 734">
          <a:extLst>
            <a:ext uri="{FF2B5EF4-FFF2-40B4-BE49-F238E27FC236}">
              <a16:creationId xmlns:a16="http://schemas.microsoft.com/office/drawing/2014/main" xmlns="" id="{C4D25DED-47C9-4AF4-BA7D-BC82DC372C80}"/>
            </a:ext>
          </a:extLst>
        </xdr:cNvPr>
        <xdr:cNvCxnSpPr/>
      </xdr:nvCxnSpPr>
      <xdr:spPr>
        <a:xfrm flipV="1">
          <a:off x="20434300" y="1847164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736" name="n_1aveValue【公民館】&#10;一人当たり面積">
          <a:extLst>
            <a:ext uri="{FF2B5EF4-FFF2-40B4-BE49-F238E27FC236}">
              <a16:creationId xmlns:a16="http://schemas.microsoft.com/office/drawing/2014/main" xmlns="" id="{AF85D57B-2D3F-48A3-B1CB-E46FE7DFE5AF}"/>
            </a:ext>
          </a:extLst>
        </xdr:cNvPr>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737" name="n_2aveValue【公民館】&#10;一人当たり面積">
          <a:extLst>
            <a:ext uri="{FF2B5EF4-FFF2-40B4-BE49-F238E27FC236}">
              <a16:creationId xmlns:a16="http://schemas.microsoft.com/office/drawing/2014/main" xmlns="" id="{32C31DD4-7443-494B-98A7-1D0C30F66EE3}"/>
            </a:ext>
          </a:extLst>
        </xdr:cNvPr>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738" name="n_3aveValue【公民館】&#10;一人当たり面積">
          <a:extLst>
            <a:ext uri="{FF2B5EF4-FFF2-40B4-BE49-F238E27FC236}">
              <a16:creationId xmlns:a16="http://schemas.microsoft.com/office/drawing/2014/main" xmlns="" id="{F36E76DF-DE86-4D7F-AEA8-CD02CDF294FB}"/>
            </a:ext>
          </a:extLst>
        </xdr:cNvPr>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168419</xdr:rowOff>
    </xdr:from>
    <xdr:ext cx="469744" cy="259045"/>
    <xdr:sp macro="" textlink="">
      <xdr:nvSpPr>
        <xdr:cNvPr id="739" name="n_1mainValue【公民館】&#10;一人当たり面積">
          <a:extLst>
            <a:ext uri="{FF2B5EF4-FFF2-40B4-BE49-F238E27FC236}">
              <a16:creationId xmlns:a16="http://schemas.microsoft.com/office/drawing/2014/main" xmlns="" id="{E135A5AC-79F5-4CD0-B6E0-6B3379E30E19}"/>
            </a:ext>
          </a:extLst>
        </xdr:cNvPr>
        <xdr:cNvSpPr txBox="1"/>
      </xdr:nvSpPr>
      <xdr:spPr>
        <a:xfrm>
          <a:off x="210757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47262</xdr:rowOff>
    </xdr:from>
    <xdr:ext cx="469744" cy="259045"/>
    <xdr:sp macro="" textlink="">
      <xdr:nvSpPr>
        <xdr:cNvPr id="740" name="n_2mainValue【公民館】&#10;一人当たり面積">
          <a:extLst>
            <a:ext uri="{FF2B5EF4-FFF2-40B4-BE49-F238E27FC236}">
              <a16:creationId xmlns:a16="http://schemas.microsoft.com/office/drawing/2014/main" xmlns="" id="{D97B0415-64A6-4B32-9768-4AF8BEBDAA01}"/>
            </a:ext>
          </a:extLst>
        </xdr:cNvPr>
        <xdr:cNvSpPr txBox="1"/>
      </xdr:nvSpPr>
      <xdr:spPr>
        <a:xfrm>
          <a:off x="20199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a:extLst>
            <a:ext uri="{FF2B5EF4-FFF2-40B4-BE49-F238E27FC236}">
              <a16:creationId xmlns:a16="http://schemas.microsoft.com/office/drawing/2014/main" xmlns="" id="{6F01CC80-901F-499F-864B-8B865FFF821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a:extLst>
            <a:ext uri="{FF2B5EF4-FFF2-40B4-BE49-F238E27FC236}">
              <a16:creationId xmlns:a16="http://schemas.microsoft.com/office/drawing/2014/main" xmlns="" id="{A7E6EBC2-55DD-48F2-8D02-1CC9EC988D1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a:extLst>
            <a:ext uri="{FF2B5EF4-FFF2-40B4-BE49-F238E27FC236}">
              <a16:creationId xmlns:a16="http://schemas.microsoft.com/office/drawing/2014/main" xmlns="" id="{B75C989B-F696-49C5-9AAD-323480C8252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類似団体と比較して特に有形固定資産減価償却率が高くなっている施設は，公民館であり，築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年以上経過しており，類似団体平均より</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また，一人当たり面積は，みらい平地区の人口増加により，類似団体平均より</a:t>
          </a:r>
          <a:r>
            <a:rPr kumimoji="1" lang="en-US" altLang="ja-JP" sz="1300">
              <a:latin typeface="ＭＳ Ｐゴシック" panose="020B0600070205080204" pitchFamily="50" charset="-128"/>
              <a:ea typeface="ＭＳ Ｐゴシック" panose="020B0600070205080204" pitchFamily="50" charset="-128"/>
            </a:rPr>
            <a:t>0.135</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今後，公共施設等の老朽化や利用状況を踏まえ，必要な機能を見直し，統廃合や複合化等を検討していく。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0375D59-C52B-4C80-B5EF-7FFCEB29D2B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400C12C-1002-43EE-9B72-AFA7BEBB6EC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E6038EE9-5C0B-4FA5-9986-0C4C6F48341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3F4A5B4F-E120-4CDF-867F-D53D8BD9EB5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BB4E7E8-ADCE-45C4-B767-4BD6B42EAD4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36D6881-E085-4804-B72B-2EC3C4B8E89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8B0AD04B-504E-49E8-BC14-567B9C0F983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B2903A2-BF73-48D6-BE35-B0A5899C0AC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30250CFE-43B6-4B43-A365-6747C8227CE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8B83DC1-34AD-4D40-84FB-2F4C044CA0C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51,630
51,038
79.16
19,819,996
19,247,902
479,910
11,914,855
23,297,569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70ED3C1-B2BB-4E5A-A1BF-19B0F9BA8CD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05A441E-36B7-4BD6-9487-CB1281805F7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1CCEF60-E8D5-4696-AFF3-A8A453CF50C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4421A14-EDF2-4990-A148-F5581A7ED33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82151F6-DAE3-4673-814C-9792AA3542B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DF18A5BA-6781-49FF-BF10-B468BDE0437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6FF044F-C969-4231-B37B-B754F7B9167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291597F-B054-4B2C-89B7-21933C3EC1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316AF22-B1C0-444F-B4CF-13921630D49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242F0279-FFE6-49E8-8999-4385149796C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81940E2-FD65-41D0-B230-2F7E7D696D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228FD22-AA67-49D1-805C-AA454AA2CC2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3D3ECFF3-0540-4B43-A7C0-9B59F8A81C2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FE6CA8D-C9CF-40DB-9662-E02F4F1FB84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5EF26A3-6D2B-43B9-B262-AB8BFB16A43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53F34A8-22B1-4D8C-BDC5-F24DE6FC7C3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AF29F5BB-C322-4203-9552-BE35DC9E9CB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82C1D1C-F648-43D8-8A46-E5CCA6DF0FF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2C9AB36-081A-484D-AFB4-10B259BB91F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8DAC5566-5ED3-4B32-888B-B1C10FF4042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19DE406F-5815-4511-8B13-0C85D47F857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A98BE057-E6F0-49A1-885F-D41B8684967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C69C471F-1E52-4106-9BC3-284ABF65125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DB416CDF-E402-4C65-8612-54E538B0CFE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9F7E1CDD-B0E2-4CA2-A72D-68092AC2C97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D69A19C2-55BC-4BDA-95B3-13ADE304F04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E4BC98E5-F87F-46F7-B72D-322569A3CE5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96ADE326-EF1B-4A1D-8153-483BB49174C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F14106EF-BA83-4AD2-90E1-469A309FA08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781D321B-B20C-4617-8947-91BFBA40673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2C6E0802-6B27-4316-91FD-65DC6E4D7ED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8D120E80-B1DB-4001-B164-427CDF837C5D}"/>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DA9D7498-E6C9-4CF5-AA41-BF8C8F9277A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8A3C24F7-671B-4109-BA16-CEC8C48D398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1151D0C1-3075-410E-A836-8F92FB9D31B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5B6E5AD6-9545-4303-BC9A-1019CF7DB04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35E5E32-5AF7-4AF6-8BD7-67316244360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27B2B9EE-7D19-45D7-89B4-CB75BF60911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838BC422-D84D-4E96-858E-5CF6E06947C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B7B8C51E-474A-4F21-9684-C23D11B6881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70F327E6-9C94-4094-BBC0-3D51B1A621F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ABF1509F-723D-49E6-85B8-506DCAFB6F5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2C00633A-CEAF-4444-AEED-ADC8B796EEF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82CD934C-A003-445C-93FD-C0D06AEE110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46FED107-1F57-43C5-B613-370E32D6FC3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a:extLst>
            <a:ext uri="{FF2B5EF4-FFF2-40B4-BE49-F238E27FC236}">
              <a16:creationId xmlns:a16="http://schemas.microsoft.com/office/drawing/2014/main" xmlns="" id="{243D0A89-A308-40A1-9DB2-95E80E7F7637}"/>
            </a:ext>
          </a:extLst>
        </xdr:cNvPr>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43243448-6AFA-41A2-961F-A508D99B7234}"/>
            </a:ext>
          </a:extLst>
        </xdr:cNvPr>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a:extLst>
            <a:ext uri="{FF2B5EF4-FFF2-40B4-BE49-F238E27FC236}">
              <a16:creationId xmlns:a16="http://schemas.microsoft.com/office/drawing/2014/main" xmlns="" id="{DEC4022C-1673-4B86-B832-D15478EF25A1}"/>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39E5B653-4740-48DB-8579-8997CACC6B16}"/>
            </a:ext>
          </a:extLst>
        </xdr:cNvPr>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a:extLst>
            <a:ext uri="{FF2B5EF4-FFF2-40B4-BE49-F238E27FC236}">
              <a16:creationId xmlns:a16="http://schemas.microsoft.com/office/drawing/2014/main" xmlns="" id="{B96B656B-3467-40CD-8DB0-DC6B923F2677}"/>
            </a:ext>
          </a:extLst>
        </xdr:cNvPr>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A9F92196-90A1-46C2-B77C-F651BD1515D5}"/>
            </a:ext>
          </a:extLst>
        </xdr:cNvPr>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xmlns="" id="{45D37882-068B-4F68-B9C4-9E1676792FD7}"/>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a:extLst>
            <a:ext uri="{FF2B5EF4-FFF2-40B4-BE49-F238E27FC236}">
              <a16:creationId xmlns:a16="http://schemas.microsoft.com/office/drawing/2014/main" xmlns="" id="{84B2EF9A-AF16-4889-B7D6-4A44A087E2EC}"/>
            </a:ext>
          </a:extLst>
        </xdr:cNvPr>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xmlns="" id="{12D93B0B-1189-4006-B264-0FE22F1D3746}"/>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a:extLst>
            <a:ext uri="{FF2B5EF4-FFF2-40B4-BE49-F238E27FC236}">
              <a16:creationId xmlns:a16="http://schemas.microsoft.com/office/drawing/2014/main" xmlns="" id="{1EAA87E0-8BA1-4D7C-A786-E903AD827B94}"/>
            </a:ext>
          </a:extLst>
        </xdr:cNvPr>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5EF2B2BC-30EB-4A3F-9F80-ACDB9356A7B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C288682D-A882-4731-9D58-D94E2BD68BA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7566F35F-E12A-4A14-A33F-E4801F66BE6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591E95BC-A8C6-4B7C-90E8-EB5C535C93F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68F5F0FA-F2EC-4460-AB14-3EDA7A99C03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53158</xdr:rowOff>
    </xdr:from>
    <xdr:to>
      <xdr:col>24</xdr:col>
      <xdr:colOff>114300</xdr:colOff>
      <xdr:row>37</xdr:row>
      <xdr:rowOff>154758</xdr:rowOff>
    </xdr:to>
    <xdr:sp macro="" textlink="">
      <xdr:nvSpPr>
        <xdr:cNvPr id="72" name="楕円 71">
          <a:extLst>
            <a:ext uri="{FF2B5EF4-FFF2-40B4-BE49-F238E27FC236}">
              <a16:creationId xmlns:a16="http://schemas.microsoft.com/office/drawing/2014/main" xmlns="" id="{92F34771-D68D-46AC-B4A0-ED6DBA971AE1}"/>
            </a:ext>
          </a:extLst>
        </xdr:cNvPr>
        <xdr:cNvSpPr/>
      </xdr:nvSpPr>
      <xdr:spPr>
        <a:xfrm>
          <a:off x="45847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76035</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DD06D6AA-1444-4D5F-A2BD-06A62E0467C0}"/>
            </a:ext>
          </a:extLst>
        </xdr:cNvPr>
        <xdr:cNvSpPr txBox="1"/>
      </xdr:nvSpPr>
      <xdr:spPr>
        <a:xfrm>
          <a:off x="4673600" y="624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89081</xdr:rowOff>
    </xdr:from>
    <xdr:to>
      <xdr:col>20</xdr:col>
      <xdr:colOff>38100</xdr:colOff>
      <xdr:row>38</xdr:row>
      <xdr:rowOff>19231</xdr:rowOff>
    </xdr:to>
    <xdr:sp macro="" textlink="">
      <xdr:nvSpPr>
        <xdr:cNvPr id="74" name="楕円 73">
          <a:extLst>
            <a:ext uri="{FF2B5EF4-FFF2-40B4-BE49-F238E27FC236}">
              <a16:creationId xmlns:a16="http://schemas.microsoft.com/office/drawing/2014/main" xmlns="" id="{FEFB20B8-B459-4896-B585-96782D9A7560}"/>
            </a:ext>
          </a:extLst>
        </xdr:cNvPr>
        <xdr:cNvSpPr/>
      </xdr:nvSpPr>
      <xdr:spPr>
        <a:xfrm>
          <a:off x="3746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103958</xdr:rowOff>
    </xdr:from>
    <xdr:to>
      <xdr:col>24</xdr:col>
      <xdr:colOff>63500</xdr:colOff>
      <xdr:row>37</xdr:row>
      <xdr:rowOff>139881</xdr:rowOff>
    </xdr:to>
    <xdr:cxnSp macro="">
      <xdr:nvCxnSpPr>
        <xdr:cNvPr id="75" name="直線コネクタ 74">
          <a:extLst>
            <a:ext uri="{FF2B5EF4-FFF2-40B4-BE49-F238E27FC236}">
              <a16:creationId xmlns:a16="http://schemas.microsoft.com/office/drawing/2014/main" xmlns="" id="{38BB544E-97E4-4DC9-969E-3DFC3329C3BF}"/>
            </a:ext>
          </a:extLst>
        </xdr:cNvPr>
        <xdr:cNvCxnSpPr/>
      </xdr:nvCxnSpPr>
      <xdr:spPr>
        <a:xfrm flipV="1">
          <a:off x="3797300" y="644760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6" name="楕円 75">
          <a:extLst>
            <a:ext uri="{FF2B5EF4-FFF2-40B4-BE49-F238E27FC236}">
              <a16:creationId xmlns:a16="http://schemas.microsoft.com/office/drawing/2014/main" xmlns="" id="{9D4FD158-299E-4743-983A-328692775450}"/>
            </a:ext>
          </a:extLst>
        </xdr:cNvPr>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130084</xdr:rowOff>
    </xdr:from>
    <xdr:to>
      <xdr:col>19</xdr:col>
      <xdr:colOff>177800</xdr:colOff>
      <xdr:row>37</xdr:row>
      <xdr:rowOff>139881</xdr:rowOff>
    </xdr:to>
    <xdr:cxnSp macro="">
      <xdr:nvCxnSpPr>
        <xdr:cNvPr id="77" name="直線コネクタ 76">
          <a:extLst>
            <a:ext uri="{FF2B5EF4-FFF2-40B4-BE49-F238E27FC236}">
              <a16:creationId xmlns:a16="http://schemas.microsoft.com/office/drawing/2014/main" xmlns="" id="{FA2B8ED9-6107-4D87-B561-A2C083A354A1}"/>
            </a:ext>
          </a:extLst>
        </xdr:cNvPr>
        <xdr:cNvCxnSpPr/>
      </xdr:nvCxnSpPr>
      <xdr:spPr>
        <a:xfrm>
          <a:off x="2908300" y="64737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78" name="n_1aveValue【図書館】&#10;有形固定資産減価償却率">
          <a:extLst>
            <a:ext uri="{FF2B5EF4-FFF2-40B4-BE49-F238E27FC236}">
              <a16:creationId xmlns:a16="http://schemas.microsoft.com/office/drawing/2014/main" xmlns="" id="{62AE5A13-21B5-47E6-AC6F-935815E0B42E}"/>
            </a:ext>
          </a:extLst>
        </xdr:cNvPr>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79" name="n_2aveValue【図書館】&#10;有形固定資産減価償却率">
          <a:extLst>
            <a:ext uri="{FF2B5EF4-FFF2-40B4-BE49-F238E27FC236}">
              <a16:creationId xmlns:a16="http://schemas.microsoft.com/office/drawing/2014/main" xmlns="" id="{EFD52A36-B49C-4476-9EB2-EA6D36A51F1E}"/>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0" name="n_3aveValue【図書館】&#10;有形固定資産減価償却率">
          <a:extLst>
            <a:ext uri="{FF2B5EF4-FFF2-40B4-BE49-F238E27FC236}">
              <a16:creationId xmlns:a16="http://schemas.microsoft.com/office/drawing/2014/main" xmlns="" id="{C9A34F99-B90D-4B88-8390-BDE4AFFEB8D7}"/>
            </a:ext>
          </a:extLst>
        </xdr:cNvPr>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35758</xdr:rowOff>
    </xdr:from>
    <xdr:ext cx="405111" cy="259045"/>
    <xdr:sp macro="" textlink="">
      <xdr:nvSpPr>
        <xdr:cNvPr id="81" name="n_1mainValue【図書館】&#10;有形固定資産減価償却率">
          <a:extLst>
            <a:ext uri="{FF2B5EF4-FFF2-40B4-BE49-F238E27FC236}">
              <a16:creationId xmlns:a16="http://schemas.microsoft.com/office/drawing/2014/main" xmlns="" id="{33F8208E-2B55-4402-B858-F224C8631A09}"/>
            </a:ext>
          </a:extLst>
        </xdr:cNvPr>
        <xdr:cNvSpPr txBox="1"/>
      </xdr:nvSpPr>
      <xdr:spPr>
        <a:xfrm>
          <a:off x="35820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82" name="n_2mainValue【図書館】&#10;有形固定資産減価償却率">
          <a:extLst>
            <a:ext uri="{FF2B5EF4-FFF2-40B4-BE49-F238E27FC236}">
              <a16:creationId xmlns:a16="http://schemas.microsoft.com/office/drawing/2014/main" xmlns="" id="{B2B2D263-4C1D-4594-B175-52DF1EB0B82F}"/>
            </a:ext>
          </a:extLst>
        </xdr:cNvPr>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xmlns="" id="{4B4741B6-94AE-4356-AFC8-59470E8864C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xmlns="" id="{30A63E46-B3A7-4E55-B9A3-6AE413A4321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xmlns="" id="{3FFED26F-F00D-44C7-8E9C-3EBF10A507B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xmlns="" id="{EA6634EB-9C18-4082-AE44-2AD9615B2C8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xmlns="" id="{9BC6D213-E094-4EB2-8E67-A5A567D5B35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xmlns="" id="{180368E4-604B-41E2-AAE7-13ACAB6B521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xmlns="" id="{B6AFB865-7163-49F7-929D-FB60D7AB1CA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xmlns="" id="{07AE30C0-136F-43C6-83B5-606C529C375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xmlns="" id="{B7E945FA-BEE0-4B6F-BFAC-D0366BD2AC8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xmlns="" id="{25EC434A-4527-446F-90AE-BCD025887D1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xmlns="" id="{047B2422-2446-46F4-B48D-27AC8AC9027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xmlns="" id="{2D264DC0-C5DA-4272-A3BB-E27DB6B99C5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xmlns="" id="{0CF141F8-B59A-48A1-A506-F2666D9D93D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a:extLst>
            <a:ext uri="{FF2B5EF4-FFF2-40B4-BE49-F238E27FC236}">
              <a16:creationId xmlns:a16="http://schemas.microsoft.com/office/drawing/2014/main" xmlns="" id="{D1937C56-AE6E-460B-B975-A682A441AA11}"/>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xmlns="" id="{447D4A74-E452-4B7D-BF11-A6B34D5C487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a:extLst>
            <a:ext uri="{FF2B5EF4-FFF2-40B4-BE49-F238E27FC236}">
              <a16:creationId xmlns:a16="http://schemas.microsoft.com/office/drawing/2014/main" xmlns="" id="{E03C224C-9C57-4750-A43B-87F077A53F79}"/>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xmlns="" id="{5DED726B-DB74-46A4-8300-574BEBF9DB7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a:extLst>
            <a:ext uri="{FF2B5EF4-FFF2-40B4-BE49-F238E27FC236}">
              <a16:creationId xmlns:a16="http://schemas.microsoft.com/office/drawing/2014/main" xmlns="" id="{54EA28D3-0601-44C9-BB70-624D7DFE96D3}"/>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xmlns="" id="{C9EC4743-1286-4C5E-BE45-D1E9E31BEBF1}"/>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a:extLst>
            <a:ext uri="{FF2B5EF4-FFF2-40B4-BE49-F238E27FC236}">
              <a16:creationId xmlns:a16="http://schemas.microsoft.com/office/drawing/2014/main" xmlns="" id="{7DDC6542-F77B-4196-8EA0-E1AFAA3FD785}"/>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xmlns="" id="{C9D0EC43-35DC-41EB-B5F9-DD4695EB7DBF}"/>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a:extLst>
            <a:ext uri="{FF2B5EF4-FFF2-40B4-BE49-F238E27FC236}">
              <a16:creationId xmlns:a16="http://schemas.microsoft.com/office/drawing/2014/main" xmlns="" id="{2FB2DFC8-6340-4B54-99C4-D8C477320372}"/>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xmlns="" id="{50FA8806-B1D4-41F3-B901-0C0B8B3934D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xmlns="" id="{4FE45FBE-42FE-42F2-AE84-2872B639DB0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xmlns="" id="{F85AABC4-C973-471B-8399-708AD819259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8" name="直線コネクタ 107">
          <a:extLst>
            <a:ext uri="{FF2B5EF4-FFF2-40B4-BE49-F238E27FC236}">
              <a16:creationId xmlns:a16="http://schemas.microsoft.com/office/drawing/2014/main" xmlns="" id="{21057704-4837-48FE-9129-F11CC94AA9FE}"/>
            </a:ext>
          </a:extLst>
        </xdr:cNvPr>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9" name="【図書館】&#10;一人当たり面積最小値テキスト">
          <a:extLst>
            <a:ext uri="{FF2B5EF4-FFF2-40B4-BE49-F238E27FC236}">
              <a16:creationId xmlns:a16="http://schemas.microsoft.com/office/drawing/2014/main" xmlns="" id="{F0F37C72-4401-47DB-9801-3A44B043402F}"/>
            </a:ext>
          </a:extLst>
        </xdr:cNvPr>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0" name="直線コネクタ 109">
          <a:extLst>
            <a:ext uri="{FF2B5EF4-FFF2-40B4-BE49-F238E27FC236}">
              <a16:creationId xmlns:a16="http://schemas.microsoft.com/office/drawing/2014/main" xmlns="" id="{BB133E24-7C97-4662-98DB-F89AEF77D16D}"/>
            </a:ext>
          </a:extLst>
        </xdr:cNvPr>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1" name="【図書館】&#10;一人当たり面積最大値テキスト">
          <a:extLst>
            <a:ext uri="{FF2B5EF4-FFF2-40B4-BE49-F238E27FC236}">
              <a16:creationId xmlns:a16="http://schemas.microsoft.com/office/drawing/2014/main" xmlns="" id="{3689A1BB-F779-484D-B431-3BD5869B6302}"/>
            </a:ext>
          </a:extLst>
        </xdr:cNvPr>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2" name="直線コネクタ 111">
          <a:extLst>
            <a:ext uri="{FF2B5EF4-FFF2-40B4-BE49-F238E27FC236}">
              <a16:creationId xmlns:a16="http://schemas.microsoft.com/office/drawing/2014/main" xmlns="" id="{C202C076-51F9-4866-9DD6-BBFD01C80434}"/>
            </a:ext>
          </a:extLst>
        </xdr:cNvPr>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3" name="【図書館】&#10;一人当たり面積平均値テキスト">
          <a:extLst>
            <a:ext uri="{FF2B5EF4-FFF2-40B4-BE49-F238E27FC236}">
              <a16:creationId xmlns:a16="http://schemas.microsoft.com/office/drawing/2014/main" xmlns="" id="{32B8CE86-5BF1-4A14-9E52-8CAF95272F2F}"/>
            </a:ext>
          </a:extLst>
        </xdr:cNvPr>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4" name="フローチャート: 判断 113">
          <a:extLst>
            <a:ext uri="{FF2B5EF4-FFF2-40B4-BE49-F238E27FC236}">
              <a16:creationId xmlns:a16="http://schemas.microsoft.com/office/drawing/2014/main" xmlns="" id="{C7D426F8-86D5-4E69-BF77-54C46376E5F9}"/>
            </a:ext>
          </a:extLst>
        </xdr:cNvPr>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5" name="フローチャート: 判断 114">
          <a:extLst>
            <a:ext uri="{FF2B5EF4-FFF2-40B4-BE49-F238E27FC236}">
              <a16:creationId xmlns:a16="http://schemas.microsoft.com/office/drawing/2014/main" xmlns="" id="{9E7CDB9D-FE2B-402F-9495-DD3066F62D9A}"/>
            </a:ext>
          </a:extLst>
        </xdr:cNvPr>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a:extLst>
            <a:ext uri="{FF2B5EF4-FFF2-40B4-BE49-F238E27FC236}">
              <a16:creationId xmlns:a16="http://schemas.microsoft.com/office/drawing/2014/main" xmlns="" id="{7987E996-246B-4BB8-8784-E1513648AB66}"/>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17" name="フローチャート: 判断 116">
          <a:extLst>
            <a:ext uri="{FF2B5EF4-FFF2-40B4-BE49-F238E27FC236}">
              <a16:creationId xmlns:a16="http://schemas.microsoft.com/office/drawing/2014/main" xmlns="" id="{974608DD-1910-4F9A-9D54-9AFED17BF77A}"/>
            </a:ext>
          </a:extLst>
        </xdr:cNvPr>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7A738C27-0BE6-46B6-8F03-0D6B74238D6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C6D2897E-8858-4055-A695-01967B7B7C2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D842C2ED-B0B5-4F25-A0D9-D0317C87E08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E11B19D7-0886-4588-9956-7BF155B4155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A9F1D69A-4F6F-4CDD-BA95-78DB76A942E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47172</xdr:rowOff>
    </xdr:from>
    <xdr:to>
      <xdr:col>55</xdr:col>
      <xdr:colOff>50800</xdr:colOff>
      <xdr:row>40</xdr:row>
      <xdr:rowOff>148772</xdr:rowOff>
    </xdr:to>
    <xdr:sp macro="" textlink="">
      <xdr:nvSpPr>
        <xdr:cNvPr id="123" name="楕円 122">
          <a:extLst>
            <a:ext uri="{FF2B5EF4-FFF2-40B4-BE49-F238E27FC236}">
              <a16:creationId xmlns:a16="http://schemas.microsoft.com/office/drawing/2014/main" xmlns="" id="{B63713CE-7F2B-4C83-80D6-351515E329D8}"/>
            </a:ext>
          </a:extLst>
        </xdr:cNvPr>
        <xdr:cNvSpPr/>
      </xdr:nvSpPr>
      <xdr:spPr>
        <a:xfrm>
          <a:off x="104267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25599</xdr:rowOff>
    </xdr:from>
    <xdr:ext cx="469744" cy="259045"/>
    <xdr:sp macro="" textlink="">
      <xdr:nvSpPr>
        <xdr:cNvPr id="124" name="【図書館】&#10;一人当たり面積該当値テキスト">
          <a:extLst>
            <a:ext uri="{FF2B5EF4-FFF2-40B4-BE49-F238E27FC236}">
              <a16:creationId xmlns:a16="http://schemas.microsoft.com/office/drawing/2014/main" xmlns="" id="{B09676E7-1FF6-4B4B-8D22-6809D0C377F0}"/>
            </a:ext>
          </a:extLst>
        </xdr:cNvPr>
        <xdr:cNvSpPr txBox="1"/>
      </xdr:nvSpPr>
      <xdr:spPr>
        <a:xfrm>
          <a:off x="10515600" y="688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47172</xdr:rowOff>
    </xdr:from>
    <xdr:to>
      <xdr:col>50</xdr:col>
      <xdr:colOff>165100</xdr:colOff>
      <xdr:row>40</xdr:row>
      <xdr:rowOff>148772</xdr:rowOff>
    </xdr:to>
    <xdr:sp macro="" textlink="">
      <xdr:nvSpPr>
        <xdr:cNvPr id="125" name="楕円 124">
          <a:extLst>
            <a:ext uri="{FF2B5EF4-FFF2-40B4-BE49-F238E27FC236}">
              <a16:creationId xmlns:a16="http://schemas.microsoft.com/office/drawing/2014/main" xmlns="" id="{3175784A-3569-4330-883A-FB203232170A}"/>
            </a:ext>
          </a:extLst>
        </xdr:cNvPr>
        <xdr:cNvSpPr/>
      </xdr:nvSpPr>
      <xdr:spPr>
        <a:xfrm>
          <a:off x="95885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97972</xdr:rowOff>
    </xdr:from>
    <xdr:to>
      <xdr:col>55</xdr:col>
      <xdr:colOff>0</xdr:colOff>
      <xdr:row>40</xdr:row>
      <xdr:rowOff>97972</xdr:rowOff>
    </xdr:to>
    <xdr:cxnSp macro="">
      <xdr:nvCxnSpPr>
        <xdr:cNvPr id="126" name="直線コネクタ 125">
          <a:extLst>
            <a:ext uri="{FF2B5EF4-FFF2-40B4-BE49-F238E27FC236}">
              <a16:creationId xmlns:a16="http://schemas.microsoft.com/office/drawing/2014/main" xmlns="" id="{2672E94B-25CC-45FF-AA73-D750D2C48ABD}"/>
            </a:ext>
          </a:extLst>
        </xdr:cNvPr>
        <xdr:cNvCxnSpPr/>
      </xdr:nvCxnSpPr>
      <xdr:spPr>
        <a:xfrm>
          <a:off x="9639300" y="6955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47172</xdr:rowOff>
    </xdr:from>
    <xdr:to>
      <xdr:col>46</xdr:col>
      <xdr:colOff>38100</xdr:colOff>
      <xdr:row>40</xdr:row>
      <xdr:rowOff>148772</xdr:rowOff>
    </xdr:to>
    <xdr:sp macro="" textlink="">
      <xdr:nvSpPr>
        <xdr:cNvPr id="127" name="楕円 126">
          <a:extLst>
            <a:ext uri="{FF2B5EF4-FFF2-40B4-BE49-F238E27FC236}">
              <a16:creationId xmlns:a16="http://schemas.microsoft.com/office/drawing/2014/main" xmlns="" id="{A8591014-8E49-4608-BCFD-8E3FEEDB501B}"/>
            </a:ext>
          </a:extLst>
        </xdr:cNvPr>
        <xdr:cNvSpPr/>
      </xdr:nvSpPr>
      <xdr:spPr>
        <a:xfrm>
          <a:off x="86995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97972</xdr:rowOff>
    </xdr:from>
    <xdr:to>
      <xdr:col>50</xdr:col>
      <xdr:colOff>114300</xdr:colOff>
      <xdr:row>40</xdr:row>
      <xdr:rowOff>97972</xdr:rowOff>
    </xdr:to>
    <xdr:cxnSp macro="">
      <xdr:nvCxnSpPr>
        <xdr:cNvPr id="128" name="直線コネクタ 127">
          <a:extLst>
            <a:ext uri="{FF2B5EF4-FFF2-40B4-BE49-F238E27FC236}">
              <a16:creationId xmlns:a16="http://schemas.microsoft.com/office/drawing/2014/main" xmlns="" id="{B9E70A19-7C72-4EDF-B0F1-8D10523A0282}"/>
            </a:ext>
          </a:extLst>
        </xdr:cNvPr>
        <xdr:cNvCxnSpPr/>
      </xdr:nvCxnSpPr>
      <xdr:spPr>
        <a:xfrm>
          <a:off x="8750300" y="6955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29" name="n_1aveValue【図書館】&#10;一人当たり面積">
          <a:extLst>
            <a:ext uri="{FF2B5EF4-FFF2-40B4-BE49-F238E27FC236}">
              <a16:creationId xmlns:a16="http://schemas.microsoft.com/office/drawing/2014/main" xmlns="" id="{0ABE9EFB-F891-462B-B5F8-E021AE7743B9}"/>
            </a:ext>
          </a:extLst>
        </xdr:cNvPr>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0" name="n_2aveValue【図書館】&#10;一人当たり面積">
          <a:extLst>
            <a:ext uri="{FF2B5EF4-FFF2-40B4-BE49-F238E27FC236}">
              <a16:creationId xmlns:a16="http://schemas.microsoft.com/office/drawing/2014/main" xmlns="" id="{ADA59D49-B73D-46B8-BAE0-F821EB283C38}"/>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1" name="n_3aveValue【図書館】&#10;一人当たり面積">
          <a:extLst>
            <a:ext uri="{FF2B5EF4-FFF2-40B4-BE49-F238E27FC236}">
              <a16:creationId xmlns:a16="http://schemas.microsoft.com/office/drawing/2014/main" xmlns="" id="{95B543AE-3926-4B5A-B806-E8B6C3F3E72F}"/>
            </a:ext>
          </a:extLst>
        </xdr:cNvPr>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139899</xdr:rowOff>
    </xdr:from>
    <xdr:ext cx="469744" cy="259045"/>
    <xdr:sp macro="" textlink="">
      <xdr:nvSpPr>
        <xdr:cNvPr id="132" name="n_1mainValue【図書館】&#10;一人当たり面積">
          <a:extLst>
            <a:ext uri="{FF2B5EF4-FFF2-40B4-BE49-F238E27FC236}">
              <a16:creationId xmlns:a16="http://schemas.microsoft.com/office/drawing/2014/main" xmlns="" id="{06257B82-A01F-4C2E-9527-B5D9DD27990E}"/>
            </a:ext>
          </a:extLst>
        </xdr:cNvPr>
        <xdr:cNvSpPr txBox="1"/>
      </xdr:nvSpPr>
      <xdr:spPr>
        <a:xfrm>
          <a:off x="93917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139899</xdr:rowOff>
    </xdr:from>
    <xdr:ext cx="469744" cy="259045"/>
    <xdr:sp macro="" textlink="">
      <xdr:nvSpPr>
        <xdr:cNvPr id="133" name="n_2mainValue【図書館】&#10;一人当たり面積">
          <a:extLst>
            <a:ext uri="{FF2B5EF4-FFF2-40B4-BE49-F238E27FC236}">
              <a16:creationId xmlns:a16="http://schemas.microsoft.com/office/drawing/2014/main" xmlns="" id="{498EA1C7-5040-4752-A72C-5504782293EE}"/>
            </a:ext>
          </a:extLst>
        </xdr:cNvPr>
        <xdr:cNvSpPr txBox="1"/>
      </xdr:nvSpPr>
      <xdr:spPr>
        <a:xfrm>
          <a:off x="8515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xmlns="" id="{E01E203A-E256-4805-B4FA-5D2D4BA76BF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xmlns="" id="{08F3A586-3504-483B-B416-258BF2E3505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xmlns="" id="{B9F3BFD5-9BC7-458E-901F-B83D3437861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xmlns="" id="{C5606467-6039-463F-8F21-549B082EE3F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xmlns="" id="{8FD51FB1-9E53-4A90-B684-BC075D80701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xmlns="" id="{1250EC17-FF04-45A0-9E45-8C2D4EC3552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xmlns="" id="{743D6BFE-E7B2-4672-A995-B67D172234F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xmlns="" id="{8F8A96CE-9A70-4B40-83A9-63E10EA43B5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xmlns="" id="{A83793A5-CE76-4A09-982E-5224A5D16B7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xmlns="" id="{68546079-5F05-460F-9E58-7BFF19BF2DB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a:extLst>
            <a:ext uri="{FF2B5EF4-FFF2-40B4-BE49-F238E27FC236}">
              <a16:creationId xmlns:a16="http://schemas.microsoft.com/office/drawing/2014/main" xmlns="" id="{FAF5DD1C-E5AF-4D8E-8BC0-6EAE0ED1E69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a:extLst>
            <a:ext uri="{FF2B5EF4-FFF2-40B4-BE49-F238E27FC236}">
              <a16:creationId xmlns:a16="http://schemas.microsoft.com/office/drawing/2014/main" xmlns="" id="{451B296D-143C-4692-AD22-4307C6B45676}"/>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a:extLst>
            <a:ext uri="{FF2B5EF4-FFF2-40B4-BE49-F238E27FC236}">
              <a16:creationId xmlns:a16="http://schemas.microsoft.com/office/drawing/2014/main" xmlns="" id="{F980FFC3-39E9-415A-A1DA-1EB93CDFFC35}"/>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a:extLst>
            <a:ext uri="{FF2B5EF4-FFF2-40B4-BE49-F238E27FC236}">
              <a16:creationId xmlns:a16="http://schemas.microsoft.com/office/drawing/2014/main" xmlns="" id="{9F73B84D-ED93-4BE5-985F-50F92CB21927}"/>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a:extLst>
            <a:ext uri="{FF2B5EF4-FFF2-40B4-BE49-F238E27FC236}">
              <a16:creationId xmlns:a16="http://schemas.microsoft.com/office/drawing/2014/main" xmlns="" id="{84A70649-E99B-4EFE-9CD9-E4EA6613D53E}"/>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a:extLst>
            <a:ext uri="{FF2B5EF4-FFF2-40B4-BE49-F238E27FC236}">
              <a16:creationId xmlns:a16="http://schemas.microsoft.com/office/drawing/2014/main" xmlns="" id="{AD0E5F67-93C2-4C68-8CC6-203847BB3F45}"/>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a:extLst>
            <a:ext uri="{FF2B5EF4-FFF2-40B4-BE49-F238E27FC236}">
              <a16:creationId xmlns:a16="http://schemas.microsoft.com/office/drawing/2014/main" xmlns="" id="{F32851F8-D2A9-4C0F-93A5-5FB8A6343587}"/>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a:extLst>
            <a:ext uri="{FF2B5EF4-FFF2-40B4-BE49-F238E27FC236}">
              <a16:creationId xmlns:a16="http://schemas.microsoft.com/office/drawing/2014/main" xmlns="" id="{4CF1007A-825D-4841-8E61-BC7C58105EAD}"/>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2" name="テキスト ボックス 151">
          <a:extLst>
            <a:ext uri="{FF2B5EF4-FFF2-40B4-BE49-F238E27FC236}">
              <a16:creationId xmlns:a16="http://schemas.microsoft.com/office/drawing/2014/main" xmlns="" id="{17D6CD13-8F57-439A-9A1F-58F18638E982}"/>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xmlns="" id="{F31A8072-3388-44DF-A6C9-5AA2471BBD1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xmlns="" id="{00B4C262-B6FD-4B53-A5A3-1C2756AD6F1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xmlns="" id="{E2E15438-3CA8-48E0-9174-E2FB1E868A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6" name="直線コネクタ 155">
          <a:extLst>
            <a:ext uri="{FF2B5EF4-FFF2-40B4-BE49-F238E27FC236}">
              <a16:creationId xmlns:a16="http://schemas.microsoft.com/office/drawing/2014/main" xmlns="" id="{A9F89D0E-21EB-4C07-A24B-17B4CF7328A1}"/>
            </a:ext>
          </a:extLst>
        </xdr:cNvPr>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xmlns="" id="{EFA143C1-EA9E-4A32-88B8-D4EB85959C71}"/>
            </a:ext>
          </a:extLst>
        </xdr:cNvPr>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8" name="直線コネクタ 157">
          <a:extLst>
            <a:ext uri="{FF2B5EF4-FFF2-40B4-BE49-F238E27FC236}">
              <a16:creationId xmlns:a16="http://schemas.microsoft.com/office/drawing/2014/main" xmlns="" id="{E6C80EDF-714F-4606-B219-46DB22E59F3C}"/>
            </a:ext>
          </a:extLst>
        </xdr:cNvPr>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xmlns="" id="{E12F51AD-A464-44CA-97E6-8CE433253A85}"/>
            </a:ext>
          </a:extLst>
        </xdr:cNvPr>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0" name="直線コネクタ 159">
          <a:extLst>
            <a:ext uri="{FF2B5EF4-FFF2-40B4-BE49-F238E27FC236}">
              <a16:creationId xmlns:a16="http://schemas.microsoft.com/office/drawing/2014/main" xmlns="" id="{0F70D427-4227-49B4-A810-32219C0AE5EA}"/>
            </a:ext>
          </a:extLst>
        </xdr:cNvPr>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xmlns="" id="{86FFEC2B-E2ED-45F2-977F-1F7BEB9D3AD2}"/>
            </a:ext>
          </a:extLst>
        </xdr:cNvPr>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2" name="フローチャート: 判断 161">
          <a:extLst>
            <a:ext uri="{FF2B5EF4-FFF2-40B4-BE49-F238E27FC236}">
              <a16:creationId xmlns:a16="http://schemas.microsoft.com/office/drawing/2014/main" xmlns="" id="{CEA29CBC-6EC3-4D41-9622-AD5933903276}"/>
            </a:ext>
          </a:extLst>
        </xdr:cNvPr>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3" name="フローチャート: 判断 162">
          <a:extLst>
            <a:ext uri="{FF2B5EF4-FFF2-40B4-BE49-F238E27FC236}">
              <a16:creationId xmlns:a16="http://schemas.microsoft.com/office/drawing/2014/main" xmlns="" id="{ED831247-6558-4C89-B1EE-1DBFF1116AD4}"/>
            </a:ext>
          </a:extLst>
        </xdr:cNvPr>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64" name="フローチャート: 判断 163">
          <a:extLst>
            <a:ext uri="{FF2B5EF4-FFF2-40B4-BE49-F238E27FC236}">
              <a16:creationId xmlns:a16="http://schemas.microsoft.com/office/drawing/2014/main" xmlns="" id="{54188960-9827-4A36-B18E-088EDC246E3E}"/>
            </a:ext>
          </a:extLst>
        </xdr:cNvPr>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65" name="フローチャート: 判断 164">
          <a:extLst>
            <a:ext uri="{FF2B5EF4-FFF2-40B4-BE49-F238E27FC236}">
              <a16:creationId xmlns:a16="http://schemas.microsoft.com/office/drawing/2014/main" xmlns="" id="{A0841C30-06BE-42BA-941A-F7840BDD29D1}"/>
            </a:ext>
          </a:extLst>
        </xdr:cNvPr>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ABAC7399-CAEB-4251-90E3-F7704520A02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A98B9BE4-8EDA-48AA-B1F1-F9E8B6F12B1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5EF20AA1-A9D7-4767-998E-E29C18A4F67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99637817-0DC1-45E9-86C6-15762C3B9C2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EBC8A3F2-270E-4051-88C2-FC73290AC81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xdr:rowOff>
    </xdr:from>
    <xdr:to>
      <xdr:col>24</xdr:col>
      <xdr:colOff>114300</xdr:colOff>
      <xdr:row>60</xdr:row>
      <xdr:rowOff>117094</xdr:rowOff>
    </xdr:to>
    <xdr:sp macro="" textlink="">
      <xdr:nvSpPr>
        <xdr:cNvPr id="171" name="楕円 170">
          <a:extLst>
            <a:ext uri="{FF2B5EF4-FFF2-40B4-BE49-F238E27FC236}">
              <a16:creationId xmlns:a16="http://schemas.microsoft.com/office/drawing/2014/main" xmlns="" id="{77DFDCF9-E184-4B21-8DBF-DBB25AF20586}"/>
            </a:ext>
          </a:extLst>
        </xdr:cNvPr>
        <xdr:cNvSpPr/>
      </xdr:nvSpPr>
      <xdr:spPr>
        <a:xfrm>
          <a:off x="45847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38371</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xmlns="" id="{2C7C1B9C-10D4-4C5A-AD4F-3B2DC4821370}"/>
            </a:ext>
          </a:extLst>
        </xdr:cNvPr>
        <xdr:cNvSpPr txBox="1"/>
      </xdr:nvSpPr>
      <xdr:spPr>
        <a:xfrm>
          <a:off x="4673600" y="1015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73" name="楕円 172">
          <a:extLst>
            <a:ext uri="{FF2B5EF4-FFF2-40B4-BE49-F238E27FC236}">
              <a16:creationId xmlns:a16="http://schemas.microsoft.com/office/drawing/2014/main" xmlns="" id="{B67A804C-2713-4FCA-BFAB-5F9114933659}"/>
            </a:ext>
          </a:extLst>
        </xdr:cNvPr>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66294</xdr:rowOff>
    </xdr:from>
    <xdr:to>
      <xdr:col>24</xdr:col>
      <xdr:colOff>63500</xdr:colOff>
      <xdr:row>60</xdr:row>
      <xdr:rowOff>125730</xdr:rowOff>
    </xdr:to>
    <xdr:cxnSp macro="">
      <xdr:nvCxnSpPr>
        <xdr:cNvPr id="174" name="直線コネクタ 173">
          <a:extLst>
            <a:ext uri="{FF2B5EF4-FFF2-40B4-BE49-F238E27FC236}">
              <a16:creationId xmlns:a16="http://schemas.microsoft.com/office/drawing/2014/main" xmlns="" id="{ABBC9756-6826-47AA-8F3E-B13E345C237D}"/>
            </a:ext>
          </a:extLst>
        </xdr:cNvPr>
        <xdr:cNvCxnSpPr/>
      </xdr:nvCxnSpPr>
      <xdr:spPr>
        <a:xfrm flipV="1">
          <a:off x="3797300" y="1035329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5" name="n_1aveValue【体育館・プール】&#10;有形固定資産減価償却率">
          <a:extLst>
            <a:ext uri="{FF2B5EF4-FFF2-40B4-BE49-F238E27FC236}">
              <a16:creationId xmlns:a16="http://schemas.microsoft.com/office/drawing/2014/main" xmlns="" id="{D09F1097-8029-48CC-934C-887B4117FC5D}"/>
            </a:ext>
          </a:extLst>
        </xdr:cNvPr>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140479</xdr:rowOff>
    </xdr:from>
    <xdr:ext cx="405111" cy="259045"/>
    <xdr:sp macro="" textlink="">
      <xdr:nvSpPr>
        <xdr:cNvPr id="176" name="n_2aveValue【体育館・プール】&#10;有形固定資産減価償却率">
          <a:extLst>
            <a:ext uri="{FF2B5EF4-FFF2-40B4-BE49-F238E27FC236}">
              <a16:creationId xmlns:a16="http://schemas.microsoft.com/office/drawing/2014/main" xmlns="" id="{BECDF586-53DC-4D91-98B2-15406E840190}"/>
            </a:ext>
          </a:extLst>
        </xdr:cNvPr>
        <xdr:cNvSpPr txBox="1"/>
      </xdr:nvSpPr>
      <xdr:spPr>
        <a:xfrm>
          <a:off x="27057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77" name="n_3aveValue【体育館・プール】&#10;有形固定資産減価償却率">
          <a:extLst>
            <a:ext uri="{FF2B5EF4-FFF2-40B4-BE49-F238E27FC236}">
              <a16:creationId xmlns:a16="http://schemas.microsoft.com/office/drawing/2014/main" xmlns="" id="{042A23DC-01CA-4761-9C67-2C6D18628808}"/>
            </a:ext>
          </a:extLst>
        </xdr:cNvPr>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21607</xdr:rowOff>
    </xdr:from>
    <xdr:ext cx="405111" cy="259045"/>
    <xdr:sp macro="" textlink="">
      <xdr:nvSpPr>
        <xdr:cNvPr id="178" name="n_1mainValue【体育館・プール】&#10;有形固定資産減価償却率">
          <a:extLst>
            <a:ext uri="{FF2B5EF4-FFF2-40B4-BE49-F238E27FC236}">
              <a16:creationId xmlns:a16="http://schemas.microsoft.com/office/drawing/2014/main" xmlns="" id="{45FECBF7-BB31-4C7A-88C9-4333D1EB00F3}"/>
            </a:ext>
          </a:extLst>
        </xdr:cNvPr>
        <xdr:cNvSpPr txBox="1"/>
      </xdr:nvSpPr>
      <xdr:spPr>
        <a:xfrm>
          <a:off x="3582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xmlns="" id="{81FF9016-5EB8-4557-87F4-8E0DD360CCC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xmlns="" id="{096DE623-60AD-4FB8-8C44-FFC1F2C0AFE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xmlns="" id="{2BFCA1E2-A29E-4CAE-8D72-230AD7EB9D9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xmlns="" id="{9F17833E-5086-453C-8C4E-26BC025D890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xmlns="" id="{0F5AF4C4-55A5-4561-8054-A75B5A1694E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xmlns="" id="{B5F45354-73E9-47A4-89E4-86E811051C9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xmlns="" id="{8524963E-9704-40CF-9DE7-69D8876564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xmlns="" id="{ACFE7D76-2321-4741-AC5E-6E53B3D837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xmlns="" id="{BCBB1DF1-6FDD-4F2A-8D43-B1105E654DD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xmlns="" id="{26BD5801-9571-432B-A8C8-5621F748783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xmlns="" id="{4F163DFA-12CA-49ED-8BDF-DDB714B2A9C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a:extLst>
            <a:ext uri="{FF2B5EF4-FFF2-40B4-BE49-F238E27FC236}">
              <a16:creationId xmlns:a16="http://schemas.microsoft.com/office/drawing/2014/main" xmlns="" id="{3851F934-CBB5-4EC9-B371-E69E5346543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xmlns="" id="{EE0C6157-955F-4529-8896-7CEC027A5EE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a:extLst>
            <a:ext uri="{FF2B5EF4-FFF2-40B4-BE49-F238E27FC236}">
              <a16:creationId xmlns:a16="http://schemas.microsoft.com/office/drawing/2014/main" xmlns="" id="{546A572D-124E-42BC-9488-4E4DE85BB07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xmlns="" id="{5C08738B-5D6E-4485-A235-9612DABA019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a:extLst>
            <a:ext uri="{FF2B5EF4-FFF2-40B4-BE49-F238E27FC236}">
              <a16:creationId xmlns:a16="http://schemas.microsoft.com/office/drawing/2014/main" xmlns="" id="{B001C93E-5B4B-49BA-870E-4DCF5BEA454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xmlns="" id="{2A29F11A-B130-46EE-9199-C66F11FA671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a:extLst>
            <a:ext uri="{FF2B5EF4-FFF2-40B4-BE49-F238E27FC236}">
              <a16:creationId xmlns:a16="http://schemas.microsoft.com/office/drawing/2014/main" xmlns="" id="{5132477C-F006-4530-8810-FBAD23B5BE4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xmlns="" id="{7A7BB05B-D9CF-41B5-8B78-A699FAB1006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a:extLst>
            <a:ext uri="{FF2B5EF4-FFF2-40B4-BE49-F238E27FC236}">
              <a16:creationId xmlns:a16="http://schemas.microsoft.com/office/drawing/2014/main" xmlns="" id="{5BA80353-F719-46FD-9D99-9D739AFDE62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xmlns="" id="{8F2D1853-B93E-4810-93BB-94C453AC744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a:extLst>
            <a:ext uri="{FF2B5EF4-FFF2-40B4-BE49-F238E27FC236}">
              <a16:creationId xmlns:a16="http://schemas.microsoft.com/office/drawing/2014/main" xmlns="" id="{FB3B0DD9-CEE0-4E61-A54E-0080F5690AC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a:extLst>
            <a:ext uri="{FF2B5EF4-FFF2-40B4-BE49-F238E27FC236}">
              <a16:creationId xmlns:a16="http://schemas.microsoft.com/office/drawing/2014/main" xmlns="" id="{E4EC8DCE-08FD-4158-B1FC-BF54293B2D9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2" name="直線コネクタ 201">
          <a:extLst>
            <a:ext uri="{FF2B5EF4-FFF2-40B4-BE49-F238E27FC236}">
              <a16:creationId xmlns:a16="http://schemas.microsoft.com/office/drawing/2014/main" xmlns="" id="{F808ED50-8C49-435B-B82E-490C16D32E4C}"/>
            </a:ext>
          </a:extLst>
        </xdr:cNvPr>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3" name="【体育館・プール】&#10;一人当たり面積最小値テキスト">
          <a:extLst>
            <a:ext uri="{FF2B5EF4-FFF2-40B4-BE49-F238E27FC236}">
              <a16:creationId xmlns:a16="http://schemas.microsoft.com/office/drawing/2014/main" xmlns="" id="{636ABD41-3867-4CD0-9A03-1A395689824C}"/>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04" name="直線コネクタ 203">
          <a:extLst>
            <a:ext uri="{FF2B5EF4-FFF2-40B4-BE49-F238E27FC236}">
              <a16:creationId xmlns:a16="http://schemas.microsoft.com/office/drawing/2014/main" xmlns="" id="{DC738BE6-6956-4584-83C5-DF4D8FFA1BAC}"/>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5" name="【体育館・プール】&#10;一人当たり面積最大値テキスト">
          <a:extLst>
            <a:ext uri="{FF2B5EF4-FFF2-40B4-BE49-F238E27FC236}">
              <a16:creationId xmlns:a16="http://schemas.microsoft.com/office/drawing/2014/main" xmlns="" id="{28449AFB-089A-4B28-AFC7-B0EBA314A277}"/>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6" name="直線コネクタ 205">
          <a:extLst>
            <a:ext uri="{FF2B5EF4-FFF2-40B4-BE49-F238E27FC236}">
              <a16:creationId xmlns:a16="http://schemas.microsoft.com/office/drawing/2014/main" xmlns="" id="{40BCAF35-6B46-4F7F-828F-D45F4DCFE6AE}"/>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07" name="【体育館・プール】&#10;一人当たり面積平均値テキスト">
          <a:extLst>
            <a:ext uri="{FF2B5EF4-FFF2-40B4-BE49-F238E27FC236}">
              <a16:creationId xmlns:a16="http://schemas.microsoft.com/office/drawing/2014/main" xmlns="" id="{D837EDA5-6404-4D6F-BEE3-1989EE06EBA3}"/>
            </a:ext>
          </a:extLst>
        </xdr:cNvPr>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08" name="フローチャート: 判断 207">
          <a:extLst>
            <a:ext uri="{FF2B5EF4-FFF2-40B4-BE49-F238E27FC236}">
              <a16:creationId xmlns:a16="http://schemas.microsoft.com/office/drawing/2014/main" xmlns="" id="{397F668B-AB50-4629-AC3D-92BE478EA53D}"/>
            </a:ext>
          </a:extLst>
        </xdr:cNvPr>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09" name="フローチャート: 判断 208">
          <a:extLst>
            <a:ext uri="{FF2B5EF4-FFF2-40B4-BE49-F238E27FC236}">
              <a16:creationId xmlns:a16="http://schemas.microsoft.com/office/drawing/2014/main" xmlns="" id="{9527AE1F-E199-492E-892B-41C7BA6B2868}"/>
            </a:ext>
          </a:extLst>
        </xdr:cNvPr>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10" name="フローチャート: 判断 209">
          <a:extLst>
            <a:ext uri="{FF2B5EF4-FFF2-40B4-BE49-F238E27FC236}">
              <a16:creationId xmlns:a16="http://schemas.microsoft.com/office/drawing/2014/main" xmlns="" id="{6EA671FF-47B0-4705-BA21-2F8F36BA66A6}"/>
            </a:ext>
          </a:extLst>
        </xdr:cNvPr>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11" name="フローチャート: 判断 210">
          <a:extLst>
            <a:ext uri="{FF2B5EF4-FFF2-40B4-BE49-F238E27FC236}">
              <a16:creationId xmlns:a16="http://schemas.microsoft.com/office/drawing/2014/main" xmlns="" id="{8BEAC3B5-D02A-4BED-9654-B92852199E31}"/>
            </a:ext>
          </a:extLst>
        </xdr:cNvPr>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xmlns="" id="{694C25D0-0772-4D2E-BFBB-0A7DBCDBF35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xmlns="" id="{69BC992E-A08B-4102-8A6B-0E46A5972C8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D9B89CA8-E18A-48F1-AE3F-6E642538143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097A1BDF-B8C6-473E-88B9-534FB45E5EF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90C7A4B0-5F57-4543-9B5B-65C3D1E014E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133350</xdr:rowOff>
    </xdr:from>
    <xdr:to>
      <xdr:col>55</xdr:col>
      <xdr:colOff>50800</xdr:colOff>
      <xdr:row>64</xdr:row>
      <xdr:rowOff>63500</xdr:rowOff>
    </xdr:to>
    <xdr:sp macro="" textlink="">
      <xdr:nvSpPr>
        <xdr:cNvPr id="217" name="楕円 216">
          <a:extLst>
            <a:ext uri="{FF2B5EF4-FFF2-40B4-BE49-F238E27FC236}">
              <a16:creationId xmlns:a16="http://schemas.microsoft.com/office/drawing/2014/main" xmlns="" id="{A0CA0ADA-4FEB-4711-96B4-91B22BD8463E}"/>
            </a:ext>
          </a:extLst>
        </xdr:cNvPr>
        <xdr:cNvSpPr/>
      </xdr:nvSpPr>
      <xdr:spPr>
        <a:xfrm>
          <a:off x="10426700" y="109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48277</xdr:rowOff>
    </xdr:from>
    <xdr:ext cx="469744" cy="259045"/>
    <xdr:sp macro="" textlink="">
      <xdr:nvSpPr>
        <xdr:cNvPr id="218" name="【体育館・プール】&#10;一人当たり面積該当値テキスト">
          <a:extLst>
            <a:ext uri="{FF2B5EF4-FFF2-40B4-BE49-F238E27FC236}">
              <a16:creationId xmlns:a16="http://schemas.microsoft.com/office/drawing/2014/main" xmlns="" id="{7D821B4E-2A39-42CF-9103-E59896BD8089}"/>
            </a:ext>
          </a:extLst>
        </xdr:cNvPr>
        <xdr:cNvSpPr txBox="1"/>
      </xdr:nvSpPr>
      <xdr:spPr>
        <a:xfrm>
          <a:off x="10515600"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133350</xdr:rowOff>
    </xdr:from>
    <xdr:to>
      <xdr:col>50</xdr:col>
      <xdr:colOff>165100</xdr:colOff>
      <xdr:row>64</xdr:row>
      <xdr:rowOff>63500</xdr:rowOff>
    </xdr:to>
    <xdr:sp macro="" textlink="">
      <xdr:nvSpPr>
        <xdr:cNvPr id="219" name="楕円 218">
          <a:extLst>
            <a:ext uri="{FF2B5EF4-FFF2-40B4-BE49-F238E27FC236}">
              <a16:creationId xmlns:a16="http://schemas.microsoft.com/office/drawing/2014/main" xmlns="" id="{31438C2C-32E3-4D0F-9A9D-0EE68068300D}"/>
            </a:ext>
          </a:extLst>
        </xdr:cNvPr>
        <xdr:cNvSpPr/>
      </xdr:nvSpPr>
      <xdr:spPr>
        <a:xfrm>
          <a:off x="9588500" y="109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12700</xdr:rowOff>
    </xdr:from>
    <xdr:to>
      <xdr:col>55</xdr:col>
      <xdr:colOff>0</xdr:colOff>
      <xdr:row>64</xdr:row>
      <xdr:rowOff>12700</xdr:rowOff>
    </xdr:to>
    <xdr:cxnSp macro="">
      <xdr:nvCxnSpPr>
        <xdr:cNvPr id="220" name="直線コネクタ 219">
          <a:extLst>
            <a:ext uri="{FF2B5EF4-FFF2-40B4-BE49-F238E27FC236}">
              <a16:creationId xmlns:a16="http://schemas.microsoft.com/office/drawing/2014/main" xmlns="" id="{599809C6-1116-4854-922B-FCA290F9D337}"/>
            </a:ext>
          </a:extLst>
        </xdr:cNvPr>
        <xdr:cNvCxnSpPr/>
      </xdr:nvCxnSpPr>
      <xdr:spPr>
        <a:xfrm>
          <a:off x="9639300" y="1098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21" name="n_1aveValue【体育館・プール】&#10;一人当たり面積">
          <a:extLst>
            <a:ext uri="{FF2B5EF4-FFF2-40B4-BE49-F238E27FC236}">
              <a16:creationId xmlns:a16="http://schemas.microsoft.com/office/drawing/2014/main" xmlns="" id="{B10135A3-80F0-428A-8D50-DFEEA257374C}"/>
            </a:ext>
          </a:extLst>
        </xdr:cNvPr>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22" name="n_2aveValue【体育館・プール】&#10;一人当たり面積">
          <a:extLst>
            <a:ext uri="{FF2B5EF4-FFF2-40B4-BE49-F238E27FC236}">
              <a16:creationId xmlns:a16="http://schemas.microsoft.com/office/drawing/2014/main" xmlns="" id="{D3447D03-274E-4E5F-83DE-E66436553334}"/>
            </a:ext>
          </a:extLst>
        </xdr:cNvPr>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23" name="n_3aveValue【体育館・プール】&#10;一人当たり面積">
          <a:extLst>
            <a:ext uri="{FF2B5EF4-FFF2-40B4-BE49-F238E27FC236}">
              <a16:creationId xmlns:a16="http://schemas.microsoft.com/office/drawing/2014/main" xmlns="" id="{DD6DE2A0-6241-4958-B920-1C82BF93E29A}"/>
            </a:ext>
          </a:extLst>
        </xdr:cNvPr>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54627</xdr:rowOff>
    </xdr:from>
    <xdr:ext cx="469744" cy="259045"/>
    <xdr:sp macro="" textlink="">
      <xdr:nvSpPr>
        <xdr:cNvPr id="224" name="n_1mainValue【体育館・プール】&#10;一人当たり面積">
          <a:extLst>
            <a:ext uri="{FF2B5EF4-FFF2-40B4-BE49-F238E27FC236}">
              <a16:creationId xmlns:a16="http://schemas.microsoft.com/office/drawing/2014/main" xmlns="" id="{86EFB10B-6FAD-4A77-9187-F0B2DC2EDBFA}"/>
            </a:ext>
          </a:extLst>
        </xdr:cNvPr>
        <xdr:cNvSpPr txBox="1"/>
      </xdr:nvSpPr>
      <xdr:spPr>
        <a:xfrm>
          <a:off x="9391727"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a:extLst>
            <a:ext uri="{FF2B5EF4-FFF2-40B4-BE49-F238E27FC236}">
              <a16:creationId xmlns:a16="http://schemas.microsoft.com/office/drawing/2014/main" xmlns="" id="{1C6F9B10-3813-4BB7-9DDF-D4170D510C8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a:extLst>
            <a:ext uri="{FF2B5EF4-FFF2-40B4-BE49-F238E27FC236}">
              <a16:creationId xmlns:a16="http://schemas.microsoft.com/office/drawing/2014/main" xmlns="" id="{6AEC9739-35B6-4A2F-8042-AD39CDC0827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a:extLst>
            <a:ext uri="{FF2B5EF4-FFF2-40B4-BE49-F238E27FC236}">
              <a16:creationId xmlns:a16="http://schemas.microsoft.com/office/drawing/2014/main" xmlns="" id="{4259B8DD-60FB-404C-B069-5FC6110D192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a:extLst>
            <a:ext uri="{FF2B5EF4-FFF2-40B4-BE49-F238E27FC236}">
              <a16:creationId xmlns:a16="http://schemas.microsoft.com/office/drawing/2014/main" xmlns="" id="{5BB6DD90-0E40-4610-A944-C1ABE2C1AE4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a:extLst>
            <a:ext uri="{FF2B5EF4-FFF2-40B4-BE49-F238E27FC236}">
              <a16:creationId xmlns:a16="http://schemas.microsoft.com/office/drawing/2014/main" xmlns="" id="{118B0C50-2EA3-479B-888A-58268F6179D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a:extLst>
            <a:ext uri="{FF2B5EF4-FFF2-40B4-BE49-F238E27FC236}">
              <a16:creationId xmlns:a16="http://schemas.microsoft.com/office/drawing/2014/main" xmlns="" id="{07490966-1DEF-4E76-B110-C15F43AEEB8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a:extLst>
            <a:ext uri="{FF2B5EF4-FFF2-40B4-BE49-F238E27FC236}">
              <a16:creationId xmlns:a16="http://schemas.microsoft.com/office/drawing/2014/main" xmlns="" id="{DE4F1B91-0C01-43E6-9FC6-957CBC22F5C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xmlns="" id="{25642D12-7120-4D8C-B4C8-38EE6D4A8D2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a:extLst>
            <a:ext uri="{FF2B5EF4-FFF2-40B4-BE49-F238E27FC236}">
              <a16:creationId xmlns:a16="http://schemas.microsoft.com/office/drawing/2014/main" xmlns="" id="{7927DBAC-CEB3-444E-80D6-21AF81628F5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a:extLst>
            <a:ext uri="{FF2B5EF4-FFF2-40B4-BE49-F238E27FC236}">
              <a16:creationId xmlns:a16="http://schemas.microsoft.com/office/drawing/2014/main" xmlns="" id="{2E6C2971-B28B-4EB9-A0BF-E187FD812E2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5" name="テキスト ボックス 234">
          <a:extLst>
            <a:ext uri="{FF2B5EF4-FFF2-40B4-BE49-F238E27FC236}">
              <a16:creationId xmlns:a16="http://schemas.microsoft.com/office/drawing/2014/main" xmlns="" id="{E2A07F09-14FD-4C4A-A770-F131A0EED2B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a:extLst>
            <a:ext uri="{FF2B5EF4-FFF2-40B4-BE49-F238E27FC236}">
              <a16:creationId xmlns:a16="http://schemas.microsoft.com/office/drawing/2014/main" xmlns="" id="{60417347-B9F5-45F4-A964-9BBF3D835DB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a:extLst>
            <a:ext uri="{FF2B5EF4-FFF2-40B4-BE49-F238E27FC236}">
              <a16:creationId xmlns:a16="http://schemas.microsoft.com/office/drawing/2014/main" xmlns="" id="{ABFCD42C-2E9D-43AB-A3D2-73D50B80E57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a:extLst>
            <a:ext uri="{FF2B5EF4-FFF2-40B4-BE49-F238E27FC236}">
              <a16:creationId xmlns:a16="http://schemas.microsoft.com/office/drawing/2014/main" xmlns="" id="{2A9317C9-11C5-4263-9979-728A27AC2E1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a:extLst>
            <a:ext uri="{FF2B5EF4-FFF2-40B4-BE49-F238E27FC236}">
              <a16:creationId xmlns:a16="http://schemas.microsoft.com/office/drawing/2014/main" xmlns="" id="{994CDFFA-D6C6-456F-AB6B-FCE1BC3B0F3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a:extLst>
            <a:ext uri="{FF2B5EF4-FFF2-40B4-BE49-F238E27FC236}">
              <a16:creationId xmlns:a16="http://schemas.microsoft.com/office/drawing/2014/main" xmlns="" id="{4E1741D5-43F4-457E-896E-E1ED35E0B04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a:extLst>
            <a:ext uri="{FF2B5EF4-FFF2-40B4-BE49-F238E27FC236}">
              <a16:creationId xmlns:a16="http://schemas.microsoft.com/office/drawing/2014/main" xmlns="" id="{44F05A43-D231-47A1-AF18-68BBE738838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a:extLst>
            <a:ext uri="{FF2B5EF4-FFF2-40B4-BE49-F238E27FC236}">
              <a16:creationId xmlns:a16="http://schemas.microsoft.com/office/drawing/2014/main" xmlns="" id="{004472E9-BFB7-4379-B225-E0A14521670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a:extLst>
            <a:ext uri="{FF2B5EF4-FFF2-40B4-BE49-F238E27FC236}">
              <a16:creationId xmlns:a16="http://schemas.microsoft.com/office/drawing/2014/main" xmlns="" id="{BBA9F988-2990-437F-BADA-7D327271400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a:extLst>
            <a:ext uri="{FF2B5EF4-FFF2-40B4-BE49-F238E27FC236}">
              <a16:creationId xmlns:a16="http://schemas.microsoft.com/office/drawing/2014/main" xmlns="" id="{191287FF-52AF-4C6A-BA46-5CB7B7DFE3B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5" name="テキスト ボックス 244">
          <a:extLst>
            <a:ext uri="{FF2B5EF4-FFF2-40B4-BE49-F238E27FC236}">
              <a16:creationId xmlns:a16="http://schemas.microsoft.com/office/drawing/2014/main" xmlns="" id="{29A0E0D5-AF5B-4042-9D69-BCCA3B8A4AF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a:extLst>
            <a:ext uri="{FF2B5EF4-FFF2-40B4-BE49-F238E27FC236}">
              <a16:creationId xmlns:a16="http://schemas.microsoft.com/office/drawing/2014/main" xmlns="" id="{78769434-7B19-4C03-B6A2-A47DF1277E2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a:extLst>
            <a:ext uri="{FF2B5EF4-FFF2-40B4-BE49-F238E27FC236}">
              <a16:creationId xmlns:a16="http://schemas.microsoft.com/office/drawing/2014/main" xmlns="" id="{66D51E15-D5AA-42B5-8C7B-897B41AC14C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福祉施設】&#10;有形固定資産減価償却率グラフ枠">
          <a:extLst>
            <a:ext uri="{FF2B5EF4-FFF2-40B4-BE49-F238E27FC236}">
              <a16:creationId xmlns:a16="http://schemas.microsoft.com/office/drawing/2014/main" xmlns="" id="{070A9F84-2180-4CE7-B3DB-B06670F310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49" name="直線コネクタ 248">
          <a:extLst>
            <a:ext uri="{FF2B5EF4-FFF2-40B4-BE49-F238E27FC236}">
              <a16:creationId xmlns:a16="http://schemas.microsoft.com/office/drawing/2014/main" xmlns="" id="{94CDE04C-34F4-4682-89C7-4C61B9082CBE}"/>
            </a:ext>
          </a:extLst>
        </xdr:cNvPr>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50" name="【福祉施設】&#10;有形固定資産減価償却率最小値テキスト">
          <a:extLst>
            <a:ext uri="{FF2B5EF4-FFF2-40B4-BE49-F238E27FC236}">
              <a16:creationId xmlns:a16="http://schemas.microsoft.com/office/drawing/2014/main" xmlns="" id="{5F35559F-EE28-40C1-940A-62390289B416}"/>
            </a:ext>
          </a:extLst>
        </xdr:cNvPr>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51" name="直線コネクタ 250">
          <a:extLst>
            <a:ext uri="{FF2B5EF4-FFF2-40B4-BE49-F238E27FC236}">
              <a16:creationId xmlns:a16="http://schemas.microsoft.com/office/drawing/2014/main" xmlns="" id="{F00596A6-0F6E-4A1C-85AC-F3F8A8EDCFD9}"/>
            </a:ext>
          </a:extLst>
        </xdr:cNvPr>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52" name="【福祉施設】&#10;有形固定資産減価償却率最大値テキスト">
          <a:extLst>
            <a:ext uri="{FF2B5EF4-FFF2-40B4-BE49-F238E27FC236}">
              <a16:creationId xmlns:a16="http://schemas.microsoft.com/office/drawing/2014/main" xmlns="" id="{DB1FF743-ABAD-4CD5-B324-50CB48982469}"/>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53" name="直線コネクタ 252">
          <a:extLst>
            <a:ext uri="{FF2B5EF4-FFF2-40B4-BE49-F238E27FC236}">
              <a16:creationId xmlns:a16="http://schemas.microsoft.com/office/drawing/2014/main" xmlns="" id="{989C41A4-CFA8-4814-9BAA-C09506A3BB39}"/>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54" name="【福祉施設】&#10;有形固定資産減価償却率平均値テキスト">
          <a:extLst>
            <a:ext uri="{FF2B5EF4-FFF2-40B4-BE49-F238E27FC236}">
              <a16:creationId xmlns:a16="http://schemas.microsoft.com/office/drawing/2014/main" xmlns="" id="{E58D02A9-60BE-447D-8917-3AC78FC9C3D3}"/>
            </a:ext>
          </a:extLst>
        </xdr:cNvPr>
        <xdr:cNvSpPr txBox="1"/>
      </xdr:nvSpPr>
      <xdr:spPr>
        <a:xfrm>
          <a:off x="4673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55" name="フローチャート: 判断 254">
          <a:extLst>
            <a:ext uri="{FF2B5EF4-FFF2-40B4-BE49-F238E27FC236}">
              <a16:creationId xmlns:a16="http://schemas.microsoft.com/office/drawing/2014/main" xmlns="" id="{6012F362-E066-4500-BF50-1E674E065846}"/>
            </a:ext>
          </a:extLst>
        </xdr:cNvPr>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56" name="フローチャート: 判断 255">
          <a:extLst>
            <a:ext uri="{FF2B5EF4-FFF2-40B4-BE49-F238E27FC236}">
              <a16:creationId xmlns:a16="http://schemas.microsoft.com/office/drawing/2014/main" xmlns="" id="{7782BB94-A201-42F4-9F75-9F0B70BEF13A}"/>
            </a:ext>
          </a:extLst>
        </xdr:cNvPr>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57" name="フローチャート: 判断 256">
          <a:extLst>
            <a:ext uri="{FF2B5EF4-FFF2-40B4-BE49-F238E27FC236}">
              <a16:creationId xmlns:a16="http://schemas.microsoft.com/office/drawing/2014/main" xmlns="" id="{2DDEB5B7-85FC-4307-9006-18B4B4578504}"/>
            </a:ext>
          </a:extLst>
        </xdr:cNvPr>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58" name="フローチャート: 判断 257">
          <a:extLst>
            <a:ext uri="{FF2B5EF4-FFF2-40B4-BE49-F238E27FC236}">
              <a16:creationId xmlns:a16="http://schemas.microsoft.com/office/drawing/2014/main" xmlns="" id="{6FD38142-A3A4-4608-8716-8ADB3E9579C7}"/>
            </a:ext>
          </a:extLst>
        </xdr:cNvPr>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xmlns="" id="{101C8362-F08D-4802-B127-6A9B1FF8AFB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xmlns="" id="{A77EA111-FCAD-42AE-99E3-378E1BA299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xmlns="" id="{F1616E62-E113-4C01-BACA-9FAADD5133B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xmlns="" id="{AC3B214B-8957-4F87-91B2-1162DEF6990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540EACF5-74A4-4EB3-AEA7-6A1BC25C8E7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97789</xdr:rowOff>
    </xdr:from>
    <xdr:to>
      <xdr:col>24</xdr:col>
      <xdr:colOff>114300</xdr:colOff>
      <xdr:row>84</xdr:row>
      <xdr:rowOff>27939</xdr:rowOff>
    </xdr:to>
    <xdr:sp macro="" textlink="">
      <xdr:nvSpPr>
        <xdr:cNvPr id="264" name="楕円 263">
          <a:extLst>
            <a:ext uri="{FF2B5EF4-FFF2-40B4-BE49-F238E27FC236}">
              <a16:creationId xmlns:a16="http://schemas.microsoft.com/office/drawing/2014/main" xmlns="" id="{A9C70575-658A-4BDE-B3EA-ADE644271BC7}"/>
            </a:ext>
          </a:extLst>
        </xdr:cNvPr>
        <xdr:cNvSpPr/>
      </xdr:nvSpPr>
      <xdr:spPr>
        <a:xfrm>
          <a:off x="4584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76216</xdr:rowOff>
    </xdr:from>
    <xdr:ext cx="405111" cy="259045"/>
    <xdr:sp macro="" textlink="">
      <xdr:nvSpPr>
        <xdr:cNvPr id="265" name="【福祉施設】&#10;有形固定資産減価償却率該当値テキスト">
          <a:extLst>
            <a:ext uri="{FF2B5EF4-FFF2-40B4-BE49-F238E27FC236}">
              <a16:creationId xmlns:a16="http://schemas.microsoft.com/office/drawing/2014/main" xmlns="" id="{D6CD1ABC-5635-4BF8-9B50-1F4557E1C7F8}"/>
            </a:ext>
          </a:extLst>
        </xdr:cNvPr>
        <xdr:cNvSpPr txBox="1"/>
      </xdr:nvSpPr>
      <xdr:spPr>
        <a:xfrm>
          <a:off x="46736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139700</xdr:rowOff>
    </xdr:from>
    <xdr:to>
      <xdr:col>20</xdr:col>
      <xdr:colOff>38100</xdr:colOff>
      <xdr:row>84</xdr:row>
      <xdr:rowOff>69850</xdr:rowOff>
    </xdr:to>
    <xdr:sp macro="" textlink="">
      <xdr:nvSpPr>
        <xdr:cNvPr id="266" name="楕円 265">
          <a:extLst>
            <a:ext uri="{FF2B5EF4-FFF2-40B4-BE49-F238E27FC236}">
              <a16:creationId xmlns:a16="http://schemas.microsoft.com/office/drawing/2014/main" xmlns="" id="{5E1DF9FA-4AA2-40F8-943A-22882D85F634}"/>
            </a:ext>
          </a:extLst>
        </xdr:cNvPr>
        <xdr:cNvSpPr/>
      </xdr:nvSpPr>
      <xdr:spPr>
        <a:xfrm>
          <a:off x="3746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148589</xdr:rowOff>
    </xdr:from>
    <xdr:to>
      <xdr:col>24</xdr:col>
      <xdr:colOff>63500</xdr:colOff>
      <xdr:row>84</xdr:row>
      <xdr:rowOff>19050</xdr:rowOff>
    </xdr:to>
    <xdr:cxnSp macro="">
      <xdr:nvCxnSpPr>
        <xdr:cNvPr id="267" name="直線コネクタ 266">
          <a:extLst>
            <a:ext uri="{FF2B5EF4-FFF2-40B4-BE49-F238E27FC236}">
              <a16:creationId xmlns:a16="http://schemas.microsoft.com/office/drawing/2014/main" xmlns="" id="{011CE5E4-58AD-4DDA-8A39-6E88C8C87B71}"/>
            </a:ext>
          </a:extLst>
        </xdr:cNvPr>
        <xdr:cNvCxnSpPr/>
      </xdr:nvCxnSpPr>
      <xdr:spPr>
        <a:xfrm flipV="1">
          <a:off x="3797300" y="143789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636</xdr:rowOff>
    </xdr:from>
    <xdr:to>
      <xdr:col>15</xdr:col>
      <xdr:colOff>101600</xdr:colOff>
      <xdr:row>84</xdr:row>
      <xdr:rowOff>102236</xdr:rowOff>
    </xdr:to>
    <xdr:sp macro="" textlink="">
      <xdr:nvSpPr>
        <xdr:cNvPr id="268" name="楕円 267">
          <a:extLst>
            <a:ext uri="{FF2B5EF4-FFF2-40B4-BE49-F238E27FC236}">
              <a16:creationId xmlns:a16="http://schemas.microsoft.com/office/drawing/2014/main" xmlns="" id="{D7DDCAAF-10F6-490E-8791-505F24C91EB9}"/>
            </a:ext>
          </a:extLst>
        </xdr:cNvPr>
        <xdr:cNvSpPr/>
      </xdr:nvSpPr>
      <xdr:spPr>
        <a:xfrm>
          <a:off x="2857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19050</xdr:rowOff>
    </xdr:from>
    <xdr:to>
      <xdr:col>19</xdr:col>
      <xdr:colOff>177800</xdr:colOff>
      <xdr:row>84</xdr:row>
      <xdr:rowOff>51436</xdr:rowOff>
    </xdr:to>
    <xdr:cxnSp macro="">
      <xdr:nvCxnSpPr>
        <xdr:cNvPr id="269" name="直線コネクタ 268">
          <a:extLst>
            <a:ext uri="{FF2B5EF4-FFF2-40B4-BE49-F238E27FC236}">
              <a16:creationId xmlns:a16="http://schemas.microsoft.com/office/drawing/2014/main" xmlns="" id="{D5D6E9DE-1450-493B-A1BA-D5417B21B99A}"/>
            </a:ext>
          </a:extLst>
        </xdr:cNvPr>
        <xdr:cNvCxnSpPr/>
      </xdr:nvCxnSpPr>
      <xdr:spPr>
        <a:xfrm flipV="1">
          <a:off x="2908300" y="144208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70" name="n_1aveValue【福祉施設】&#10;有形固定資産減価償却率">
          <a:extLst>
            <a:ext uri="{FF2B5EF4-FFF2-40B4-BE49-F238E27FC236}">
              <a16:creationId xmlns:a16="http://schemas.microsoft.com/office/drawing/2014/main" xmlns="" id="{E1E18EC4-1C9E-4FB0-B448-C517CD3C234B}"/>
            </a:ext>
          </a:extLst>
        </xdr:cNvPr>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71" name="n_2aveValue【福祉施設】&#10;有形固定資産減価償却率">
          <a:extLst>
            <a:ext uri="{FF2B5EF4-FFF2-40B4-BE49-F238E27FC236}">
              <a16:creationId xmlns:a16="http://schemas.microsoft.com/office/drawing/2014/main" xmlns="" id="{ADF851F6-ED6C-45EF-838B-16A6283653CF}"/>
            </a:ext>
          </a:extLst>
        </xdr:cNvPr>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72" name="n_3aveValue【福祉施設】&#10;有形固定資産減価償却率">
          <a:extLst>
            <a:ext uri="{FF2B5EF4-FFF2-40B4-BE49-F238E27FC236}">
              <a16:creationId xmlns:a16="http://schemas.microsoft.com/office/drawing/2014/main" xmlns="" id="{161F31AB-EF9E-458E-A5AD-21757D7DD1CF}"/>
            </a:ext>
          </a:extLst>
        </xdr:cNvPr>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60977</xdr:rowOff>
    </xdr:from>
    <xdr:ext cx="405111" cy="259045"/>
    <xdr:sp macro="" textlink="">
      <xdr:nvSpPr>
        <xdr:cNvPr id="273" name="n_1mainValue【福祉施設】&#10;有形固定資産減価償却率">
          <a:extLst>
            <a:ext uri="{FF2B5EF4-FFF2-40B4-BE49-F238E27FC236}">
              <a16:creationId xmlns:a16="http://schemas.microsoft.com/office/drawing/2014/main" xmlns="" id="{8C39679A-D265-41E7-90FB-EB68F4254017}"/>
            </a:ext>
          </a:extLst>
        </xdr:cNvPr>
        <xdr:cNvSpPr txBox="1"/>
      </xdr:nvSpPr>
      <xdr:spPr>
        <a:xfrm>
          <a:off x="35820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93363</xdr:rowOff>
    </xdr:from>
    <xdr:ext cx="405111" cy="259045"/>
    <xdr:sp macro="" textlink="">
      <xdr:nvSpPr>
        <xdr:cNvPr id="274" name="n_2mainValue【福祉施設】&#10;有形固定資産減価償却率">
          <a:extLst>
            <a:ext uri="{FF2B5EF4-FFF2-40B4-BE49-F238E27FC236}">
              <a16:creationId xmlns:a16="http://schemas.microsoft.com/office/drawing/2014/main" xmlns="" id="{26B4551E-CFC6-4D08-8414-FBA94BB29FFD}"/>
            </a:ext>
          </a:extLst>
        </xdr:cNvPr>
        <xdr:cNvSpPr txBox="1"/>
      </xdr:nvSpPr>
      <xdr:spPr>
        <a:xfrm>
          <a:off x="27057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xmlns="" id="{0927951B-2A31-4CAC-8A17-F0E52965FD1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xmlns="" id="{BB73DB35-6A30-4A52-889F-3291BFDABB9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xmlns="" id="{EAB3E73E-7C85-4288-BD65-42EAF03215E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xmlns="" id="{8566D34C-4069-405F-8AC8-C18C17DC61D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xmlns="" id="{15213630-D90E-4055-B22E-45FE68B818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xmlns="" id="{8E3DAC80-CE0C-44B8-AECF-4DAA08D6955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xmlns="" id="{14B0AA18-759B-4BFD-8D8D-3BE03292BB0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xmlns="" id="{A575C8DD-0416-4A29-9FF1-4ED3C05B5AD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a:extLst>
            <a:ext uri="{FF2B5EF4-FFF2-40B4-BE49-F238E27FC236}">
              <a16:creationId xmlns:a16="http://schemas.microsoft.com/office/drawing/2014/main" xmlns="" id="{EE1E5ACE-D45D-41CB-BE48-1424D041CD3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a:extLst>
            <a:ext uri="{FF2B5EF4-FFF2-40B4-BE49-F238E27FC236}">
              <a16:creationId xmlns:a16="http://schemas.microsoft.com/office/drawing/2014/main" xmlns="" id="{B4785F51-3E92-418B-A9FB-629CB4253B9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5" name="直線コネクタ 284">
          <a:extLst>
            <a:ext uri="{FF2B5EF4-FFF2-40B4-BE49-F238E27FC236}">
              <a16:creationId xmlns:a16="http://schemas.microsoft.com/office/drawing/2014/main" xmlns="" id="{9F7C2B4D-640E-428E-BA77-AAEDBB56EBF2}"/>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6" name="テキスト ボックス 285">
          <a:extLst>
            <a:ext uri="{FF2B5EF4-FFF2-40B4-BE49-F238E27FC236}">
              <a16:creationId xmlns:a16="http://schemas.microsoft.com/office/drawing/2014/main" xmlns="" id="{319879E0-4EB1-4F84-9CF3-89CE3AE86CEB}"/>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xmlns="" id="{3F653A92-E626-4233-B901-1356C883F20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xmlns="" id="{DF256C2A-5095-4636-8F61-EF2AB70ECAB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9" name="直線コネクタ 288">
          <a:extLst>
            <a:ext uri="{FF2B5EF4-FFF2-40B4-BE49-F238E27FC236}">
              <a16:creationId xmlns:a16="http://schemas.microsoft.com/office/drawing/2014/main" xmlns="" id="{52CB274A-D153-4A92-B50D-35F96F415F04}"/>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0" name="テキスト ボックス 289">
          <a:extLst>
            <a:ext uri="{FF2B5EF4-FFF2-40B4-BE49-F238E27FC236}">
              <a16:creationId xmlns:a16="http://schemas.microsoft.com/office/drawing/2014/main" xmlns="" id="{EBA8CC60-910E-45E2-9335-0D60B91A0EB6}"/>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xmlns="" id="{76E315B9-1F74-41AD-936F-8B06BB75284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xmlns="" id="{5F2544A2-CE8F-408D-B035-63A958B8E61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福祉施設】&#10;一人当たり面積グラフ枠">
          <a:extLst>
            <a:ext uri="{FF2B5EF4-FFF2-40B4-BE49-F238E27FC236}">
              <a16:creationId xmlns:a16="http://schemas.microsoft.com/office/drawing/2014/main" xmlns="" id="{B0DE9462-C715-4444-93D2-45985BEDF74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294" name="直線コネクタ 293">
          <a:extLst>
            <a:ext uri="{FF2B5EF4-FFF2-40B4-BE49-F238E27FC236}">
              <a16:creationId xmlns:a16="http://schemas.microsoft.com/office/drawing/2014/main" xmlns="" id="{3D6B39B8-66FC-4F02-88FC-A2C207A74181}"/>
            </a:ext>
          </a:extLst>
        </xdr:cNvPr>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5" name="【福祉施設】&#10;一人当たり面積最小値テキスト">
          <a:extLst>
            <a:ext uri="{FF2B5EF4-FFF2-40B4-BE49-F238E27FC236}">
              <a16:creationId xmlns:a16="http://schemas.microsoft.com/office/drawing/2014/main" xmlns="" id="{93336809-6E48-4B6F-A5F9-5B221326A1AD}"/>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6" name="直線コネクタ 295">
          <a:extLst>
            <a:ext uri="{FF2B5EF4-FFF2-40B4-BE49-F238E27FC236}">
              <a16:creationId xmlns:a16="http://schemas.microsoft.com/office/drawing/2014/main" xmlns="" id="{FA967816-47C7-424C-939D-3894278EADBE}"/>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97" name="【福祉施設】&#10;一人当たり面積最大値テキスト">
          <a:extLst>
            <a:ext uri="{FF2B5EF4-FFF2-40B4-BE49-F238E27FC236}">
              <a16:creationId xmlns:a16="http://schemas.microsoft.com/office/drawing/2014/main" xmlns="" id="{C91E61C0-D6EA-4FC6-80D9-D28679944449}"/>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98" name="直線コネクタ 297">
          <a:extLst>
            <a:ext uri="{FF2B5EF4-FFF2-40B4-BE49-F238E27FC236}">
              <a16:creationId xmlns:a16="http://schemas.microsoft.com/office/drawing/2014/main" xmlns="" id="{E747F2CC-9057-40A4-BBD1-D9B7ED9A45A1}"/>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299" name="【福祉施設】&#10;一人当たり面積平均値テキスト">
          <a:extLst>
            <a:ext uri="{FF2B5EF4-FFF2-40B4-BE49-F238E27FC236}">
              <a16:creationId xmlns:a16="http://schemas.microsoft.com/office/drawing/2014/main" xmlns="" id="{D3D40E55-0DBE-4E9C-9491-E8AB80334D02}"/>
            </a:ext>
          </a:extLst>
        </xdr:cNvPr>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00" name="フローチャート: 判断 299">
          <a:extLst>
            <a:ext uri="{FF2B5EF4-FFF2-40B4-BE49-F238E27FC236}">
              <a16:creationId xmlns:a16="http://schemas.microsoft.com/office/drawing/2014/main" xmlns="" id="{E6C7D5C5-BC84-44A6-BBCE-711A4645AABE}"/>
            </a:ext>
          </a:extLst>
        </xdr:cNvPr>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01" name="フローチャート: 判断 300">
          <a:extLst>
            <a:ext uri="{FF2B5EF4-FFF2-40B4-BE49-F238E27FC236}">
              <a16:creationId xmlns:a16="http://schemas.microsoft.com/office/drawing/2014/main" xmlns="" id="{9C49E37D-D2A5-414B-AB1E-4DC86F41866D}"/>
            </a:ext>
          </a:extLst>
        </xdr:cNvPr>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02" name="フローチャート: 判断 301">
          <a:extLst>
            <a:ext uri="{FF2B5EF4-FFF2-40B4-BE49-F238E27FC236}">
              <a16:creationId xmlns:a16="http://schemas.microsoft.com/office/drawing/2014/main" xmlns="" id="{7040BA47-9FC9-4ACC-B0D3-C12ADBFBB121}"/>
            </a:ext>
          </a:extLst>
        </xdr:cNvPr>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03" name="フローチャート: 判断 302">
          <a:extLst>
            <a:ext uri="{FF2B5EF4-FFF2-40B4-BE49-F238E27FC236}">
              <a16:creationId xmlns:a16="http://schemas.microsoft.com/office/drawing/2014/main" xmlns="" id="{A3EE510C-3C55-453B-BEF0-03F02DEF4CDA}"/>
            </a:ext>
          </a:extLst>
        </xdr:cNvPr>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4C725956-438D-443A-BE4F-654BFF43FA5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904CACA3-36CF-4730-B2D2-6ABFBD74357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A400FA0D-2127-4467-99CF-E37CCC8807F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xmlns="" id="{F26665B5-8ECC-4D0F-9BF5-108AF3CAA66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xmlns="" id="{B956037A-4FCB-424E-90C3-E8AA05D6DA8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09" name="楕円 308">
          <a:extLst>
            <a:ext uri="{FF2B5EF4-FFF2-40B4-BE49-F238E27FC236}">
              <a16:creationId xmlns:a16="http://schemas.microsoft.com/office/drawing/2014/main" xmlns="" id="{1FFACF3B-A52F-4FEB-892B-1D1DB3189580}"/>
            </a:ext>
          </a:extLst>
        </xdr:cNvPr>
        <xdr:cNvSpPr/>
      </xdr:nvSpPr>
      <xdr:spPr>
        <a:xfrm>
          <a:off x="10426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95266</xdr:rowOff>
    </xdr:from>
    <xdr:ext cx="469744" cy="259045"/>
    <xdr:sp macro="" textlink="">
      <xdr:nvSpPr>
        <xdr:cNvPr id="310" name="【福祉施設】&#10;一人当たり面積該当値テキスト">
          <a:extLst>
            <a:ext uri="{FF2B5EF4-FFF2-40B4-BE49-F238E27FC236}">
              <a16:creationId xmlns:a16="http://schemas.microsoft.com/office/drawing/2014/main" xmlns="" id="{5E71289F-15F2-4E43-AF8D-51FA60C0D04F}"/>
            </a:ext>
          </a:extLst>
        </xdr:cNvPr>
        <xdr:cNvSpPr txBox="1"/>
      </xdr:nvSpPr>
      <xdr:spPr>
        <a:xfrm>
          <a:off x="10515600"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135889</xdr:rowOff>
    </xdr:from>
    <xdr:to>
      <xdr:col>50</xdr:col>
      <xdr:colOff>165100</xdr:colOff>
      <xdr:row>85</xdr:row>
      <xdr:rowOff>66039</xdr:rowOff>
    </xdr:to>
    <xdr:sp macro="" textlink="">
      <xdr:nvSpPr>
        <xdr:cNvPr id="311" name="楕円 310">
          <a:extLst>
            <a:ext uri="{FF2B5EF4-FFF2-40B4-BE49-F238E27FC236}">
              <a16:creationId xmlns:a16="http://schemas.microsoft.com/office/drawing/2014/main" xmlns="" id="{DF1E3DDD-F927-434D-9E31-D67ABBA24666}"/>
            </a:ext>
          </a:extLst>
        </xdr:cNvPr>
        <xdr:cNvSpPr/>
      </xdr:nvSpPr>
      <xdr:spPr>
        <a:xfrm>
          <a:off x="958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15239</xdr:rowOff>
    </xdr:from>
    <xdr:to>
      <xdr:col>55</xdr:col>
      <xdr:colOff>0</xdr:colOff>
      <xdr:row>85</xdr:row>
      <xdr:rowOff>15239</xdr:rowOff>
    </xdr:to>
    <xdr:cxnSp macro="">
      <xdr:nvCxnSpPr>
        <xdr:cNvPr id="312" name="直線コネクタ 311">
          <a:extLst>
            <a:ext uri="{FF2B5EF4-FFF2-40B4-BE49-F238E27FC236}">
              <a16:creationId xmlns:a16="http://schemas.microsoft.com/office/drawing/2014/main" xmlns="" id="{6B8CB1DE-3CC1-4E26-BCDA-EB34FDBD2101}"/>
            </a:ext>
          </a:extLst>
        </xdr:cNvPr>
        <xdr:cNvCxnSpPr/>
      </xdr:nvCxnSpPr>
      <xdr:spPr>
        <a:xfrm>
          <a:off x="9639300" y="14588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136461</xdr:rowOff>
    </xdr:from>
    <xdr:to>
      <xdr:col>46</xdr:col>
      <xdr:colOff>38100</xdr:colOff>
      <xdr:row>85</xdr:row>
      <xdr:rowOff>66611</xdr:rowOff>
    </xdr:to>
    <xdr:sp macro="" textlink="">
      <xdr:nvSpPr>
        <xdr:cNvPr id="313" name="楕円 312">
          <a:extLst>
            <a:ext uri="{FF2B5EF4-FFF2-40B4-BE49-F238E27FC236}">
              <a16:creationId xmlns:a16="http://schemas.microsoft.com/office/drawing/2014/main" xmlns="" id="{710AF7A6-A4F0-46AA-B112-2BA4427885B8}"/>
            </a:ext>
          </a:extLst>
        </xdr:cNvPr>
        <xdr:cNvSpPr/>
      </xdr:nvSpPr>
      <xdr:spPr>
        <a:xfrm>
          <a:off x="8699500" y="145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15239</xdr:rowOff>
    </xdr:from>
    <xdr:to>
      <xdr:col>50</xdr:col>
      <xdr:colOff>114300</xdr:colOff>
      <xdr:row>85</xdr:row>
      <xdr:rowOff>15811</xdr:rowOff>
    </xdr:to>
    <xdr:cxnSp macro="">
      <xdr:nvCxnSpPr>
        <xdr:cNvPr id="314" name="直線コネクタ 313">
          <a:extLst>
            <a:ext uri="{FF2B5EF4-FFF2-40B4-BE49-F238E27FC236}">
              <a16:creationId xmlns:a16="http://schemas.microsoft.com/office/drawing/2014/main" xmlns="" id="{A78FAAE7-E5BF-4068-897E-33C0D2DC066F}"/>
            </a:ext>
          </a:extLst>
        </xdr:cNvPr>
        <xdr:cNvCxnSpPr/>
      </xdr:nvCxnSpPr>
      <xdr:spPr>
        <a:xfrm flipV="1">
          <a:off x="8750300" y="1458848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15" name="n_1aveValue【福祉施設】&#10;一人当たり面積">
          <a:extLst>
            <a:ext uri="{FF2B5EF4-FFF2-40B4-BE49-F238E27FC236}">
              <a16:creationId xmlns:a16="http://schemas.microsoft.com/office/drawing/2014/main" xmlns="" id="{17822108-12A1-4645-8F91-471475E17C14}"/>
            </a:ext>
          </a:extLst>
        </xdr:cNvPr>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16" name="n_2aveValue【福祉施設】&#10;一人当たり面積">
          <a:extLst>
            <a:ext uri="{FF2B5EF4-FFF2-40B4-BE49-F238E27FC236}">
              <a16:creationId xmlns:a16="http://schemas.microsoft.com/office/drawing/2014/main" xmlns="" id="{FEB18CC0-82B9-4AB0-A96B-600B480D26CE}"/>
            </a:ext>
          </a:extLst>
        </xdr:cNvPr>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17" name="n_3aveValue【福祉施設】&#10;一人当たり面積">
          <a:extLst>
            <a:ext uri="{FF2B5EF4-FFF2-40B4-BE49-F238E27FC236}">
              <a16:creationId xmlns:a16="http://schemas.microsoft.com/office/drawing/2014/main" xmlns="" id="{62482DC4-7361-40AF-B968-C2E577C1B7FD}"/>
            </a:ext>
          </a:extLst>
        </xdr:cNvPr>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82566</xdr:rowOff>
    </xdr:from>
    <xdr:ext cx="469744" cy="259045"/>
    <xdr:sp macro="" textlink="">
      <xdr:nvSpPr>
        <xdr:cNvPr id="318" name="n_1mainValue【福祉施設】&#10;一人当たり面積">
          <a:extLst>
            <a:ext uri="{FF2B5EF4-FFF2-40B4-BE49-F238E27FC236}">
              <a16:creationId xmlns:a16="http://schemas.microsoft.com/office/drawing/2014/main" xmlns="" id="{0AA9C7F9-017D-4DCD-933A-CB776AB4C88C}"/>
            </a:ext>
          </a:extLst>
        </xdr:cNvPr>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57738</xdr:rowOff>
    </xdr:from>
    <xdr:ext cx="469744" cy="259045"/>
    <xdr:sp macro="" textlink="">
      <xdr:nvSpPr>
        <xdr:cNvPr id="319" name="n_2mainValue【福祉施設】&#10;一人当たり面積">
          <a:extLst>
            <a:ext uri="{FF2B5EF4-FFF2-40B4-BE49-F238E27FC236}">
              <a16:creationId xmlns:a16="http://schemas.microsoft.com/office/drawing/2014/main" xmlns="" id="{A2318079-A230-4E98-BD22-0D123E5E0C0F}"/>
            </a:ext>
          </a:extLst>
        </xdr:cNvPr>
        <xdr:cNvSpPr txBox="1"/>
      </xdr:nvSpPr>
      <xdr:spPr>
        <a:xfrm>
          <a:off x="8515427" y="1463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a:extLst>
            <a:ext uri="{FF2B5EF4-FFF2-40B4-BE49-F238E27FC236}">
              <a16:creationId xmlns:a16="http://schemas.microsoft.com/office/drawing/2014/main" xmlns="" id="{55CD0F5B-983B-4974-A8B1-AC2AF7EF02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a:extLst>
            <a:ext uri="{FF2B5EF4-FFF2-40B4-BE49-F238E27FC236}">
              <a16:creationId xmlns:a16="http://schemas.microsoft.com/office/drawing/2014/main" xmlns="" id="{C88AFF9D-BCFA-45F8-AF1B-35798D17BD4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a:extLst>
            <a:ext uri="{FF2B5EF4-FFF2-40B4-BE49-F238E27FC236}">
              <a16:creationId xmlns:a16="http://schemas.microsoft.com/office/drawing/2014/main" xmlns="" id="{E16A5DAB-D3FB-423B-81A6-03A68255EC7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a:extLst>
            <a:ext uri="{FF2B5EF4-FFF2-40B4-BE49-F238E27FC236}">
              <a16:creationId xmlns:a16="http://schemas.microsoft.com/office/drawing/2014/main" xmlns="" id="{E8F0796F-AD23-4594-9FCE-6FD2C0883FD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a:extLst>
            <a:ext uri="{FF2B5EF4-FFF2-40B4-BE49-F238E27FC236}">
              <a16:creationId xmlns:a16="http://schemas.microsoft.com/office/drawing/2014/main" xmlns="" id="{CB5A1B21-03E3-4593-B4A3-7CD23C57B1D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a:extLst>
            <a:ext uri="{FF2B5EF4-FFF2-40B4-BE49-F238E27FC236}">
              <a16:creationId xmlns:a16="http://schemas.microsoft.com/office/drawing/2014/main" xmlns="" id="{28D090F2-6649-4ADA-B32E-07A71F35A32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a:extLst>
            <a:ext uri="{FF2B5EF4-FFF2-40B4-BE49-F238E27FC236}">
              <a16:creationId xmlns:a16="http://schemas.microsoft.com/office/drawing/2014/main" xmlns="" id="{E003F37B-7C28-46CA-B529-5EA0320654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a:extLst>
            <a:ext uri="{FF2B5EF4-FFF2-40B4-BE49-F238E27FC236}">
              <a16:creationId xmlns:a16="http://schemas.microsoft.com/office/drawing/2014/main" xmlns="" id="{86DB07B9-92CB-4FE0-92BB-06519E4A6DE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8" name="テキスト ボックス 327">
          <a:extLst>
            <a:ext uri="{FF2B5EF4-FFF2-40B4-BE49-F238E27FC236}">
              <a16:creationId xmlns:a16="http://schemas.microsoft.com/office/drawing/2014/main" xmlns="" id="{C5BD4A6D-A034-4834-A8C9-D408C28DACF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9" name="直線コネクタ 328">
          <a:extLst>
            <a:ext uri="{FF2B5EF4-FFF2-40B4-BE49-F238E27FC236}">
              <a16:creationId xmlns:a16="http://schemas.microsoft.com/office/drawing/2014/main" xmlns="" id="{C557BFA1-D039-4ABB-8878-109A900AA2E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0" name="直線コネクタ 329">
          <a:extLst>
            <a:ext uri="{FF2B5EF4-FFF2-40B4-BE49-F238E27FC236}">
              <a16:creationId xmlns:a16="http://schemas.microsoft.com/office/drawing/2014/main" xmlns="" id="{1735E851-D0B3-4727-909F-FE4F3CFF29E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1" name="テキスト ボックス 330">
          <a:extLst>
            <a:ext uri="{FF2B5EF4-FFF2-40B4-BE49-F238E27FC236}">
              <a16:creationId xmlns:a16="http://schemas.microsoft.com/office/drawing/2014/main" xmlns="" id="{BBE2CA03-039F-4625-B6B7-FE886BA2A152}"/>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2" name="直線コネクタ 331">
          <a:extLst>
            <a:ext uri="{FF2B5EF4-FFF2-40B4-BE49-F238E27FC236}">
              <a16:creationId xmlns:a16="http://schemas.microsoft.com/office/drawing/2014/main" xmlns="" id="{0D2D3C1A-FC3F-43A6-931A-019B070FD8A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3" name="テキスト ボックス 332">
          <a:extLst>
            <a:ext uri="{FF2B5EF4-FFF2-40B4-BE49-F238E27FC236}">
              <a16:creationId xmlns:a16="http://schemas.microsoft.com/office/drawing/2014/main" xmlns="" id="{3D5C842C-F460-4720-A5BC-B4A35DAA536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4" name="直線コネクタ 333">
          <a:extLst>
            <a:ext uri="{FF2B5EF4-FFF2-40B4-BE49-F238E27FC236}">
              <a16:creationId xmlns:a16="http://schemas.microsoft.com/office/drawing/2014/main" xmlns="" id="{EADFFBD5-C3D6-48B8-8534-B9BADF6FA43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5" name="テキスト ボックス 334">
          <a:extLst>
            <a:ext uri="{FF2B5EF4-FFF2-40B4-BE49-F238E27FC236}">
              <a16:creationId xmlns:a16="http://schemas.microsoft.com/office/drawing/2014/main" xmlns="" id="{8A4D148A-C251-4346-B15E-666652FB48D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6" name="直線コネクタ 335">
          <a:extLst>
            <a:ext uri="{FF2B5EF4-FFF2-40B4-BE49-F238E27FC236}">
              <a16:creationId xmlns:a16="http://schemas.microsoft.com/office/drawing/2014/main" xmlns="" id="{1DAF45DC-E841-4B32-8269-D9044921384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7" name="テキスト ボックス 336">
          <a:extLst>
            <a:ext uri="{FF2B5EF4-FFF2-40B4-BE49-F238E27FC236}">
              <a16:creationId xmlns:a16="http://schemas.microsoft.com/office/drawing/2014/main" xmlns="" id="{BA8C546B-6C1D-4F9E-96FC-F4879ECCD4A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8" name="直線コネクタ 337">
          <a:extLst>
            <a:ext uri="{FF2B5EF4-FFF2-40B4-BE49-F238E27FC236}">
              <a16:creationId xmlns:a16="http://schemas.microsoft.com/office/drawing/2014/main" xmlns="" id="{52BD6D00-8350-4C73-856D-F9B2E1DB81B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9" name="テキスト ボックス 338">
          <a:extLst>
            <a:ext uri="{FF2B5EF4-FFF2-40B4-BE49-F238E27FC236}">
              <a16:creationId xmlns:a16="http://schemas.microsoft.com/office/drawing/2014/main" xmlns="" id="{9E1E95F6-67E2-481F-80D1-0665FBC18BC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0" name="直線コネクタ 339">
          <a:extLst>
            <a:ext uri="{FF2B5EF4-FFF2-40B4-BE49-F238E27FC236}">
              <a16:creationId xmlns:a16="http://schemas.microsoft.com/office/drawing/2014/main" xmlns="" id="{F2CDFE2C-3DBB-4DDE-9AF2-F4F8BC3821D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1" name="テキスト ボックス 340">
          <a:extLst>
            <a:ext uri="{FF2B5EF4-FFF2-40B4-BE49-F238E27FC236}">
              <a16:creationId xmlns:a16="http://schemas.microsoft.com/office/drawing/2014/main" xmlns="" id="{484FCA70-4128-4532-9D9B-D0380C19E0D2}"/>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a:extLst>
            <a:ext uri="{FF2B5EF4-FFF2-40B4-BE49-F238E27FC236}">
              <a16:creationId xmlns:a16="http://schemas.microsoft.com/office/drawing/2014/main" xmlns="" id="{7F5900B5-5AC6-4DB6-9DA6-CD950F61E1E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xmlns="" id="{999DD755-384C-4D7A-9B23-9631974E8CEC}"/>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a:extLst>
            <a:ext uri="{FF2B5EF4-FFF2-40B4-BE49-F238E27FC236}">
              <a16:creationId xmlns:a16="http://schemas.microsoft.com/office/drawing/2014/main" xmlns="" id="{730C5BA3-B9B9-42C9-BEA2-C800133A059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45" name="直線コネクタ 344">
          <a:extLst>
            <a:ext uri="{FF2B5EF4-FFF2-40B4-BE49-F238E27FC236}">
              <a16:creationId xmlns:a16="http://schemas.microsoft.com/office/drawing/2014/main" xmlns="" id="{13DC58B0-9289-4548-8C3E-475587751627}"/>
            </a:ext>
          </a:extLst>
        </xdr:cNvPr>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46" name="【市民会館】&#10;有形固定資産減価償却率最小値テキスト">
          <a:extLst>
            <a:ext uri="{FF2B5EF4-FFF2-40B4-BE49-F238E27FC236}">
              <a16:creationId xmlns:a16="http://schemas.microsoft.com/office/drawing/2014/main" xmlns="" id="{B9C562B8-1AC2-4DFC-9F6E-A0A9AB9EB937}"/>
            </a:ext>
          </a:extLst>
        </xdr:cNvPr>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47" name="直線コネクタ 346">
          <a:extLst>
            <a:ext uri="{FF2B5EF4-FFF2-40B4-BE49-F238E27FC236}">
              <a16:creationId xmlns:a16="http://schemas.microsoft.com/office/drawing/2014/main" xmlns="" id="{89C5D871-122F-41A8-BC20-F07C638D3709}"/>
            </a:ext>
          </a:extLst>
        </xdr:cNvPr>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48" name="【市民会館】&#10;有形固定資産減価償却率最大値テキスト">
          <a:extLst>
            <a:ext uri="{FF2B5EF4-FFF2-40B4-BE49-F238E27FC236}">
              <a16:creationId xmlns:a16="http://schemas.microsoft.com/office/drawing/2014/main" xmlns="" id="{B2F719ED-B64D-4522-8F50-F0249FC98368}"/>
            </a:ext>
          </a:extLst>
        </xdr:cNvPr>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49" name="直線コネクタ 348">
          <a:extLst>
            <a:ext uri="{FF2B5EF4-FFF2-40B4-BE49-F238E27FC236}">
              <a16:creationId xmlns:a16="http://schemas.microsoft.com/office/drawing/2014/main" xmlns="" id="{153BA286-7C8A-4135-BEAA-090CA2000FE3}"/>
            </a:ext>
          </a:extLst>
        </xdr:cNvPr>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50" name="【市民会館】&#10;有形固定資産減価償却率平均値テキスト">
          <a:extLst>
            <a:ext uri="{FF2B5EF4-FFF2-40B4-BE49-F238E27FC236}">
              <a16:creationId xmlns:a16="http://schemas.microsoft.com/office/drawing/2014/main" xmlns="" id="{F83F7425-C3A3-4BD1-89DB-BDF41022AB19}"/>
            </a:ext>
          </a:extLst>
        </xdr:cNvPr>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51" name="フローチャート: 判断 350">
          <a:extLst>
            <a:ext uri="{FF2B5EF4-FFF2-40B4-BE49-F238E27FC236}">
              <a16:creationId xmlns:a16="http://schemas.microsoft.com/office/drawing/2014/main" xmlns="" id="{508395AC-D10F-40A6-B975-2DEFD31E3970}"/>
            </a:ext>
          </a:extLst>
        </xdr:cNvPr>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52" name="フローチャート: 判断 351">
          <a:extLst>
            <a:ext uri="{FF2B5EF4-FFF2-40B4-BE49-F238E27FC236}">
              <a16:creationId xmlns:a16="http://schemas.microsoft.com/office/drawing/2014/main" xmlns="" id="{818E0EDB-7BBA-4940-9751-F71D1AF8A707}"/>
            </a:ext>
          </a:extLst>
        </xdr:cNvPr>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53" name="フローチャート: 判断 352">
          <a:extLst>
            <a:ext uri="{FF2B5EF4-FFF2-40B4-BE49-F238E27FC236}">
              <a16:creationId xmlns:a16="http://schemas.microsoft.com/office/drawing/2014/main" xmlns="" id="{86F4DD38-8F54-4F80-BAD0-740C4916A7D9}"/>
            </a:ext>
          </a:extLst>
        </xdr:cNvPr>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54" name="フローチャート: 判断 353">
          <a:extLst>
            <a:ext uri="{FF2B5EF4-FFF2-40B4-BE49-F238E27FC236}">
              <a16:creationId xmlns:a16="http://schemas.microsoft.com/office/drawing/2014/main" xmlns="" id="{4F58601A-220D-4FD9-B54F-30B200F3EA3A}"/>
            </a:ext>
          </a:extLst>
        </xdr:cNvPr>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xmlns="" id="{ABEBDBD4-CD19-4116-84D7-4301BE379E6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xmlns="" id="{E4731406-B382-49F1-BDED-83C384390F5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xmlns="" id="{25A4C205-EC60-4BCB-890E-AE5FF00EC13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xmlns="" id="{0EABD051-50C6-4199-BE9F-7DC956F7789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xmlns="" id="{A8AACCC6-6861-421A-8644-89A387CEAA2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147864</xdr:rowOff>
    </xdr:from>
    <xdr:to>
      <xdr:col>15</xdr:col>
      <xdr:colOff>101600</xdr:colOff>
      <xdr:row>107</xdr:row>
      <xdr:rowOff>78014</xdr:rowOff>
    </xdr:to>
    <xdr:sp macro="" textlink="">
      <xdr:nvSpPr>
        <xdr:cNvPr id="360" name="楕円 359">
          <a:extLst>
            <a:ext uri="{FF2B5EF4-FFF2-40B4-BE49-F238E27FC236}">
              <a16:creationId xmlns:a16="http://schemas.microsoft.com/office/drawing/2014/main" xmlns="" id="{1BC331B9-9E31-46E3-B5C2-881DFA7B2468}"/>
            </a:ext>
          </a:extLst>
        </xdr:cNvPr>
        <xdr:cNvSpPr/>
      </xdr:nvSpPr>
      <xdr:spPr>
        <a:xfrm>
          <a:off x="2857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101072</xdr:rowOff>
    </xdr:from>
    <xdr:ext cx="405111" cy="259045"/>
    <xdr:sp macro="" textlink="">
      <xdr:nvSpPr>
        <xdr:cNvPr id="361" name="n_1aveValue【市民会館】&#10;有形固定資産減価償却率">
          <a:extLst>
            <a:ext uri="{FF2B5EF4-FFF2-40B4-BE49-F238E27FC236}">
              <a16:creationId xmlns:a16="http://schemas.microsoft.com/office/drawing/2014/main" xmlns="" id="{1E9B76E8-C4CC-4D35-A78B-65EC145E0268}"/>
            </a:ext>
          </a:extLst>
        </xdr:cNvPr>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362" name="n_2aveValue【市民会館】&#10;有形固定資産減価償却率">
          <a:extLst>
            <a:ext uri="{FF2B5EF4-FFF2-40B4-BE49-F238E27FC236}">
              <a16:creationId xmlns:a16="http://schemas.microsoft.com/office/drawing/2014/main" xmlns="" id="{3835FC6A-B096-4017-B92B-3EB314D47CE8}"/>
            </a:ext>
          </a:extLst>
        </xdr:cNvPr>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63" name="n_3aveValue【市民会館】&#10;有形固定資産減価償却率">
          <a:extLst>
            <a:ext uri="{FF2B5EF4-FFF2-40B4-BE49-F238E27FC236}">
              <a16:creationId xmlns:a16="http://schemas.microsoft.com/office/drawing/2014/main" xmlns="" id="{CFDFE373-5EC2-4E1E-9105-EC8F45E3D09D}"/>
            </a:ext>
          </a:extLst>
        </xdr:cNvPr>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69141</xdr:rowOff>
    </xdr:from>
    <xdr:ext cx="405111" cy="259045"/>
    <xdr:sp macro="" textlink="">
      <xdr:nvSpPr>
        <xdr:cNvPr id="364" name="n_2mainValue【市民会館】&#10;有形固定資産減価償却率">
          <a:extLst>
            <a:ext uri="{FF2B5EF4-FFF2-40B4-BE49-F238E27FC236}">
              <a16:creationId xmlns:a16="http://schemas.microsoft.com/office/drawing/2014/main" xmlns="" id="{5DA258D1-C585-4845-8D29-F7744C02580E}"/>
            </a:ext>
          </a:extLst>
        </xdr:cNvPr>
        <xdr:cNvSpPr txBox="1"/>
      </xdr:nvSpPr>
      <xdr:spPr>
        <a:xfrm>
          <a:off x="2705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xmlns="" id="{9F3EC546-87C6-40B4-9296-DD1D1DA5090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xmlns="" id="{936062B0-228D-40C9-B51B-FC557B3EFF1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xmlns="" id="{6B0791A0-6215-4BC7-AB61-C943E56BFE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xmlns="" id="{C32B95BA-45BC-4C1F-B454-0D635CF7C0D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xmlns="" id="{732EE00B-3493-4FFD-91DF-D3BE01CD851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xmlns="" id="{8D4F781A-B60A-4A94-98EB-235AA066F8F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xmlns="" id="{8F434D6C-97AE-4B16-9766-2D3F9A3CC0A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xmlns="" id="{ED571F96-98EB-4DAE-8FEA-3353C867618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a:extLst>
            <a:ext uri="{FF2B5EF4-FFF2-40B4-BE49-F238E27FC236}">
              <a16:creationId xmlns:a16="http://schemas.microsoft.com/office/drawing/2014/main" xmlns="" id="{687DCF4F-E121-42C4-8DF8-36AE2DD5BC6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a:extLst>
            <a:ext uri="{FF2B5EF4-FFF2-40B4-BE49-F238E27FC236}">
              <a16:creationId xmlns:a16="http://schemas.microsoft.com/office/drawing/2014/main" xmlns="" id="{83DFCD50-2554-4A9B-9938-908BCDA3FC2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5" name="直線コネクタ 374">
          <a:extLst>
            <a:ext uri="{FF2B5EF4-FFF2-40B4-BE49-F238E27FC236}">
              <a16:creationId xmlns:a16="http://schemas.microsoft.com/office/drawing/2014/main" xmlns="" id="{5C607054-406B-4095-AB1D-7050CD9AC84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6" name="テキスト ボックス 375">
          <a:extLst>
            <a:ext uri="{FF2B5EF4-FFF2-40B4-BE49-F238E27FC236}">
              <a16:creationId xmlns:a16="http://schemas.microsoft.com/office/drawing/2014/main" xmlns="" id="{28EF97D5-1E65-482A-ABE1-39A6256A545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7" name="直線コネクタ 376">
          <a:extLst>
            <a:ext uri="{FF2B5EF4-FFF2-40B4-BE49-F238E27FC236}">
              <a16:creationId xmlns:a16="http://schemas.microsoft.com/office/drawing/2014/main" xmlns="" id="{F743CD0E-A853-45A7-B9A8-ACA1D3A523A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8" name="テキスト ボックス 377">
          <a:extLst>
            <a:ext uri="{FF2B5EF4-FFF2-40B4-BE49-F238E27FC236}">
              <a16:creationId xmlns:a16="http://schemas.microsoft.com/office/drawing/2014/main" xmlns="" id="{CB5C99B1-CEBC-4300-AE61-D8CF3C2D315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9" name="直線コネクタ 378">
          <a:extLst>
            <a:ext uri="{FF2B5EF4-FFF2-40B4-BE49-F238E27FC236}">
              <a16:creationId xmlns:a16="http://schemas.microsoft.com/office/drawing/2014/main" xmlns="" id="{7D8F48D4-A56D-427A-95EE-5B11259B1AA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0" name="テキスト ボックス 379">
          <a:extLst>
            <a:ext uri="{FF2B5EF4-FFF2-40B4-BE49-F238E27FC236}">
              <a16:creationId xmlns:a16="http://schemas.microsoft.com/office/drawing/2014/main" xmlns="" id="{A171D63C-4933-4A3D-9AB4-94471814422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1" name="直線コネクタ 380">
          <a:extLst>
            <a:ext uri="{FF2B5EF4-FFF2-40B4-BE49-F238E27FC236}">
              <a16:creationId xmlns:a16="http://schemas.microsoft.com/office/drawing/2014/main" xmlns="" id="{E62CEF4E-2DC5-4B29-8A4F-78F5E7D0622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2" name="テキスト ボックス 381">
          <a:extLst>
            <a:ext uri="{FF2B5EF4-FFF2-40B4-BE49-F238E27FC236}">
              <a16:creationId xmlns:a16="http://schemas.microsoft.com/office/drawing/2014/main" xmlns="" id="{394CCEA5-2D75-4713-A3B5-49557E19CB1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3" name="直線コネクタ 382">
          <a:extLst>
            <a:ext uri="{FF2B5EF4-FFF2-40B4-BE49-F238E27FC236}">
              <a16:creationId xmlns:a16="http://schemas.microsoft.com/office/drawing/2014/main" xmlns="" id="{3D7EBC6A-6185-46D5-8C1F-E8AEB840F39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4" name="テキスト ボックス 383">
          <a:extLst>
            <a:ext uri="{FF2B5EF4-FFF2-40B4-BE49-F238E27FC236}">
              <a16:creationId xmlns:a16="http://schemas.microsoft.com/office/drawing/2014/main" xmlns="" id="{958A1C89-CFA9-47C4-A6B2-79D0294A993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a:extLst>
            <a:ext uri="{FF2B5EF4-FFF2-40B4-BE49-F238E27FC236}">
              <a16:creationId xmlns:a16="http://schemas.microsoft.com/office/drawing/2014/main" xmlns="" id="{51C19970-C093-47C1-906F-7C05F5733BC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6" name="テキスト ボックス 385">
          <a:extLst>
            <a:ext uri="{FF2B5EF4-FFF2-40B4-BE49-F238E27FC236}">
              <a16:creationId xmlns:a16="http://schemas.microsoft.com/office/drawing/2014/main" xmlns="" id="{F03EE7F4-9AF2-426D-AF6A-4612B88BBD6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市民会館】&#10;一人当たり面積グラフ枠">
          <a:extLst>
            <a:ext uri="{FF2B5EF4-FFF2-40B4-BE49-F238E27FC236}">
              <a16:creationId xmlns:a16="http://schemas.microsoft.com/office/drawing/2014/main" xmlns="" id="{102F1315-9BEB-41F8-9AFD-87723B5E1CE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388" name="直線コネクタ 387">
          <a:extLst>
            <a:ext uri="{FF2B5EF4-FFF2-40B4-BE49-F238E27FC236}">
              <a16:creationId xmlns:a16="http://schemas.microsoft.com/office/drawing/2014/main" xmlns="" id="{D181C2E2-BD40-4BC1-8033-78814699C3ED}"/>
            </a:ext>
          </a:extLst>
        </xdr:cNvPr>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9" name="【市民会館】&#10;一人当たり面積最小値テキスト">
          <a:extLst>
            <a:ext uri="{FF2B5EF4-FFF2-40B4-BE49-F238E27FC236}">
              <a16:creationId xmlns:a16="http://schemas.microsoft.com/office/drawing/2014/main" xmlns="" id="{407BF91D-46A6-48BA-93E7-2235F0B5C7F3}"/>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90" name="直線コネクタ 389">
          <a:extLst>
            <a:ext uri="{FF2B5EF4-FFF2-40B4-BE49-F238E27FC236}">
              <a16:creationId xmlns:a16="http://schemas.microsoft.com/office/drawing/2014/main" xmlns="" id="{2CD3B73F-BA3F-4FE2-878D-45C89631D78F}"/>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391" name="【市民会館】&#10;一人当たり面積最大値テキスト">
          <a:extLst>
            <a:ext uri="{FF2B5EF4-FFF2-40B4-BE49-F238E27FC236}">
              <a16:creationId xmlns:a16="http://schemas.microsoft.com/office/drawing/2014/main" xmlns="" id="{30FBDD45-0AA8-4714-87A5-0F7AC9D2A0BF}"/>
            </a:ext>
          </a:extLst>
        </xdr:cNvPr>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392" name="直線コネクタ 391">
          <a:extLst>
            <a:ext uri="{FF2B5EF4-FFF2-40B4-BE49-F238E27FC236}">
              <a16:creationId xmlns:a16="http://schemas.microsoft.com/office/drawing/2014/main" xmlns="" id="{F02ACF82-2E43-4313-AF65-D653656FACB4}"/>
            </a:ext>
          </a:extLst>
        </xdr:cNvPr>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393" name="【市民会館】&#10;一人当たり面積平均値テキスト">
          <a:extLst>
            <a:ext uri="{FF2B5EF4-FFF2-40B4-BE49-F238E27FC236}">
              <a16:creationId xmlns:a16="http://schemas.microsoft.com/office/drawing/2014/main" xmlns="" id="{78E147BB-0F87-4986-8265-E37646D76311}"/>
            </a:ext>
          </a:extLst>
        </xdr:cNvPr>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394" name="フローチャート: 判断 393">
          <a:extLst>
            <a:ext uri="{FF2B5EF4-FFF2-40B4-BE49-F238E27FC236}">
              <a16:creationId xmlns:a16="http://schemas.microsoft.com/office/drawing/2014/main" xmlns="" id="{0E92E96B-C6A1-47B4-9AAD-176129E4B0DC}"/>
            </a:ext>
          </a:extLst>
        </xdr:cNvPr>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395" name="フローチャート: 判断 394">
          <a:extLst>
            <a:ext uri="{FF2B5EF4-FFF2-40B4-BE49-F238E27FC236}">
              <a16:creationId xmlns:a16="http://schemas.microsoft.com/office/drawing/2014/main" xmlns="" id="{DFFEA412-13F9-42C7-8682-5CD4E723E3FD}"/>
            </a:ext>
          </a:extLst>
        </xdr:cNvPr>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396" name="フローチャート: 判断 395">
          <a:extLst>
            <a:ext uri="{FF2B5EF4-FFF2-40B4-BE49-F238E27FC236}">
              <a16:creationId xmlns:a16="http://schemas.microsoft.com/office/drawing/2014/main" xmlns="" id="{575B8BCD-4998-4670-8FA6-D684BBD1F434}"/>
            </a:ext>
          </a:extLst>
        </xdr:cNvPr>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397" name="フローチャート: 判断 396">
          <a:extLst>
            <a:ext uri="{FF2B5EF4-FFF2-40B4-BE49-F238E27FC236}">
              <a16:creationId xmlns:a16="http://schemas.microsoft.com/office/drawing/2014/main" xmlns="" id="{9AB5F133-08D4-4981-9BF4-EA18C6A59DC9}"/>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xmlns="" id="{6BF4F14E-3A4A-48B9-95BB-45D7C49614D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xmlns="" id="{AB8C4BF2-76BC-42AA-B35D-803D6588C38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xmlns="" id="{0F5B69A2-4112-490F-ADE2-3D628F166E3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xmlns="" id="{B94FFF45-4FA7-4263-90C1-98BC433452A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xmlns="" id="{5438294C-122A-4AB0-B20C-D3B910D8910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109220</xdr:rowOff>
    </xdr:from>
    <xdr:to>
      <xdr:col>46</xdr:col>
      <xdr:colOff>38100</xdr:colOff>
      <xdr:row>107</xdr:row>
      <xdr:rowOff>39370</xdr:rowOff>
    </xdr:to>
    <xdr:sp macro="" textlink="">
      <xdr:nvSpPr>
        <xdr:cNvPr id="403" name="楕円 402">
          <a:extLst>
            <a:ext uri="{FF2B5EF4-FFF2-40B4-BE49-F238E27FC236}">
              <a16:creationId xmlns:a16="http://schemas.microsoft.com/office/drawing/2014/main" xmlns="" id="{4F859F3D-4FB0-46BC-9018-A7527D2069C0}"/>
            </a:ext>
          </a:extLst>
        </xdr:cNvPr>
        <xdr:cNvSpPr/>
      </xdr:nvSpPr>
      <xdr:spPr>
        <a:xfrm>
          <a:off x="8699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29227</xdr:rowOff>
    </xdr:from>
    <xdr:ext cx="469744" cy="259045"/>
    <xdr:sp macro="" textlink="">
      <xdr:nvSpPr>
        <xdr:cNvPr id="404" name="n_1aveValue【市民会館】&#10;一人当たり面積">
          <a:extLst>
            <a:ext uri="{FF2B5EF4-FFF2-40B4-BE49-F238E27FC236}">
              <a16:creationId xmlns:a16="http://schemas.microsoft.com/office/drawing/2014/main" xmlns="" id="{3D000DAE-0185-4063-BEDC-1E76C916BA9D}"/>
            </a:ext>
          </a:extLst>
        </xdr:cNvPr>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05" name="n_2aveValue【市民会館】&#10;一人当たり面積">
          <a:extLst>
            <a:ext uri="{FF2B5EF4-FFF2-40B4-BE49-F238E27FC236}">
              <a16:creationId xmlns:a16="http://schemas.microsoft.com/office/drawing/2014/main" xmlns="" id="{5566850A-47F7-4C65-875D-6DA8049094D7}"/>
            </a:ext>
          </a:extLst>
        </xdr:cNvPr>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06" name="n_3aveValue【市民会館】&#10;一人当たり面積">
          <a:extLst>
            <a:ext uri="{FF2B5EF4-FFF2-40B4-BE49-F238E27FC236}">
              <a16:creationId xmlns:a16="http://schemas.microsoft.com/office/drawing/2014/main" xmlns="" id="{66EB0A18-6918-40C4-B6FE-1D14341D3A7D}"/>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30497</xdr:rowOff>
    </xdr:from>
    <xdr:ext cx="469744" cy="259045"/>
    <xdr:sp macro="" textlink="">
      <xdr:nvSpPr>
        <xdr:cNvPr id="407" name="n_2mainValue【市民会館】&#10;一人当たり面積">
          <a:extLst>
            <a:ext uri="{FF2B5EF4-FFF2-40B4-BE49-F238E27FC236}">
              <a16:creationId xmlns:a16="http://schemas.microsoft.com/office/drawing/2014/main" xmlns="" id="{9B14E005-72EB-4CF4-A52A-4A2504881C87}"/>
            </a:ext>
          </a:extLst>
        </xdr:cNvPr>
        <xdr:cNvSpPr txBox="1"/>
      </xdr:nvSpPr>
      <xdr:spPr>
        <a:xfrm>
          <a:off x="8515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a:extLst>
            <a:ext uri="{FF2B5EF4-FFF2-40B4-BE49-F238E27FC236}">
              <a16:creationId xmlns:a16="http://schemas.microsoft.com/office/drawing/2014/main" xmlns="" id="{3FBBFA87-ADE5-4301-98E0-E845A4EBBC3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a:extLst>
            <a:ext uri="{FF2B5EF4-FFF2-40B4-BE49-F238E27FC236}">
              <a16:creationId xmlns:a16="http://schemas.microsoft.com/office/drawing/2014/main" xmlns="" id="{D971DE4E-178F-4E35-AF7C-D358D5A74FB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a:extLst>
            <a:ext uri="{FF2B5EF4-FFF2-40B4-BE49-F238E27FC236}">
              <a16:creationId xmlns:a16="http://schemas.microsoft.com/office/drawing/2014/main" xmlns="" id="{B2D1F946-D580-48B2-8FE4-B521B72D487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a:extLst>
            <a:ext uri="{FF2B5EF4-FFF2-40B4-BE49-F238E27FC236}">
              <a16:creationId xmlns:a16="http://schemas.microsoft.com/office/drawing/2014/main" xmlns="" id="{07714385-E63B-47CD-A06C-D51282C547D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a:extLst>
            <a:ext uri="{FF2B5EF4-FFF2-40B4-BE49-F238E27FC236}">
              <a16:creationId xmlns:a16="http://schemas.microsoft.com/office/drawing/2014/main" xmlns="" id="{785924B3-3F3C-4B10-9398-2D314A56FD0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a:extLst>
            <a:ext uri="{FF2B5EF4-FFF2-40B4-BE49-F238E27FC236}">
              <a16:creationId xmlns:a16="http://schemas.microsoft.com/office/drawing/2014/main" xmlns="" id="{8D203398-192F-4A35-9ED2-E50A2333C13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a:extLst>
            <a:ext uri="{FF2B5EF4-FFF2-40B4-BE49-F238E27FC236}">
              <a16:creationId xmlns:a16="http://schemas.microsoft.com/office/drawing/2014/main" xmlns="" id="{94F04BF8-83E9-4720-955F-97AD158B0A7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a:extLst>
            <a:ext uri="{FF2B5EF4-FFF2-40B4-BE49-F238E27FC236}">
              <a16:creationId xmlns:a16="http://schemas.microsoft.com/office/drawing/2014/main" xmlns="" id="{A3FBAA7E-D4AB-4E57-85A5-B8EB6D9D74C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a:extLst>
            <a:ext uri="{FF2B5EF4-FFF2-40B4-BE49-F238E27FC236}">
              <a16:creationId xmlns:a16="http://schemas.microsoft.com/office/drawing/2014/main" xmlns="" id="{DEFB9261-046F-4860-93D3-1AE066C390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a:extLst>
            <a:ext uri="{FF2B5EF4-FFF2-40B4-BE49-F238E27FC236}">
              <a16:creationId xmlns:a16="http://schemas.microsoft.com/office/drawing/2014/main" xmlns="" id="{D06D4EAF-C4B4-45C2-BA0B-318DD408872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8" name="直線コネクタ 417">
          <a:extLst>
            <a:ext uri="{FF2B5EF4-FFF2-40B4-BE49-F238E27FC236}">
              <a16:creationId xmlns:a16="http://schemas.microsoft.com/office/drawing/2014/main" xmlns="" id="{5010B0B5-2E65-44E2-8877-91F7BEB1529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9" name="テキスト ボックス 418">
          <a:extLst>
            <a:ext uri="{FF2B5EF4-FFF2-40B4-BE49-F238E27FC236}">
              <a16:creationId xmlns:a16="http://schemas.microsoft.com/office/drawing/2014/main" xmlns="" id="{E196BF41-28CD-48E8-8EA5-FBE4B37EA00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0" name="直線コネクタ 419">
          <a:extLst>
            <a:ext uri="{FF2B5EF4-FFF2-40B4-BE49-F238E27FC236}">
              <a16:creationId xmlns:a16="http://schemas.microsoft.com/office/drawing/2014/main" xmlns="" id="{3E7CE798-428A-4F57-B470-4C3C5940132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1" name="テキスト ボックス 420">
          <a:extLst>
            <a:ext uri="{FF2B5EF4-FFF2-40B4-BE49-F238E27FC236}">
              <a16:creationId xmlns:a16="http://schemas.microsoft.com/office/drawing/2014/main" xmlns="" id="{7F06EBCE-7144-4C4C-BC6C-F08278A2052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2" name="直線コネクタ 421">
          <a:extLst>
            <a:ext uri="{FF2B5EF4-FFF2-40B4-BE49-F238E27FC236}">
              <a16:creationId xmlns:a16="http://schemas.microsoft.com/office/drawing/2014/main" xmlns="" id="{5DEF7E99-6657-4351-AAD1-2EEA3BF3B0E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3" name="テキスト ボックス 422">
          <a:extLst>
            <a:ext uri="{FF2B5EF4-FFF2-40B4-BE49-F238E27FC236}">
              <a16:creationId xmlns:a16="http://schemas.microsoft.com/office/drawing/2014/main" xmlns="" id="{1865DDDE-5FE1-48A4-ADC6-1D1469DA225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4" name="直線コネクタ 423">
          <a:extLst>
            <a:ext uri="{FF2B5EF4-FFF2-40B4-BE49-F238E27FC236}">
              <a16:creationId xmlns:a16="http://schemas.microsoft.com/office/drawing/2014/main" xmlns="" id="{87624F2C-DD2E-4B56-A467-28A8729ED5F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5" name="テキスト ボックス 424">
          <a:extLst>
            <a:ext uri="{FF2B5EF4-FFF2-40B4-BE49-F238E27FC236}">
              <a16:creationId xmlns:a16="http://schemas.microsoft.com/office/drawing/2014/main" xmlns="" id="{3D58D1D5-24AE-45CB-B00D-FF6413CC5CB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6" name="直線コネクタ 425">
          <a:extLst>
            <a:ext uri="{FF2B5EF4-FFF2-40B4-BE49-F238E27FC236}">
              <a16:creationId xmlns:a16="http://schemas.microsoft.com/office/drawing/2014/main" xmlns="" id="{B0DC2F3A-939A-490F-A15E-FE538B9427B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7" name="テキスト ボックス 426">
          <a:extLst>
            <a:ext uri="{FF2B5EF4-FFF2-40B4-BE49-F238E27FC236}">
              <a16:creationId xmlns:a16="http://schemas.microsoft.com/office/drawing/2014/main" xmlns="" id="{A582B3E3-D3B6-4C39-A2E7-1FF0E7E0518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8" name="直線コネクタ 427">
          <a:extLst>
            <a:ext uri="{FF2B5EF4-FFF2-40B4-BE49-F238E27FC236}">
              <a16:creationId xmlns:a16="http://schemas.microsoft.com/office/drawing/2014/main" xmlns="" id="{652DE072-3A60-41B2-A123-B4725F26CDB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9" name="テキスト ボックス 428">
          <a:extLst>
            <a:ext uri="{FF2B5EF4-FFF2-40B4-BE49-F238E27FC236}">
              <a16:creationId xmlns:a16="http://schemas.microsoft.com/office/drawing/2014/main" xmlns="" id="{9BAA62CA-1D16-48BF-A6A2-B334A3A698D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a:extLst>
            <a:ext uri="{FF2B5EF4-FFF2-40B4-BE49-F238E27FC236}">
              <a16:creationId xmlns:a16="http://schemas.microsoft.com/office/drawing/2014/main" xmlns="" id="{EA1129BE-1A6A-45F7-AB0F-81B5FB62832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a:extLst>
            <a:ext uri="{FF2B5EF4-FFF2-40B4-BE49-F238E27FC236}">
              <a16:creationId xmlns:a16="http://schemas.microsoft.com/office/drawing/2014/main" xmlns="" id="{FFE1168B-0C0A-4FD9-B97F-CCFB39EE47E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一般廃棄物処理施設】&#10;有形固定資産減価償却率グラフ枠">
          <a:extLst>
            <a:ext uri="{FF2B5EF4-FFF2-40B4-BE49-F238E27FC236}">
              <a16:creationId xmlns:a16="http://schemas.microsoft.com/office/drawing/2014/main" xmlns="" id="{F07049C7-B100-4CEA-B450-E10D719EEC6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33" name="直線コネクタ 432">
          <a:extLst>
            <a:ext uri="{FF2B5EF4-FFF2-40B4-BE49-F238E27FC236}">
              <a16:creationId xmlns:a16="http://schemas.microsoft.com/office/drawing/2014/main" xmlns="" id="{76B40C6A-9C29-479D-B549-373CCE1B49E8}"/>
            </a:ext>
          </a:extLst>
        </xdr:cNvPr>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34" name="【一般廃棄物処理施設】&#10;有形固定資産減価償却率最小値テキスト">
          <a:extLst>
            <a:ext uri="{FF2B5EF4-FFF2-40B4-BE49-F238E27FC236}">
              <a16:creationId xmlns:a16="http://schemas.microsoft.com/office/drawing/2014/main" xmlns="" id="{AF7DEC35-ECDC-4A26-8F55-C82BF1A32E87}"/>
            </a:ext>
          </a:extLst>
        </xdr:cNvPr>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35" name="直線コネクタ 434">
          <a:extLst>
            <a:ext uri="{FF2B5EF4-FFF2-40B4-BE49-F238E27FC236}">
              <a16:creationId xmlns:a16="http://schemas.microsoft.com/office/drawing/2014/main" xmlns="" id="{F3A04C3E-A2A7-459C-8369-61697E57B11B}"/>
            </a:ext>
          </a:extLst>
        </xdr:cNvPr>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36" name="【一般廃棄物処理施設】&#10;有形固定資産減価償却率最大値テキスト">
          <a:extLst>
            <a:ext uri="{FF2B5EF4-FFF2-40B4-BE49-F238E27FC236}">
              <a16:creationId xmlns:a16="http://schemas.microsoft.com/office/drawing/2014/main" xmlns="" id="{8AD6370D-A50A-48AB-89B2-31DF89631106}"/>
            </a:ext>
          </a:extLst>
        </xdr:cNvPr>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37" name="直線コネクタ 436">
          <a:extLst>
            <a:ext uri="{FF2B5EF4-FFF2-40B4-BE49-F238E27FC236}">
              <a16:creationId xmlns:a16="http://schemas.microsoft.com/office/drawing/2014/main" xmlns="" id="{BD393330-4C6B-4249-994A-F5A8F95A37E7}"/>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438" name="【一般廃棄物処理施設】&#10;有形固定資産減価償却率平均値テキスト">
          <a:extLst>
            <a:ext uri="{FF2B5EF4-FFF2-40B4-BE49-F238E27FC236}">
              <a16:creationId xmlns:a16="http://schemas.microsoft.com/office/drawing/2014/main" xmlns="" id="{F25EB5CC-0674-4633-97E0-CA8F6E209905}"/>
            </a:ext>
          </a:extLst>
        </xdr:cNvPr>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39" name="フローチャート: 判断 438">
          <a:extLst>
            <a:ext uri="{FF2B5EF4-FFF2-40B4-BE49-F238E27FC236}">
              <a16:creationId xmlns:a16="http://schemas.microsoft.com/office/drawing/2014/main" xmlns="" id="{45F7C1CE-6EC4-46A7-9975-5BABB1401D1F}"/>
            </a:ext>
          </a:extLst>
        </xdr:cNvPr>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40" name="フローチャート: 判断 439">
          <a:extLst>
            <a:ext uri="{FF2B5EF4-FFF2-40B4-BE49-F238E27FC236}">
              <a16:creationId xmlns:a16="http://schemas.microsoft.com/office/drawing/2014/main" xmlns="" id="{9C56973E-317F-481B-A247-F7D9CCFF9DC3}"/>
            </a:ext>
          </a:extLst>
        </xdr:cNvPr>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41" name="フローチャート: 判断 440">
          <a:extLst>
            <a:ext uri="{FF2B5EF4-FFF2-40B4-BE49-F238E27FC236}">
              <a16:creationId xmlns:a16="http://schemas.microsoft.com/office/drawing/2014/main" xmlns="" id="{1A213CA7-BA4F-48B9-A3E9-C1EFB63F6908}"/>
            </a:ext>
          </a:extLst>
        </xdr:cNvPr>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42" name="フローチャート: 判断 441">
          <a:extLst>
            <a:ext uri="{FF2B5EF4-FFF2-40B4-BE49-F238E27FC236}">
              <a16:creationId xmlns:a16="http://schemas.microsoft.com/office/drawing/2014/main" xmlns="" id="{8DDF7AD8-A9C8-4CBC-BBD4-6C656EEAC349}"/>
            </a:ext>
          </a:extLst>
        </xdr:cNvPr>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xmlns="" id="{8C030D15-A201-4EA6-B40C-2C38C160171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xmlns="" id="{3AEA113A-60A4-45E3-8E5B-86D39C036CF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xmlns="" id="{67E321C3-18B7-41D0-ADDE-27BA2FA57BB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xmlns="" id="{12D2B349-D569-4A36-A76C-894130A20A5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xmlns="" id="{9F676185-EE38-40C9-A460-027D8480EA1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15603</xdr:rowOff>
    </xdr:from>
    <xdr:to>
      <xdr:col>85</xdr:col>
      <xdr:colOff>177800</xdr:colOff>
      <xdr:row>40</xdr:row>
      <xdr:rowOff>117203</xdr:rowOff>
    </xdr:to>
    <xdr:sp macro="" textlink="">
      <xdr:nvSpPr>
        <xdr:cNvPr id="448" name="楕円 447">
          <a:extLst>
            <a:ext uri="{FF2B5EF4-FFF2-40B4-BE49-F238E27FC236}">
              <a16:creationId xmlns:a16="http://schemas.microsoft.com/office/drawing/2014/main" xmlns="" id="{ACC7A549-3E0E-4BD6-870D-A9DE8B8E4371}"/>
            </a:ext>
          </a:extLst>
        </xdr:cNvPr>
        <xdr:cNvSpPr/>
      </xdr:nvSpPr>
      <xdr:spPr>
        <a:xfrm>
          <a:off x="162687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165480</xdr:rowOff>
    </xdr:from>
    <xdr:ext cx="405111" cy="259045"/>
    <xdr:sp macro="" textlink="">
      <xdr:nvSpPr>
        <xdr:cNvPr id="449" name="【一般廃棄物処理施設】&#10;有形固定資産減価償却率該当値テキスト">
          <a:extLst>
            <a:ext uri="{FF2B5EF4-FFF2-40B4-BE49-F238E27FC236}">
              <a16:creationId xmlns:a16="http://schemas.microsoft.com/office/drawing/2014/main" xmlns="" id="{BC63496B-F061-4171-80AD-42FF72772F43}"/>
            </a:ext>
          </a:extLst>
        </xdr:cNvPr>
        <xdr:cNvSpPr txBox="1"/>
      </xdr:nvSpPr>
      <xdr:spPr>
        <a:xfrm>
          <a:off x="16357600"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62956</xdr:rowOff>
    </xdr:from>
    <xdr:to>
      <xdr:col>81</xdr:col>
      <xdr:colOff>101600</xdr:colOff>
      <xdr:row>40</xdr:row>
      <xdr:rowOff>164556</xdr:rowOff>
    </xdr:to>
    <xdr:sp macro="" textlink="">
      <xdr:nvSpPr>
        <xdr:cNvPr id="450" name="楕円 449">
          <a:extLst>
            <a:ext uri="{FF2B5EF4-FFF2-40B4-BE49-F238E27FC236}">
              <a16:creationId xmlns:a16="http://schemas.microsoft.com/office/drawing/2014/main" xmlns="" id="{71EE2250-5AE8-47BA-8FF9-277EC78185D3}"/>
            </a:ext>
          </a:extLst>
        </xdr:cNvPr>
        <xdr:cNvSpPr/>
      </xdr:nvSpPr>
      <xdr:spPr>
        <a:xfrm>
          <a:off x="15430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66403</xdr:rowOff>
    </xdr:from>
    <xdr:to>
      <xdr:col>85</xdr:col>
      <xdr:colOff>127000</xdr:colOff>
      <xdr:row>40</xdr:row>
      <xdr:rowOff>113756</xdr:rowOff>
    </xdr:to>
    <xdr:cxnSp macro="">
      <xdr:nvCxnSpPr>
        <xdr:cNvPr id="451" name="直線コネクタ 450">
          <a:extLst>
            <a:ext uri="{FF2B5EF4-FFF2-40B4-BE49-F238E27FC236}">
              <a16:creationId xmlns:a16="http://schemas.microsoft.com/office/drawing/2014/main" xmlns="" id="{B7AFDAF0-B91B-436F-B2CF-558149FA0D02}"/>
            </a:ext>
          </a:extLst>
        </xdr:cNvPr>
        <xdr:cNvCxnSpPr/>
      </xdr:nvCxnSpPr>
      <xdr:spPr>
        <a:xfrm flipV="1">
          <a:off x="15481300" y="692440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22134</xdr:rowOff>
    </xdr:from>
    <xdr:to>
      <xdr:col>76</xdr:col>
      <xdr:colOff>165100</xdr:colOff>
      <xdr:row>41</xdr:row>
      <xdr:rowOff>123734</xdr:rowOff>
    </xdr:to>
    <xdr:sp macro="" textlink="">
      <xdr:nvSpPr>
        <xdr:cNvPr id="452" name="楕円 451">
          <a:extLst>
            <a:ext uri="{FF2B5EF4-FFF2-40B4-BE49-F238E27FC236}">
              <a16:creationId xmlns:a16="http://schemas.microsoft.com/office/drawing/2014/main" xmlns="" id="{B61B3C1A-1089-434C-83C3-2D5FF784D49F}"/>
            </a:ext>
          </a:extLst>
        </xdr:cNvPr>
        <xdr:cNvSpPr/>
      </xdr:nvSpPr>
      <xdr:spPr>
        <a:xfrm>
          <a:off x="14541500" y="7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113756</xdr:rowOff>
    </xdr:from>
    <xdr:to>
      <xdr:col>81</xdr:col>
      <xdr:colOff>50800</xdr:colOff>
      <xdr:row>41</xdr:row>
      <xdr:rowOff>72934</xdr:rowOff>
    </xdr:to>
    <xdr:cxnSp macro="">
      <xdr:nvCxnSpPr>
        <xdr:cNvPr id="453" name="直線コネクタ 452">
          <a:extLst>
            <a:ext uri="{FF2B5EF4-FFF2-40B4-BE49-F238E27FC236}">
              <a16:creationId xmlns:a16="http://schemas.microsoft.com/office/drawing/2014/main" xmlns="" id="{BA24EB28-52F6-4E13-97FC-3DEC0D5FFAD3}"/>
            </a:ext>
          </a:extLst>
        </xdr:cNvPr>
        <xdr:cNvCxnSpPr/>
      </xdr:nvCxnSpPr>
      <xdr:spPr>
        <a:xfrm flipV="1">
          <a:off x="14592300" y="697175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54" name="n_1aveValue【一般廃棄物処理施設】&#10;有形固定資産減価償却率">
          <a:extLst>
            <a:ext uri="{FF2B5EF4-FFF2-40B4-BE49-F238E27FC236}">
              <a16:creationId xmlns:a16="http://schemas.microsoft.com/office/drawing/2014/main" xmlns="" id="{28522E53-811F-499F-A58E-C573147CB121}"/>
            </a:ext>
          </a:extLst>
        </xdr:cNvPr>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55" name="n_2aveValue【一般廃棄物処理施設】&#10;有形固定資産減価償却率">
          <a:extLst>
            <a:ext uri="{FF2B5EF4-FFF2-40B4-BE49-F238E27FC236}">
              <a16:creationId xmlns:a16="http://schemas.microsoft.com/office/drawing/2014/main" xmlns="" id="{F24242C2-2981-448C-9840-D47CBF88CB46}"/>
            </a:ext>
          </a:extLst>
        </xdr:cNvPr>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56" name="n_3aveValue【一般廃棄物処理施設】&#10;有形固定資産減価償却率">
          <a:extLst>
            <a:ext uri="{FF2B5EF4-FFF2-40B4-BE49-F238E27FC236}">
              <a16:creationId xmlns:a16="http://schemas.microsoft.com/office/drawing/2014/main" xmlns="" id="{09FAA1BB-CC69-4481-AEF7-28C920EE77CC}"/>
            </a:ext>
          </a:extLst>
        </xdr:cNvPr>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155683</xdr:rowOff>
    </xdr:from>
    <xdr:ext cx="405111" cy="259045"/>
    <xdr:sp macro="" textlink="">
      <xdr:nvSpPr>
        <xdr:cNvPr id="457" name="n_1mainValue【一般廃棄物処理施設】&#10;有形固定資産減価償却率">
          <a:extLst>
            <a:ext uri="{FF2B5EF4-FFF2-40B4-BE49-F238E27FC236}">
              <a16:creationId xmlns:a16="http://schemas.microsoft.com/office/drawing/2014/main" xmlns="" id="{C5495133-14FC-40B0-BE02-6C375960C3F2}"/>
            </a:ext>
          </a:extLst>
        </xdr:cNvPr>
        <xdr:cNvSpPr txBox="1"/>
      </xdr:nvSpPr>
      <xdr:spPr>
        <a:xfrm>
          <a:off x="152660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114861</xdr:rowOff>
    </xdr:from>
    <xdr:ext cx="405111" cy="259045"/>
    <xdr:sp macro="" textlink="">
      <xdr:nvSpPr>
        <xdr:cNvPr id="458" name="n_2mainValue【一般廃棄物処理施設】&#10;有形固定資産減価償却率">
          <a:extLst>
            <a:ext uri="{FF2B5EF4-FFF2-40B4-BE49-F238E27FC236}">
              <a16:creationId xmlns:a16="http://schemas.microsoft.com/office/drawing/2014/main" xmlns="" id="{E45062AA-3882-4084-AD1D-312A8430E040}"/>
            </a:ext>
          </a:extLst>
        </xdr:cNvPr>
        <xdr:cNvSpPr txBox="1"/>
      </xdr:nvSpPr>
      <xdr:spPr>
        <a:xfrm>
          <a:off x="14389744" y="714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xmlns="" id="{4FD5631C-6515-4298-83B3-E7695199BA8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a:extLst>
            <a:ext uri="{FF2B5EF4-FFF2-40B4-BE49-F238E27FC236}">
              <a16:creationId xmlns:a16="http://schemas.microsoft.com/office/drawing/2014/main" xmlns="" id="{2330C5D4-60E5-4E3A-8146-63AEE024DB7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a:extLst>
            <a:ext uri="{FF2B5EF4-FFF2-40B4-BE49-F238E27FC236}">
              <a16:creationId xmlns:a16="http://schemas.microsoft.com/office/drawing/2014/main" xmlns="" id="{74CF6C91-CFDD-4DC5-80C0-F684926BA2E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a:extLst>
            <a:ext uri="{FF2B5EF4-FFF2-40B4-BE49-F238E27FC236}">
              <a16:creationId xmlns:a16="http://schemas.microsoft.com/office/drawing/2014/main" xmlns="" id="{84061780-09DC-4EA1-A7A0-58DA5EB4140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a:extLst>
            <a:ext uri="{FF2B5EF4-FFF2-40B4-BE49-F238E27FC236}">
              <a16:creationId xmlns:a16="http://schemas.microsoft.com/office/drawing/2014/main" xmlns="" id="{91C37CE8-D13C-4A04-A260-F50A3526BF2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a:extLst>
            <a:ext uri="{FF2B5EF4-FFF2-40B4-BE49-F238E27FC236}">
              <a16:creationId xmlns:a16="http://schemas.microsoft.com/office/drawing/2014/main" xmlns="" id="{AE9EDA0C-2DF3-406E-A716-7C71AB034F4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a:extLst>
            <a:ext uri="{FF2B5EF4-FFF2-40B4-BE49-F238E27FC236}">
              <a16:creationId xmlns:a16="http://schemas.microsoft.com/office/drawing/2014/main" xmlns="" id="{FE672886-B65F-4C71-977A-7A3234D1EDC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xmlns="" id="{32CED7A4-BBF1-44C7-AE39-444E07B263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a:extLst>
            <a:ext uri="{FF2B5EF4-FFF2-40B4-BE49-F238E27FC236}">
              <a16:creationId xmlns:a16="http://schemas.microsoft.com/office/drawing/2014/main" xmlns="" id="{C20FED68-545C-4E9D-B1E8-585A857D6BE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a:extLst>
            <a:ext uri="{FF2B5EF4-FFF2-40B4-BE49-F238E27FC236}">
              <a16:creationId xmlns:a16="http://schemas.microsoft.com/office/drawing/2014/main" xmlns="" id="{CB84E4B1-EE8E-4247-B9D8-7C9FEDDEE74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a:extLst>
            <a:ext uri="{FF2B5EF4-FFF2-40B4-BE49-F238E27FC236}">
              <a16:creationId xmlns:a16="http://schemas.microsoft.com/office/drawing/2014/main" xmlns="" id="{CB193A88-A559-4101-8B74-BC877B33FC0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0" name="テキスト ボックス 469">
          <a:extLst>
            <a:ext uri="{FF2B5EF4-FFF2-40B4-BE49-F238E27FC236}">
              <a16:creationId xmlns:a16="http://schemas.microsoft.com/office/drawing/2014/main" xmlns="" id="{21A556D8-D959-463E-9727-B8ECCDF8E8A2}"/>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a:extLst>
            <a:ext uri="{FF2B5EF4-FFF2-40B4-BE49-F238E27FC236}">
              <a16:creationId xmlns:a16="http://schemas.microsoft.com/office/drawing/2014/main" xmlns="" id="{5C140488-EFE1-4578-8162-2BDDEF6E6A0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2" name="テキスト ボックス 471">
          <a:extLst>
            <a:ext uri="{FF2B5EF4-FFF2-40B4-BE49-F238E27FC236}">
              <a16:creationId xmlns:a16="http://schemas.microsoft.com/office/drawing/2014/main" xmlns="" id="{AB83FF0D-A91D-41FF-BC35-E37F9445CCA5}"/>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a:extLst>
            <a:ext uri="{FF2B5EF4-FFF2-40B4-BE49-F238E27FC236}">
              <a16:creationId xmlns:a16="http://schemas.microsoft.com/office/drawing/2014/main" xmlns="" id="{838035AE-E7C3-4EB3-9FDE-DF816368543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4" name="テキスト ボックス 473">
          <a:extLst>
            <a:ext uri="{FF2B5EF4-FFF2-40B4-BE49-F238E27FC236}">
              <a16:creationId xmlns:a16="http://schemas.microsoft.com/office/drawing/2014/main" xmlns="" id="{6E14159E-7DC5-49DA-9760-26610E01D51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a:extLst>
            <a:ext uri="{FF2B5EF4-FFF2-40B4-BE49-F238E27FC236}">
              <a16:creationId xmlns:a16="http://schemas.microsoft.com/office/drawing/2014/main" xmlns="" id="{991A26EF-8032-4FDC-B119-B77A6CAA2CF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6" name="テキスト ボックス 475">
          <a:extLst>
            <a:ext uri="{FF2B5EF4-FFF2-40B4-BE49-F238E27FC236}">
              <a16:creationId xmlns:a16="http://schemas.microsoft.com/office/drawing/2014/main" xmlns="" id="{0E5EAFCD-EF20-4BA7-B61D-4C88DFC8532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a:extLst>
            <a:ext uri="{FF2B5EF4-FFF2-40B4-BE49-F238E27FC236}">
              <a16:creationId xmlns:a16="http://schemas.microsoft.com/office/drawing/2014/main" xmlns="" id="{589AB123-2FE5-4B54-B5CE-C1EBF465E49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8" name="テキスト ボックス 477">
          <a:extLst>
            <a:ext uri="{FF2B5EF4-FFF2-40B4-BE49-F238E27FC236}">
              <a16:creationId xmlns:a16="http://schemas.microsoft.com/office/drawing/2014/main" xmlns="" id="{8E123479-78EB-4105-9D35-8CEF83D515E4}"/>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a:extLst>
            <a:ext uri="{FF2B5EF4-FFF2-40B4-BE49-F238E27FC236}">
              <a16:creationId xmlns:a16="http://schemas.microsoft.com/office/drawing/2014/main" xmlns="" id="{A3BFB418-1408-4E22-A253-F8A2D9D444E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0" name="テキスト ボックス 479">
          <a:extLst>
            <a:ext uri="{FF2B5EF4-FFF2-40B4-BE49-F238E27FC236}">
              <a16:creationId xmlns:a16="http://schemas.microsoft.com/office/drawing/2014/main" xmlns="" id="{686E5CB6-DC47-473F-B6C3-47D4B284E0A2}"/>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a:extLst>
            <a:ext uri="{FF2B5EF4-FFF2-40B4-BE49-F238E27FC236}">
              <a16:creationId xmlns:a16="http://schemas.microsoft.com/office/drawing/2014/main" xmlns="" id="{6422938C-2110-4A5D-AC2E-139BE051D0F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a:extLst>
            <a:ext uri="{FF2B5EF4-FFF2-40B4-BE49-F238E27FC236}">
              <a16:creationId xmlns:a16="http://schemas.microsoft.com/office/drawing/2014/main" xmlns="" id="{BC8D8DEE-9124-465E-8527-722138250F2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a:extLst>
            <a:ext uri="{FF2B5EF4-FFF2-40B4-BE49-F238E27FC236}">
              <a16:creationId xmlns:a16="http://schemas.microsoft.com/office/drawing/2014/main" xmlns="" id="{70277C97-3141-43BD-B920-9238DE6B649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484" name="直線コネクタ 483">
          <a:extLst>
            <a:ext uri="{FF2B5EF4-FFF2-40B4-BE49-F238E27FC236}">
              <a16:creationId xmlns:a16="http://schemas.microsoft.com/office/drawing/2014/main" xmlns="" id="{37616E0B-78F7-4B65-ACFC-C230D51711A2}"/>
            </a:ext>
          </a:extLst>
        </xdr:cNvPr>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485" name="【一般廃棄物処理施設】&#10;一人当たり有形固定資産（償却資産）額最小値テキスト">
          <a:extLst>
            <a:ext uri="{FF2B5EF4-FFF2-40B4-BE49-F238E27FC236}">
              <a16:creationId xmlns:a16="http://schemas.microsoft.com/office/drawing/2014/main" xmlns="" id="{C67B004E-9894-44A1-8B1D-9777A51CB6D6}"/>
            </a:ext>
          </a:extLst>
        </xdr:cNvPr>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486" name="直線コネクタ 485">
          <a:extLst>
            <a:ext uri="{FF2B5EF4-FFF2-40B4-BE49-F238E27FC236}">
              <a16:creationId xmlns:a16="http://schemas.microsoft.com/office/drawing/2014/main" xmlns="" id="{95A78CE4-36CF-473A-BFE8-E727E7CA9BEC}"/>
            </a:ext>
          </a:extLst>
        </xdr:cNvPr>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487" name="【一般廃棄物処理施設】&#10;一人当たり有形固定資産（償却資産）額最大値テキスト">
          <a:extLst>
            <a:ext uri="{FF2B5EF4-FFF2-40B4-BE49-F238E27FC236}">
              <a16:creationId xmlns:a16="http://schemas.microsoft.com/office/drawing/2014/main" xmlns="" id="{9463BB8E-E704-4C28-9C9B-3152F826AEFE}"/>
            </a:ext>
          </a:extLst>
        </xdr:cNvPr>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488" name="直線コネクタ 487">
          <a:extLst>
            <a:ext uri="{FF2B5EF4-FFF2-40B4-BE49-F238E27FC236}">
              <a16:creationId xmlns:a16="http://schemas.microsoft.com/office/drawing/2014/main" xmlns="" id="{9A9E43EF-E71D-4944-9423-5092F3353326}"/>
            </a:ext>
          </a:extLst>
        </xdr:cNvPr>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489" name="【一般廃棄物処理施設】&#10;一人当たり有形固定資産（償却資産）額平均値テキスト">
          <a:extLst>
            <a:ext uri="{FF2B5EF4-FFF2-40B4-BE49-F238E27FC236}">
              <a16:creationId xmlns:a16="http://schemas.microsoft.com/office/drawing/2014/main" xmlns="" id="{A1D095D2-0025-4137-9F23-68F0176E8ED6}"/>
            </a:ext>
          </a:extLst>
        </xdr:cNvPr>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490" name="フローチャート: 判断 489">
          <a:extLst>
            <a:ext uri="{FF2B5EF4-FFF2-40B4-BE49-F238E27FC236}">
              <a16:creationId xmlns:a16="http://schemas.microsoft.com/office/drawing/2014/main" xmlns="" id="{EB21FDDF-D6C7-4827-AF75-337492215F66}"/>
            </a:ext>
          </a:extLst>
        </xdr:cNvPr>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491" name="フローチャート: 判断 490">
          <a:extLst>
            <a:ext uri="{FF2B5EF4-FFF2-40B4-BE49-F238E27FC236}">
              <a16:creationId xmlns:a16="http://schemas.microsoft.com/office/drawing/2014/main" xmlns="" id="{5F720A44-BE5E-494A-BD78-11720C7B6469}"/>
            </a:ext>
          </a:extLst>
        </xdr:cNvPr>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492" name="フローチャート: 判断 491">
          <a:extLst>
            <a:ext uri="{FF2B5EF4-FFF2-40B4-BE49-F238E27FC236}">
              <a16:creationId xmlns:a16="http://schemas.microsoft.com/office/drawing/2014/main" xmlns="" id="{8241D714-3A0D-41F2-90CD-F809352D6028}"/>
            </a:ext>
          </a:extLst>
        </xdr:cNvPr>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493" name="フローチャート: 判断 492">
          <a:extLst>
            <a:ext uri="{FF2B5EF4-FFF2-40B4-BE49-F238E27FC236}">
              <a16:creationId xmlns:a16="http://schemas.microsoft.com/office/drawing/2014/main" xmlns="" id="{B06BD773-29BE-41B9-AC2E-57277F271E44}"/>
            </a:ext>
          </a:extLst>
        </xdr:cNvPr>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xmlns="" id="{BA373D1D-B6E2-4A4E-A3BD-A8A262B333B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xmlns="" id="{F8DE0F7D-ADB8-435D-88F8-739373AC860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xmlns="" id="{E7C0BC9A-A623-4068-9513-28DC23196A7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xmlns="" id="{703D4C5D-F667-4CE1-A607-6272926CDC6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xmlns="" id="{FE4072E8-5507-46BB-A7CB-F414B588AB8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115122</xdr:rowOff>
    </xdr:from>
    <xdr:to>
      <xdr:col>116</xdr:col>
      <xdr:colOff>114300</xdr:colOff>
      <xdr:row>41</xdr:row>
      <xdr:rowOff>45272</xdr:rowOff>
    </xdr:to>
    <xdr:sp macro="" textlink="">
      <xdr:nvSpPr>
        <xdr:cNvPr id="499" name="楕円 498">
          <a:extLst>
            <a:ext uri="{FF2B5EF4-FFF2-40B4-BE49-F238E27FC236}">
              <a16:creationId xmlns:a16="http://schemas.microsoft.com/office/drawing/2014/main" xmlns="" id="{32DC02DD-511F-4D98-90AD-12E56E9CEA79}"/>
            </a:ext>
          </a:extLst>
        </xdr:cNvPr>
        <xdr:cNvSpPr/>
      </xdr:nvSpPr>
      <xdr:spPr>
        <a:xfrm>
          <a:off x="22110700" y="697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137999</xdr:rowOff>
    </xdr:from>
    <xdr:ext cx="534377" cy="259045"/>
    <xdr:sp macro="" textlink="">
      <xdr:nvSpPr>
        <xdr:cNvPr id="500" name="【一般廃棄物処理施設】&#10;一人当たり有形固定資産（償却資産）額該当値テキスト">
          <a:extLst>
            <a:ext uri="{FF2B5EF4-FFF2-40B4-BE49-F238E27FC236}">
              <a16:creationId xmlns:a16="http://schemas.microsoft.com/office/drawing/2014/main" xmlns="" id="{240017CA-053C-4786-A923-78C8F736FCFA}"/>
            </a:ext>
          </a:extLst>
        </xdr:cNvPr>
        <xdr:cNvSpPr txBox="1"/>
      </xdr:nvSpPr>
      <xdr:spPr>
        <a:xfrm>
          <a:off x="22199600" y="68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113571</xdr:rowOff>
    </xdr:from>
    <xdr:to>
      <xdr:col>112</xdr:col>
      <xdr:colOff>38100</xdr:colOff>
      <xdr:row>41</xdr:row>
      <xdr:rowOff>43721</xdr:rowOff>
    </xdr:to>
    <xdr:sp macro="" textlink="">
      <xdr:nvSpPr>
        <xdr:cNvPr id="501" name="楕円 500">
          <a:extLst>
            <a:ext uri="{FF2B5EF4-FFF2-40B4-BE49-F238E27FC236}">
              <a16:creationId xmlns:a16="http://schemas.microsoft.com/office/drawing/2014/main" xmlns="" id="{10A6DE2C-0651-4D7A-8935-6BF105404EB7}"/>
            </a:ext>
          </a:extLst>
        </xdr:cNvPr>
        <xdr:cNvSpPr/>
      </xdr:nvSpPr>
      <xdr:spPr>
        <a:xfrm>
          <a:off x="21272500" y="697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164371</xdr:rowOff>
    </xdr:from>
    <xdr:to>
      <xdr:col>116</xdr:col>
      <xdr:colOff>63500</xdr:colOff>
      <xdr:row>40</xdr:row>
      <xdr:rowOff>165922</xdr:rowOff>
    </xdr:to>
    <xdr:cxnSp macro="">
      <xdr:nvCxnSpPr>
        <xdr:cNvPr id="502" name="直線コネクタ 501">
          <a:extLst>
            <a:ext uri="{FF2B5EF4-FFF2-40B4-BE49-F238E27FC236}">
              <a16:creationId xmlns:a16="http://schemas.microsoft.com/office/drawing/2014/main" xmlns="" id="{1D5E808D-22A9-4BA8-827C-8E0D69F523AE}"/>
            </a:ext>
          </a:extLst>
        </xdr:cNvPr>
        <xdr:cNvCxnSpPr/>
      </xdr:nvCxnSpPr>
      <xdr:spPr>
        <a:xfrm>
          <a:off x="21323300" y="7022371"/>
          <a:ext cx="8382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151855</xdr:rowOff>
    </xdr:from>
    <xdr:to>
      <xdr:col>107</xdr:col>
      <xdr:colOff>101600</xdr:colOff>
      <xdr:row>41</xdr:row>
      <xdr:rowOff>82005</xdr:rowOff>
    </xdr:to>
    <xdr:sp macro="" textlink="">
      <xdr:nvSpPr>
        <xdr:cNvPr id="503" name="楕円 502">
          <a:extLst>
            <a:ext uri="{FF2B5EF4-FFF2-40B4-BE49-F238E27FC236}">
              <a16:creationId xmlns:a16="http://schemas.microsoft.com/office/drawing/2014/main" xmlns="" id="{477A0F3D-4DD6-4C82-9DF6-32A9E73BD7EA}"/>
            </a:ext>
          </a:extLst>
        </xdr:cNvPr>
        <xdr:cNvSpPr/>
      </xdr:nvSpPr>
      <xdr:spPr>
        <a:xfrm>
          <a:off x="20383500" y="70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164371</xdr:rowOff>
    </xdr:from>
    <xdr:to>
      <xdr:col>111</xdr:col>
      <xdr:colOff>177800</xdr:colOff>
      <xdr:row>41</xdr:row>
      <xdr:rowOff>31205</xdr:rowOff>
    </xdr:to>
    <xdr:cxnSp macro="">
      <xdr:nvCxnSpPr>
        <xdr:cNvPr id="504" name="直線コネクタ 503">
          <a:extLst>
            <a:ext uri="{FF2B5EF4-FFF2-40B4-BE49-F238E27FC236}">
              <a16:creationId xmlns:a16="http://schemas.microsoft.com/office/drawing/2014/main" xmlns="" id="{D26A5FEE-1824-4688-ABC2-90650358A530}"/>
            </a:ext>
          </a:extLst>
        </xdr:cNvPr>
        <xdr:cNvCxnSpPr/>
      </xdr:nvCxnSpPr>
      <xdr:spPr>
        <a:xfrm flipV="1">
          <a:off x="20434300" y="7022371"/>
          <a:ext cx="889000" cy="3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505" name="n_1aveValue【一般廃棄物処理施設】&#10;一人当たり有形固定資産（償却資産）額">
          <a:extLst>
            <a:ext uri="{FF2B5EF4-FFF2-40B4-BE49-F238E27FC236}">
              <a16:creationId xmlns:a16="http://schemas.microsoft.com/office/drawing/2014/main" xmlns="" id="{ADF1BE40-E5BB-46FC-AB50-E8696179B76F}"/>
            </a:ext>
          </a:extLst>
        </xdr:cNvPr>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06" name="n_2aveValue【一般廃棄物処理施設】&#10;一人当たり有形固定資産（償却資産）額">
          <a:extLst>
            <a:ext uri="{FF2B5EF4-FFF2-40B4-BE49-F238E27FC236}">
              <a16:creationId xmlns:a16="http://schemas.microsoft.com/office/drawing/2014/main" xmlns="" id="{4589178E-7513-4DD5-8150-B54587FA0DD5}"/>
            </a:ext>
          </a:extLst>
        </xdr:cNvPr>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07" name="n_3aveValue【一般廃棄物処理施設】&#10;一人当たり有形固定資産（償却資産）額">
          <a:extLst>
            <a:ext uri="{FF2B5EF4-FFF2-40B4-BE49-F238E27FC236}">
              <a16:creationId xmlns:a16="http://schemas.microsoft.com/office/drawing/2014/main" xmlns="" id="{AEAC77AB-6F59-4409-A933-8A9344C6C2F5}"/>
            </a:ext>
          </a:extLst>
        </xdr:cNvPr>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60248</xdr:rowOff>
    </xdr:from>
    <xdr:ext cx="534377" cy="259045"/>
    <xdr:sp macro="" textlink="">
      <xdr:nvSpPr>
        <xdr:cNvPr id="508" name="n_1mainValue【一般廃棄物処理施設】&#10;一人当たり有形固定資産（償却資産）額">
          <a:extLst>
            <a:ext uri="{FF2B5EF4-FFF2-40B4-BE49-F238E27FC236}">
              <a16:creationId xmlns:a16="http://schemas.microsoft.com/office/drawing/2014/main" xmlns="" id="{3B875331-3AD4-43A9-9261-2FD9A42C40A6}"/>
            </a:ext>
          </a:extLst>
        </xdr:cNvPr>
        <xdr:cNvSpPr txBox="1"/>
      </xdr:nvSpPr>
      <xdr:spPr>
        <a:xfrm>
          <a:off x="21043411" y="674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73132</xdr:rowOff>
    </xdr:from>
    <xdr:ext cx="534377" cy="259045"/>
    <xdr:sp macro="" textlink="">
      <xdr:nvSpPr>
        <xdr:cNvPr id="509" name="n_2mainValue【一般廃棄物処理施設】&#10;一人当たり有形固定資産（償却資産）額">
          <a:extLst>
            <a:ext uri="{FF2B5EF4-FFF2-40B4-BE49-F238E27FC236}">
              <a16:creationId xmlns:a16="http://schemas.microsoft.com/office/drawing/2014/main" xmlns="" id="{26C3FEC4-0127-4958-9283-FC7A2EE0BFD6}"/>
            </a:ext>
          </a:extLst>
        </xdr:cNvPr>
        <xdr:cNvSpPr txBox="1"/>
      </xdr:nvSpPr>
      <xdr:spPr>
        <a:xfrm>
          <a:off x="20167111" y="71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xmlns="" id="{A2262B30-5BC3-49B7-BAB3-0F1BA04230F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xmlns="" id="{6A4A7BBB-AADC-4BD7-9FFB-641B6053798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xmlns="" id="{3D8FAE64-32A8-468F-BAB1-FF9AA0BCE73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xmlns="" id="{1177BF0F-5FFF-4B2A-BB27-66BCF5656EC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xmlns="" id="{70345079-90AC-4ED4-8286-82EF8B589C8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xmlns="" id="{C61B0C30-7022-4ABA-B815-90C41073337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xmlns="" id="{AEE75954-D86F-4F0C-9149-021FD17C06A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xmlns="" id="{415F0BC9-4C3E-4AD4-B624-B2FAF5308A3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xmlns="" id="{1FCC587D-FFA6-4A35-852C-7E6B1484258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xmlns="" id="{5B21B12B-D599-434F-A098-4FB509D4141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xmlns="" id="{DD0805FB-57F3-4041-9C0F-08A4FC0A438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1" name="テキスト ボックス 520">
          <a:extLst>
            <a:ext uri="{FF2B5EF4-FFF2-40B4-BE49-F238E27FC236}">
              <a16:creationId xmlns:a16="http://schemas.microsoft.com/office/drawing/2014/main" xmlns="" id="{C15DF34A-1B02-4786-B08E-771C01A608FA}"/>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xmlns="" id="{B6F11405-8B0A-40C7-99E6-95760664B0F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xmlns="" id="{CE52FD1A-1452-43E6-9492-4D959E05412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xmlns="" id="{9F8B8BDF-0229-445A-B7FF-ED99DE9FB6F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xmlns="" id="{A1E4F24E-B1C4-4956-BCFB-981FEDC461A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xmlns="" id="{B52AB770-6675-4135-9084-179EC0A9EA0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xmlns="" id="{86EA088C-2093-487A-A11D-ED2ED1EDC86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xmlns="" id="{63A1F1FF-E718-4A4E-96BA-0E1D6721DA5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xmlns="" id="{E000A943-756F-4214-B2D1-5A1071DEE81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xmlns="" id="{98E10367-B0DA-418E-968A-ACC629EE5A3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1" name="テキスト ボックス 530">
          <a:extLst>
            <a:ext uri="{FF2B5EF4-FFF2-40B4-BE49-F238E27FC236}">
              <a16:creationId xmlns:a16="http://schemas.microsoft.com/office/drawing/2014/main" xmlns="" id="{371E3A12-A666-4F6D-8EF7-F4B0FC83C13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xmlns="" id="{BD80E79A-1E16-462D-8952-D4D266DB3F9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3" name="テキスト ボックス 532">
          <a:extLst>
            <a:ext uri="{FF2B5EF4-FFF2-40B4-BE49-F238E27FC236}">
              <a16:creationId xmlns:a16="http://schemas.microsoft.com/office/drawing/2014/main" xmlns="" id="{FECC0230-9887-46CE-BBDE-C8E8E7C671E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xmlns="" id="{224CB0A9-8F50-4E26-B4CC-860BD9C0DBB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35" name="直線コネクタ 534">
          <a:extLst>
            <a:ext uri="{FF2B5EF4-FFF2-40B4-BE49-F238E27FC236}">
              <a16:creationId xmlns:a16="http://schemas.microsoft.com/office/drawing/2014/main" xmlns="" id="{109E714D-5E4F-4229-A622-A3CB8CBA2B20}"/>
            </a:ext>
          </a:extLst>
        </xdr:cNvPr>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36" name="【保健センター・保健所】&#10;有形固定資産減価償却率最小値テキスト">
          <a:extLst>
            <a:ext uri="{FF2B5EF4-FFF2-40B4-BE49-F238E27FC236}">
              <a16:creationId xmlns:a16="http://schemas.microsoft.com/office/drawing/2014/main" xmlns="" id="{A9EC9D0B-C735-4C57-BEB5-62AE1457042A}"/>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7" name="直線コネクタ 536">
          <a:extLst>
            <a:ext uri="{FF2B5EF4-FFF2-40B4-BE49-F238E27FC236}">
              <a16:creationId xmlns:a16="http://schemas.microsoft.com/office/drawing/2014/main" xmlns="" id="{F04B6C84-2366-427B-9119-2B38D7FEF37B}"/>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8" name="【保健センター・保健所】&#10;有形固定資産減価償却率最大値テキスト">
          <a:extLst>
            <a:ext uri="{FF2B5EF4-FFF2-40B4-BE49-F238E27FC236}">
              <a16:creationId xmlns:a16="http://schemas.microsoft.com/office/drawing/2014/main" xmlns="" id="{21E4D896-FD70-41A2-9869-894AB8F2E278}"/>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9" name="直線コネクタ 538">
          <a:extLst>
            <a:ext uri="{FF2B5EF4-FFF2-40B4-BE49-F238E27FC236}">
              <a16:creationId xmlns:a16="http://schemas.microsoft.com/office/drawing/2014/main" xmlns="" id="{258CE67D-D895-489A-9CE0-B53571382E6A}"/>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xmlns="" id="{91F61D57-070E-4C5C-97E4-AF5EA1ABB993}"/>
            </a:ext>
          </a:extLst>
        </xdr:cNvPr>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41" name="フローチャート: 判断 540">
          <a:extLst>
            <a:ext uri="{FF2B5EF4-FFF2-40B4-BE49-F238E27FC236}">
              <a16:creationId xmlns:a16="http://schemas.microsoft.com/office/drawing/2014/main" xmlns="" id="{5C38B26E-5AE4-4A02-8DB1-8CDA79DE346A}"/>
            </a:ext>
          </a:extLst>
        </xdr:cNvPr>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42" name="フローチャート: 判断 541">
          <a:extLst>
            <a:ext uri="{FF2B5EF4-FFF2-40B4-BE49-F238E27FC236}">
              <a16:creationId xmlns:a16="http://schemas.microsoft.com/office/drawing/2014/main" xmlns="" id="{96402C71-D0AE-44CD-A607-4E9F315C87C3}"/>
            </a:ext>
          </a:extLst>
        </xdr:cNvPr>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43" name="フローチャート: 判断 542">
          <a:extLst>
            <a:ext uri="{FF2B5EF4-FFF2-40B4-BE49-F238E27FC236}">
              <a16:creationId xmlns:a16="http://schemas.microsoft.com/office/drawing/2014/main" xmlns="" id="{5893BE67-73B7-4396-9E64-07FF73ED0B1D}"/>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44" name="フローチャート: 判断 543">
          <a:extLst>
            <a:ext uri="{FF2B5EF4-FFF2-40B4-BE49-F238E27FC236}">
              <a16:creationId xmlns:a16="http://schemas.microsoft.com/office/drawing/2014/main" xmlns="" id="{37132BAC-2253-4C6E-8EE8-3539F86B3283}"/>
            </a:ext>
          </a:extLst>
        </xdr:cNvPr>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ABAA4BFA-4226-4293-A5A8-5A739F66703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F9412D2F-968F-41B0-AC71-A1800D671EA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7463B8D8-4A71-4BEF-9A5D-03BDE05342D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B7AF8CF2-E15D-4AAC-9F79-9A310B69230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355EF071-CAC1-444A-964A-86E292C466F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71665</xdr:rowOff>
    </xdr:from>
    <xdr:to>
      <xdr:col>85</xdr:col>
      <xdr:colOff>177800</xdr:colOff>
      <xdr:row>61</xdr:row>
      <xdr:rowOff>1815</xdr:rowOff>
    </xdr:to>
    <xdr:sp macro="" textlink="">
      <xdr:nvSpPr>
        <xdr:cNvPr id="550" name="楕円 549">
          <a:extLst>
            <a:ext uri="{FF2B5EF4-FFF2-40B4-BE49-F238E27FC236}">
              <a16:creationId xmlns:a16="http://schemas.microsoft.com/office/drawing/2014/main" xmlns="" id="{E80DA9F4-D6B1-45CD-899A-33DC43D508C0}"/>
            </a:ext>
          </a:extLst>
        </xdr:cNvPr>
        <xdr:cNvSpPr/>
      </xdr:nvSpPr>
      <xdr:spPr>
        <a:xfrm>
          <a:off x="16268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50092</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xmlns="" id="{332D8345-4DA4-4760-A50A-0F7BB7110ADB}"/>
            </a:ext>
          </a:extLst>
        </xdr:cNvPr>
        <xdr:cNvSpPr txBox="1"/>
      </xdr:nvSpPr>
      <xdr:spPr>
        <a:xfrm>
          <a:off x="16357600"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105954</xdr:rowOff>
    </xdr:from>
    <xdr:to>
      <xdr:col>81</xdr:col>
      <xdr:colOff>101600</xdr:colOff>
      <xdr:row>61</xdr:row>
      <xdr:rowOff>36104</xdr:rowOff>
    </xdr:to>
    <xdr:sp macro="" textlink="">
      <xdr:nvSpPr>
        <xdr:cNvPr id="552" name="楕円 551">
          <a:extLst>
            <a:ext uri="{FF2B5EF4-FFF2-40B4-BE49-F238E27FC236}">
              <a16:creationId xmlns:a16="http://schemas.microsoft.com/office/drawing/2014/main" xmlns="" id="{6047AB57-2100-40CE-9297-8B25D437724D}"/>
            </a:ext>
          </a:extLst>
        </xdr:cNvPr>
        <xdr:cNvSpPr/>
      </xdr:nvSpPr>
      <xdr:spPr>
        <a:xfrm>
          <a:off x="15430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122465</xdr:rowOff>
    </xdr:from>
    <xdr:to>
      <xdr:col>85</xdr:col>
      <xdr:colOff>127000</xdr:colOff>
      <xdr:row>60</xdr:row>
      <xdr:rowOff>156754</xdr:rowOff>
    </xdr:to>
    <xdr:cxnSp macro="">
      <xdr:nvCxnSpPr>
        <xdr:cNvPr id="553" name="直線コネクタ 552">
          <a:extLst>
            <a:ext uri="{FF2B5EF4-FFF2-40B4-BE49-F238E27FC236}">
              <a16:creationId xmlns:a16="http://schemas.microsoft.com/office/drawing/2014/main" xmlns="" id="{07008DD1-A90D-43D4-AEAD-0ACEB35E5AA4}"/>
            </a:ext>
          </a:extLst>
        </xdr:cNvPr>
        <xdr:cNvCxnSpPr/>
      </xdr:nvCxnSpPr>
      <xdr:spPr>
        <a:xfrm flipV="1">
          <a:off x="15481300" y="1040946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133713</xdr:rowOff>
    </xdr:from>
    <xdr:to>
      <xdr:col>76</xdr:col>
      <xdr:colOff>165100</xdr:colOff>
      <xdr:row>61</xdr:row>
      <xdr:rowOff>63863</xdr:rowOff>
    </xdr:to>
    <xdr:sp macro="" textlink="">
      <xdr:nvSpPr>
        <xdr:cNvPr id="554" name="楕円 553">
          <a:extLst>
            <a:ext uri="{FF2B5EF4-FFF2-40B4-BE49-F238E27FC236}">
              <a16:creationId xmlns:a16="http://schemas.microsoft.com/office/drawing/2014/main" xmlns="" id="{2F2C77EF-D005-47A2-BCA2-C6C8CC4AC18F}"/>
            </a:ext>
          </a:extLst>
        </xdr:cNvPr>
        <xdr:cNvSpPr/>
      </xdr:nvSpPr>
      <xdr:spPr>
        <a:xfrm>
          <a:off x="14541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156754</xdr:rowOff>
    </xdr:from>
    <xdr:to>
      <xdr:col>81</xdr:col>
      <xdr:colOff>50800</xdr:colOff>
      <xdr:row>61</xdr:row>
      <xdr:rowOff>13063</xdr:rowOff>
    </xdr:to>
    <xdr:cxnSp macro="">
      <xdr:nvCxnSpPr>
        <xdr:cNvPr id="555" name="直線コネクタ 554">
          <a:extLst>
            <a:ext uri="{FF2B5EF4-FFF2-40B4-BE49-F238E27FC236}">
              <a16:creationId xmlns:a16="http://schemas.microsoft.com/office/drawing/2014/main" xmlns="" id="{FA7FA80E-D986-4D1E-A4AB-DC5E479DACBE}"/>
            </a:ext>
          </a:extLst>
        </xdr:cNvPr>
        <xdr:cNvCxnSpPr/>
      </xdr:nvCxnSpPr>
      <xdr:spPr>
        <a:xfrm flipV="1">
          <a:off x="14592300" y="104437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xmlns="" id="{F74BEFBF-0442-4253-A006-5BB031027935}"/>
            </a:ext>
          </a:extLst>
        </xdr:cNvPr>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xmlns="" id="{1A3EE043-3794-454D-BD16-E7052D245B90}"/>
            </a:ext>
          </a:extLst>
        </xdr:cNvPr>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xmlns="" id="{F5A1B2ED-2DB2-43D0-A0A3-91B97739BCC9}"/>
            </a:ext>
          </a:extLst>
        </xdr:cNvPr>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27231</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xmlns="" id="{0B4724D7-8FE3-403C-95E8-75A6EA5731B8}"/>
            </a:ext>
          </a:extLst>
        </xdr:cNvPr>
        <xdr:cNvSpPr txBox="1"/>
      </xdr:nvSpPr>
      <xdr:spPr>
        <a:xfrm>
          <a:off x="15266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54990</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xmlns="" id="{B1CAEEA0-1252-4AD9-BCCE-B0E35F12EE62}"/>
            </a:ext>
          </a:extLst>
        </xdr:cNvPr>
        <xdr:cNvSpPr txBox="1"/>
      </xdr:nvSpPr>
      <xdr:spPr>
        <a:xfrm>
          <a:off x="14389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xmlns="" id="{59D331E4-8C5D-4A49-9400-14F3A7AD16A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xmlns="" id="{77F53CAB-44BD-4162-ADFA-B6670E40E26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xmlns="" id="{0B27AEF2-BBFE-4769-B72D-3A81EAA2B9D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xmlns="" id="{949EA636-F069-4D7E-A03E-FFB291C482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xmlns="" id="{FC8E071B-D7C6-47FA-B815-EEB3F710253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xmlns="" id="{43967739-B53F-447E-8ED2-B8ACE17BA21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xmlns="" id="{29961164-A566-458B-AC32-52F779438DA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xmlns="" id="{F3262401-F10E-4D0D-9AAA-EFAF1422916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xmlns="" id="{0F183C25-940C-4AD5-85C5-09C719FCB5E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xmlns="" id="{4638614B-CC4E-472B-9948-9B7CC4D83B0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a:extLst>
            <a:ext uri="{FF2B5EF4-FFF2-40B4-BE49-F238E27FC236}">
              <a16:creationId xmlns:a16="http://schemas.microsoft.com/office/drawing/2014/main" xmlns="" id="{05EAE8D4-5E18-4B1D-9093-9BFD02EA7DF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a:extLst>
            <a:ext uri="{FF2B5EF4-FFF2-40B4-BE49-F238E27FC236}">
              <a16:creationId xmlns:a16="http://schemas.microsoft.com/office/drawing/2014/main" xmlns="" id="{47D06CEF-A411-4CD0-9B8E-862EACC8D8A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a:extLst>
            <a:ext uri="{FF2B5EF4-FFF2-40B4-BE49-F238E27FC236}">
              <a16:creationId xmlns:a16="http://schemas.microsoft.com/office/drawing/2014/main" xmlns="" id="{7DA76AA8-41CB-471A-A73E-5575E4B12B0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a:extLst>
            <a:ext uri="{FF2B5EF4-FFF2-40B4-BE49-F238E27FC236}">
              <a16:creationId xmlns:a16="http://schemas.microsoft.com/office/drawing/2014/main" xmlns="" id="{1EEB9B9F-CCC3-457B-B8AD-59CB52F13FE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a:extLst>
            <a:ext uri="{FF2B5EF4-FFF2-40B4-BE49-F238E27FC236}">
              <a16:creationId xmlns:a16="http://schemas.microsoft.com/office/drawing/2014/main" xmlns="" id="{C7D6B56D-7E56-462A-94E5-230DE71D3D5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6" name="テキスト ボックス 575">
          <a:extLst>
            <a:ext uri="{FF2B5EF4-FFF2-40B4-BE49-F238E27FC236}">
              <a16:creationId xmlns:a16="http://schemas.microsoft.com/office/drawing/2014/main" xmlns="" id="{05F600AE-B97E-4FA3-874F-07594EC0E37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a:extLst>
            <a:ext uri="{FF2B5EF4-FFF2-40B4-BE49-F238E27FC236}">
              <a16:creationId xmlns:a16="http://schemas.microsoft.com/office/drawing/2014/main" xmlns="" id="{55229329-2B7A-43C5-952A-6FF9DC6AFFB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8" name="テキスト ボックス 577">
          <a:extLst>
            <a:ext uri="{FF2B5EF4-FFF2-40B4-BE49-F238E27FC236}">
              <a16:creationId xmlns:a16="http://schemas.microsoft.com/office/drawing/2014/main" xmlns="" id="{FC1E5624-D902-442F-94A6-B61D6F7A227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a:extLst>
            <a:ext uri="{FF2B5EF4-FFF2-40B4-BE49-F238E27FC236}">
              <a16:creationId xmlns:a16="http://schemas.microsoft.com/office/drawing/2014/main" xmlns="" id="{E4E55C59-1196-4B2E-B8DF-B0C232901DC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0" name="テキスト ボックス 579">
          <a:extLst>
            <a:ext uri="{FF2B5EF4-FFF2-40B4-BE49-F238E27FC236}">
              <a16:creationId xmlns:a16="http://schemas.microsoft.com/office/drawing/2014/main" xmlns="" id="{1CFDC3A3-AADF-47F6-A640-0F1E3C313D8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xmlns="" id="{587C9DF1-DE95-4D5D-B9E6-206E06B4C56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xmlns="" id="{D3EA51FF-AEB6-4CD6-8B5F-4710DFB186E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xmlns="" id="{DDC89751-CEDC-406C-B365-50C79B25D38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84" name="直線コネクタ 583">
          <a:extLst>
            <a:ext uri="{FF2B5EF4-FFF2-40B4-BE49-F238E27FC236}">
              <a16:creationId xmlns:a16="http://schemas.microsoft.com/office/drawing/2014/main" xmlns="" id="{76296E00-3F9C-445E-A5DB-773909F31CFE}"/>
            </a:ext>
          </a:extLst>
        </xdr:cNvPr>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xmlns="" id="{C4305168-2D81-442E-B1E8-E0D90EE25A91}"/>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86" name="直線コネクタ 585">
          <a:extLst>
            <a:ext uri="{FF2B5EF4-FFF2-40B4-BE49-F238E27FC236}">
              <a16:creationId xmlns:a16="http://schemas.microsoft.com/office/drawing/2014/main" xmlns="" id="{44C15265-0C0B-457A-8C1A-103AF8BE91E7}"/>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xmlns="" id="{BFE23041-16C1-4ED7-84D1-506396C176B5}"/>
            </a:ext>
          </a:extLst>
        </xdr:cNvPr>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88" name="直線コネクタ 587">
          <a:extLst>
            <a:ext uri="{FF2B5EF4-FFF2-40B4-BE49-F238E27FC236}">
              <a16:creationId xmlns:a16="http://schemas.microsoft.com/office/drawing/2014/main" xmlns="" id="{9258AA4F-21CF-4C1F-A90B-5F5FBECAF528}"/>
            </a:ext>
          </a:extLst>
        </xdr:cNvPr>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xmlns="" id="{C50BE7C1-E5CF-40A6-8183-6B5C076FBB51}"/>
            </a:ext>
          </a:extLst>
        </xdr:cNvPr>
        <xdr:cNvSpPr txBox="1"/>
      </xdr:nvSpPr>
      <xdr:spPr>
        <a:xfrm>
          <a:off x="22199600" y="1079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90" name="フローチャート: 判断 589">
          <a:extLst>
            <a:ext uri="{FF2B5EF4-FFF2-40B4-BE49-F238E27FC236}">
              <a16:creationId xmlns:a16="http://schemas.microsoft.com/office/drawing/2014/main" xmlns="" id="{2B35B07F-A69C-401D-BFC4-F4BEBAF7584C}"/>
            </a:ext>
          </a:extLst>
        </xdr:cNvPr>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91" name="フローチャート: 判断 590">
          <a:extLst>
            <a:ext uri="{FF2B5EF4-FFF2-40B4-BE49-F238E27FC236}">
              <a16:creationId xmlns:a16="http://schemas.microsoft.com/office/drawing/2014/main" xmlns="" id="{5D73C968-44D8-4CBB-BAFB-96D8F5A7B84A}"/>
            </a:ext>
          </a:extLst>
        </xdr:cNvPr>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592" name="フローチャート: 判断 591">
          <a:extLst>
            <a:ext uri="{FF2B5EF4-FFF2-40B4-BE49-F238E27FC236}">
              <a16:creationId xmlns:a16="http://schemas.microsoft.com/office/drawing/2014/main" xmlns="" id="{D6C82BC5-816E-49FB-81FE-6D9ADD3BFCE3}"/>
            </a:ext>
          </a:extLst>
        </xdr:cNvPr>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593" name="フローチャート: 判断 592">
          <a:extLst>
            <a:ext uri="{FF2B5EF4-FFF2-40B4-BE49-F238E27FC236}">
              <a16:creationId xmlns:a16="http://schemas.microsoft.com/office/drawing/2014/main" xmlns="" id="{09A1CAE7-9669-4D5D-A70D-2EBC5FBC2BE0}"/>
            </a:ext>
          </a:extLst>
        </xdr:cNvPr>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xmlns="" id="{7CB73CDA-52B1-47F1-A875-A25BDF2523F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2BC92D3E-A578-4A69-9A5B-964CF736CB4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2A352A71-BCB8-4DCF-A1EC-AFA648FFA93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E7ECBD8E-36D8-4D6F-95B2-4A195647F14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37787B7B-58B6-4DB8-A9D3-089C22FDD40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120650</xdr:rowOff>
    </xdr:from>
    <xdr:to>
      <xdr:col>116</xdr:col>
      <xdr:colOff>114300</xdr:colOff>
      <xdr:row>63</xdr:row>
      <xdr:rowOff>50800</xdr:rowOff>
    </xdr:to>
    <xdr:sp macro="" textlink="">
      <xdr:nvSpPr>
        <xdr:cNvPr id="599" name="楕円 598">
          <a:extLst>
            <a:ext uri="{FF2B5EF4-FFF2-40B4-BE49-F238E27FC236}">
              <a16:creationId xmlns:a16="http://schemas.microsoft.com/office/drawing/2014/main" xmlns="" id="{ACCF14F3-5211-4FA3-9040-5EC41B1060C3}"/>
            </a:ext>
          </a:extLst>
        </xdr:cNvPr>
        <xdr:cNvSpPr/>
      </xdr:nvSpPr>
      <xdr:spPr>
        <a:xfrm>
          <a:off x="22110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143527</xdr:rowOff>
    </xdr:from>
    <xdr:ext cx="469744" cy="259045"/>
    <xdr:sp macro="" textlink="">
      <xdr:nvSpPr>
        <xdr:cNvPr id="600" name="【保健センター・保健所】&#10;一人当たり面積該当値テキスト">
          <a:extLst>
            <a:ext uri="{FF2B5EF4-FFF2-40B4-BE49-F238E27FC236}">
              <a16:creationId xmlns:a16="http://schemas.microsoft.com/office/drawing/2014/main" xmlns="" id="{7121944D-28A2-476F-9F86-870D0C5E65AA}"/>
            </a:ext>
          </a:extLst>
        </xdr:cNvPr>
        <xdr:cNvSpPr txBox="1"/>
      </xdr:nvSpPr>
      <xdr:spPr>
        <a:xfrm>
          <a:off x="22199600" y="1060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601" name="楕円 600">
          <a:extLst>
            <a:ext uri="{FF2B5EF4-FFF2-40B4-BE49-F238E27FC236}">
              <a16:creationId xmlns:a16="http://schemas.microsoft.com/office/drawing/2014/main" xmlns="" id="{AA8E462C-7C24-4731-8E42-001A7AF2DDE4}"/>
            </a:ext>
          </a:extLst>
        </xdr:cNvPr>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0</xdr:rowOff>
    </xdr:from>
    <xdr:to>
      <xdr:col>116</xdr:col>
      <xdr:colOff>63500</xdr:colOff>
      <xdr:row>63</xdr:row>
      <xdr:rowOff>0</xdr:rowOff>
    </xdr:to>
    <xdr:cxnSp macro="">
      <xdr:nvCxnSpPr>
        <xdr:cNvPr id="602" name="直線コネクタ 601">
          <a:extLst>
            <a:ext uri="{FF2B5EF4-FFF2-40B4-BE49-F238E27FC236}">
              <a16:creationId xmlns:a16="http://schemas.microsoft.com/office/drawing/2014/main" xmlns="" id="{CD069A45-1898-4AB2-AE08-CCE0BC0189D8}"/>
            </a:ext>
          </a:extLst>
        </xdr:cNvPr>
        <xdr:cNvCxnSpPr/>
      </xdr:nvCxnSpPr>
      <xdr:spPr>
        <a:xfrm>
          <a:off x="21323300" y="1080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603" name="楕円 602">
          <a:extLst>
            <a:ext uri="{FF2B5EF4-FFF2-40B4-BE49-F238E27FC236}">
              <a16:creationId xmlns:a16="http://schemas.microsoft.com/office/drawing/2014/main" xmlns="" id="{2D3DA450-70E7-4B9C-A1D8-1D771ADEC5C6}"/>
            </a:ext>
          </a:extLst>
        </xdr:cNvPr>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0</xdr:rowOff>
    </xdr:to>
    <xdr:cxnSp macro="">
      <xdr:nvCxnSpPr>
        <xdr:cNvPr id="604" name="直線コネクタ 603">
          <a:extLst>
            <a:ext uri="{FF2B5EF4-FFF2-40B4-BE49-F238E27FC236}">
              <a16:creationId xmlns:a16="http://schemas.microsoft.com/office/drawing/2014/main" xmlns="" id="{A6A9037F-91E2-473C-9845-55160EB6E578}"/>
            </a:ext>
          </a:extLst>
        </xdr:cNvPr>
        <xdr:cNvCxnSpPr/>
      </xdr:nvCxnSpPr>
      <xdr:spPr>
        <a:xfrm>
          <a:off x="20434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110507</xdr:rowOff>
    </xdr:from>
    <xdr:ext cx="469744" cy="259045"/>
    <xdr:sp macro="" textlink="">
      <xdr:nvSpPr>
        <xdr:cNvPr id="605" name="n_1aveValue【保健センター・保健所】&#10;一人当たり面積">
          <a:extLst>
            <a:ext uri="{FF2B5EF4-FFF2-40B4-BE49-F238E27FC236}">
              <a16:creationId xmlns:a16="http://schemas.microsoft.com/office/drawing/2014/main" xmlns="" id="{48DD37BE-0E9C-4453-A7DD-F7A2D13E1794}"/>
            </a:ext>
          </a:extLst>
        </xdr:cNvPr>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06" name="n_2aveValue【保健センター・保健所】&#10;一人当たり面積">
          <a:extLst>
            <a:ext uri="{FF2B5EF4-FFF2-40B4-BE49-F238E27FC236}">
              <a16:creationId xmlns:a16="http://schemas.microsoft.com/office/drawing/2014/main" xmlns="" id="{E500FE6D-A220-4318-B522-6CDCC93E2871}"/>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07" name="n_3aveValue【保健センター・保健所】&#10;一人当たり面積">
          <a:extLst>
            <a:ext uri="{FF2B5EF4-FFF2-40B4-BE49-F238E27FC236}">
              <a16:creationId xmlns:a16="http://schemas.microsoft.com/office/drawing/2014/main" xmlns="" id="{66E64E61-EB80-4C13-B702-3009CDBE5572}"/>
            </a:ext>
          </a:extLst>
        </xdr:cNvPr>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67327</xdr:rowOff>
    </xdr:from>
    <xdr:ext cx="469744" cy="259045"/>
    <xdr:sp macro="" textlink="">
      <xdr:nvSpPr>
        <xdr:cNvPr id="608" name="n_1mainValue【保健センター・保健所】&#10;一人当たり面積">
          <a:extLst>
            <a:ext uri="{FF2B5EF4-FFF2-40B4-BE49-F238E27FC236}">
              <a16:creationId xmlns:a16="http://schemas.microsoft.com/office/drawing/2014/main" xmlns="" id="{EB23ED8A-356E-4B27-9607-EDAF3C24234D}"/>
            </a:ext>
          </a:extLst>
        </xdr:cNvPr>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609" name="n_2mainValue【保健センター・保健所】&#10;一人当たり面積">
          <a:extLst>
            <a:ext uri="{FF2B5EF4-FFF2-40B4-BE49-F238E27FC236}">
              <a16:creationId xmlns:a16="http://schemas.microsoft.com/office/drawing/2014/main" xmlns="" id="{2971E4FB-4C98-4170-AA1C-4776AB0CCB23}"/>
            </a:ext>
          </a:extLst>
        </xdr:cNvPr>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a:extLst>
            <a:ext uri="{FF2B5EF4-FFF2-40B4-BE49-F238E27FC236}">
              <a16:creationId xmlns:a16="http://schemas.microsoft.com/office/drawing/2014/main" xmlns="" id="{500E15ED-9BBD-47E1-A73B-F118E17C041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a:extLst>
            <a:ext uri="{FF2B5EF4-FFF2-40B4-BE49-F238E27FC236}">
              <a16:creationId xmlns:a16="http://schemas.microsoft.com/office/drawing/2014/main" xmlns="" id="{78CB1C40-9578-46F0-9308-7E897B48AB5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a:extLst>
            <a:ext uri="{FF2B5EF4-FFF2-40B4-BE49-F238E27FC236}">
              <a16:creationId xmlns:a16="http://schemas.microsoft.com/office/drawing/2014/main" xmlns="" id="{121E600C-D40A-4135-A4F5-CA5883E197B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a:extLst>
            <a:ext uri="{FF2B5EF4-FFF2-40B4-BE49-F238E27FC236}">
              <a16:creationId xmlns:a16="http://schemas.microsoft.com/office/drawing/2014/main" xmlns="" id="{30B9453B-9907-444A-9632-B51875FE6F4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a:extLst>
            <a:ext uri="{FF2B5EF4-FFF2-40B4-BE49-F238E27FC236}">
              <a16:creationId xmlns:a16="http://schemas.microsoft.com/office/drawing/2014/main" xmlns="" id="{35ABA619-F59E-4EF4-AD3B-EDA39652EF0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a:extLst>
            <a:ext uri="{FF2B5EF4-FFF2-40B4-BE49-F238E27FC236}">
              <a16:creationId xmlns:a16="http://schemas.microsoft.com/office/drawing/2014/main" xmlns="" id="{3F5315F5-5DB7-402F-BE9B-15380A7B915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a:extLst>
            <a:ext uri="{FF2B5EF4-FFF2-40B4-BE49-F238E27FC236}">
              <a16:creationId xmlns:a16="http://schemas.microsoft.com/office/drawing/2014/main" xmlns="" id="{83385D6F-946A-4408-BF6A-B5DF05CD05A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a:extLst>
            <a:ext uri="{FF2B5EF4-FFF2-40B4-BE49-F238E27FC236}">
              <a16:creationId xmlns:a16="http://schemas.microsoft.com/office/drawing/2014/main" xmlns="" id="{2335DD1D-4F4A-42CD-824C-E107EC6D18E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8" name="テキスト ボックス 617">
          <a:extLst>
            <a:ext uri="{FF2B5EF4-FFF2-40B4-BE49-F238E27FC236}">
              <a16:creationId xmlns:a16="http://schemas.microsoft.com/office/drawing/2014/main" xmlns="" id="{778A58AF-D44F-4C46-8A9A-C3A3794166F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a:extLst>
            <a:ext uri="{FF2B5EF4-FFF2-40B4-BE49-F238E27FC236}">
              <a16:creationId xmlns:a16="http://schemas.microsoft.com/office/drawing/2014/main" xmlns="" id="{65A9D494-E1E5-4FC4-A6D7-D6D0C77A811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20" name="テキスト ボックス 619">
          <a:extLst>
            <a:ext uri="{FF2B5EF4-FFF2-40B4-BE49-F238E27FC236}">
              <a16:creationId xmlns:a16="http://schemas.microsoft.com/office/drawing/2014/main" xmlns="" id="{168DF1E1-E387-497E-AC16-BCDBBDBBC02F}"/>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1" name="直線コネクタ 620">
          <a:extLst>
            <a:ext uri="{FF2B5EF4-FFF2-40B4-BE49-F238E27FC236}">
              <a16:creationId xmlns:a16="http://schemas.microsoft.com/office/drawing/2014/main" xmlns="" id="{630FE04C-28DB-4EEB-A8A6-84AA6B04449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2" name="テキスト ボックス 621">
          <a:extLst>
            <a:ext uri="{FF2B5EF4-FFF2-40B4-BE49-F238E27FC236}">
              <a16:creationId xmlns:a16="http://schemas.microsoft.com/office/drawing/2014/main" xmlns="" id="{6C3A8085-2A56-43C7-A94A-7E8CE91D5718}"/>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3" name="直線コネクタ 622">
          <a:extLst>
            <a:ext uri="{FF2B5EF4-FFF2-40B4-BE49-F238E27FC236}">
              <a16:creationId xmlns:a16="http://schemas.microsoft.com/office/drawing/2014/main" xmlns="" id="{A4983BC1-9659-448D-A18C-50D9C712864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4" name="テキスト ボックス 623">
          <a:extLst>
            <a:ext uri="{FF2B5EF4-FFF2-40B4-BE49-F238E27FC236}">
              <a16:creationId xmlns:a16="http://schemas.microsoft.com/office/drawing/2014/main" xmlns="" id="{72BDF8A5-8A51-43BB-8BD6-102701383CA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5" name="直線コネクタ 624">
          <a:extLst>
            <a:ext uri="{FF2B5EF4-FFF2-40B4-BE49-F238E27FC236}">
              <a16:creationId xmlns:a16="http://schemas.microsoft.com/office/drawing/2014/main" xmlns="" id="{7C3955A7-361B-4D05-AF8B-E5D1BE04B2E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6" name="テキスト ボックス 625">
          <a:extLst>
            <a:ext uri="{FF2B5EF4-FFF2-40B4-BE49-F238E27FC236}">
              <a16:creationId xmlns:a16="http://schemas.microsoft.com/office/drawing/2014/main" xmlns="" id="{73A45E10-1418-47A4-B04A-59B12C99D24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7" name="直線コネクタ 626">
          <a:extLst>
            <a:ext uri="{FF2B5EF4-FFF2-40B4-BE49-F238E27FC236}">
              <a16:creationId xmlns:a16="http://schemas.microsoft.com/office/drawing/2014/main" xmlns="" id="{3B009DA8-87CD-4508-B5BC-2411A615BD2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8" name="テキスト ボックス 627">
          <a:extLst>
            <a:ext uri="{FF2B5EF4-FFF2-40B4-BE49-F238E27FC236}">
              <a16:creationId xmlns:a16="http://schemas.microsoft.com/office/drawing/2014/main" xmlns="" id="{1766640B-DC71-4563-BB44-B6C865655F1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9" name="直線コネクタ 628">
          <a:extLst>
            <a:ext uri="{FF2B5EF4-FFF2-40B4-BE49-F238E27FC236}">
              <a16:creationId xmlns:a16="http://schemas.microsoft.com/office/drawing/2014/main" xmlns="" id="{4106BAA7-906A-4421-8E51-FD02BD1C307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30" name="テキスト ボックス 629">
          <a:extLst>
            <a:ext uri="{FF2B5EF4-FFF2-40B4-BE49-F238E27FC236}">
              <a16:creationId xmlns:a16="http://schemas.microsoft.com/office/drawing/2014/main" xmlns="" id="{FE53942E-B12B-48BF-AE7C-E6D70B95C63D}"/>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1" name="直線コネクタ 630">
          <a:extLst>
            <a:ext uri="{FF2B5EF4-FFF2-40B4-BE49-F238E27FC236}">
              <a16:creationId xmlns:a16="http://schemas.microsoft.com/office/drawing/2014/main" xmlns="" id="{064B7D2C-8674-4E34-92DE-5DFCCA9C9FB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2" name="テキスト ボックス 631">
          <a:extLst>
            <a:ext uri="{FF2B5EF4-FFF2-40B4-BE49-F238E27FC236}">
              <a16:creationId xmlns:a16="http://schemas.microsoft.com/office/drawing/2014/main" xmlns="" id="{5F5A2FC8-BD62-4354-A6AE-4C5DB4048AB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3" name="【消防施設】&#10;有形固定資産減価償却率グラフ枠">
          <a:extLst>
            <a:ext uri="{FF2B5EF4-FFF2-40B4-BE49-F238E27FC236}">
              <a16:creationId xmlns:a16="http://schemas.microsoft.com/office/drawing/2014/main" xmlns="" id="{4EFDC583-0961-4223-8EE2-EDA4B4C98ED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34" name="直線コネクタ 633">
          <a:extLst>
            <a:ext uri="{FF2B5EF4-FFF2-40B4-BE49-F238E27FC236}">
              <a16:creationId xmlns:a16="http://schemas.microsoft.com/office/drawing/2014/main" xmlns="" id="{5F72B1B1-C35E-42FF-A4B6-63EA61B128D0}"/>
            </a:ext>
          </a:extLst>
        </xdr:cNvPr>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35" name="【消防施設】&#10;有形固定資産減価償却率最小値テキスト">
          <a:extLst>
            <a:ext uri="{FF2B5EF4-FFF2-40B4-BE49-F238E27FC236}">
              <a16:creationId xmlns:a16="http://schemas.microsoft.com/office/drawing/2014/main" xmlns="" id="{FC02DA6F-EB68-4206-AE48-6012D49A44CF}"/>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36" name="直線コネクタ 635">
          <a:extLst>
            <a:ext uri="{FF2B5EF4-FFF2-40B4-BE49-F238E27FC236}">
              <a16:creationId xmlns:a16="http://schemas.microsoft.com/office/drawing/2014/main" xmlns="" id="{4FA94FAB-D4F6-4171-8276-ACA2A97F1237}"/>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37" name="【消防施設】&#10;有形固定資産減価償却率最大値テキスト">
          <a:extLst>
            <a:ext uri="{FF2B5EF4-FFF2-40B4-BE49-F238E27FC236}">
              <a16:creationId xmlns:a16="http://schemas.microsoft.com/office/drawing/2014/main" xmlns="" id="{9821D9D9-7049-4696-BF7A-7D059F77D460}"/>
            </a:ext>
          </a:extLst>
        </xdr:cNvPr>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38" name="直線コネクタ 637">
          <a:extLst>
            <a:ext uri="{FF2B5EF4-FFF2-40B4-BE49-F238E27FC236}">
              <a16:creationId xmlns:a16="http://schemas.microsoft.com/office/drawing/2014/main" xmlns="" id="{29A78DE3-AD2F-46A5-8C2B-51FD6F6F2740}"/>
            </a:ext>
          </a:extLst>
        </xdr:cNvPr>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39" name="【消防施設】&#10;有形固定資産減価償却率平均値テキスト">
          <a:extLst>
            <a:ext uri="{FF2B5EF4-FFF2-40B4-BE49-F238E27FC236}">
              <a16:creationId xmlns:a16="http://schemas.microsoft.com/office/drawing/2014/main" xmlns="" id="{AFB7BF5F-C1AA-4A2D-B254-A287D4AA11F8}"/>
            </a:ext>
          </a:extLst>
        </xdr:cNvPr>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40" name="フローチャート: 判断 639">
          <a:extLst>
            <a:ext uri="{FF2B5EF4-FFF2-40B4-BE49-F238E27FC236}">
              <a16:creationId xmlns:a16="http://schemas.microsoft.com/office/drawing/2014/main" xmlns="" id="{D6973109-145D-4871-BC37-86CD65A1194F}"/>
            </a:ext>
          </a:extLst>
        </xdr:cNvPr>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41" name="フローチャート: 判断 640">
          <a:extLst>
            <a:ext uri="{FF2B5EF4-FFF2-40B4-BE49-F238E27FC236}">
              <a16:creationId xmlns:a16="http://schemas.microsoft.com/office/drawing/2014/main" xmlns="" id="{36E656FF-5F79-448F-909A-7DF845CE3188}"/>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42" name="フローチャート: 判断 641">
          <a:extLst>
            <a:ext uri="{FF2B5EF4-FFF2-40B4-BE49-F238E27FC236}">
              <a16:creationId xmlns:a16="http://schemas.microsoft.com/office/drawing/2014/main" xmlns="" id="{35638A3E-3656-417C-B682-D7851466AC04}"/>
            </a:ext>
          </a:extLst>
        </xdr:cNvPr>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43" name="フローチャート: 判断 642">
          <a:extLst>
            <a:ext uri="{FF2B5EF4-FFF2-40B4-BE49-F238E27FC236}">
              <a16:creationId xmlns:a16="http://schemas.microsoft.com/office/drawing/2014/main" xmlns="" id="{EFFA2DEE-22B1-48CF-8FE2-73262D4BE8D5}"/>
            </a:ext>
          </a:extLst>
        </xdr:cNvPr>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xmlns="" id="{A5078011-1921-449F-99CA-37699EA6365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xmlns="" id="{81A1CE8A-F436-4657-A827-27DFE3FA680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xmlns="" id="{954C0617-4E4F-4346-9B68-D11773D7EEA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xmlns="" id="{73176528-71D3-4807-B1A0-E9F7268F073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xmlns="" id="{A9B32C83-72E5-4E70-BF06-4EDB2D9720B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109220</xdr:rowOff>
    </xdr:from>
    <xdr:to>
      <xdr:col>85</xdr:col>
      <xdr:colOff>177800</xdr:colOff>
      <xdr:row>83</xdr:row>
      <xdr:rowOff>39370</xdr:rowOff>
    </xdr:to>
    <xdr:sp macro="" textlink="">
      <xdr:nvSpPr>
        <xdr:cNvPr id="649" name="楕円 648">
          <a:extLst>
            <a:ext uri="{FF2B5EF4-FFF2-40B4-BE49-F238E27FC236}">
              <a16:creationId xmlns:a16="http://schemas.microsoft.com/office/drawing/2014/main" xmlns="" id="{1D4CA4C4-BA11-4F31-906E-9AA78B4ED4EA}"/>
            </a:ext>
          </a:extLst>
        </xdr:cNvPr>
        <xdr:cNvSpPr/>
      </xdr:nvSpPr>
      <xdr:spPr>
        <a:xfrm>
          <a:off x="16268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87647</xdr:rowOff>
    </xdr:from>
    <xdr:ext cx="405111" cy="259045"/>
    <xdr:sp macro="" textlink="">
      <xdr:nvSpPr>
        <xdr:cNvPr id="650" name="【消防施設】&#10;有形固定資産減価償却率該当値テキスト">
          <a:extLst>
            <a:ext uri="{FF2B5EF4-FFF2-40B4-BE49-F238E27FC236}">
              <a16:creationId xmlns:a16="http://schemas.microsoft.com/office/drawing/2014/main" xmlns="" id="{0E04B4A6-06AF-42AF-A85F-273E54CADA1E}"/>
            </a:ext>
          </a:extLst>
        </xdr:cNvPr>
        <xdr:cNvSpPr txBox="1"/>
      </xdr:nvSpPr>
      <xdr:spPr>
        <a:xfrm>
          <a:off x="16357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124461</xdr:rowOff>
    </xdr:from>
    <xdr:to>
      <xdr:col>81</xdr:col>
      <xdr:colOff>101600</xdr:colOff>
      <xdr:row>83</xdr:row>
      <xdr:rowOff>54611</xdr:rowOff>
    </xdr:to>
    <xdr:sp macro="" textlink="">
      <xdr:nvSpPr>
        <xdr:cNvPr id="651" name="楕円 650">
          <a:extLst>
            <a:ext uri="{FF2B5EF4-FFF2-40B4-BE49-F238E27FC236}">
              <a16:creationId xmlns:a16="http://schemas.microsoft.com/office/drawing/2014/main" xmlns="" id="{26363423-5EDC-47BB-9D0D-6B8D368E79F8}"/>
            </a:ext>
          </a:extLst>
        </xdr:cNvPr>
        <xdr:cNvSpPr/>
      </xdr:nvSpPr>
      <xdr:spPr>
        <a:xfrm>
          <a:off x="15430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160020</xdr:rowOff>
    </xdr:from>
    <xdr:to>
      <xdr:col>85</xdr:col>
      <xdr:colOff>127000</xdr:colOff>
      <xdr:row>83</xdr:row>
      <xdr:rowOff>3811</xdr:rowOff>
    </xdr:to>
    <xdr:cxnSp macro="">
      <xdr:nvCxnSpPr>
        <xdr:cNvPr id="652" name="直線コネクタ 651">
          <a:extLst>
            <a:ext uri="{FF2B5EF4-FFF2-40B4-BE49-F238E27FC236}">
              <a16:creationId xmlns:a16="http://schemas.microsoft.com/office/drawing/2014/main" xmlns="" id="{C1C8816C-060B-4C2C-9791-E575183B94F5}"/>
            </a:ext>
          </a:extLst>
        </xdr:cNvPr>
        <xdr:cNvCxnSpPr/>
      </xdr:nvCxnSpPr>
      <xdr:spPr>
        <a:xfrm flipV="1">
          <a:off x="15481300" y="142189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162561</xdr:rowOff>
    </xdr:from>
    <xdr:to>
      <xdr:col>76</xdr:col>
      <xdr:colOff>165100</xdr:colOff>
      <xdr:row>83</xdr:row>
      <xdr:rowOff>92711</xdr:rowOff>
    </xdr:to>
    <xdr:sp macro="" textlink="">
      <xdr:nvSpPr>
        <xdr:cNvPr id="653" name="楕円 652">
          <a:extLst>
            <a:ext uri="{FF2B5EF4-FFF2-40B4-BE49-F238E27FC236}">
              <a16:creationId xmlns:a16="http://schemas.microsoft.com/office/drawing/2014/main" xmlns="" id="{95D2735E-EEDD-4619-B69B-B864C62A5148}"/>
            </a:ext>
          </a:extLst>
        </xdr:cNvPr>
        <xdr:cNvSpPr/>
      </xdr:nvSpPr>
      <xdr:spPr>
        <a:xfrm>
          <a:off x="14541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3811</xdr:rowOff>
    </xdr:from>
    <xdr:to>
      <xdr:col>81</xdr:col>
      <xdr:colOff>50800</xdr:colOff>
      <xdr:row>83</xdr:row>
      <xdr:rowOff>41911</xdr:rowOff>
    </xdr:to>
    <xdr:cxnSp macro="">
      <xdr:nvCxnSpPr>
        <xdr:cNvPr id="654" name="直線コネクタ 653">
          <a:extLst>
            <a:ext uri="{FF2B5EF4-FFF2-40B4-BE49-F238E27FC236}">
              <a16:creationId xmlns:a16="http://schemas.microsoft.com/office/drawing/2014/main" xmlns="" id="{400D303D-807F-406A-BD7A-0828B602317D}"/>
            </a:ext>
          </a:extLst>
        </xdr:cNvPr>
        <xdr:cNvCxnSpPr/>
      </xdr:nvCxnSpPr>
      <xdr:spPr>
        <a:xfrm flipV="1">
          <a:off x="14592300" y="14234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55" name="n_1aveValue【消防施設】&#10;有形固定資産減価償却率">
          <a:extLst>
            <a:ext uri="{FF2B5EF4-FFF2-40B4-BE49-F238E27FC236}">
              <a16:creationId xmlns:a16="http://schemas.microsoft.com/office/drawing/2014/main" xmlns="" id="{495C4205-BF96-47F6-BC64-06E6E0FE6E5C}"/>
            </a:ext>
          </a:extLst>
        </xdr:cNvPr>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656" name="n_2aveValue【消防施設】&#10;有形固定資産減価償却率">
          <a:extLst>
            <a:ext uri="{FF2B5EF4-FFF2-40B4-BE49-F238E27FC236}">
              <a16:creationId xmlns:a16="http://schemas.microsoft.com/office/drawing/2014/main" xmlns="" id="{59109D91-C99E-4542-A7A5-AC0C8E840F4C}"/>
            </a:ext>
          </a:extLst>
        </xdr:cNvPr>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57" name="n_3aveValue【消防施設】&#10;有形固定資産減価償却率">
          <a:extLst>
            <a:ext uri="{FF2B5EF4-FFF2-40B4-BE49-F238E27FC236}">
              <a16:creationId xmlns:a16="http://schemas.microsoft.com/office/drawing/2014/main" xmlns="" id="{2E790578-E8DD-4B6D-B972-BAE3223D1422}"/>
            </a:ext>
          </a:extLst>
        </xdr:cNvPr>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45738</xdr:rowOff>
    </xdr:from>
    <xdr:ext cx="405111" cy="259045"/>
    <xdr:sp macro="" textlink="">
      <xdr:nvSpPr>
        <xdr:cNvPr id="658" name="n_1mainValue【消防施設】&#10;有形固定資産減価償却率">
          <a:extLst>
            <a:ext uri="{FF2B5EF4-FFF2-40B4-BE49-F238E27FC236}">
              <a16:creationId xmlns:a16="http://schemas.microsoft.com/office/drawing/2014/main" xmlns="" id="{0C041479-F89A-4307-BB7D-6A3ACF41820C}"/>
            </a:ext>
          </a:extLst>
        </xdr:cNvPr>
        <xdr:cNvSpPr txBox="1"/>
      </xdr:nvSpPr>
      <xdr:spPr>
        <a:xfrm>
          <a:off x="15266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83838</xdr:rowOff>
    </xdr:from>
    <xdr:ext cx="405111" cy="259045"/>
    <xdr:sp macro="" textlink="">
      <xdr:nvSpPr>
        <xdr:cNvPr id="659" name="n_2mainValue【消防施設】&#10;有形固定資産減価償却率">
          <a:extLst>
            <a:ext uri="{FF2B5EF4-FFF2-40B4-BE49-F238E27FC236}">
              <a16:creationId xmlns:a16="http://schemas.microsoft.com/office/drawing/2014/main" xmlns="" id="{417CD1FF-892B-4FC7-8A37-149F0F8848F6}"/>
            </a:ext>
          </a:extLst>
        </xdr:cNvPr>
        <xdr:cNvSpPr txBox="1"/>
      </xdr:nvSpPr>
      <xdr:spPr>
        <a:xfrm>
          <a:off x="14389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0" name="正方形/長方形 659">
          <a:extLst>
            <a:ext uri="{FF2B5EF4-FFF2-40B4-BE49-F238E27FC236}">
              <a16:creationId xmlns:a16="http://schemas.microsoft.com/office/drawing/2014/main" xmlns="" id="{48A6995D-BD94-42A1-A902-C6743DBD2C9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1" name="正方形/長方形 660">
          <a:extLst>
            <a:ext uri="{FF2B5EF4-FFF2-40B4-BE49-F238E27FC236}">
              <a16:creationId xmlns:a16="http://schemas.microsoft.com/office/drawing/2014/main" xmlns="" id="{7D86F2CD-9CEE-47EC-88FC-D509ED219C1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2" name="正方形/長方形 661">
          <a:extLst>
            <a:ext uri="{FF2B5EF4-FFF2-40B4-BE49-F238E27FC236}">
              <a16:creationId xmlns:a16="http://schemas.microsoft.com/office/drawing/2014/main" xmlns="" id="{57CA0AFD-1427-4977-BCCE-78634E3C597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3" name="正方形/長方形 662">
          <a:extLst>
            <a:ext uri="{FF2B5EF4-FFF2-40B4-BE49-F238E27FC236}">
              <a16:creationId xmlns:a16="http://schemas.microsoft.com/office/drawing/2014/main" xmlns="" id="{4AAA920E-5D2A-4B5B-81D5-438B2731AEC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4" name="正方形/長方形 663">
          <a:extLst>
            <a:ext uri="{FF2B5EF4-FFF2-40B4-BE49-F238E27FC236}">
              <a16:creationId xmlns:a16="http://schemas.microsoft.com/office/drawing/2014/main" xmlns="" id="{0A8CCE93-803C-4252-A72A-16BB3E9ABC4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5" name="正方形/長方形 664">
          <a:extLst>
            <a:ext uri="{FF2B5EF4-FFF2-40B4-BE49-F238E27FC236}">
              <a16:creationId xmlns:a16="http://schemas.microsoft.com/office/drawing/2014/main" xmlns="" id="{269E8167-E669-41C5-A565-DCCF5B138B8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6" name="正方形/長方形 665">
          <a:extLst>
            <a:ext uri="{FF2B5EF4-FFF2-40B4-BE49-F238E27FC236}">
              <a16:creationId xmlns:a16="http://schemas.microsoft.com/office/drawing/2014/main" xmlns="" id="{9E5ABFDE-BF8C-4A1F-BCFD-D70047377BE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7" name="正方形/長方形 666">
          <a:extLst>
            <a:ext uri="{FF2B5EF4-FFF2-40B4-BE49-F238E27FC236}">
              <a16:creationId xmlns:a16="http://schemas.microsoft.com/office/drawing/2014/main" xmlns="" id="{78BC9BD1-3B8D-4110-B138-E471A9FEB4D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8" name="テキスト ボックス 667">
          <a:extLst>
            <a:ext uri="{FF2B5EF4-FFF2-40B4-BE49-F238E27FC236}">
              <a16:creationId xmlns:a16="http://schemas.microsoft.com/office/drawing/2014/main" xmlns="" id="{E1A410ED-F816-4399-9656-6626447841E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9" name="直線コネクタ 668">
          <a:extLst>
            <a:ext uri="{FF2B5EF4-FFF2-40B4-BE49-F238E27FC236}">
              <a16:creationId xmlns:a16="http://schemas.microsoft.com/office/drawing/2014/main" xmlns="" id="{5A01AF69-F16A-4409-AF93-46B21ACB2A1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0" name="直線コネクタ 669">
          <a:extLst>
            <a:ext uri="{FF2B5EF4-FFF2-40B4-BE49-F238E27FC236}">
              <a16:creationId xmlns:a16="http://schemas.microsoft.com/office/drawing/2014/main" xmlns="" id="{06A0CB71-21A6-4441-A011-DED556BCAE0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1" name="テキスト ボックス 670">
          <a:extLst>
            <a:ext uri="{FF2B5EF4-FFF2-40B4-BE49-F238E27FC236}">
              <a16:creationId xmlns:a16="http://schemas.microsoft.com/office/drawing/2014/main" xmlns="" id="{6DB57DAC-EE83-4089-8051-3777BE458B9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2" name="直線コネクタ 671">
          <a:extLst>
            <a:ext uri="{FF2B5EF4-FFF2-40B4-BE49-F238E27FC236}">
              <a16:creationId xmlns:a16="http://schemas.microsoft.com/office/drawing/2014/main" xmlns="" id="{4AC1E3AA-AB8E-4032-A6E2-8FCB09040FE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3" name="テキスト ボックス 672">
          <a:extLst>
            <a:ext uri="{FF2B5EF4-FFF2-40B4-BE49-F238E27FC236}">
              <a16:creationId xmlns:a16="http://schemas.microsoft.com/office/drawing/2014/main" xmlns="" id="{43974AC3-41FD-49E8-B246-A823CA7836C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4" name="直線コネクタ 673">
          <a:extLst>
            <a:ext uri="{FF2B5EF4-FFF2-40B4-BE49-F238E27FC236}">
              <a16:creationId xmlns:a16="http://schemas.microsoft.com/office/drawing/2014/main" xmlns="" id="{6D046143-96BE-4678-B315-1366DF4B613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5" name="テキスト ボックス 674">
          <a:extLst>
            <a:ext uri="{FF2B5EF4-FFF2-40B4-BE49-F238E27FC236}">
              <a16:creationId xmlns:a16="http://schemas.microsoft.com/office/drawing/2014/main" xmlns="" id="{585881CA-982B-45F3-9EF2-2A8B29096CA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6" name="直線コネクタ 675">
          <a:extLst>
            <a:ext uri="{FF2B5EF4-FFF2-40B4-BE49-F238E27FC236}">
              <a16:creationId xmlns:a16="http://schemas.microsoft.com/office/drawing/2014/main" xmlns="" id="{B1DAE1C2-129C-4EA2-A3E5-56FDB275D74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7" name="テキスト ボックス 676">
          <a:extLst>
            <a:ext uri="{FF2B5EF4-FFF2-40B4-BE49-F238E27FC236}">
              <a16:creationId xmlns:a16="http://schemas.microsoft.com/office/drawing/2014/main" xmlns="" id="{46DD8AF8-5BF7-427D-A995-8674101F7E2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8" name="直線コネクタ 677">
          <a:extLst>
            <a:ext uri="{FF2B5EF4-FFF2-40B4-BE49-F238E27FC236}">
              <a16:creationId xmlns:a16="http://schemas.microsoft.com/office/drawing/2014/main" xmlns="" id="{617E32FE-B068-408C-97A5-BB938A93851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9" name="テキスト ボックス 678">
          <a:extLst>
            <a:ext uri="{FF2B5EF4-FFF2-40B4-BE49-F238E27FC236}">
              <a16:creationId xmlns:a16="http://schemas.microsoft.com/office/drawing/2014/main" xmlns="" id="{E77C3AF8-C487-4D7D-AFCD-673D7B34D2C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0" name="直線コネクタ 679">
          <a:extLst>
            <a:ext uri="{FF2B5EF4-FFF2-40B4-BE49-F238E27FC236}">
              <a16:creationId xmlns:a16="http://schemas.microsoft.com/office/drawing/2014/main" xmlns="" id="{A51B4CD5-127F-498F-871F-288000EADCF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xmlns="" id="{335E4D32-BA14-4BB7-8134-E04731DEB25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2" name="【消防施設】&#10;一人当たり面積グラフ枠">
          <a:extLst>
            <a:ext uri="{FF2B5EF4-FFF2-40B4-BE49-F238E27FC236}">
              <a16:creationId xmlns:a16="http://schemas.microsoft.com/office/drawing/2014/main" xmlns="" id="{5123C3EF-8A1D-4397-83DB-624E924F401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83" name="直線コネクタ 682">
          <a:extLst>
            <a:ext uri="{FF2B5EF4-FFF2-40B4-BE49-F238E27FC236}">
              <a16:creationId xmlns:a16="http://schemas.microsoft.com/office/drawing/2014/main" xmlns="" id="{F20163AC-56A5-4352-B5D4-61BF1B2B1423}"/>
            </a:ext>
          </a:extLst>
        </xdr:cNvPr>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84" name="【消防施設】&#10;一人当たり面積最小値テキスト">
          <a:extLst>
            <a:ext uri="{FF2B5EF4-FFF2-40B4-BE49-F238E27FC236}">
              <a16:creationId xmlns:a16="http://schemas.microsoft.com/office/drawing/2014/main" xmlns="" id="{6BB79CC0-4A62-4A83-A260-D4655D9281C5}"/>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85" name="直線コネクタ 684">
          <a:extLst>
            <a:ext uri="{FF2B5EF4-FFF2-40B4-BE49-F238E27FC236}">
              <a16:creationId xmlns:a16="http://schemas.microsoft.com/office/drawing/2014/main" xmlns="" id="{2C89B41C-3B81-4460-8370-EEC2D861FD9C}"/>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86" name="【消防施設】&#10;一人当たり面積最大値テキスト">
          <a:extLst>
            <a:ext uri="{FF2B5EF4-FFF2-40B4-BE49-F238E27FC236}">
              <a16:creationId xmlns:a16="http://schemas.microsoft.com/office/drawing/2014/main" xmlns="" id="{7B22C8D1-74F9-4210-8D15-AD1EF6576893}"/>
            </a:ext>
          </a:extLst>
        </xdr:cNvPr>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87" name="直線コネクタ 686">
          <a:extLst>
            <a:ext uri="{FF2B5EF4-FFF2-40B4-BE49-F238E27FC236}">
              <a16:creationId xmlns:a16="http://schemas.microsoft.com/office/drawing/2014/main" xmlns="" id="{8EEA98F4-B8BF-4361-AFED-EC904484667E}"/>
            </a:ext>
          </a:extLst>
        </xdr:cNvPr>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88" name="【消防施設】&#10;一人当たり面積平均値テキスト">
          <a:extLst>
            <a:ext uri="{FF2B5EF4-FFF2-40B4-BE49-F238E27FC236}">
              <a16:creationId xmlns:a16="http://schemas.microsoft.com/office/drawing/2014/main" xmlns="" id="{5C7FB7EF-27EB-4466-9477-E2B894C373E1}"/>
            </a:ext>
          </a:extLst>
        </xdr:cNvPr>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89" name="フローチャート: 判断 688">
          <a:extLst>
            <a:ext uri="{FF2B5EF4-FFF2-40B4-BE49-F238E27FC236}">
              <a16:creationId xmlns:a16="http://schemas.microsoft.com/office/drawing/2014/main" xmlns="" id="{11F68E9F-E7BA-4EF3-AE97-C88211F5D045}"/>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90" name="フローチャート: 判断 689">
          <a:extLst>
            <a:ext uri="{FF2B5EF4-FFF2-40B4-BE49-F238E27FC236}">
              <a16:creationId xmlns:a16="http://schemas.microsoft.com/office/drawing/2014/main" xmlns="" id="{E1E7F921-74EE-4B6A-8582-D53F6BC6497D}"/>
            </a:ext>
          </a:extLst>
        </xdr:cNvPr>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91" name="フローチャート: 判断 690">
          <a:extLst>
            <a:ext uri="{FF2B5EF4-FFF2-40B4-BE49-F238E27FC236}">
              <a16:creationId xmlns:a16="http://schemas.microsoft.com/office/drawing/2014/main" xmlns="" id="{094F4424-D1B3-4C57-B282-7D533CF81DB8}"/>
            </a:ext>
          </a:extLst>
        </xdr:cNvPr>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92" name="フローチャート: 判断 691">
          <a:extLst>
            <a:ext uri="{FF2B5EF4-FFF2-40B4-BE49-F238E27FC236}">
              <a16:creationId xmlns:a16="http://schemas.microsoft.com/office/drawing/2014/main" xmlns="" id="{D9068053-0207-48FF-AC93-5CA0CE198378}"/>
            </a:ext>
          </a:extLst>
        </xdr:cNvPr>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xmlns="" id="{4EE5F006-1E6F-40A2-BD78-928C3218139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xmlns="" id="{8FFCC0A2-0FCF-48CB-8DBB-A497E0D458B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xmlns="" id="{AEFAAA38-2890-4154-B1EC-C587DE64E99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xmlns="" id="{0629BAF1-F8FD-445A-AF96-998E519F4AB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xmlns="" id="{FC22A549-8D9F-4B87-A055-A694955FB46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15239</xdr:rowOff>
    </xdr:from>
    <xdr:to>
      <xdr:col>116</xdr:col>
      <xdr:colOff>114300</xdr:colOff>
      <xdr:row>86</xdr:row>
      <xdr:rowOff>116839</xdr:rowOff>
    </xdr:to>
    <xdr:sp macro="" textlink="">
      <xdr:nvSpPr>
        <xdr:cNvPr id="698" name="楕円 697">
          <a:extLst>
            <a:ext uri="{FF2B5EF4-FFF2-40B4-BE49-F238E27FC236}">
              <a16:creationId xmlns:a16="http://schemas.microsoft.com/office/drawing/2014/main" xmlns="" id="{5DF059D2-E77B-4D0F-94DD-DB0C898C57F1}"/>
            </a:ext>
          </a:extLst>
        </xdr:cNvPr>
        <xdr:cNvSpPr/>
      </xdr:nvSpPr>
      <xdr:spPr>
        <a:xfrm>
          <a:off x="221107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101616</xdr:rowOff>
    </xdr:from>
    <xdr:ext cx="469744" cy="259045"/>
    <xdr:sp macro="" textlink="">
      <xdr:nvSpPr>
        <xdr:cNvPr id="699" name="【消防施設】&#10;一人当たり面積該当値テキスト">
          <a:extLst>
            <a:ext uri="{FF2B5EF4-FFF2-40B4-BE49-F238E27FC236}">
              <a16:creationId xmlns:a16="http://schemas.microsoft.com/office/drawing/2014/main" xmlns="" id="{FB5E26C4-79B0-487F-9054-5E9633610ADD}"/>
            </a:ext>
          </a:extLst>
        </xdr:cNvPr>
        <xdr:cNvSpPr txBox="1"/>
      </xdr:nvSpPr>
      <xdr:spPr>
        <a:xfrm>
          <a:off x="22199600"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15239</xdr:rowOff>
    </xdr:from>
    <xdr:to>
      <xdr:col>112</xdr:col>
      <xdr:colOff>38100</xdr:colOff>
      <xdr:row>86</xdr:row>
      <xdr:rowOff>116839</xdr:rowOff>
    </xdr:to>
    <xdr:sp macro="" textlink="">
      <xdr:nvSpPr>
        <xdr:cNvPr id="700" name="楕円 699">
          <a:extLst>
            <a:ext uri="{FF2B5EF4-FFF2-40B4-BE49-F238E27FC236}">
              <a16:creationId xmlns:a16="http://schemas.microsoft.com/office/drawing/2014/main" xmlns="" id="{C6AB6935-D046-468C-A728-7BEBEE2ED088}"/>
            </a:ext>
          </a:extLst>
        </xdr:cNvPr>
        <xdr:cNvSpPr/>
      </xdr:nvSpPr>
      <xdr:spPr>
        <a:xfrm>
          <a:off x="212725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66039</xdr:rowOff>
    </xdr:from>
    <xdr:to>
      <xdr:col>116</xdr:col>
      <xdr:colOff>63500</xdr:colOff>
      <xdr:row>86</xdr:row>
      <xdr:rowOff>66039</xdr:rowOff>
    </xdr:to>
    <xdr:cxnSp macro="">
      <xdr:nvCxnSpPr>
        <xdr:cNvPr id="701" name="直線コネクタ 700">
          <a:extLst>
            <a:ext uri="{FF2B5EF4-FFF2-40B4-BE49-F238E27FC236}">
              <a16:creationId xmlns:a16="http://schemas.microsoft.com/office/drawing/2014/main" xmlns="" id="{A48F5DBB-0D14-4F2F-8387-B62A31053974}"/>
            </a:ext>
          </a:extLst>
        </xdr:cNvPr>
        <xdr:cNvCxnSpPr/>
      </xdr:nvCxnSpPr>
      <xdr:spPr>
        <a:xfrm>
          <a:off x="21323300" y="14810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15239</xdr:rowOff>
    </xdr:from>
    <xdr:to>
      <xdr:col>107</xdr:col>
      <xdr:colOff>101600</xdr:colOff>
      <xdr:row>86</xdr:row>
      <xdr:rowOff>116839</xdr:rowOff>
    </xdr:to>
    <xdr:sp macro="" textlink="">
      <xdr:nvSpPr>
        <xdr:cNvPr id="702" name="楕円 701">
          <a:extLst>
            <a:ext uri="{FF2B5EF4-FFF2-40B4-BE49-F238E27FC236}">
              <a16:creationId xmlns:a16="http://schemas.microsoft.com/office/drawing/2014/main" xmlns="" id="{092373F3-B523-40BD-9E82-B4DF3095C4BB}"/>
            </a:ext>
          </a:extLst>
        </xdr:cNvPr>
        <xdr:cNvSpPr/>
      </xdr:nvSpPr>
      <xdr:spPr>
        <a:xfrm>
          <a:off x="203835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66039</xdr:rowOff>
    </xdr:from>
    <xdr:to>
      <xdr:col>111</xdr:col>
      <xdr:colOff>177800</xdr:colOff>
      <xdr:row>86</xdr:row>
      <xdr:rowOff>66039</xdr:rowOff>
    </xdr:to>
    <xdr:cxnSp macro="">
      <xdr:nvCxnSpPr>
        <xdr:cNvPr id="703" name="直線コネクタ 702">
          <a:extLst>
            <a:ext uri="{FF2B5EF4-FFF2-40B4-BE49-F238E27FC236}">
              <a16:creationId xmlns:a16="http://schemas.microsoft.com/office/drawing/2014/main" xmlns="" id="{8115317B-5FF0-4DD7-85EC-7B4DD5E19080}"/>
            </a:ext>
          </a:extLst>
        </xdr:cNvPr>
        <xdr:cNvCxnSpPr/>
      </xdr:nvCxnSpPr>
      <xdr:spPr>
        <a:xfrm>
          <a:off x="20434300" y="14810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04" name="n_1aveValue【消防施設】&#10;一人当たり面積">
          <a:extLst>
            <a:ext uri="{FF2B5EF4-FFF2-40B4-BE49-F238E27FC236}">
              <a16:creationId xmlns:a16="http://schemas.microsoft.com/office/drawing/2014/main" xmlns="" id="{E508E4A4-43B2-43C4-9611-848015A69DF7}"/>
            </a:ext>
          </a:extLst>
        </xdr:cNvPr>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05" name="n_2aveValue【消防施設】&#10;一人当たり面積">
          <a:extLst>
            <a:ext uri="{FF2B5EF4-FFF2-40B4-BE49-F238E27FC236}">
              <a16:creationId xmlns:a16="http://schemas.microsoft.com/office/drawing/2014/main" xmlns="" id="{495432F5-F196-4CBD-8B03-DE864A67C4BF}"/>
            </a:ext>
          </a:extLst>
        </xdr:cNvPr>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06" name="n_3aveValue【消防施設】&#10;一人当たり面積">
          <a:extLst>
            <a:ext uri="{FF2B5EF4-FFF2-40B4-BE49-F238E27FC236}">
              <a16:creationId xmlns:a16="http://schemas.microsoft.com/office/drawing/2014/main" xmlns="" id="{B454BFFC-35DD-41A3-8B79-99613B8E5726}"/>
            </a:ext>
          </a:extLst>
        </xdr:cNvPr>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107966</xdr:rowOff>
    </xdr:from>
    <xdr:ext cx="469744" cy="259045"/>
    <xdr:sp macro="" textlink="">
      <xdr:nvSpPr>
        <xdr:cNvPr id="707" name="n_1mainValue【消防施設】&#10;一人当たり面積">
          <a:extLst>
            <a:ext uri="{FF2B5EF4-FFF2-40B4-BE49-F238E27FC236}">
              <a16:creationId xmlns:a16="http://schemas.microsoft.com/office/drawing/2014/main" xmlns="" id="{46BCAB79-C900-4A6C-A369-91B8E98DF9E3}"/>
            </a:ext>
          </a:extLst>
        </xdr:cNvPr>
        <xdr:cNvSpPr txBox="1"/>
      </xdr:nvSpPr>
      <xdr:spPr>
        <a:xfrm>
          <a:off x="21075727" y="148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107966</xdr:rowOff>
    </xdr:from>
    <xdr:ext cx="469744" cy="259045"/>
    <xdr:sp macro="" textlink="">
      <xdr:nvSpPr>
        <xdr:cNvPr id="708" name="n_2mainValue【消防施設】&#10;一人当たり面積">
          <a:extLst>
            <a:ext uri="{FF2B5EF4-FFF2-40B4-BE49-F238E27FC236}">
              <a16:creationId xmlns:a16="http://schemas.microsoft.com/office/drawing/2014/main" xmlns="" id="{AE4E9DA0-4A99-498F-9A14-2201D983FBAC}"/>
            </a:ext>
          </a:extLst>
        </xdr:cNvPr>
        <xdr:cNvSpPr txBox="1"/>
      </xdr:nvSpPr>
      <xdr:spPr>
        <a:xfrm>
          <a:off x="20199427" y="148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9" name="正方形/長方形 708">
          <a:extLst>
            <a:ext uri="{FF2B5EF4-FFF2-40B4-BE49-F238E27FC236}">
              <a16:creationId xmlns:a16="http://schemas.microsoft.com/office/drawing/2014/main" xmlns="" id="{EC97FECD-8FFA-41A7-854A-F08F1793E61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0" name="正方形/長方形 709">
          <a:extLst>
            <a:ext uri="{FF2B5EF4-FFF2-40B4-BE49-F238E27FC236}">
              <a16:creationId xmlns:a16="http://schemas.microsoft.com/office/drawing/2014/main" xmlns="" id="{107994E7-21F1-452F-B74E-5CCD1743651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1" name="正方形/長方形 710">
          <a:extLst>
            <a:ext uri="{FF2B5EF4-FFF2-40B4-BE49-F238E27FC236}">
              <a16:creationId xmlns:a16="http://schemas.microsoft.com/office/drawing/2014/main" xmlns="" id="{85387F24-A95F-4C15-A589-7FF58ABE416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2" name="正方形/長方形 711">
          <a:extLst>
            <a:ext uri="{FF2B5EF4-FFF2-40B4-BE49-F238E27FC236}">
              <a16:creationId xmlns:a16="http://schemas.microsoft.com/office/drawing/2014/main" xmlns="" id="{DA01A6C0-8476-450F-83C7-3234C7B426F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3" name="正方形/長方形 712">
          <a:extLst>
            <a:ext uri="{FF2B5EF4-FFF2-40B4-BE49-F238E27FC236}">
              <a16:creationId xmlns:a16="http://schemas.microsoft.com/office/drawing/2014/main" xmlns="" id="{F428EE9A-9DC0-4040-A62C-5BC8AFD4CAB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4" name="正方形/長方形 713">
          <a:extLst>
            <a:ext uri="{FF2B5EF4-FFF2-40B4-BE49-F238E27FC236}">
              <a16:creationId xmlns:a16="http://schemas.microsoft.com/office/drawing/2014/main" xmlns="" id="{AAE66A5B-F384-4710-9689-84FD6DB0E1A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5" name="正方形/長方形 714">
          <a:extLst>
            <a:ext uri="{FF2B5EF4-FFF2-40B4-BE49-F238E27FC236}">
              <a16:creationId xmlns:a16="http://schemas.microsoft.com/office/drawing/2014/main" xmlns="" id="{2CE8FD73-5B68-40BF-B98D-1906E11DDA5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a:extLst>
            <a:ext uri="{FF2B5EF4-FFF2-40B4-BE49-F238E27FC236}">
              <a16:creationId xmlns:a16="http://schemas.microsoft.com/office/drawing/2014/main" xmlns="" id="{2DE0CBCE-2E63-4E65-BBCC-F8FF6B8B810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7" name="テキスト ボックス 716">
          <a:extLst>
            <a:ext uri="{FF2B5EF4-FFF2-40B4-BE49-F238E27FC236}">
              <a16:creationId xmlns:a16="http://schemas.microsoft.com/office/drawing/2014/main" xmlns="" id="{115D63C4-C63C-4AF6-BA81-B499CFE97D1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8" name="直線コネクタ 717">
          <a:extLst>
            <a:ext uri="{FF2B5EF4-FFF2-40B4-BE49-F238E27FC236}">
              <a16:creationId xmlns:a16="http://schemas.microsoft.com/office/drawing/2014/main" xmlns="" id="{A3928202-05CD-4533-8931-78E00C60584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19" name="直線コネクタ 718">
          <a:extLst>
            <a:ext uri="{FF2B5EF4-FFF2-40B4-BE49-F238E27FC236}">
              <a16:creationId xmlns:a16="http://schemas.microsoft.com/office/drawing/2014/main" xmlns="" id="{A362E945-967B-4E01-BA93-A638E09EEFF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0" name="テキスト ボックス 719">
          <a:extLst>
            <a:ext uri="{FF2B5EF4-FFF2-40B4-BE49-F238E27FC236}">
              <a16:creationId xmlns:a16="http://schemas.microsoft.com/office/drawing/2014/main" xmlns="" id="{D5DC807D-0B71-4071-ABC9-17F32030992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1" name="直線コネクタ 720">
          <a:extLst>
            <a:ext uri="{FF2B5EF4-FFF2-40B4-BE49-F238E27FC236}">
              <a16:creationId xmlns:a16="http://schemas.microsoft.com/office/drawing/2014/main" xmlns="" id="{8F1D28B5-3DA6-48F5-AA86-1A5D603B918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2" name="テキスト ボックス 721">
          <a:extLst>
            <a:ext uri="{FF2B5EF4-FFF2-40B4-BE49-F238E27FC236}">
              <a16:creationId xmlns:a16="http://schemas.microsoft.com/office/drawing/2014/main" xmlns="" id="{C8FBAB91-3FF2-4D18-A052-2F4FC5CB85C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3" name="直線コネクタ 722">
          <a:extLst>
            <a:ext uri="{FF2B5EF4-FFF2-40B4-BE49-F238E27FC236}">
              <a16:creationId xmlns:a16="http://schemas.microsoft.com/office/drawing/2014/main" xmlns="" id="{CB923357-ED34-4FC6-BAB3-E546E1F3277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4" name="テキスト ボックス 723">
          <a:extLst>
            <a:ext uri="{FF2B5EF4-FFF2-40B4-BE49-F238E27FC236}">
              <a16:creationId xmlns:a16="http://schemas.microsoft.com/office/drawing/2014/main" xmlns="" id="{22E0C936-B1E9-4FA8-A0F3-FE683A1A627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5" name="直線コネクタ 724">
          <a:extLst>
            <a:ext uri="{FF2B5EF4-FFF2-40B4-BE49-F238E27FC236}">
              <a16:creationId xmlns:a16="http://schemas.microsoft.com/office/drawing/2014/main" xmlns="" id="{5453A62B-CA12-49BF-91BA-AED128F02AA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6" name="テキスト ボックス 725">
          <a:extLst>
            <a:ext uri="{FF2B5EF4-FFF2-40B4-BE49-F238E27FC236}">
              <a16:creationId xmlns:a16="http://schemas.microsoft.com/office/drawing/2014/main" xmlns="" id="{D3548050-5814-42D4-97B1-099DCD0A265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7" name="直線コネクタ 726">
          <a:extLst>
            <a:ext uri="{FF2B5EF4-FFF2-40B4-BE49-F238E27FC236}">
              <a16:creationId xmlns:a16="http://schemas.microsoft.com/office/drawing/2014/main" xmlns="" id="{F1D6CED2-6525-412B-9008-1C7B30F27FA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8" name="テキスト ボックス 727">
          <a:extLst>
            <a:ext uri="{FF2B5EF4-FFF2-40B4-BE49-F238E27FC236}">
              <a16:creationId xmlns:a16="http://schemas.microsoft.com/office/drawing/2014/main" xmlns="" id="{5274BFF6-801A-4BF7-8D05-AAFC6C6F529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9" name="直線コネクタ 728">
          <a:extLst>
            <a:ext uri="{FF2B5EF4-FFF2-40B4-BE49-F238E27FC236}">
              <a16:creationId xmlns:a16="http://schemas.microsoft.com/office/drawing/2014/main" xmlns="" id="{6B7E8F0D-D408-4A40-96B5-98F925172BB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0" name="テキスト ボックス 729">
          <a:extLst>
            <a:ext uri="{FF2B5EF4-FFF2-40B4-BE49-F238E27FC236}">
              <a16:creationId xmlns:a16="http://schemas.microsoft.com/office/drawing/2014/main" xmlns="" id="{ACA74EF8-F912-4E5D-993A-BF47359DB13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a:extLst>
            <a:ext uri="{FF2B5EF4-FFF2-40B4-BE49-F238E27FC236}">
              <a16:creationId xmlns:a16="http://schemas.microsoft.com/office/drawing/2014/main" xmlns="" id="{E2EE3039-44AD-4584-9BCD-B19C402D54D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2" name="テキスト ボックス 731">
          <a:extLst>
            <a:ext uri="{FF2B5EF4-FFF2-40B4-BE49-F238E27FC236}">
              <a16:creationId xmlns:a16="http://schemas.microsoft.com/office/drawing/2014/main" xmlns="" id="{4D866F07-1F9C-4D2D-900C-53B901D6F53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3" name="【庁舎】&#10;有形固定資産減価償却率グラフ枠">
          <a:extLst>
            <a:ext uri="{FF2B5EF4-FFF2-40B4-BE49-F238E27FC236}">
              <a16:creationId xmlns:a16="http://schemas.microsoft.com/office/drawing/2014/main" xmlns="" id="{700EBEF0-8309-4CB9-B61D-F03152BF6C6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34" name="直線コネクタ 733">
          <a:extLst>
            <a:ext uri="{FF2B5EF4-FFF2-40B4-BE49-F238E27FC236}">
              <a16:creationId xmlns:a16="http://schemas.microsoft.com/office/drawing/2014/main" xmlns="" id="{B8386154-30F3-4AB4-BFC0-068F0724E6E2}"/>
            </a:ext>
          </a:extLst>
        </xdr:cNvPr>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35" name="【庁舎】&#10;有形固定資産減価償却率最小値テキスト">
          <a:extLst>
            <a:ext uri="{FF2B5EF4-FFF2-40B4-BE49-F238E27FC236}">
              <a16:creationId xmlns:a16="http://schemas.microsoft.com/office/drawing/2014/main" xmlns="" id="{C5D819F3-75FB-44D4-B20C-A4A94FB4BE12}"/>
            </a:ext>
          </a:extLst>
        </xdr:cNvPr>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36" name="直線コネクタ 735">
          <a:extLst>
            <a:ext uri="{FF2B5EF4-FFF2-40B4-BE49-F238E27FC236}">
              <a16:creationId xmlns:a16="http://schemas.microsoft.com/office/drawing/2014/main" xmlns="" id="{0E5831F2-FF94-4E5C-BAF2-1D199757AE6C}"/>
            </a:ext>
          </a:extLst>
        </xdr:cNvPr>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37" name="【庁舎】&#10;有形固定資産減価償却率最大値テキスト">
          <a:extLst>
            <a:ext uri="{FF2B5EF4-FFF2-40B4-BE49-F238E27FC236}">
              <a16:creationId xmlns:a16="http://schemas.microsoft.com/office/drawing/2014/main" xmlns="" id="{57E0F856-214B-44DB-ACB3-5A11F1C6A72D}"/>
            </a:ext>
          </a:extLst>
        </xdr:cNvPr>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38" name="直線コネクタ 737">
          <a:extLst>
            <a:ext uri="{FF2B5EF4-FFF2-40B4-BE49-F238E27FC236}">
              <a16:creationId xmlns:a16="http://schemas.microsoft.com/office/drawing/2014/main" xmlns="" id="{655F8E7C-80CF-4749-BF09-A5AB2AA5BE65}"/>
            </a:ext>
          </a:extLst>
        </xdr:cNvPr>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739" name="【庁舎】&#10;有形固定資産減価償却率平均値テキスト">
          <a:extLst>
            <a:ext uri="{FF2B5EF4-FFF2-40B4-BE49-F238E27FC236}">
              <a16:creationId xmlns:a16="http://schemas.microsoft.com/office/drawing/2014/main" xmlns="" id="{8E273D09-FE4A-478E-A86B-E4B5B2039BEC}"/>
            </a:ext>
          </a:extLst>
        </xdr:cNvPr>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40" name="フローチャート: 判断 739">
          <a:extLst>
            <a:ext uri="{FF2B5EF4-FFF2-40B4-BE49-F238E27FC236}">
              <a16:creationId xmlns:a16="http://schemas.microsoft.com/office/drawing/2014/main" xmlns="" id="{550B7625-997F-41D8-94B5-127E1337F696}"/>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41" name="フローチャート: 判断 740">
          <a:extLst>
            <a:ext uri="{FF2B5EF4-FFF2-40B4-BE49-F238E27FC236}">
              <a16:creationId xmlns:a16="http://schemas.microsoft.com/office/drawing/2014/main" xmlns="" id="{C70BB8A5-AD9F-4121-8EFD-07A8632DCF35}"/>
            </a:ext>
          </a:extLst>
        </xdr:cNvPr>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42" name="フローチャート: 判断 741">
          <a:extLst>
            <a:ext uri="{FF2B5EF4-FFF2-40B4-BE49-F238E27FC236}">
              <a16:creationId xmlns:a16="http://schemas.microsoft.com/office/drawing/2014/main" xmlns="" id="{46E6F92C-5F7C-40CB-A8AB-60BC630EC0F4}"/>
            </a:ext>
          </a:extLst>
        </xdr:cNvPr>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43" name="フローチャート: 判断 742">
          <a:extLst>
            <a:ext uri="{FF2B5EF4-FFF2-40B4-BE49-F238E27FC236}">
              <a16:creationId xmlns:a16="http://schemas.microsoft.com/office/drawing/2014/main" xmlns="" id="{947B1EA2-BC92-4125-86C5-D840A23D2EF3}"/>
            </a:ext>
          </a:extLst>
        </xdr:cNvPr>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xmlns="" id="{52D82E14-DA6E-418B-A7C6-A1A485B2D16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xmlns="" id="{9B94D7AB-5891-4366-B508-1022C8073D3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xmlns="" id="{57B7CCB9-DCEE-4CDC-B6E3-159CC1E0C9E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xmlns="" id="{F4F71033-2B62-4B81-A8CD-7A13A90CDD1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xmlns="" id="{45C00F0D-0CC7-4CE9-BC8C-58D680BE3FD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xdr:rowOff>
    </xdr:from>
    <xdr:to>
      <xdr:col>85</xdr:col>
      <xdr:colOff>177800</xdr:colOff>
      <xdr:row>105</xdr:row>
      <xdr:rowOff>102507</xdr:rowOff>
    </xdr:to>
    <xdr:sp macro="" textlink="">
      <xdr:nvSpPr>
        <xdr:cNvPr id="749" name="楕円 748">
          <a:extLst>
            <a:ext uri="{FF2B5EF4-FFF2-40B4-BE49-F238E27FC236}">
              <a16:creationId xmlns:a16="http://schemas.microsoft.com/office/drawing/2014/main" xmlns="" id="{89F0B691-3809-47F1-B53A-5A467E0C3419}"/>
            </a:ext>
          </a:extLst>
        </xdr:cNvPr>
        <xdr:cNvSpPr/>
      </xdr:nvSpPr>
      <xdr:spPr>
        <a:xfrm>
          <a:off x="16268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150784</xdr:rowOff>
    </xdr:from>
    <xdr:ext cx="405111" cy="259045"/>
    <xdr:sp macro="" textlink="">
      <xdr:nvSpPr>
        <xdr:cNvPr id="750" name="【庁舎】&#10;有形固定資産減価償却率該当値テキスト">
          <a:extLst>
            <a:ext uri="{FF2B5EF4-FFF2-40B4-BE49-F238E27FC236}">
              <a16:creationId xmlns:a16="http://schemas.microsoft.com/office/drawing/2014/main" xmlns="" id="{27EF92D6-B032-4233-B7D3-236A725BBB92}"/>
            </a:ext>
          </a:extLst>
        </xdr:cNvPr>
        <xdr:cNvSpPr txBox="1"/>
      </xdr:nvSpPr>
      <xdr:spPr>
        <a:xfrm>
          <a:off x="16357600"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64588</xdr:rowOff>
    </xdr:from>
    <xdr:to>
      <xdr:col>81</xdr:col>
      <xdr:colOff>101600</xdr:colOff>
      <xdr:row>105</xdr:row>
      <xdr:rowOff>166188</xdr:rowOff>
    </xdr:to>
    <xdr:sp macro="" textlink="">
      <xdr:nvSpPr>
        <xdr:cNvPr id="751" name="楕円 750">
          <a:extLst>
            <a:ext uri="{FF2B5EF4-FFF2-40B4-BE49-F238E27FC236}">
              <a16:creationId xmlns:a16="http://schemas.microsoft.com/office/drawing/2014/main" xmlns="" id="{DE172849-7D50-49A8-885F-7607429C10EB}"/>
            </a:ext>
          </a:extLst>
        </xdr:cNvPr>
        <xdr:cNvSpPr/>
      </xdr:nvSpPr>
      <xdr:spPr>
        <a:xfrm>
          <a:off x="15430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51707</xdr:rowOff>
    </xdr:from>
    <xdr:to>
      <xdr:col>85</xdr:col>
      <xdr:colOff>127000</xdr:colOff>
      <xdr:row>105</xdr:row>
      <xdr:rowOff>115388</xdr:rowOff>
    </xdr:to>
    <xdr:cxnSp macro="">
      <xdr:nvCxnSpPr>
        <xdr:cNvPr id="752" name="直線コネクタ 751">
          <a:extLst>
            <a:ext uri="{FF2B5EF4-FFF2-40B4-BE49-F238E27FC236}">
              <a16:creationId xmlns:a16="http://schemas.microsoft.com/office/drawing/2014/main" xmlns="" id="{3F99B06F-4ECE-4FF6-8AB8-9445747BB5B8}"/>
            </a:ext>
          </a:extLst>
        </xdr:cNvPr>
        <xdr:cNvCxnSpPr/>
      </xdr:nvCxnSpPr>
      <xdr:spPr>
        <a:xfrm flipV="1">
          <a:off x="15481300" y="18053957"/>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165826</xdr:rowOff>
    </xdr:from>
    <xdr:to>
      <xdr:col>76</xdr:col>
      <xdr:colOff>165100</xdr:colOff>
      <xdr:row>105</xdr:row>
      <xdr:rowOff>95976</xdr:rowOff>
    </xdr:to>
    <xdr:sp macro="" textlink="">
      <xdr:nvSpPr>
        <xdr:cNvPr id="753" name="楕円 752">
          <a:extLst>
            <a:ext uri="{FF2B5EF4-FFF2-40B4-BE49-F238E27FC236}">
              <a16:creationId xmlns:a16="http://schemas.microsoft.com/office/drawing/2014/main" xmlns="" id="{E4A7CEA0-1735-46F7-8A94-F7B53C65B797}"/>
            </a:ext>
          </a:extLst>
        </xdr:cNvPr>
        <xdr:cNvSpPr/>
      </xdr:nvSpPr>
      <xdr:spPr>
        <a:xfrm>
          <a:off x="14541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45176</xdr:rowOff>
    </xdr:from>
    <xdr:to>
      <xdr:col>81</xdr:col>
      <xdr:colOff>50800</xdr:colOff>
      <xdr:row>105</xdr:row>
      <xdr:rowOff>115388</xdr:rowOff>
    </xdr:to>
    <xdr:cxnSp macro="">
      <xdr:nvCxnSpPr>
        <xdr:cNvPr id="754" name="直線コネクタ 753">
          <a:extLst>
            <a:ext uri="{FF2B5EF4-FFF2-40B4-BE49-F238E27FC236}">
              <a16:creationId xmlns:a16="http://schemas.microsoft.com/office/drawing/2014/main" xmlns="" id="{5CD9228A-23C8-4B40-9E65-730C556FD717}"/>
            </a:ext>
          </a:extLst>
        </xdr:cNvPr>
        <xdr:cNvCxnSpPr/>
      </xdr:nvCxnSpPr>
      <xdr:spPr>
        <a:xfrm>
          <a:off x="14592300" y="18047426"/>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755" name="n_1aveValue【庁舎】&#10;有形固定資産減価償却率">
          <a:extLst>
            <a:ext uri="{FF2B5EF4-FFF2-40B4-BE49-F238E27FC236}">
              <a16:creationId xmlns:a16="http://schemas.microsoft.com/office/drawing/2014/main" xmlns="" id="{AEC5D5EC-D8A2-4B1A-BEFF-09CA0620F84D}"/>
            </a:ext>
          </a:extLst>
        </xdr:cNvPr>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56" name="n_2aveValue【庁舎】&#10;有形固定資産減価償却率">
          <a:extLst>
            <a:ext uri="{FF2B5EF4-FFF2-40B4-BE49-F238E27FC236}">
              <a16:creationId xmlns:a16="http://schemas.microsoft.com/office/drawing/2014/main" xmlns="" id="{5A1818FA-FD7E-4381-84DD-5AA1D97A5508}"/>
            </a:ext>
          </a:extLst>
        </xdr:cNvPr>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57" name="n_3aveValue【庁舎】&#10;有形固定資産減価償却率">
          <a:extLst>
            <a:ext uri="{FF2B5EF4-FFF2-40B4-BE49-F238E27FC236}">
              <a16:creationId xmlns:a16="http://schemas.microsoft.com/office/drawing/2014/main" xmlns="" id="{29729A93-33D7-480C-A5EF-A6978DC47F63}"/>
            </a:ext>
          </a:extLst>
        </xdr:cNvPr>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157315</xdr:rowOff>
    </xdr:from>
    <xdr:ext cx="405111" cy="259045"/>
    <xdr:sp macro="" textlink="">
      <xdr:nvSpPr>
        <xdr:cNvPr id="758" name="n_1mainValue【庁舎】&#10;有形固定資産減価償却率">
          <a:extLst>
            <a:ext uri="{FF2B5EF4-FFF2-40B4-BE49-F238E27FC236}">
              <a16:creationId xmlns:a16="http://schemas.microsoft.com/office/drawing/2014/main" xmlns="" id="{AEE3183D-F914-4D6A-9EEC-C00D3993BA21}"/>
            </a:ext>
          </a:extLst>
        </xdr:cNvPr>
        <xdr:cNvSpPr txBox="1"/>
      </xdr:nvSpPr>
      <xdr:spPr>
        <a:xfrm>
          <a:off x="152660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87103</xdr:rowOff>
    </xdr:from>
    <xdr:ext cx="405111" cy="259045"/>
    <xdr:sp macro="" textlink="">
      <xdr:nvSpPr>
        <xdr:cNvPr id="759" name="n_2mainValue【庁舎】&#10;有形固定資産減価償却率">
          <a:extLst>
            <a:ext uri="{FF2B5EF4-FFF2-40B4-BE49-F238E27FC236}">
              <a16:creationId xmlns:a16="http://schemas.microsoft.com/office/drawing/2014/main" xmlns="" id="{ABF41BAD-8EBE-4366-B753-B4554B2045A1}"/>
            </a:ext>
          </a:extLst>
        </xdr:cNvPr>
        <xdr:cNvSpPr txBox="1"/>
      </xdr:nvSpPr>
      <xdr:spPr>
        <a:xfrm>
          <a:off x="14389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xmlns="" id="{07348334-A1D5-48EB-B251-435995A36C5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xmlns="" id="{BF212663-16D9-4107-86BD-0CD87F33CC5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xmlns="" id="{14671720-2C9F-4061-B1E1-2AEF36A11ED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xmlns="" id="{139CD8CF-2457-481D-8833-286D5FE2C94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xmlns="" id="{19EC6D86-281C-47CF-806E-A9FBF78BDCE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xmlns="" id="{02A939D1-A168-4504-8689-E55508418FD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xmlns="" id="{488BF139-E9AD-4873-B739-0B355A9F4BF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xmlns="" id="{A236ACDC-1605-448F-ACB2-B648FF46D82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xmlns="" id="{7FE729E7-CD12-44B3-871C-4E72449F214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xmlns="" id="{263FBBA9-83BB-4540-9A8B-B856779C91E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0" name="直線コネクタ 769">
          <a:extLst>
            <a:ext uri="{FF2B5EF4-FFF2-40B4-BE49-F238E27FC236}">
              <a16:creationId xmlns:a16="http://schemas.microsoft.com/office/drawing/2014/main" xmlns="" id="{AD3BABA5-73AA-4C51-89D0-2D3A92B3E24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1" name="テキスト ボックス 770">
          <a:extLst>
            <a:ext uri="{FF2B5EF4-FFF2-40B4-BE49-F238E27FC236}">
              <a16:creationId xmlns:a16="http://schemas.microsoft.com/office/drawing/2014/main" xmlns="" id="{77C8ABB3-5FD5-43E5-A0FE-5103D7506C12}"/>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2" name="直線コネクタ 771">
          <a:extLst>
            <a:ext uri="{FF2B5EF4-FFF2-40B4-BE49-F238E27FC236}">
              <a16:creationId xmlns:a16="http://schemas.microsoft.com/office/drawing/2014/main" xmlns="" id="{6045DB83-0AD4-4D5F-8474-2EA7FD87AC8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3" name="テキスト ボックス 772">
          <a:extLst>
            <a:ext uri="{FF2B5EF4-FFF2-40B4-BE49-F238E27FC236}">
              <a16:creationId xmlns:a16="http://schemas.microsoft.com/office/drawing/2014/main" xmlns="" id="{CD0E47D2-B62F-4EC1-893C-9F645B7D86E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4" name="直線コネクタ 773">
          <a:extLst>
            <a:ext uri="{FF2B5EF4-FFF2-40B4-BE49-F238E27FC236}">
              <a16:creationId xmlns:a16="http://schemas.microsoft.com/office/drawing/2014/main" xmlns="" id="{B126D0F2-E2F7-4DFB-8A72-62212958BB8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5" name="テキスト ボックス 774">
          <a:extLst>
            <a:ext uri="{FF2B5EF4-FFF2-40B4-BE49-F238E27FC236}">
              <a16:creationId xmlns:a16="http://schemas.microsoft.com/office/drawing/2014/main" xmlns="" id="{4C2D1BE4-DCA0-41A9-AF14-58B7BC513C5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6" name="直線コネクタ 775">
          <a:extLst>
            <a:ext uri="{FF2B5EF4-FFF2-40B4-BE49-F238E27FC236}">
              <a16:creationId xmlns:a16="http://schemas.microsoft.com/office/drawing/2014/main" xmlns="" id="{458C363C-6A2B-4C78-A86E-0C13BD32D4A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7" name="テキスト ボックス 776">
          <a:extLst>
            <a:ext uri="{FF2B5EF4-FFF2-40B4-BE49-F238E27FC236}">
              <a16:creationId xmlns:a16="http://schemas.microsoft.com/office/drawing/2014/main" xmlns="" id="{29E38634-0CAA-4823-BEA0-6D84834FDEF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a:extLst>
            <a:ext uri="{FF2B5EF4-FFF2-40B4-BE49-F238E27FC236}">
              <a16:creationId xmlns:a16="http://schemas.microsoft.com/office/drawing/2014/main" xmlns="" id="{A35EC874-8245-44CA-A0AD-A74E6BC192D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9" name="テキスト ボックス 778">
          <a:extLst>
            <a:ext uri="{FF2B5EF4-FFF2-40B4-BE49-F238E27FC236}">
              <a16:creationId xmlns:a16="http://schemas.microsoft.com/office/drawing/2014/main" xmlns="" id="{D2631159-F3BE-422F-9163-265B223EEE7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庁舎】&#10;一人当たり面積グラフ枠">
          <a:extLst>
            <a:ext uri="{FF2B5EF4-FFF2-40B4-BE49-F238E27FC236}">
              <a16:creationId xmlns:a16="http://schemas.microsoft.com/office/drawing/2014/main" xmlns="" id="{1972BE9B-4409-4986-8BBE-00B952DD570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81" name="直線コネクタ 780">
          <a:extLst>
            <a:ext uri="{FF2B5EF4-FFF2-40B4-BE49-F238E27FC236}">
              <a16:creationId xmlns:a16="http://schemas.microsoft.com/office/drawing/2014/main" xmlns="" id="{BC1B8B2D-EDB5-4144-8712-C347E10DD488}"/>
            </a:ext>
          </a:extLst>
        </xdr:cNvPr>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82" name="【庁舎】&#10;一人当たり面積最小値テキスト">
          <a:extLst>
            <a:ext uri="{FF2B5EF4-FFF2-40B4-BE49-F238E27FC236}">
              <a16:creationId xmlns:a16="http://schemas.microsoft.com/office/drawing/2014/main" xmlns="" id="{241B155A-5607-4469-97F6-402BE0A83B8E}"/>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83" name="直線コネクタ 782">
          <a:extLst>
            <a:ext uri="{FF2B5EF4-FFF2-40B4-BE49-F238E27FC236}">
              <a16:creationId xmlns:a16="http://schemas.microsoft.com/office/drawing/2014/main" xmlns="" id="{689B8D13-7A93-4835-A55A-E73B0CFAC5A8}"/>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84" name="【庁舎】&#10;一人当たり面積最大値テキスト">
          <a:extLst>
            <a:ext uri="{FF2B5EF4-FFF2-40B4-BE49-F238E27FC236}">
              <a16:creationId xmlns:a16="http://schemas.microsoft.com/office/drawing/2014/main" xmlns="" id="{F1703160-7AAE-445F-A657-DAE8934E6B19}"/>
            </a:ext>
          </a:extLst>
        </xdr:cNvPr>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85" name="直線コネクタ 784">
          <a:extLst>
            <a:ext uri="{FF2B5EF4-FFF2-40B4-BE49-F238E27FC236}">
              <a16:creationId xmlns:a16="http://schemas.microsoft.com/office/drawing/2014/main" xmlns="" id="{5015321C-D1C5-4F83-9E29-21643F053114}"/>
            </a:ext>
          </a:extLst>
        </xdr:cNvPr>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786" name="【庁舎】&#10;一人当たり面積平均値テキスト">
          <a:extLst>
            <a:ext uri="{FF2B5EF4-FFF2-40B4-BE49-F238E27FC236}">
              <a16:creationId xmlns:a16="http://schemas.microsoft.com/office/drawing/2014/main" xmlns="" id="{385F3D97-0F40-45EE-90CF-F2B8F23A4607}"/>
            </a:ext>
          </a:extLst>
        </xdr:cNvPr>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87" name="フローチャート: 判断 786">
          <a:extLst>
            <a:ext uri="{FF2B5EF4-FFF2-40B4-BE49-F238E27FC236}">
              <a16:creationId xmlns:a16="http://schemas.microsoft.com/office/drawing/2014/main" xmlns="" id="{196F1979-A531-497E-96B8-243CF8FD83B9}"/>
            </a:ext>
          </a:extLst>
        </xdr:cNvPr>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88" name="フローチャート: 判断 787">
          <a:extLst>
            <a:ext uri="{FF2B5EF4-FFF2-40B4-BE49-F238E27FC236}">
              <a16:creationId xmlns:a16="http://schemas.microsoft.com/office/drawing/2014/main" xmlns="" id="{B099C901-7344-4EFB-B0BE-2FF32BAB442D}"/>
            </a:ext>
          </a:extLst>
        </xdr:cNvPr>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89" name="フローチャート: 判断 788">
          <a:extLst>
            <a:ext uri="{FF2B5EF4-FFF2-40B4-BE49-F238E27FC236}">
              <a16:creationId xmlns:a16="http://schemas.microsoft.com/office/drawing/2014/main" xmlns="" id="{BC6D959E-9FB3-42FA-9497-2FA9C1B247DB}"/>
            </a:ext>
          </a:extLst>
        </xdr:cNvPr>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790" name="フローチャート: 判断 789">
          <a:extLst>
            <a:ext uri="{FF2B5EF4-FFF2-40B4-BE49-F238E27FC236}">
              <a16:creationId xmlns:a16="http://schemas.microsoft.com/office/drawing/2014/main" xmlns="" id="{A17577F5-60C4-4F95-B9B4-CB62F4A01DAD}"/>
            </a:ext>
          </a:extLst>
        </xdr:cNvPr>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xmlns="" id="{8D6E9426-D185-47D4-ACF8-BAFAD93FF5D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xmlns="" id="{0B9AD092-DFD1-4B71-90F1-77229551EF5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xmlns="" id="{7168151D-05B2-41EF-AC47-1BF66551B5E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xmlns="" id="{F2009290-999E-48B5-8D52-AE53B2CC1B9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xmlns="" id="{1ABB0E3C-BD3C-456F-8C7D-4B87931D780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27687</xdr:rowOff>
    </xdr:from>
    <xdr:to>
      <xdr:col>116</xdr:col>
      <xdr:colOff>114300</xdr:colOff>
      <xdr:row>106</xdr:row>
      <xdr:rowOff>129287</xdr:rowOff>
    </xdr:to>
    <xdr:sp macro="" textlink="">
      <xdr:nvSpPr>
        <xdr:cNvPr id="796" name="楕円 795">
          <a:extLst>
            <a:ext uri="{FF2B5EF4-FFF2-40B4-BE49-F238E27FC236}">
              <a16:creationId xmlns:a16="http://schemas.microsoft.com/office/drawing/2014/main" xmlns="" id="{A1D64201-08FB-4AED-A58B-448934E80F39}"/>
            </a:ext>
          </a:extLst>
        </xdr:cNvPr>
        <xdr:cNvSpPr/>
      </xdr:nvSpPr>
      <xdr:spPr>
        <a:xfrm>
          <a:off x="221107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6114</xdr:rowOff>
    </xdr:from>
    <xdr:ext cx="469744" cy="259045"/>
    <xdr:sp macro="" textlink="">
      <xdr:nvSpPr>
        <xdr:cNvPr id="797" name="【庁舎】&#10;一人当たり面積該当値テキスト">
          <a:extLst>
            <a:ext uri="{FF2B5EF4-FFF2-40B4-BE49-F238E27FC236}">
              <a16:creationId xmlns:a16="http://schemas.microsoft.com/office/drawing/2014/main" xmlns="" id="{D038B208-CA00-447C-B9C4-0C0045D8B787}"/>
            </a:ext>
          </a:extLst>
        </xdr:cNvPr>
        <xdr:cNvSpPr txBox="1"/>
      </xdr:nvSpPr>
      <xdr:spPr>
        <a:xfrm>
          <a:off x="22199600" y="1817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27687</xdr:rowOff>
    </xdr:from>
    <xdr:to>
      <xdr:col>112</xdr:col>
      <xdr:colOff>38100</xdr:colOff>
      <xdr:row>106</xdr:row>
      <xdr:rowOff>129287</xdr:rowOff>
    </xdr:to>
    <xdr:sp macro="" textlink="">
      <xdr:nvSpPr>
        <xdr:cNvPr id="798" name="楕円 797">
          <a:extLst>
            <a:ext uri="{FF2B5EF4-FFF2-40B4-BE49-F238E27FC236}">
              <a16:creationId xmlns:a16="http://schemas.microsoft.com/office/drawing/2014/main" xmlns="" id="{FD01D011-2A85-44C0-ABF1-FEA92D5AFEB3}"/>
            </a:ext>
          </a:extLst>
        </xdr:cNvPr>
        <xdr:cNvSpPr/>
      </xdr:nvSpPr>
      <xdr:spPr>
        <a:xfrm>
          <a:off x="212725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78487</xdr:rowOff>
    </xdr:from>
    <xdr:to>
      <xdr:col>116</xdr:col>
      <xdr:colOff>63500</xdr:colOff>
      <xdr:row>106</xdr:row>
      <xdr:rowOff>78487</xdr:rowOff>
    </xdr:to>
    <xdr:cxnSp macro="">
      <xdr:nvCxnSpPr>
        <xdr:cNvPr id="799" name="直線コネクタ 798">
          <a:extLst>
            <a:ext uri="{FF2B5EF4-FFF2-40B4-BE49-F238E27FC236}">
              <a16:creationId xmlns:a16="http://schemas.microsoft.com/office/drawing/2014/main" xmlns="" id="{DBC618F1-1DAC-4B52-BE34-7070C3C0C562}"/>
            </a:ext>
          </a:extLst>
        </xdr:cNvPr>
        <xdr:cNvCxnSpPr/>
      </xdr:nvCxnSpPr>
      <xdr:spPr>
        <a:xfrm>
          <a:off x="21323300" y="18252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57404</xdr:rowOff>
    </xdr:from>
    <xdr:to>
      <xdr:col>107</xdr:col>
      <xdr:colOff>101600</xdr:colOff>
      <xdr:row>106</xdr:row>
      <xdr:rowOff>159004</xdr:rowOff>
    </xdr:to>
    <xdr:sp macro="" textlink="">
      <xdr:nvSpPr>
        <xdr:cNvPr id="800" name="楕円 799">
          <a:extLst>
            <a:ext uri="{FF2B5EF4-FFF2-40B4-BE49-F238E27FC236}">
              <a16:creationId xmlns:a16="http://schemas.microsoft.com/office/drawing/2014/main" xmlns="" id="{0B3BFD22-B402-4181-8CE3-B0B1C2AA0992}"/>
            </a:ext>
          </a:extLst>
        </xdr:cNvPr>
        <xdr:cNvSpPr/>
      </xdr:nvSpPr>
      <xdr:spPr>
        <a:xfrm>
          <a:off x="20383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78487</xdr:rowOff>
    </xdr:from>
    <xdr:to>
      <xdr:col>111</xdr:col>
      <xdr:colOff>177800</xdr:colOff>
      <xdr:row>106</xdr:row>
      <xdr:rowOff>108204</xdr:rowOff>
    </xdr:to>
    <xdr:cxnSp macro="">
      <xdr:nvCxnSpPr>
        <xdr:cNvPr id="801" name="直線コネクタ 800">
          <a:extLst>
            <a:ext uri="{FF2B5EF4-FFF2-40B4-BE49-F238E27FC236}">
              <a16:creationId xmlns:a16="http://schemas.microsoft.com/office/drawing/2014/main" xmlns="" id="{AA4E413D-6CAB-47E0-8456-309F42C9E4D3}"/>
            </a:ext>
          </a:extLst>
        </xdr:cNvPr>
        <xdr:cNvCxnSpPr/>
      </xdr:nvCxnSpPr>
      <xdr:spPr>
        <a:xfrm flipV="1">
          <a:off x="20434300" y="1825218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802" name="n_1aveValue【庁舎】&#10;一人当たり面積">
          <a:extLst>
            <a:ext uri="{FF2B5EF4-FFF2-40B4-BE49-F238E27FC236}">
              <a16:creationId xmlns:a16="http://schemas.microsoft.com/office/drawing/2014/main" xmlns="" id="{B86F037A-86F1-4F23-ACA8-45A4EAF87C14}"/>
            </a:ext>
          </a:extLst>
        </xdr:cNvPr>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03" name="n_2aveValue【庁舎】&#10;一人当たり面積">
          <a:extLst>
            <a:ext uri="{FF2B5EF4-FFF2-40B4-BE49-F238E27FC236}">
              <a16:creationId xmlns:a16="http://schemas.microsoft.com/office/drawing/2014/main" xmlns="" id="{0089F357-D9B0-40DB-8796-10C3DA8AE1FE}"/>
            </a:ext>
          </a:extLst>
        </xdr:cNvPr>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804" name="n_3aveValue【庁舎】&#10;一人当たり面積">
          <a:extLst>
            <a:ext uri="{FF2B5EF4-FFF2-40B4-BE49-F238E27FC236}">
              <a16:creationId xmlns:a16="http://schemas.microsoft.com/office/drawing/2014/main" xmlns="" id="{FBD2FA63-6198-4CF7-A35F-0191CE77EAF4}"/>
            </a:ext>
          </a:extLst>
        </xdr:cNvPr>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120414</xdr:rowOff>
    </xdr:from>
    <xdr:ext cx="469744" cy="259045"/>
    <xdr:sp macro="" textlink="">
      <xdr:nvSpPr>
        <xdr:cNvPr id="805" name="n_1mainValue【庁舎】&#10;一人当たり面積">
          <a:extLst>
            <a:ext uri="{FF2B5EF4-FFF2-40B4-BE49-F238E27FC236}">
              <a16:creationId xmlns:a16="http://schemas.microsoft.com/office/drawing/2014/main" xmlns="" id="{836CDF26-A865-4C89-9BDD-00B94C9152AD}"/>
            </a:ext>
          </a:extLst>
        </xdr:cNvPr>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150131</xdr:rowOff>
    </xdr:from>
    <xdr:ext cx="469744" cy="259045"/>
    <xdr:sp macro="" textlink="">
      <xdr:nvSpPr>
        <xdr:cNvPr id="806" name="n_2mainValue【庁舎】&#10;一人当たり面積">
          <a:extLst>
            <a:ext uri="{FF2B5EF4-FFF2-40B4-BE49-F238E27FC236}">
              <a16:creationId xmlns:a16="http://schemas.microsoft.com/office/drawing/2014/main" xmlns="" id="{B8B3F643-CB3B-4019-AF52-47ABEA926DD9}"/>
            </a:ext>
          </a:extLst>
        </xdr:cNvPr>
        <xdr:cNvSpPr txBox="1"/>
      </xdr:nvSpPr>
      <xdr:spPr>
        <a:xfrm>
          <a:off x="20199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a:extLst>
            <a:ext uri="{FF2B5EF4-FFF2-40B4-BE49-F238E27FC236}">
              <a16:creationId xmlns:a16="http://schemas.microsoft.com/office/drawing/2014/main" xmlns="" id="{230D1185-C172-4409-89BD-00A23D1FB1C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a:extLst>
            <a:ext uri="{FF2B5EF4-FFF2-40B4-BE49-F238E27FC236}">
              <a16:creationId xmlns:a16="http://schemas.microsoft.com/office/drawing/2014/main" xmlns="" id="{7C89A053-3510-4FA3-9544-CAFB07DA97C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a:extLst>
            <a:ext uri="{FF2B5EF4-FFF2-40B4-BE49-F238E27FC236}">
              <a16:creationId xmlns:a16="http://schemas.microsoft.com/office/drawing/2014/main" xmlns="" id="{1F10F96F-F0F9-4744-8B9E-CCF68531C4E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また，一人当たり面積は，みらい平地区の人口増加により，類似団体平均より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今後，公共施設等の老朽化や利用状況を踏まえ，必要な機能を見直し，統廃合や複合化等を検討していく。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茨城県つくばみらい市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51,630
51,038
79.16
19,819,996
19,247,902
479,910
11,914,855
23,297,569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48.9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84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tx1"/>
              </a:solidFill>
              <a:effectLst/>
              <a:latin typeface="ＭＳ Ｐゴシック"/>
              <a:ea typeface="ＭＳ Ｐゴシック"/>
              <a:cs typeface="+mn-cs"/>
            </a:rPr>
            <a:t>　</a:t>
          </a:r>
          <a:r>
            <a:rPr kumimoji="1" lang="en-US" altLang="ja-JP" sz="1100">
              <a:solidFill>
                <a:schemeClr val="tx1"/>
              </a:solidFill>
              <a:effectLst/>
              <a:latin typeface="ＭＳ Ｐゴシック"/>
              <a:ea typeface="ＭＳ Ｐゴシック"/>
              <a:cs typeface="+mn-cs"/>
            </a:rPr>
            <a:t>3</a:t>
          </a:r>
          <a:r>
            <a:rPr kumimoji="1" lang="ja-JP" altLang="ja-JP" sz="1100">
              <a:solidFill>
                <a:schemeClr val="tx1"/>
              </a:solidFill>
              <a:effectLst/>
              <a:latin typeface="ＭＳ Ｐゴシック"/>
              <a:ea typeface="ＭＳ Ｐゴシック"/>
              <a:cs typeface="+mn-cs"/>
            </a:rPr>
            <a:t>ヵ年平均値で昨年度と同</a:t>
          </a:r>
          <a:r>
            <a:rPr kumimoji="1" lang="ja-JP" altLang="en-US" sz="1100" strike="noStrike" baseline="0">
              <a:solidFill>
                <a:schemeClr val="tx1"/>
              </a:solidFill>
              <a:effectLst/>
              <a:latin typeface="ＭＳ Ｐゴシック"/>
              <a:ea typeface="ＭＳ Ｐゴシック"/>
              <a:cs typeface="+mn-cs"/>
            </a:rPr>
            <a:t>値</a:t>
          </a:r>
          <a:r>
            <a:rPr kumimoji="1" lang="ja-JP" altLang="ja-JP" sz="1100">
              <a:solidFill>
                <a:schemeClr val="tx1"/>
              </a:solidFill>
              <a:effectLst/>
              <a:latin typeface="ＭＳ Ｐゴシック"/>
              <a:ea typeface="ＭＳ Ｐゴシック"/>
              <a:cs typeface="+mn-cs"/>
            </a:rPr>
            <a:t>である。</a:t>
          </a:r>
          <a:endParaRPr lang="ja-JP" altLang="ja-JP" sz="1400">
            <a:solidFill>
              <a:schemeClr val="tx1"/>
            </a:solidFill>
            <a:effectLst/>
            <a:latin typeface="ＭＳ Ｐゴシック"/>
            <a:ea typeface="ＭＳ Ｐゴシック"/>
          </a:endParaRPr>
        </a:p>
        <a:p>
          <a:r>
            <a:rPr kumimoji="1" lang="ja-JP" altLang="ja-JP" sz="1100">
              <a:solidFill>
                <a:schemeClr val="tx1"/>
              </a:solidFill>
              <a:effectLst/>
              <a:latin typeface="ＭＳ Ｐゴシック"/>
              <a:ea typeface="ＭＳ Ｐゴシック"/>
              <a:cs typeface="+mn-cs"/>
            </a:rPr>
            <a:t>　類似団体内でも順位は高く，全国・県平均に比べても高い水準を保っている。</a:t>
          </a:r>
          <a:endParaRPr lang="ja-JP" altLang="ja-JP" sz="1400">
            <a:solidFill>
              <a:schemeClr val="tx1"/>
            </a:solidFill>
            <a:effectLst/>
            <a:latin typeface="ＭＳ Ｐゴシック"/>
            <a:ea typeface="ＭＳ Ｐゴシック"/>
          </a:endParaRPr>
        </a:p>
        <a:p>
          <a:r>
            <a:rPr kumimoji="1" lang="ja-JP" altLang="ja-JP" sz="1100">
              <a:solidFill>
                <a:schemeClr val="tx1"/>
              </a:solidFill>
              <a:effectLst/>
              <a:latin typeface="ＭＳ Ｐゴシック"/>
              <a:ea typeface="ＭＳ Ｐゴシック"/>
              <a:cs typeface="+mn-cs"/>
            </a:rPr>
            <a:t>　人口の増加により個人住民税等は増加しているが，法人税については，一部の大企業に頼っている状況であり，企業の業績により基準財政収入額が大きく変動する。安定した税収を得るために，現在進めている工業団地</a:t>
          </a:r>
          <a:r>
            <a:rPr kumimoji="1" lang="ja-JP" altLang="en-US" sz="1100">
              <a:solidFill>
                <a:schemeClr val="tx1"/>
              </a:solidFill>
              <a:effectLst/>
              <a:latin typeface="ＭＳ Ｐゴシック"/>
              <a:ea typeface="ＭＳ Ｐゴシック"/>
              <a:cs typeface="+mn-cs"/>
            </a:rPr>
            <a:t>やスマートインターチェンジの</a:t>
          </a:r>
          <a:r>
            <a:rPr kumimoji="1" lang="ja-JP" altLang="ja-JP" sz="1100">
              <a:solidFill>
                <a:schemeClr val="tx1"/>
              </a:solidFill>
              <a:effectLst/>
              <a:latin typeface="ＭＳ Ｐゴシック"/>
              <a:ea typeface="ＭＳ Ｐゴシック"/>
              <a:cs typeface="+mn-cs"/>
            </a:rPr>
            <a:t>整備</a:t>
          </a:r>
          <a:r>
            <a:rPr kumimoji="1" lang="ja-JP" altLang="en-US" sz="1100">
              <a:solidFill>
                <a:schemeClr val="tx1"/>
              </a:solidFill>
              <a:effectLst/>
              <a:latin typeface="ＭＳ Ｐゴシック"/>
              <a:ea typeface="ＭＳ Ｐゴシック"/>
              <a:cs typeface="+mn-cs"/>
            </a:rPr>
            <a:t>を</a:t>
          </a:r>
          <a:r>
            <a:rPr kumimoji="1" lang="ja-JP" altLang="ja-JP" sz="1100">
              <a:solidFill>
                <a:schemeClr val="tx1"/>
              </a:solidFill>
              <a:effectLst/>
              <a:latin typeface="ＭＳ Ｐゴシック"/>
              <a:ea typeface="ＭＳ Ｐゴシック"/>
              <a:cs typeface="+mn-cs"/>
            </a:rPr>
            <a:t>し，企業誘致を行い，歳入確保に努めていく。</a:t>
          </a:r>
          <a:endParaRPr lang="ja-JP" altLang="ja-JP" sz="1400">
            <a:solidFill>
              <a:schemeClr val="tx1"/>
            </a:solidFill>
            <a:effectLst/>
            <a:latin typeface="ＭＳ Ｐゴシック"/>
            <a:ea typeface="ＭＳ Ｐゴシック"/>
          </a:endParaRPr>
        </a:p>
        <a:p>
          <a:endParaRPr kumimoji="1" lang="ja-JP" altLang="en-US" sz="1300">
            <a:solidFill>
              <a:schemeClr val="tx1"/>
            </a:solidFill>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119380</xdr:rowOff>
    </xdr:from>
    <xdr:to>
      <xdr:col>23</xdr:col>
      <xdr:colOff>133350</xdr:colOff>
      <xdr:row>45</xdr:row>
      <xdr:rowOff>13970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20130"/>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584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01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34290</xdr:rowOff>
    </xdr:from>
    <xdr:ext cx="762000" cy="259080"/>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63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119380</xdr:rowOff>
    </xdr:from>
    <xdr:to>
      <xdr:col>24</xdr:col>
      <xdr:colOff>12700</xdr:colOff>
      <xdr:row>35</xdr:row>
      <xdr:rowOff>119380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2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67945</xdr:rowOff>
    </xdr:from>
    <xdr:to>
      <xdr:col>23</xdr:col>
      <xdr:colOff>133350</xdr:colOff>
      <xdr:row>38</xdr:row>
      <xdr:rowOff>67945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65830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88265</xdr:rowOff>
    </xdr:from>
    <xdr:ext cx="762000" cy="2584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462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116205</xdr:rowOff>
    </xdr:from>
    <xdr:to>
      <xdr:col>23</xdr:col>
      <xdr:colOff>184150</xdr:colOff>
      <xdr:row>41</xdr:row>
      <xdr:rowOff>46355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67945</xdr:rowOff>
    </xdr:from>
    <xdr:to>
      <xdr:col>19</xdr:col>
      <xdr:colOff>133350</xdr:colOff>
      <xdr:row>38</xdr:row>
      <xdr:rowOff>67945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65830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116205</xdr:rowOff>
    </xdr:from>
    <xdr:to>
      <xdr:col>19</xdr:col>
      <xdr:colOff>184150</xdr:colOff>
      <xdr:row>41</xdr:row>
      <xdr:rowOff>46355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31115</xdr:rowOff>
    </xdr:from>
    <xdr:ext cx="736600" cy="2584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060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38</xdr:row>
      <xdr:rowOff>67945</xdr:rowOff>
    </xdr:from>
    <xdr:to>
      <xdr:col>15</xdr:col>
      <xdr:colOff>82550</xdr:colOff>
      <xdr:row>38</xdr:row>
      <xdr:rowOff>67945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65830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52070</xdr:rowOff>
    </xdr:from>
    <xdr:ext cx="762000" cy="2584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81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38</xdr:row>
      <xdr:rowOff>67945</xdr:rowOff>
    </xdr:from>
    <xdr:to>
      <xdr:col>11</xdr:col>
      <xdr:colOff>31750</xdr:colOff>
      <xdr:row>38</xdr:row>
      <xdr:rowOff>87630</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65830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5080</xdr:rowOff>
    </xdr:from>
    <xdr:to>
      <xdr:col>11</xdr:col>
      <xdr:colOff>82550</xdr:colOff>
      <xdr:row>41</xdr:row>
      <xdr:rowOff>106680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91440</xdr:rowOff>
    </xdr:from>
    <xdr:ext cx="762000" cy="259080"/>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115570</xdr:rowOff>
    </xdr:from>
    <xdr:to>
      <xdr:col>7</xdr:col>
      <xdr:colOff>31750</xdr:colOff>
      <xdr:row>43</xdr:row>
      <xdr:rowOff>45720</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30480</xdr:rowOff>
    </xdr:from>
    <xdr:ext cx="762000" cy="2584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402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38</xdr:row>
      <xdr:rowOff>17780</xdr:rowOff>
    </xdr:from>
    <xdr:to>
      <xdr:col>23</xdr:col>
      <xdr:colOff>184150</xdr:colOff>
      <xdr:row>38</xdr:row>
      <xdr:rowOff>118745</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33655</xdr:rowOff>
    </xdr:from>
    <xdr:ext cx="762000" cy="2584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37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38</xdr:row>
      <xdr:rowOff>17780</xdr:rowOff>
    </xdr:from>
    <xdr:to>
      <xdr:col>19</xdr:col>
      <xdr:colOff>184150</xdr:colOff>
      <xdr:row>38</xdr:row>
      <xdr:rowOff>118745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128905</xdr:rowOff>
    </xdr:from>
    <xdr:ext cx="736600" cy="259080"/>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3011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38</xdr:row>
      <xdr:rowOff>17780</xdr:rowOff>
    </xdr:from>
    <xdr:to>
      <xdr:col>15</xdr:col>
      <xdr:colOff>133350</xdr:colOff>
      <xdr:row>38</xdr:row>
      <xdr:rowOff>118745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128905</xdr:rowOff>
    </xdr:from>
    <xdr:ext cx="762000" cy="259080"/>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301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38</xdr:row>
      <xdr:rowOff>17780</xdr:rowOff>
    </xdr:from>
    <xdr:to>
      <xdr:col>11</xdr:col>
      <xdr:colOff>82550</xdr:colOff>
      <xdr:row>38</xdr:row>
      <xdr:rowOff>118745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128905</xdr:rowOff>
    </xdr:from>
    <xdr:ext cx="762000" cy="259080"/>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301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38</xdr:row>
      <xdr:rowOff>36830</xdr:rowOff>
    </xdr:from>
    <xdr:to>
      <xdr:col>7</xdr:col>
      <xdr:colOff>31750</xdr:colOff>
      <xdr:row>38</xdr:row>
      <xdr:rowOff>138430</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148590</xdr:rowOff>
    </xdr:from>
    <xdr:ext cx="762000" cy="259080"/>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年度は</a:t>
          </a:r>
          <a:r>
            <a:rPr kumimoji="1" lang="ja-JP" altLang="en-US" sz="1100">
              <a:solidFill>
                <a:schemeClr val="dk1"/>
              </a:solidFill>
              <a:effectLst/>
              <a:latin typeface="ＭＳ Ｐゴシック"/>
              <a:ea typeface="ＭＳ Ｐゴシック"/>
              <a:cs typeface="+mn-cs"/>
            </a:rPr>
            <a:t>扶助費や公債費等の</a:t>
          </a:r>
          <a:r>
            <a:rPr kumimoji="1" lang="ja-JP" altLang="en-US" sz="1100">
              <a:solidFill>
                <a:schemeClr val="tx1"/>
              </a:solidFill>
              <a:effectLst/>
              <a:latin typeface="ＭＳ Ｐゴシック"/>
              <a:ea typeface="ＭＳ Ｐゴシック"/>
              <a:cs typeface="+mn-cs"/>
            </a:rPr>
            <a:t>経常経費の増加や，普通税増などによる</a:t>
          </a:r>
          <a:r>
            <a:rPr kumimoji="1" lang="ja-JP" altLang="en-US" sz="1100">
              <a:solidFill>
                <a:schemeClr val="dk1"/>
              </a:solidFill>
              <a:effectLst/>
              <a:latin typeface="ＭＳ Ｐゴシック"/>
              <a:ea typeface="ＭＳ Ｐゴシック"/>
              <a:cs typeface="+mn-cs"/>
            </a:rPr>
            <a:t>普通交付税等の減少により</a:t>
          </a:r>
          <a:r>
            <a:rPr kumimoji="1" lang="ja-JP" altLang="ja-JP" sz="1100">
              <a:solidFill>
                <a:schemeClr val="dk1"/>
              </a:solidFill>
              <a:effectLst/>
              <a:latin typeface="ＭＳ Ｐゴシック"/>
              <a:ea typeface="ＭＳ Ｐゴシック"/>
              <a:cs typeface="+mn-cs"/>
            </a:rPr>
            <a:t>，</a:t>
          </a:r>
          <a:r>
            <a:rPr kumimoji="1" lang="en-US" altLang="ja-JP" sz="1100">
              <a:solidFill>
                <a:schemeClr val="dk1"/>
              </a:solidFill>
              <a:effectLst/>
              <a:latin typeface="ＭＳ Ｐゴシック"/>
              <a:ea typeface="ＭＳ Ｐゴシック"/>
              <a:cs typeface="+mn-cs"/>
            </a:rPr>
            <a:t>4.2</a:t>
          </a:r>
          <a:r>
            <a:rPr kumimoji="1" lang="ja-JP" altLang="ja-JP" sz="1100">
              <a:solidFill>
                <a:schemeClr val="dk1"/>
              </a:solidFill>
              <a:effectLst/>
              <a:latin typeface="ＭＳ Ｐゴシック"/>
              <a:ea typeface="ＭＳ Ｐゴシック"/>
              <a:cs typeface="+mn-cs"/>
            </a:rPr>
            <a:t>ポイント</a:t>
          </a:r>
          <a:r>
            <a:rPr kumimoji="1" lang="ja-JP" altLang="en-US" sz="1100">
              <a:solidFill>
                <a:schemeClr val="dk1"/>
              </a:solidFill>
              <a:effectLst/>
              <a:latin typeface="ＭＳ Ｐゴシック"/>
              <a:ea typeface="ＭＳ Ｐゴシック"/>
              <a:cs typeface="+mn-cs"/>
            </a:rPr>
            <a:t>悪化している</a:t>
          </a:r>
          <a:r>
            <a:rPr kumimoji="1" lang="ja-JP" altLang="ja-JP" sz="1100">
              <a:solidFill>
                <a:schemeClr val="dk1"/>
              </a:solidFill>
              <a:effectLst/>
              <a:latin typeface="ＭＳ Ｐゴシック"/>
              <a:ea typeface="ＭＳ Ｐゴシック"/>
              <a:cs typeface="+mn-cs"/>
            </a:rPr>
            <a:t>。また，類似団体と比べても，平均より</a:t>
          </a:r>
          <a:r>
            <a:rPr kumimoji="1" lang="en-US" altLang="ja-JP" sz="1100">
              <a:solidFill>
                <a:schemeClr val="tx1"/>
              </a:solidFill>
              <a:effectLst/>
              <a:latin typeface="ＭＳ Ｐゴシック"/>
              <a:ea typeface="ＭＳ Ｐゴシック"/>
              <a:cs typeface="+mn-cs"/>
            </a:rPr>
            <a:t>2.5</a:t>
          </a:r>
          <a:r>
            <a:rPr kumimoji="1" lang="ja-JP" altLang="ja-JP" sz="1100">
              <a:solidFill>
                <a:schemeClr val="dk1"/>
              </a:solidFill>
              <a:effectLst/>
              <a:latin typeface="ＭＳ Ｐゴシック"/>
              <a:ea typeface="ＭＳ Ｐゴシック"/>
              <a:cs typeface="+mn-cs"/>
            </a:rPr>
            <a:t>ポイント</a:t>
          </a:r>
          <a:r>
            <a:rPr kumimoji="1" lang="ja-JP" altLang="en-US" sz="1100">
              <a:solidFill>
                <a:schemeClr val="dk1"/>
              </a:solidFill>
              <a:effectLst/>
              <a:latin typeface="ＭＳ Ｐゴシック"/>
              <a:ea typeface="ＭＳ Ｐゴシック"/>
              <a:cs typeface="+mn-cs"/>
            </a:rPr>
            <a:t>高くなっており</a:t>
          </a:r>
          <a:r>
            <a:rPr kumimoji="1" lang="ja-JP" altLang="ja-JP" sz="1100">
              <a:solidFill>
                <a:schemeClr val="dk1"/>
              </a:solidFill>
              <a:effectLst/>
              <a:latin typeface="ＭＳ Ｐゴシック"/>
              <a:ea typeface="ＭＳ Ｐゴシック"/>
              <a:cs typeface="+mn-cs"/>
            </a:rPr>
            <a:t>，順位も</a:t>
          </a:r>
          <a:r>
            <a:rPr kumimoji="1" lang="ja-JP" altLang="en-US" sz="1100">
              <a:solidFill>
                <a:schemeClr val="dk1"/>
              </a:solidFill>
              <a:effectLst/>
              <a:latin typeface="ＭＳ Ｐゴシック"/>
              <a:ea typeface="ＭＳ Ｐゴシック"/>
              <a:cs typeface="+mn-cs"/>
            </a:rPr>
            <a:t>下がって</a:t>
          </a:r>
          <a:r>
            <a:rPr kumimoji="1" lang="ja-JP" altLang="ja-JP" sz="1100">
              <a:solidFill>
                <a:schemeClr val="dk1"/>
              </a:solidFill>
              <a:effectLst/>
              <a:latin typeface="ＭＳ Ｐゴシック"/>
              <a:ea typeface="ＭＳ Ｐゴシック"/>
              <a:cs typeface="+mn-cs"/>
            </a:rPr>
            <a:t>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今後は，</a:t>
          </a:r>
          <a:r>
            <a:rPr kumimoji="1" lang="ja-JP" altLang="en-US" sz="1100">
              <a:solidFill>
                <a:schemeClr val="dk1"/>
              </a:solidFill>
              <a:effectLst/>
              <a:latin typeface="ＭＳ Ｐゴシック"/>
              <a:ea typeface="ＭＳ Ｐゴシック"/>
              <a:cs typeface="+mn-cs"/>
            </a:rPr>
            <a:t>工業団地の整備やスマートインターチェンジの整備を進め，</a:t>
          </a:r>
          <a:r>
            <a:rPr kumimoji="1" lang="ja-JP" altLang="ja-JP" sz="1100">
              <a:solidFill>
                <a:schemeClr val="dk1"/>
              </a:solidFill>
              <a:effectLst/>
              <a:latin typeface="ＭＳ Ｐゴシック"/>
              <a:ea typeface="ＭＳ Ｐゴシック"/>
              <a:cs typeface="+mn-cs"/>
            </a:rPr>
            <a:t>さらに自主財源の確保に努めるとともに，より効果的・効率的な行財政運営に努め，経常経費の抑制に一層努めていく。</a:t>
          </a:r>
          <a:endParaRPr lang="ja-JP" altLang="ja-JP" sz="1400">
            <a:effectLst/>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37465</xdr:rowOff>
    </xdr:from>
    <xdr:to>
      <xdr:col>23</xdr:col>
      <xdr:colOff>133350</xdr:colOff>
      <xdr:row>66</xdr:row>
      <xdr:rowOff>5080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153015"/>
          <a:ext cx="0" cy="1167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148590</xdr:rowOff>
    </xdr:from>
    <xdr:ext cx="762000" cy="259080"/>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29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5080</xdr:rowOff>
    </xdr:from>
    <xdr:to>
      <xdr:col>24</xdr:col>
      <xdr:colOff>12700</xdr:colOff>
      <xdr:row>66</xdr:row>
      <xdr:rowOff>5080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32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123825</xdr:rowOff>
    </xdr:from>
    <xdr:ext cx="762000" cy="2584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96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81.7</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37465</xdr:rowOff>
    </xdr:from>
    <xdr:to>
      <xdr:col>24</xdr:col>
      <xdr:colOff>12700</xdr:colOff>
      <xdr:row>59</xdr:row>
      <xdr:rowOff>37465</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153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62</xdr:row>
      <xdr:rowOff>126365</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0553700"/>
          <a:ext cx="8382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143510</xdr:rowOff>
    </xdr:from>
    <xdr:ext cx="762000" cy="2584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4305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126365</xdr:rowOff>
    </xdr:from>
    <xdr:to>
      <xdr:col>23</xdr:col>
      <xdr:colOff>184150</xdr:colOff>
      <xdr:row>62</xdr:row>
      <xdr:rowOff>56515</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116840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055370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132080</xdr:rowOff>
    </xdr:from>
    <xdr:to>
      <xdr:col>19</xdr:col>
      <xdr:colOff>184150</xdr:colOff>
      <xdr:row>62</xdr:row>
      <xdr:rowOff>61595</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590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46355</xdr:rowOff>
    </xdr:from>
    <xdr:ext cx="736600" cy="259080"/>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676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20320</xdr:rowOff>
    </xdr:from>
    <xdr:to>
      <xdr:col>15</xdr:col>
      <xdr:colOff>82550</xdr:colOff>
      <xdr:row>62</xdr:row>
      <xdr:rowOff>116840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65022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87630</xdr:rowOff>
    </xdr:from>
    <xdr:to>
      <xdr:col>15</xdr:col>
      <xdr:colOff>133350</xdr:colOff>
      <xdr:row>62</xdr:row>
      <xdr:rowOff>17780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27940</xdr:rowOff>
    </xdr:from>
    <xdr:ext cx="762000" cy="259080"/>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31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40640</xdr:rowOff>
    </xdr:from>
    <xdr:to>
      <xdr:col>11</xdr:col>
      <xdr:colOff>31750</xdr:colOff>
      <xdr:row>62</xdr:row>
      <xdr:rowOff>20320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327640"/>
          <a:ext cx="889000" cy="322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133985</xdr:rowOff>
    </xdr:from>
    <xdr:to>
      <xdr:col>11</xdr:col>
      <xdr:colOff>82550</xdr:colOff>
      <xdr:row>61</xdr:row>
      <xdr:rowOff>64135</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74930</xdr:rowOff>
    </xdr:from>
    <xdr:ext cx="762000" cy="2584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190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49530</xdr:rowOff>
    </xdr:from>
    <xdr:to>
      <xdr:col>7</xdr:col>
      <xdr:colOff>31750</xdr:colOff>
      <xdr:row>61</xdr:row>
      <xdr:rowOff>151130</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135890</xdr:rowOff>
    </xdr:from>
    <xdr:ext cx="762000" cy="259080"/>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59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62</xdr:row>
      <xdr:rowOff>75565</xdr:rowOff>
    </xdr:from>
    <xdr:to>
      <xdr:col>23</xdr:col>
      <xdr:colOff>184150</xdr:colOff>
      <xdr:row>63</xdr:row>
      <xdr:rowOff>6350</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705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47625</xdr:rowOff>
    </xdr:from>
    <xdr:ext cx="762000" cy="259080"/>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677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156210</xdr:rowOff>
    </xdr:from>
    <xdr:ext cx="736600" cy="2584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2717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152400</xdr:rowOff>
    </xdr:from>
    <xdr:ext cx="762000" cy="259080"/>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78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55880</xdr:rowOff>
    </xdr:from>
    <xdr:ext cx="762000" cy="259080"/>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68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160655</xdr:rowOff>
    </xdr:from>
    <xdr:to>
      <xdr:col>7</xdr:col>
      <xdr:colOff>31750</xdr:colOff>
      <xdr:row>60</xdr:row>
      <xdr:rowOff>90805</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100965</xdr:rowOff>
    </xdr:from>
    <xdr:ext cx="762000" cy="2584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045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[123,864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29</a:t>
          </a:r>
          <a:r>
            <a:rPr kumimoji="1" lang="ja-JP" altLang="ja-JP" sz="1100">
              <a:solidFill>
                <a:schemeClr val="dk1"/>
              </a:solidFill>
              <a:effectLst/>
              <a:latin typeface="ＭＳ Ｐゴシック"/>
              <a:ea typeface="ＭＳ Ｐゴシック"/>
              <a:cs typeface="+mn-cs"/>
            </a:rPr>
            <a:t>年度は，小学校及び給食センターの開校（所）に伴い備品等を購入したことにより，増加し</a:t>
          </a:r>
          <a:r>
            <a:rPr kumimoji="1" lang="ja-JP" altLang="en-US" sz="1100">
              <a:solidFill>
                <a:schemeClr val="dk1"/>
              </a:solidFill>
              <a:effectLst/>
              <a:latin typeface="ＭＳ Ｐゴシック"/>
              <a:ea typeface="ＭＳ Ｐゴシック"/>
              <a:cs typeface="+mn-cs"/>
            </a:rPr>
            <a:t>たが，平成</a:t>
          </a:r>
          <a:r>
            <a:rPr kumimoji="1" lang="en-US" altLang="ja-JP" sz="1100">
              <a:solidFill>
                <a:schemeClr val="dk1"/>
              </a:solidFill>
              <a:effectLst/>
              <a:latin typeface="ＭＳ Ｐゴシック"/>
              <a:ea typeface="ＭＳ Ｐゴシック"/>
              <a:cs typeface="+mn-cs"/>
            </a:rPr>
            <a:t>30</a:t>
          </a:r>
          <a:r>
            <a:rPr kumimoji="1" lang="ja-JP" altLang="en-US" sz="1100">
              <a:solidFill>
                <a:schemeClr val="dk1"/>
              </a:solidFill>
              <a:effectLst/>
              <a:latin typeface="ＭＳ Ｐゴシック"/>
              <a:ea typeface="ＭＳ Ｐゴシック"/>
              <a:cs typeface="+mn-cs"/>
            </a:rPr>
            <a:t>年度は</a:t>
          </a:r>
          <a:r>
            <a:rPr kumimoji="1" lang="en-US" altLang="ja-JP" sz="1100">
              <a:solidFill>
                <a:schemeClr val="tx1"/>
              </a:solidFill>
              <a:effectLst/>
              <a:latin typeface="ＭＳ Ｐゴシック"/>
              <a:ea typeface="ＭＳ Ｐゴシック"/>
              <a:cs typeface="+mn-cs"/>
            </a:rPr>
            <a:t>18,573</a:t>
          </a:r>
          <a:r>
            <a:rPr kumimoji="1" lang="ja-JP" altLang="en-US" sz="1100">
              <a:solidFill>
                <a:schemeClr val="tx1"/>
              </a:solidFill>
              <a:effectLst/>
              <a:latin typeface="ＭＳ Ｐゴシック"/>
              <a:ea typeface="ＭＳ Ｐゴシック"/>
              <a:cs typeface="+mn-cs"/>
            </a:rPr>
            <a:t>円減少している</a:t>
          </a:r>
          <a:r>
            <a:rPr kumimoji="1" lang="ja-JP" altLang="ja-JP" sz="1100">
              <a:solidFill>
                <a:schemeClr val="tx1"/>
              </a:solidFill>
              <a:effectLst/>
              <a:latin typeface="ＭＳ Ｐゴシック"/>
              <a:ea typeface="ＭＳ Ｐゴシック"/>
              <a:cs typeface="+mn-cs"/>
            </a:rPr>
            <a:t>。</a:t>
          </a:r>
          <a:endParaRPr lang="ja-JP" altLang="ja-JP" sz="1400">
            <a:solidFill>
              <a:schemeClr val="tx1"/>
            </a:solidFill>
            <a:effectLst/>
            <a:latin typeface="ＭＳ Ｐゴシック"/>
            <a:ea typeface="ＭＳ Ｐゴシック"/>
          </a:endParaRPr>
        </a:p>
        <a:p>
          <a:r>
            <a:rPr kumimoji="1" lang="ja-JP" altLang="ja-JP" sz="1100">
              <a:solidFill>
                <a:schemeClr val="tx1"/>
              </a:solidFill>
              <a:effectLst/>
              <a:latin typeface="ＭＳ Ｐゴシック"/>
              <a:ea typeface="ＭＳ Ｐゴシック"/>
              <a:cs typeface="+mn-cs"/>
            </a:rPr>
            <a:t>　類似団体</a:t>
          </a:r>
          <a:r>
            <a:rPr kumimoji="1" lang="ja-JP" altLang="en-US" sz="1100">
              <a:solidFill>
                <a:schemeClr val="tx1"/>
              </a:solidFill>
              <a:effectLst/>
              <a:latin typeface="ＭＳ Ｐゴシック"/>
              <a:ea typeface="ＭＳ Ｐゴシック"/>
              <a:cs typeface="+mn-cs"/>
            </a:rPr>
            <a:t>平均よりも</a:t>
          </a:r>
          <a:r>
            <a:rPr kumimoji="1" lang="en-US" altLang="ja-JP" sz="1100">
              <a:solidFill>
                <a:schemeClr val="tx1"/>
              </a:solidFill>
              <a:effectLst/>
              <a:latin typeface="ＭＳ Ｐゴシック"/>
              <a:ea typeface="ＭＳ Ｐゴシック"/>
              <a:cs typeface="+mn-cs"/>
            </a:rPr>
            <a:t>15,398</a:t>
          </a:r>
          <a:r>
            <a:rPr kumimoji="1" lang="ja-JP" altLang="en-US" sz="1100">
              <a:solidFill>
                <a:schemeClr val="dk1"/>
              </a:solidFill>
              <a:effectLst/>
              <a:latin typeface="ＭＳ Ｐゴシック"/>
              <a:ea typeface="ＭＳ Ｐゴシック"/>
              <a:cs typeface="+mn-cs"/>
            </a:rPr>
            <a:t>円低くなっており</a:t>
          </a:r>
          <a:r>
            <a:rPr kumimoji="1" lang="ja-JP" altLang="ja-JP" sz="1100">
              <a:solidFill>
                <a:schemeClr val="dk1"/>
              </a:solidFill>
              <a:effectLst/>
              <a:latin typeface="ＭＳ Ｐゴシック"/>
              <a:ea typeface="ＭＳ Ｐゴシック"/>
              <a:cs typeface="+mn-cs"/>
            </a:rPr>
            <a:t>，順位も平均</a:t>
          </a:r>
          <a:r>
            <a:rPr kumimoji="1" lang="ja-JP" altLang="en-US" sz="1100">
              <a:solidFill>
                <a:schemeClr val="dk1"/>
              </a:solidFill>
              <a:effectLst/>
              <a:latin typeface="ＭＳ Ｐゴシック"/>
              <a:ea typeface="ＭＳ Ｐゴシック"/>
              <a:cs typeface="+mn-cs"/>
            </a:rPr>
            <a:t>より上となっている</a:t>
          </a:r>
          <a:r>
            <a:rPr kumimoji="1" lang="ja-JP" altLang="ja-JP" sz="1100">
              <a:solidFill>
                <a:schemeClr val="dk1"/>
              </a:solidFill>
              <a:effectLst/>
              <a:latin typeface="ＭＳ Ｐゴシック"/>
              <a:ea typeface="ＭＳ Ｐゴシック"/>
              <a:cs typeface="+mn-cs"/>
            </a:rPr>
            <a:t>。</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職員のスリム化は数年来進めてきており</a:t>
          </a:r>
          <a:r>
            <a:rPr kumimoji="1" lang="ja-JP" altLang="en-US"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これ以上のスリム化は事業に影響をおよぼしかねないため難しいが，事務経費の削減など，物件費の削減を進めていく必要がある。</a:t>
          </a:r>
          <a:endParaRPr lang="ja-JP" altLang="ja-JP" sz="1400">
            <a:effectLst/>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64135</xdr:rowOff>
    </xdr:from>
    <xdr:to>
      <xdr:col>23</xdr:col>
      <xdr:colOff>133350</xdr:colOff>
      <xdr:row>88</xdr:row>
      <xdr:rowOff>92075</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780135"/>
          <a:ext cx="0" cy="1399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64135</xdr:rowOff>
    </xdr:from>
    <xdr:ext cx="762000" cy="2584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151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271,429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92075</xdr:rowOff>
    </xdr:from>
    <xdr:to>
      <xdr:col>24</xdr:col>
      <xdr:colOff>12700</xdr:colOff>
      <xdr:row>88</xdr:row>
      <xdr:rowOff>92075</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179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150495</xdr:rowOff>
    </xdr:from>
    <xdr:ext cx="762000" cy="259080"/>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523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97,470</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64135</xdr:rowOff>
    </xdr:from>
    <xdr:to>
      <xdr:col>24</xdr:col>
      <xdr:colOff>12700</xdr:colOff>
      <xdr:row>80</xdr:row>
      <xdr:rowOff>64135</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780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105410</xdr:rowOff>
    </xdr:from>
    <xdr:to>
      <xdr:col>23</xdr:col>
      <xdr:colOff>133350</xdr:colOff>
      <xdr:row>82</xdr:row>
      <xdr:rowOff>83185</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114800" y="13992860"/>
          <a:ext cx="8382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150495</xdr:rowOff>
    </xdr:from>
    <xdr:ext cx="762000" cy="259080"/>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0379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6985</xdr:rowOff>
    </xdr:from>
    <xdr:to>
      <xdr:col>23</xdr:col>
      <xdr:colOff>184150</xdr:colOff>
      <xdr:row>82</xdr:row>
      <xdr:rowOff>109220</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139065</xdr:rowOff>
    </xdr:from>
    <xdr:to>
      <xdr:col>19</xdr:col>
      <xdr:colOff>133350</xdr:colOff>
      <xdr:row>82</xdr:row>
      <xdr:rowOff>83185</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026515"/>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27940</xdr:rowOff>
    </xdr:from>
    <xdr:to>
      <xdr:col>19</xdr:col>
      <xdr:colOff>184150</xdr:colOff>
      <xdr:row>82</xdr:row>
      <xdr:rowOff>129540</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139700</xdr:rowOff>
    </xdr:from>
    <xdr:ext cx="736600" cy="259080"/>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855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124460</xdr:rowOff>
    </xdr:from>
    <xdr:to>
      <xdr:col>15</xdr:col>
      <xdr:colOff>82550</xdr:colOff>
      <xdr:row>81</xdr:row>
      <xdr:rowOff>139065</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0119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170180</xdr:rowOff>
    </xdr:from>
    <xdr:to>
      <xdr:col>15</xdr:col>
      <xdr:colOff>133350</xdr:colOff>
      <xdr:row>82</xdr:row>
      <xdr:rowOff>100330</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85090</xdr:rowOff>
    </xdr:from>
    <xdr:ext cx="762000" cy="259080"/>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14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23495</xdr:rowOff>
    </xdr:from>
    <xdr:to>
      <xdr:col>11</xdr:col>
      <xdr:colOff>31750</xdr:colOff>
      <xdr:row>81</xdr:row>
      <xdr:rowOff>124460</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391094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27305</xdr:rowOff>
    </xdr:from>
    <xdr:to>
      <xdr:col>11</xdr:col>
      <xdr:colOff>82550</xdr:colOff>
      <xdr:row>82</xdr:row>
      <xdr:rowOff>128905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113665</xdr:rowOff>
    </xdr:from>
    <xdr:ext cx="762000" cy="2584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172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110490</xdr:rowOff>
    </xdr:from>
    <xdr:to>
      <xdr:col>7</xdr:col>
      <xdr:colOff>31750</xdr:colOff>
      <xdr:row>83</xdr:row>
      <xdr:rowOff>40640</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16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25400</xdr:rowOff>
    </xdr:from>
    <xdr:ext cx="762000" cy="259080"/>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25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152,159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81</xdr:row>
      <xdr:rowOff>54610</xdr:rowOff>
    </xdr:from>
    <xdr:to>
      <xdr:col>23</xdr:col>
      <xdr:colOff>184150</xdr:colOff>
      <xdr:row>81</xdr:row>
      <xdr:rowOff>156210</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394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71120</xdr:rowOff>
    </xdr:from>
    <xdr:ext cx="762000" cy="259080"/>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123,864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32385</xdr:rowOff>
    </xdr:from>
    <xdr:to>
      <xdr:col>19</xdr:col>
      <xdr:colOff>184150</xdr:colOff>
      <xdr:row>82</xdr:row>
      <xdr:rowOff>133985</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0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118745</xdr:rowOff>
    </xdr:from>
    <xdr:ext cx="736600" cy="259080"/>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177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142,437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88265</xdr:rowOff>
    </xdr:from>
    <xdr:to>
      <xdr:col>15</xdr:col>
      <xdr:colOff>133350</xdr:colOff>
      <xdr:row>82</xdr:row>
      <xdr:rowOff>18415</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39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29210</xdr:rowOff>
    </xdr:from>
    <xdr:ext cx="762000" cy="2584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74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128,104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73660</xdr:rowOff>
    </xdr:from>
    <xdr:to>
      <xdr:col>11</xdr:col>
      <xdr:colOff>82550</xdr:colOff>
      <xdr:row>82</xdr:row>
      <xdr:rowOff>3810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39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13970</xdr:rowOff>
    </xdr:from>
    <xdr:ext cx="762000" cy="259080"/>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729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126,251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144145</xdr:rowOff>
    </xdr:from>
    <xdr:to>
      <xdr:col>7</xdr:col>
      <xdr:colOff>31750</xdr:colOff>
      <xdr:row>81</xdr:row>
      <xdr:rowOff>74930</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860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84455</xdr:rowOff>
    </xdr:from>
    <xdr:ext cx="762000" cy="259080"/>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629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113,717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前年度と比較して横ばいとなっており，類似団体</a:t>
          </a:r>
          <a:r>
            <a:rPr kumimoji="1" lang="ja-JP" altLang="en-US" sz="1100">
              <a:solidFill>
                <a:schemeClr val="tx1"/>
              </a:solidFill>
              <a:effectLst/>
              <a:latin typeface="ＭＳ Ｐゴシック"/>
              <a:ea typeface="ＭＳ Ｐゴシック"/>
              <a:cs typeface="+mn-cs"/>
            </a:rPr>
            <a:t>平均</a:t>
          </a:r>
          <a:r>
            <a:rPr kumimoji="1" lang="ja-JP" altLang="ja-JP" sz="1100">
              <a:solidFill>
                <a:schemeClr val="dk1"/>
              </a:solidFill>
              <a:effectLst/>
              <a:latin typeface="ＭＳ Ｐゴシック"/>
              <a:ea typeface="ＭＳ Ｐゴシック"/>
              <a:cs typeface="+mn-cs"/>
            </a:rPr>
            <a:t>とも，全国市平均ともほぼ同レベルであるが，今後も給与の適正化を図るために手当の見直し等を検討していく。</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a:t>
          </a:r>
          <a:endParaRPr lang="ja-JP" altLang="ja-JP" sz="1400">
            <a:effectLst/>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139065</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881100"/>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111125</xdr:rowOff>
    </xdr:from>
    <xdr:ext cx="762000" cy="2584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370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139065</xdr:rowOff>
    </xdr:from>
    <xdr:to>
      <xdr:col>81</xdr:col>
      <xdr:colOff>133350</xdr:colOff>
      <xdr:row>89</xdr:row>
      <xdr:rowOff>139065</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92.8</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100965</xdr:rowOff>
    </xdr:from>
    <xdr:to>
      <xdr:col>81</xdr:col>
      <xdr:colOff>44450</xdr:colOff>
      <xdr:row>85</xdr:row>
      <xdr:rowOff>169545</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467421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118110</xdr:rowOff>
    </xdr:from>
    <xdr:ext cx="762000" cy="259080"/>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51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100965</xdr:rowOff>
    </xdr:from>
    <xdr:to>
      <xdr:col>77</xdr:col>
      <xdr:colOff>44450</xdr:colOff>
      <xdr:row>86</xdr:row>
      <xdr:rowOff>153035</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5290800" y="14674215"/>
          <a:ext cx="8890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135890</xdr:rowOff>
    </xdr:from>
    <xdr:to>
      <xdr:col>77</xdr:col>
      <xdr:colOff>95250</xdr:colOff>
      <xdr:row>86</xdr:row>
      <xdr:rowOff>66040</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50800</xdr:rowOff>
    </xdr:from>
    <xdr:ext cx="736600" cy="259080"/>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795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152400</xdr:rowOff>
    </xdr:from>
    <xdr:to>
      <xdr:col>72</xdr:col>
      <xdr:colOff>203200</xdr:colOff>
      <xdr:row>86</xdr:row>
      <xdr:rowOff>153035</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725650"/>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24765</xdr:rowOff>
    </xdr:from>
    <xdr:ext cx="762000" cy="259080"/>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152400</xdr:rowOff>
    </xdr:from>
    <xdr:to>
      <xdr:col>68</xdr:col>
      <xdr:colOff>152400</xdr:colOff>
      <xdr:row>85</xdr:row>
      <xdr:rowOff>169545</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47256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92710</xdr:rowOff>
    </xdr:from>
    <xdr:ext cx="762000" cy="259080"/>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92710</xdr:rowOff>
    </xdr:from>
    <xdr:ext cx="762000" cy="259080"/>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118745</xdr:rowOff>
    </xdr:from>
    <xdr:to>
      <xdr:col>81</xdr:col>
      <xdr:colOff>95250</xdr:colOff>
      <xdr:row>86</xdr:row>
      <xdr:rowOff>48895</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90805</xdr:rowOff>
    </xdr:from>
    <xdr:ext cx="762000" cy="2584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664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50165</xdr:rowOff>
    </xdr:from>
    <xdr:to>
      <xdr:col>77</xdr:col>
      <xdr:colOff>95250</xdr:colOff>
      <xdr:row>85</xdr:row>
      <xdr:rowOff>151765</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6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161925</xdr:rowOff>
    </xdr:from>
    <xdr:ext cx="736600" cy="259080"/>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392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102235</xdr:rowOff>
    </xdr:from>
    <xdr:to>
      <xdr:col>73</xdr:col>
      <xdr:colOff>44450</xdr:colOff>
      <xdr:row>87</xdr:row>
      <xdr:rowOff>32385</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17780</xdr:rowOff>
    </xdr:from>
    <xdr:ext cx="762000" cy="2584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933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16510</xdr:rowOff>
    </xdr:from>
    <xdr:ext cx="762000" cy="259080"/>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76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33655</xdr:rowOff>
    </xdr:from>
    <xdr:ext cx="762000" cy="2584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[6.57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平成</a:t>
          </a:r>
          <a:r>
            <a:rPr kumimoji="1" lang="en-US" altLang="ja-JP" sz="1100">
              <a:solidFill>
                <a:schemeClr val="dk1"/>
              </a:solidFill>
              <a:effectLst/>
              <a:latin typeface="ＭＳ Ｐゴシック"/>
              <a:ea typeface="ＭＳ Ｐゴシック"/>
              <a:cs typeface="+mn-cs"/>
            </a:rPr>
            <a:t>31</a:t>
          </a:r>
          <a:r>
            <a:rPr kumimoji="1" lang="ja-JP" altLang="en-US" sz="1100">
              <a:solidFill>
                <a:schemeClr val="dk1"/>
              </a:solidFill>
              <a:effectLst/>
              <a:latin typeface="ＭＳ Ｐゴシック"/>
              <a:ea typeface="ＭＳ Ｐゴシック"/>
              <a:cs typeface="+mn-cs"/>
            </a:rPr>
            <a:t>年</a:t>
          </a:r>
          <a:r>
            <a:rPr kumimoji="1" lang="en-US" altLang="ja-JP" sz="1100">
              <a:solidFill>
                <a:schemeClr val="dk1"/>
              </a:solidFill>
              <a:effectLst/>
              <a:latin typeface="ＭＳ Ｐゴシック"/>
              <a:ea typeface="ＭＳ Ｐゴシック"/>
              <a:cs typeface="+mn-cs"/>
            </a:rPr>
            <a:t>4</a:t>
          </a:r>
          <a:r>
            <a:rPr kumimoji="1" lang="ja-JP" altLang="en-US" sz="1100">
              <a:solidFill>
                <a:schemeClr val="dk1"/>
              </a:solidFill>
              <a:effectLst/>
              <a:latin typeface="ＭＳ Ｐゴシック"/>
              <a:ea typeface="ＭＳ Ｐゴシック"/>
              <a:cs typeface="+mn-cs"/>
            </a:rPr>
            <a:t>月</a:t>
          </a:r>
          <a:r>
            <a:rPr kumimoji="1" lang="en-US" altLang="ja-JP" sz="1100">
              <a:solidFill>
                <a:schemeClr val="dk1"/>
              </a:solidFill>
              <a:effectLst/>
              <a:latin typeface="ＭＳ Ｐゴシック"/>
              <a:ea typeface="ＭＳ Ｐゴシック"/>
              <a:cs typeface="+mn-cs"/>
            </a:rPr>
            <a:t>1</a:t>
          </a:r>
          <a:r>
            <a:rPr kumimoji="1" lang="ja-JP" altLang="en-US" sz="1100">
              <a:solidFill>
                <a:schemeClr val="dk1"/>
              </a:solidFill>
              <a:effectLst/>
              <a:latin typeface="ＭＳ Ｐゴシック"/>
              <a:ea typeface="ＭＳ Ｐゴシック"/>
              <a:cs typeface="+mn-cs"/>
            </a:rPr>
            <a:t>日現在の職員数が機構改革に伴い，前年度より増えたことにより</a:t>
          </a:r>
          <a:r>
            <a:rPr kumimoji="1" lang="en-US" altLang="ja-JP" sz="1100">
              <a:solidFill>
                <a:schemeClr val="dk1"/>
              </a:solidFill>
              <a:effectLst/>
              <a:latin typeface="ＭＳ Ｐゴシック"/>
              <a:ea typeface="ＭＳ Ｐゴシック"/>
              <a:cs typeface="+mn-cs"/>
            </a:rPr>
            <a:t>0.62</a:t>
          </a:r>
          <a:r>
            <a:rPr kumimoji="1" lang="ja-JP" altLang="en-US" sz="1100" strike="noStrike" baseline="0">
              <a:solidFill>
                <a:schemeClr val="tx1"/>
              </a:solidFill>
              <a:effectLst/>
              <a:latin typeface="ＭＳ Ｐゴシック"/>
              <a:ea typeface="ＭＳ Ｐゴシック"/>
              <a:cs typeface="+mn-cs"/>
            </a:rPr>
            <a:t>人増加</a:t>
          </a:r>
          <a:r>
            <a:rPr kumimoji="1" lang="ja-JP" altLang="en-US" sz="1100">
              <a:solidFill>
                <a:schemeClr val="tx1"/>
              </a:solidFill>
              <a:effectLst/>
              <a:latin typeface="ＭＳ Ｐゴシック"/>
              <a:ea typeface="ＭＳ Ｐゴシック"/>
              <a:cs typeface="+mn-cs"/>
            </a:rPr>
            <a:t>している</a:t>
          </a:r>
          <a:r>
            <a:rPr kumimoji="1" lang="ja-JP" altLang="ja-JP" sz="1100">
              <a:solidFill>
                <a:schemeClr val="tx1"/>
              </a:solidFill>
              <a:effectLst/>
              <a:latin typeface="ＭＳ Ｐゴシック"/>
              <a:ea typeface="ＭＳ Ｐゴシック"/>
              <a:cs typeface="+mn-cs"/>
            </a:rPr>
            <a:t>。</a:t>
          </a:r>
          <a:endParaRPr lang="ja-JP" altLang="ja-JP" sz="1400">
            <a:solidFill>
              <a:schemeClr val="tx1"/>
            </a:solidFill>
            <a:effectLst/>
            <a:latin typeface="ＭＳ Ｐゴシック"/>
            <a:ea typeface="ＭＳ Ｐゴシック"/>
          </a:endParaRPr>
        </a:p>
        <a:p>
          <a:r>
            <a:rPr kumimoji="1" lang="ja-JP" altLang="ja-JP" sz="1100">
              <a:solidFill>
                <a:schemeClr val="tx1"/>
              </a:solidFill>
              <a:effectLst/>
              <a:latin typeface="ＭＳ Ｐゴシック"/>
              <a:ea typeface="ＭＳ Ｐゴシック"/>
              <a:cs typeface="+mn-cs"/>
            </a:rPr>
            <a:t>　類似団体</a:t>
          </a:r>
          <a:r>
            <a:rPr kumimoji="1" lang="ja-JP" altLang="en-US" sz="1100">
              <a:solidFill>
                <a:schemeClr val="tx1"/>
              </a:solidFill>
              <a:effectLst/>
              <a:latin typeface="ＭＳ Ｐゴシック"/>
              <a:ea typeface="ＭＳ Ｐゴシック"/>
              <a:cs typeface="+mn-cs"/>
            </a:rPr>
            <a:t>平均</a:t>
          </a:r>
          <a:r>
            <a:rPr kumimoji="1" lang="ja-JP" altLang="ja-JP" sz="1100">
              <a:solidFill>
                <a:schemeClr val="tx1"/>
              </a:solidFill>
              <a:effectLst/>
              <a:latin typeface="ＭＳ Ｐゴシック"/>
              <a:ea typeface="ＭＳ Ｐゴシック"/>
              <a:cs typeface="+mn-cs"/>
            </a:rPr>
            <a:t>と比較すると</a:t>
          </a:r>
          <a:r>
            <a:rPr kumimoji="1" lang="en-US" altLang="ja-JP" sz="1100" strike="noStrike" baseline="0">
              <a:solidFill>
                <a:schemeClr val="tx1"/>
              </a:solidFill>
              <a:effectLst/>
              <a:latin typeface="ＭＳ Ｐゴシック"/>
              <a:ea typeface="ＭＳ Ｐゴシック"/>
              <a:cs typeface="+mn-cs"/>
            </a:rPr>
            <a:t>1.51</a:t>
          </a:r>
          <a:r>
            <a:rPr kumimoji="1" lang="ja-JP" altLang="en-US" sz="1100">
              <a:solidFill>
                <a:schemeClr val="tx1"/>
              </a:solidFill>
              <a:effectLst/>
              <a:latin typeface="ＭＳ Ｐゴシック"/>
              <a:ea typeface="ＭＳ Ｐゴシック"/>
              <a:cs typeface="+mn-cs"/>
            </a:rPr>
            <a:t>人下回って</a:t>
          </a:r>
          <a:r>
            <a:rPr kumimoji="1" lang="ja-JP" altLang="ja-JP" sz="1100">
              <a:solidFill>
                <a:schemeClr val="tx1"/>
              </a:solidFill>
              <a:effectLst/>
              <a:latin typeface="ＭＳ Ｐゴシック"/>
              <a:ea typeface="ＭＳ Ｐゴシック"/>
              <a:cs typeface="+mn-cs"/>
            </a:rPr>
            <a:t>おり，全国・県平均よりも低い値となっている。必要な人員を確保しつつ，今後も行政サービスの低下を招かないことに留意しつつ，職員定数の</a:t>
          </a:r>
          <a:r>
            <a:rPr kumimoji="1" lang="ja-JP" altLang="ja-JP" sz="1100">
              <a:solidFill>
                <a:schemeClr val="dk1"/>
              </a:solidFill>
              <a:effectLst/>
              <a:latin typeface="ＭＳ Ｐゴシック"/>
              <a:ea typeface="ＭＳ Ｐゴシック"/>
              <a:cs typeface="+mn-cs"/>
            </a:rPr>
            <a:t>適正化に努めていく。</a:t>
          </a:r>
          <a:endParaRPr lang="ja-JP" altLang="ja-JP" sz="1400">
            <a:effectLst/>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107950</xdr:rowOff>
    </xdr:from>
    <xdr:to>
      <xdr:col>81</xdr:col>
      <xdr:colOff>44450</xdr:colOff>
      <xdr:row>67</xdr:row>
      <xdr:rowOff>128270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052050"/>
          <a:ext cx="0" cy="1563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100330</xdr:rowOff>
    </xdr:from>
    <xdr:ext cx="762000" cy="2584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87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61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22860</xdr:rowOff>
    </xdr:from>
    <xdr:ext cx="762000" cy="259080"/>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795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107950</xdr:rowOff>
    </xdr:from>
    <xdr:to>
      <xdr:col>81</xdr:col>
      <xdr:colOff>133350</xdr:colOff>
      <xdr:row>58</xdr:row>
      <xdr:rowOff>107950</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05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153670</xdr:rowOff>
    </xdr:from>
    <xdr:to>
      <xdr:col>81</xdr:col>
      <xdr:colOff>44450</xdr:colOff>
      <xdr:row>60</xdr:row>
      <xdr:rowOff>88900</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26922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99060</xdr:rowOff>
    </xdr:from>
    <xdr:ext cx="762000" cy="2584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5575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127000</xdr:rowOff>
    </xdr:from>
    <xdr:to>
      <xdr:col>81</xdr:col>
      <xdr:colOff>95250</xdr:colOff>
      <xdr:row>62</xdr:row>
      <xdr:rowOff>57150</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153670</xdr:rowOff>
    </xdr:from>
    <xdr:to>
      <xdr:col>77</xdr:col>
      <xdr:colOff>44450</xdr:colOff>
      <xdr:row>59</xdr:row>
      <xdr:rowOff>155575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5290800" y="102692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118745</xdr:rowOff>
    </xdr:from>
    <xdr:to>
      <xdr:col>77</xdr:col>
      <xdr:colOff>95250</xdr:colOff>
      <xdr:row>62</xdr:row>
      <xdr:rowOff>48895</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33655</xdr:rowOff>
    </xdr:from>
    <xdr:ext cx="736600" cy="2584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663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151765</xdr:rowOff>
    </xdr:from>
    <xdr:to>
      <xdr:col>72</xdr:col>
      <xdr:colOff>203200</xdr:colOff>
      <xdr:row>59</xdr:row>
      <xdr:rowOff>155575</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2673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118745</xdr:rowOff>
    </xdr:from>
    <xdr:to>
      <xdr:col>73</xdr:col>
      <xdr:colOff>44450</xdr:colOff>
      <xdr:row>62</xdr:row>
      <xdr:rowOff>48895</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33655</xdr:rowOff>
    </xdr:from>
    <xdr:ext cx="762000" cy="2584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151765</xdr:rowOff>
    </xdr:from>
    <xdr:to>
      <xdr:col>68</xdr:col>
      <xdr:colOff>152400</xdr:colOff>
      <xdr:row>59</xdr:row>
      <xdr:rowOff>162560</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flipV="1">
          <a:off x="13512800" y="102673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149860</xdr:rowOff>
    </xdr:from>
    <xdr:to>
      <xdr:col>68</xdr:col>
      <xdr:colOff>203200</xdr:colOff>
      <xdr:row>62</xdr:row>
      <xdr:rowOff>80010</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64770</xdr:rowOff>
    </xdr:from>
    <xdr:ext cx="762000" cy="2584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694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63</xdr:row>
      <xdr:rowOff>10160</xdr:rowOff>
    </xdr:from>
    <xdr:to>
      <xdr:col>64</xdr:col>
      <xdr:colOff>152400</xdr:colOff>
      <xdr:row>63</xdr:row>
      <xdr:rowOff>111760</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96520</xdr:rowOff>
    </xdr:from>
    <xdr:ext cx="762000" cy="259080"/>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897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38100</xdr:rowOff>
    </xdr:from>
    <xdr:to>
      <xdr:col>81</xdr:col>
      <xdr:colOff>95250</xdr:colOff>
      <xdr:row>60</xdr:row>
      <xdr:rowOff>139700</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54610</xdr:rowOff>
    </xdr:from>
    <xdr:ext cx="762000" cy="2584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17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102870</xdr:rowOff>
    </xdr:from>
    <xdr:to>
      <xdr:col>77</xdr:col>
      <xdr:colOff>95250</xdr:colOff>
      <xdr:row>60</xdr:row>
      <xdr:rowOff>33020</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43180</xdr:rowOff>
    </xdr:from>
    <xdr:ext cx="736600" cy="2584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99872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104775</xdr:rowOff>
    </xdr:from>
    <xdr:to>
      <xdr:col>73</xdr:col>
      <xdr:colOff>44450</xdr:colOff>
      <xdr:row>60</xdr:row>
      <xdr:rowOff>34925</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45085</xdr:rowOff>
    </xdr:from>
    <xdr:ext cx="762000" cy="2584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998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100965</xdr:rowOff>
    </xdr:from>
    <xdr:to>
      <xdr:col>68</xdr:col>
      <xdr:colOff>203200</xdr:colOff>
      <xdr:row>60</xdr:row>
      <xdr:rowOff>31115</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41275</xdr:rowOff>
    </xdr:from>
    <xdr:ext cx="762000" cy="2584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9985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111760</xdr:rowOff>
    </xdr:from>
    <xdr:to>
      <xdr:col>64</xdr:col>
      <xdr:colOff>152400</xdr:colOff>
      <xdr:row>60</xdr:row>
      <xdr:rowOff>41910</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2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52070</xdr:rowOff>
    </xdr:from>
    <xdr:ext cx="762000" cy="2584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9996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ここ数年改善傾向である。しかし，</a:t>
          </a:r>
          <a:r>
            <a:rPr kumimoji="1" lang="ja-JP" altLang="en-US" sz="1100">
              <a:solidFill>
                <a:schemeClr val="dk1"/>
              </a:solidFill>
              <a:effectLst/>
              <a:latin typeface="ＭＳ Ｐゴシック"/>
              <a:ea typeface="ＭＳ Ｐゴシック"/>
              <a:cs typeface="+mn-cs"/>
            </a:rPr>
            <a:t>総合運動公園整備</a:t>
          </a:r>
          <a:r>
            <a:rPr kumimoji="1" lang="ja-JP" altLang="ja-JP" sz="1100">
              <a:solidFill>
                <a:schemeClr val="dk1"/>
              </a:solidFill>
              <a:effectLst/>
              <a:latin typeface="ＭＳ Ｐゴシック"/>
              <a:ea typeface="ＭＳ Ｐゴシック"/>
              <a:cs typeface="+mn-cs"/>
            </a:rPr>
            <a:t>に伴う合併特例債の借入れなどにより地方債現在高は大幅に増加しているため，将来的には悪化するものと予測される。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類似団体平均値よりは，</a:t>
          </a:r>
          <a:r>
            <a:rPr kumimoji="1" lang="en-US" altLang="ja-JP" sz="1100">
              <a:solidFill>
                <a:schemeClr val="dk1"/>
              </a:solidFill>
              <a:effectLst/>
              <a:latin typeface="ＭＳ Ｐゴシック"/>
              <a:ea typeface="ＭＳ Ｐゴシック"/>
              <a:cs typeface="+mn-cs"/>
            </a:rPr>
            <a:t>2.2</a:t>
          </a:r>
          <a:r>
            <a:rPr kumimoji="1" lang="ja-JP" altLang="ja-JP" sz="1100">
              <a:solidFill>
                <a:schemeClr val="dk1"/>
              </a:solidFill>
              <a:effectLst/>
              <a:latin typeface="ＭＳ Ｐゴシック"/>
              <a:ea typeface="ＭＳ Ｐゴシック"/>
              <a:cs typeface="+mn-cs"/>
            </a:rPr>
            <a:t>ポイント低く良い値であるが，全国・県平均と比べると，まだ高い値である。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大規模事業がおおむね終了したため今後は，地方債現在高及び基金現在高の推移を見極めた事業の実施が必要である。</a:t>
          </a:r>
          <a:endParaRPr lang="ja-JP" altLang="ja-JP" sz="1400">
            <a:effectLst/>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123825</xdr:rowOff>
    </xdr:from>
    <xdr:to>
      <xdr:col>81</xdr:col>
      <xdr:colOff>44450</xdr:colOff>
      <xdr:row>44</xdr:row>
      <xdr:rowOff>60325</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124575"/>
          <a:ext cx="0" cy="1479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32385</xdr:rowOff>
    </xdr:from>
    <xdr:ext cx="762000" cy="2584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576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60325</xdr:rowOff>
    </xdr:from>
    <xdr:to>
      <xdr:col>81</xdr:col>
      <xdr:colOff>133350</xdr:colOff>
      <xdr:row>44</xdr:row>
      <xdr:rowOff>60325</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604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38735</xdr:rowOff>
    </xdr:from>
    <xdr:ext cx="762000" cy="259080"/>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868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123825</xdr:rowOff>
    </xdr:from>
    <xdr:to>
      <xdr:col>81</xdr:col>
      <xdr:colOff>133350</xdr:colOff>
      <xdr:row>35</xdr:row>
      <xdr:rowOff>123825</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124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97790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6179800" y="676783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8255</xdr:rowOff>
    </xdr:from>
    <xdr:ext cx="762000" cy="2584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68662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36195</xdr:rowOff>
    </xdr:from>
    <xdr:to>
      <xdr:col>81</xdr:col>
      <xdr:colOff>95250</xdr:colOff>
      <xdr:row>40</xdr:row>
      <xdr:rowOff>137795</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97790</xdr:rowOff>
    </xdr:from>
    <xdr:to>
      <xdr:col>77</xdr:col>
      <xdr:colOff>44450</xdr:colOff>
      <xdr:row>39</xdr:row>
      <xdr:rowOff>105410</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5290800" y="67843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138430</xdr:rowOff>
    </xdr:from>
    <xdr:ext cx="736600" cy="259080"/>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996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105410</xdr:rowOff>
    </xdr:from>
    <xdr:to>
      <xdr:col>72</xdr:col>
      <xdr:colOff>203200</xdr:colOff>
      <xdr:row>39</xdr:row>
      <xdr:rowOff>137795</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4401800" y="67919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162560</xdr:rowOff>
    </xdr:from>
    <xdr:ext cx="762000" cy="259080"/>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137795</xdr:rowOff>
    </xdr:from>
    <xdr:to>
      <xdr:col>68</xdr:col>
      <xdr:colOff>152400</xdr:colOff>
      <xdr:row>40</xdr:row>
      <xdr:rowOff>70485</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3512800" y="682434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92075</xdr:rowOff>
    </xdr:from>
    <xdr:to>
      <xdr:col>68</xdr:col>
      <xdr:colOff>203200</xdr:colOff>
      <xdr:row>41</xdr:row>
      <xdr:rowOff>22225</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6985</xdr:rowOff>
    </xdr:from>
    <xdr:ext cx="762000" cy="2584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7036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164465</xdr:rowOff>
    </xdr:from>
    <xdr:to>
      <xdr:col>64</xdr:col>
      <xdr:colOff>152400</xdr:colOff>
      <xdr:row>41</xdr:row>
      <xdr:rowOff>94615</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79375</xdr:rowOff>
    </xdr:from>
    <xdr:ext cx="762000" cy="2584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46990</xdr:rowOff>
    </xdr:from>
    <xdr:ext cx="762000" cy="259080"/>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6562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46355</xdr:rowOff>
    </xdr:from>
    <xdr:to>
      <xdr:col>77</xdr:col>
      <xdr:colOff>95250</xdr:colOff>
      <xdr:row>39</xdr:row>
      <xdr:rowOff>147955</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158115</xdr:rowOff>
    </xdr:from>
    <xdr:ext cx="736600" cy="2584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65017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166370</xdr:rowOff>
    </xdr:from>
    <xdr:ext cx="762000" cy="2584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6510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86995</xdr:rowOff>
    </xdr:from>
    <xdr:to>
      <xdr:col>68</xdr:col>
      <xdr:colOff>203200</xdr:colOff>
      <xdr:row>40</xdr:row>
      <xdr:rowOff>17780</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27305</xdr:rowOff>
    </xdr:from>
    <xdr:ext cx="762000" cy="259080"/>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19685</xdr:rowOff>
    </xdr:from>
    <xdr:to>
      <xdr:col>64</xdr:col>
      <xdr:colOff>152400</xdr:colOff>
      <xdr:row>40</xdr:row>
      <xdr:rowOff>121285</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132080</xdr:rowOff>
    </xdr:from>
    <xdr:ext cx="762000" cy="2584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6647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[48.9%]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年度は</a:t>
          </a:r>
          <a:r>
            <a:rPr kumimoji="1" lang="ja-JP" altLang="en-US" sz="1100">
              <a:solidFill>
                <a:schemeClr val="tx1"/>
              </a:solidFill>
              <a:effectLst/>
              <a:latin typeface="ＭＳ Ｐゴシック"/>
              <a:ea typeface="ＭＳ Ｐゴシック"/>
              <a:cs typeface="+mn-cs"/>
            </a:rPr>
            <a:t>法人の設備投資等による償却資産の増加による</a:t>
          </a:r>
          <a:r>
            <a:rPr kumimoji="1" lang="ja-JP" altLang="en-US" sz="1100">
              <a:solidFill>
                <a:schemeClr val="dk1"/>
              </a:solidFill>
              <a:effectLst/>
              <a:latin typeface="ＭＳ Ｐゴシック"/>
              <a:ea typeface="ＭＳ Ｐゴシック"/>
              <a:cs typeface="+mn-cs"/>
            </a:rPr>
            <a:t>普通税増などにより標準財政規模が</a:t>
          </a:r>
          <a:r>
            <a:rPr kumimoji="1" lang="ja-JP" altLang="ja-JP" sz="1100">
              <a:solidFill>
                <a:schemeClr val="dk1"/>
              </a:solidFill>
              <a:effectLst/>
              <a:latin typeface="ＭＳ Ｐゴシック"/>
              <a:ea typeface="ＭＳ Ｐゴシック"/>
              <a:cs typeface="+mn-cs"/>
            </a:rPr>
            <a:t>増</a:t>
          </a:r>
          <a:r>
            <a:rPr kumimoji="1" lang="ja-JP" altLang="en-US" sz="1100">
              <a:solidFill>
                <a:schemeClr val="dk1"/>
              </a:solidFill>
              <a:effectLst/>
              <a:latin typeface="ＭＳ Ｐゴシック"/>
              <a:ea typeface="ＭＳ Ｐゴシック"/>
              <a:cs typeface="+mn-cs"/>
            </a:rPr>
            <a:t>となっていること</a:t>
          </a:r>
          <a:r>
            <a:rPr kumimoji="1" lang="ja-JP" altLang="ja-JP" sz="1100">
              <a:solidFill>
                <a:schemeClr val="dk1"/>
              </a:solidFill>
              <a:effectLst/>
              <a:latin typeface="ＭＳ Ｐゴシック"/>
              <a:ea typeface="ＭＳ Ｐゴシック"/>
              <a:cs typeface="+mn-cs"/>
            </a:rPr>
            <a:t>など</a:t>
          </a:r>
          <a:r>
            <a:rPr kumimoji="1" lang="ja-JP" altLang="en-US" sz="1100">
              <a:solidFill>
                <a:schemeClr val="dk1"/>
              </a:solidFill>
              <a:effectLst/>
              <a:latin typeface="ＭＳ Ｐゴシック"/>
              <a:ea typeface="ＭＳ Ｐゴシック"/>
              <a:cs typeface="+mn-cs"/>
            </a:rPr>
            <a:t>から</a:t>
          </a:r>
          <a:r>
            <a:rPr kumimoji="1" lang="en-US" altLang="ja-JP" sz="1100">
              <a:solidFill>
                <a:schemeClr val="dk1"/>
              </a:solidFill>
              <a:effectLst/>
              <a:latin typeface="ＭＳ Ｐゴシック"/>
              <a:ea typeface="ＭＳ Ｐゴシック"/>
              <a:cs typeface="+mn-cs"/>
            </a:rPr>
            <a:t>15.6</a:t>
          </a:r>
          <a:r>
            <a:rPr kumimoji="1" lang="ja-JP" altLang="ja-JP" sz="1100">
              <a:solidFill>
                <a:schemeClr val="dk1"/>
              </a:solidFill>
              <a:effectLst/>
              <a:latin typeface="ＭＳ Ｐゴシック"/>
              <a:ea typeface="ＭＳ Ｐゴシック"/>
              <a:cs typeface="+mn-cs"/>
            </a:rPr>
            <a:t>ポイント減少している。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類似団体平均値より，</a:t>
          </a:r>
          <a:r>
            <a:rPr kumimoji="1" lang="en-US" altLang="ja-JP" sz="1100">
              <a:solidFill>
                <a:schemeClr val="dk1"/>
              </a:solidFill>
              <a:effectLst/>
              <a:latin typeface="ＭＳ Ｐゴシック"/>
              <a:ea typeface="ＭＳ Ｐゴシック"/>
              <a:cs typeface="+mn-cs"/>
            </a:rPr>
            <a:t>3.8</a:t>
          </a:r>
          <a:r>
            <a:rPr kumimoji="1" lang="ja-JP" altLang="ja-JP" sz="1100">
              <a:solidFill>
                <a:schemeClr val="dk1"/>
              </a:solidFill>
              <a:effectLst/>
              <a:latin typeface="ＭＳ Ｐゴシック"/>
              <a:ea typeface="ＭＳ Ｐゴシック"/>
              <a:cs typeface="+mn-cs"/>
            </a:rPr>
            <a:t>ポイント</a:t>
          </a:r>
          <a:r>
            <a:rPr kumimoji="1" lang="ja-JP" altLang="en-US" sz="1100">
              <a:solidFill>
                <a:schemeClr val="dk1"/>
              </a:solidFill>
              <a:effectLst/>
              <a:latin typeface="ＭＳ Ｐゴシック"/>
              <a:ea typeface="ＭＳ Ｐゴシック"/>
              <a:cs typeface="+mn-cs"/>
            </a:rPr>
            <a:t>低</a:t>
          </a:r>
          <a:r>
            <a:rPr kumimoji="1" lang="ja-JP" altLang="ja-JP" sz="1100">
              <a:solidFill>
                <a:schemeClr val="dk1"/>
              </a:solidFill>
              <a:effectLst/>
              <a:latin typeface="ＭＳ Ｐゴシック"/>
              <a:ea typeface="ＭＳ Ｐゴシック"/>
              <a:cs typeface="+mn-cs"/>
            </a:rPr>
            <a:t>くなっ</a:t>
          </a:r>
          <a:r>
            <a:rPr kumimoji="1" lang="ja-JP" altLang="en-US" sz="1100">
              <a:solidFill>
                <a:schemeClr val="dk1"/>
              </a:solidFill>
              <a:effectLst/>
              <a:latin typeface="ＭＳ Ｐゴシック"/>
              <a:ea typeface="ＭＳ Ｐゴシック"/>
              <a:cs typeface="+mn-cs"/>
            </a:rPr>
            <a:t>ているが</a:t>
          </a:r>
          <a:r>
            <a:rPr kumimoji="1" lang="ja-JP" altLang="ja-JP" sz="1100">
              <a:solidFill>
                <a:schemeClr val="dk1"/>
              </a:solidFill>
              <a:effectLst/>
              <a:latin typeface="ＭＳ Ｐゴシック"/>
              <a:ea typeface="ＭＳ Ｐゴシック"/>
              <a:cs typeface="+mn-cs"/>
            </a:rPr>
            <a:t>，今後も借入れが続くことから注意して，財政運営に努めていかなければならない。</a:t>
          </a:r>
          <a:endParaRPr lang="ja-JP" altLang="ja-JP" sz="1400">
            <a:effectLst/>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xmlns="" id="{00000000-0008-0000-0300-0000B8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13335</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7018000" y="2370455"/>
          <a:ext cx="0" cy="1586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156845</xdr:rowOff>
    </xdr:from>
    <xdr:ext cx="762000" cy="258445"/>
    <xdr:sp macro="" textlink="">
      <xdr:nvSpPr>
        <xdr:cNvPr id="442" name="将来負担の状況最小値テキスト">
          <a:extLst>
            <a:ext uri="{FF2B5EF4-FFF2-40B4-BE49-F238E27FC236}">
              <a16:creationId xmlns:a16="http://schemas.microsoft.com/office/drawing/2014/main" xmlns="" id="{00000000-0008-0000-0300-0000BA010000}"/>
            </a:ext>
          </a:extLst>
        </xdr:cNvPr>
        <xdr:cNvSpPr txBox="1"/>
      </xdr:nvSpPr>
      <xdr:spPr>
        <a:xfrm>
          <a:off x="17106900" y="3928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197.2</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13335</xdr:rowOff>
    </xdr:from>
    <xdr:to>
      <xdr:col>81</xdr:col>
      <xdr:colOff>133350</xdr:colOff>
      <xdr:row>23</xdr:row>
      <xdr:rowOff>13335</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395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4" name="将来負担の状況最大値テキスト">
          <a:extLst>
            <a:ext uri="{FF2B5EF4-FFF2-40B4-BE49-F238E27FC236}">
              <a16:creationId xmlns:a16="http://schemas.microsoft.com/office/drawing/2014/main" xmlns="" id="{00000000-0008-0000-0300-0000BC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20955</xdr:rowOff>
    </xdr:from>
    <xdr:to>
      <xdr:col>81</xdr:col>
      <xdr:colOff>44450</xdr:colOff>
      <xdr:row>16</xdr:row>
      <xdr:rowOff>146050</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6179800" y="2764155"/>
          <a:ext cx="8382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144145</xdr:rowOff>
    </xdr:from>
    <xdr:ext cx="762000" cy="258445"/>
    <xdr:sp macro="" textlink="">
      <xdr:nvSpPr>
        <xdr:cNvPr id="447" name="将来負担の状況平均値テキスト">
          <a:extLst>
            <a:ext uri="{FF2B5EF4-FFF2-40B4-BE49-F238E27FC236}">
              <a16:creationId xmlns:a16="http://schemas.microsoft.com/office/drawing/2014/main" xmlns="" id="{00000000-0008-0000-0300-0000BF010000}"/>
            </a:ext>
          </a:extLst>
        </xdr:cNvPr>
        <xdr:cNvSpPr txBox="1"/>
      </xdr:nvSpPr>
      <xdr:spPr>
        <a:xfrm>
          <a:off x="17106900" y="27158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16</xdr:row>
      <xdr:rowOff>635</xdr:rowOff>
    </xdr:from>
    <xdr:to>
      <xdr:col>81</xdr:col>
      <xdr:colOff>95250</xdr:colOff>
      <xdr:row>16</xdr:row>
      <xdr:rowOff>102235</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967200" y="27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146050</xdr:rowOff>
    </xdr:from>
    <xdr:to>
      <xdr:col>77</xdr:col>
      <xdr:colOff>44450</xdr:colOff>
      <xdr:row>17</xdr:row>
      <xdr:rowOff>122555</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5290800" y="2889250"/>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22225</xdr:rowOff>
    </xdr:from>
    <xdr:to>
      <xdr:col>77</xdr:col>
      <xdr:colOff>95250</xdr:colOff>
      <xdr:row>16</xdr:row>
      <xdr:rowOff>123825</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129000" y="27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133985</xdr:rowOff>
    </xdr:from>
    <xdr:ext cx="736600" cy="2584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798800" y="25342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92075</xdr:rowOff>
    </xdr:from>
    <xdr:to>
      <xdr:col>72</xdr:col>
      <xdr:colOff>203200</xdr:colOff>
      <xdr:row>17</xdr:row>
      <xdr:rowOff>122555</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a:off x="14401800" y="2835275"/>
          <a:ext cx="8890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168910</xdr:rowOff>
    </xdr:from>
    <xdr:to>
      <xdr:col>73</xdr:col>
      <xdr:colOff>44450</xdr:colOff>
      <xdr:row>16</xdr:row>
      <xdr:rowOff>99060</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5240000" y="27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109220</xdr:rowOff>
    </xdr:from>
    <xdr:ext cx="762000" cy="2584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909800" y="2509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168275</xdr:rowOff>
    </xdr:from>
    <xdr:to>
      <xdr:col>68</xdr:col>
      <xdr:colOff>152400</xdr:colOff>
      <xdr:row>16</xdr:row>
      <xdr:rowOff>92075</xdr:rowOff>
    </xdr:to>
    <xdr:cxnSp macro="">
      <xdr:nvCxnSpPr>
        <xdr:cNvPr id="455" name="直線コネクタ 454">
          <a:extLst>
            <a:ext uri="{FF2B5EF4-FFF2-40B4-BE49-F238E27FC236}">
              <a16:creationId xmlns:a16="http://schemas.microsoft.com/office/drawing/2014/main" xmlns="" id="{00000000-0008-0000-0300-0000C7010000}"/>
            </a:ext>
          </a:extLst>
        </xdr:cNvPr>
        <xdr:cNvCxnSpPr/>
      </xdr:nvCxnSpPr>
      <xdr:spPr>
        <a:xfrm>
          <a:off x="13512800" y="274002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33655</xdr:rowOff>
    </xdr:from>
    <xdr:to>
      <xdr:col>68</xdr:col>
      <xdr:colOff>203200</xdr:colOff>
      <xdr:row>16</xdr:row>
      <xdr:rowOff>135255</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4351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145415</xdr:rowOff>
    </xdr:from>
    <xdr:ext cx="762000" cy="2584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020800" y="2545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65405</xdr:rowOff>
    </xdr:from>
    <xdr:to>
      <xdr:col>64</xdr:col>
      <xdr:colOff>152400</xdr:colOff>
      <xdr:row>16</xdr:row>
      <xdr:rowOff>167005</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3462000" y="280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151765</xdr:rowOff>
    </xdr:from>
    <xdr:ext cx="762000" cy="259080"/>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131800" y="2894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141605</xdr:rowOff>
    </xdr:from>
    <xdr:to>
      <xdr:col>81</xdr:col>
      <xdr:colOff>95250</xdr:colOff>
      <xdr:row>16</xdr:row>
      <xdr:rowOff>71755</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967200" y="27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158115</xdr:rowOff>
    </xdr:from>
    <xdr:ext cx="762000" cy="258445"/>
    <xdr:sp macro="" textlink="">
      <xdr:nvSpPr>
        <xdr:cNvPr id="466" name="将来負担の状況該当値テキスト">
          <a:extLst>
            <a:ext uri="{FF2B5EF4-FFF2-40B4-BE49-F238E27FC236}">
              <a16:creationId xmlns:a16="http://schemas.microsoft.com/office/drawing/2014/main" xmlns="" id="{00000000-0008-0000-0300-0000D2010000}"/>
            </a:ext>
          </a:extLst>
        </xdr:cNvPr>
        <xdr:cNvSpPr txBox="1"/>
      </xdr:nvSpPr>
      <xdr:spPr>
        <a:xfrm>
          <a:off x="17106900" y="2558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95250</xdr:rowOff>
    </xdr:from>
    <xdr:to>
      <xdr:col>77</xdr:col>
      <xdr:colOff>95250</xdr:colOff>
      <xdr:row>17</xdr:row>
      <xdr:rowOff>25400</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129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10160</xdr:rowOff>
    </xdr:from>
    <xdr:ext cx="736600" cy="259080"/>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5798800" y="2924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71755</xdr:rowOff>
    </xdr:from>
    <xdr:to>
      <xdr:col>73</xdr:col>
      <xdr:colOff>44450</xdr:colOff>
      <xdr:row>18</xdr:row>
      <xdr:rowOff>1905</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5240000" y="29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158115</xdr:rowOff>
    </xdr:from>
    <xdr:ext cx="762000" cy="2584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909800" y="3072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41275</xdr:rowOff>
    </xdr:from>
    <xdr:to>
      <xdr:col>68</xdr:col>
      <xdr:colOff>203200</xdr:colOff>
      <xdr:row>16</xdr:row>
      <xdr:rowOff>143510</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4351000" y="2784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127635</xdr:rowOff>
    </xdr:from>
    <xdr:ext cx="762000" cy="259080"/>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020800" y="2870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117475</xdr:rowOff>
    </xdr:from>
    <xdr:to>
      <xdr:col>64</xdr:col>
      <xdr:colOff>152400</xdr:colOff>
      <xdr:row>16</xdr:row>
      <xdr:rowOff>47625</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3462000" y="26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57785</xdr:rowOff>
    </xdr:from>
    <xdr:ext cx="762000" cy="259080"/>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3131800" y="24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茨城県つくばみらい市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51,630
51,038
79.16
19,819,996
19,247,902
479,910
11,914,855
23,297,569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48.9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5005" cy="259080"/>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a:t>
          </a:r>
          <a:r>
            <a:rPr kumimoji="1" lang="ja-JP" altLang="en-US"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30</a:t>
          </a:r>
          <a:r>
            <a:rPr kumimoji="1" lang="ja-JP" altLang="en-US" sz="1100">
              <a:solidFill>
                <a:schemeClr val="dk1"/>
              </a:solidFill>
              <a:effectLst/>
              <a:latin typeface="ＭＳ Ｐゴシック"/>
              <a:ea typeface="ＭＳ Ｐゴシック"/>
              <a:cs typeface="+mn-cs"/>
            </a:rPr>
            <a:t>年度は</a:t>
          </a:r>
          <a:r>
            <a:rPr kumimoji="1" lang="en-US" altLang="ja-JP" sz="1100">
              <a:solidFill>
                <a:schemeClr val="dk1"/>
              </a:solidFill>
              <a:effectLst/>
              <a:latin typeface="ＭＳ Ｐゴシック"/>
              <a:ea typeface="ＭＳ Ｐゴシック"/>
              <a:cs typeface="+mn-cs"/>
            </a:rPr>
            <a:t>0.1</a:t>
          </a:r>
          <a:r>
            <a:rPr kumimoji="1" lang="ja-JP" altLang="en-US" sz="1100">
              <a:solidFill>
                <a:schemeClr val="dk1"/>
              </a:solidFill>
              <a:effectLst/>
              <a:latin typeface="ＭＳ Ｐゴシック"/>
              <a:ea typeface="ＭＳ Ｐゴシック"/>
              <a:cs typeface="+mn-cs"/>
            </a:rPr>
            <a:t>ポイント減少しているが，</a:t>
          </a:r>
          <a:r>
            <a:rPr kumimoji="1" lang="ja-JP" altLang="ja-JP" sz="1100">
              <a:solidFill>
                <a:schemeClr val="dk1"/>
              </a:solidFill>
              <a:effectLst/>
              <a:latin typeface="ＭＳ Ｐゴシック"/>
              <a:ea typeface="ＭＳ Ｐゴシック"/>
              <a:cs typeface="+mn-cs"/>
            </a:rPr>
            <a:t>職員の定員管理により，ほぼ横ばいである。</a:t>
          </a:r>
          <a:endParaRPr kumimoji="1" lang="en-US" altLang="ja-JP" sz="1100">
            <a:solidFill>
              <a:schemeClr val="dk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　類似団体・全国・県平均値よりも良い値であるが，これ以上の職員数の削減は，厳しいため，数値を悪化させないよう保っていく。</a:t>
          </a:r>
          <a:endParaRPr lang="ja-JP" altLang="ja-JP" sz="1400">
            <a:effectLst/>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7365" cy="2584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7365" cy="2584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7365" cy="2584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7365" cy="2584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60960</xdr:rowOff>
    </xdr:from>
    <xdr:to>
      <xdr:col>24</xdr:col>
      <xdr:colOff>25400</xdr:colOff>
      <xdr:row>42</xdr:row>
      <xdr:rowOff>8255</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18810"/>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151765</xdr:rowOff>
    </xdr:from>
    <xdr:ext cx="762000" cy="259080"/>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8255</xdr:rowOff>
    </xdr:from>
    <xdr:to>
      <xdr:col>24</xdr:col>
      <xdr:colOff>114300</xdr:colOff>
      <xdr:row>42</xdr:row>
      <xdr:rowOff>8255</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209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147320</xdr:rowOff>
    </xdr:from>
    <xdr:ext cx="762000" cy="259080"/>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62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60960</xdr:rowOff>
    </xdr:from>
    <xdr:to>
      <xdr:col>24</xdr:col>
      <xdr:colOff>114300</xdr:colOff>
      <xdr:row>33</xdr:row>
      <xdr:rowOff>60960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1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67310</xdr:rowOff>
    </xdr:from>
    <xdr:to>
      <xdr:col>24</xdr:col>
      <xdr:colOff>25400</xdr:colOff>
      <xdr:row>36</xdr:row>
      <xdr:rowOff>76835</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23951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144145</xdr:rowOff>
    </xdr:from>
    <xdr:ext cx="762000" cy="2584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163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635</xdr:rowOff>
    </xdr:from>
    <xdr:to>
      <xdr:col>24</xdr:col>
      <xdr:colOff>76200</xdr:colOff>
      <xdr:row>37</xdr:row>
      <xdr:rowOff>102235</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76835</xdr:rowOff>
    </xdr:from>
    <xdr:to>
      <xdr:col>19</xdr:col>
      <xdr:colOff>187325</xdr:colOff>
      <xdr:row>36</xdr:row>
      <xdr:rowOff>140970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2490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xdr:rowOff>
    </xdr:from>
    <xdr:to>
      <xdr:col>20</xdr:col>
      <xdr:colOff>38100</xdr:colOff>
      <xdr:row>37</xdr:row>
      <xdr:rowOff>102235</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86995</xdr:rowOff>
    </xdr:from>
    <xdr:ext cx="735965" cy="2584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306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113030</xdr:rowOff>
    </xdr:from>
    <xdr:to>
      <xdr:col>15</xdr:col>
      <xdr:colOff>98425</xdr:colOff>
      <xdr:row>36</xdr:row>
      <xdr:rowOff>140970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2852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135890</xdr:rowOff>
    </xdr:from>
    <xdr:to>
      <xdr:col>15</xdr:col>
      <xdr:colOff>149225</xdr:colOff>
      <xdr:row>37</xdr:row>
      <xdr:rowOff>66040</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50800</xdr:rowOff>
    </xdr:from>
    <xdr:ext cx="762000" cy="259080"/>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95250</xdr:rowOff>
    </xdr:from>
    <xdr:to>
      <xdr:col>11</xdr:col>
      <xdr:colOff>9525</xdr:colOff>
      <xdr:row>36</xdr:row>
      <xdr:rowOff>113030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2674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59690</xdr:rowOff>
    </xdr:from>
    <xdr:ext cx="761365" cy="259080"/>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403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137795</xdr:rowOff>
    </xdr:from>
    <xdr:to>
      <xdr:col>6</xdr:col>
      <xdr:colOff>171450</xdr:colOff>
      <xdr:row>38</xdr:row>
      <xdr:rowOff>67945</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52705</xdr:rowOff>
    </xdr:from>
    <xdr:ext cx="761365" cy="2584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567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16510</xdr:rowOff>
    </xdr:from>
    <xdr:to>
      <xdr:col>24</xdr:col>
      <xdr:colOff>76200</xdr:colOff>
      <xdr:row>36</xdr:row>
      <xdr:rowOff>118110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33020</xdr:rowOff>
    </xdr:from>
    <xdr:ext cx="762000" cy="259080"/>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033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26035</xdr:rowOff>
    </xdr:from>
    <xdr:to>
      <xdr:col>20</xdr:col>
      <xdr:colOff>38100</xdr:colOff>
      <xdr:row>36</xdr:row>
      <xdr:rowOff>127635</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137795</xdr:rowOff>
    </xdr:from>
    <xdr:ext cx="735965" cy="259080"/>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9670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90170</xdr:rowOff>
    </xdr:from>
    <xdr:to>
      <xdr:col>15</xdr:col>
      <xdr:colOff>149225</xdr:colOff>
      <xdr:row>37</xdr:row>
      <xdr:rowOff>20320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30480</xdr:rowOff>
    </xdr:from>
    <xdr:ext cx="762000" cy="2584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031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62230</xdr:rowOff>
    </xdr:from>
    <xdr:to>
      <xdr:col>11</xdr:col>
      <xdr:colOff>60325</xdr:colOff>
      <xdr:row>36</xdr:row>
      <xdr:rowOff>163830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2540</xdr:rowOff>
    </xdr:from>
    <xdr:ext cx="761365" cy="259080"/>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03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44450</xdr:rowOff>
    </xdr:from>
    <xdr:to>
      <xdr:col>6</xdr:col>
      <xdr:colOff>171450</xdr:colOff>
      <xdr:row>36</xdr:row>
      <xdr:rowOff>146050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156210</xdr:rowOff>
    </xdr:from>
    <xdr:ext cx="761365" cy="2584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985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29</a:t>
          </a:r>
          <a:r>
            <a:rPr kumimoji="1" lang="ja-JP" altLang="ja-JP" sz="1100">
              <a:solidFill>
                <a:schemeClr val="dk1"/>
              </a:solidFill>
              <a:effectLst/>
              <a:latin typeface="ＭＳ Ｐゴシック"/>
              <a:ea typeface="ＭＳ Ｐゴシック"/>
              <a:cs typeface="+mn-cs"/>
            </a:rPr>
            <a:t>年度まで物件費で計上していた保育所運営委託料を平成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年度から扶助費として計上したことから</a:t>
          </a:r>
          <a:r>
            <a:rPr kumimoji="1" lang="en-US" altLang="ja-JP" sz="1100">
              <a:solidFill>
                <a:schemeClr val="dk1"/>
              </a:solidFill>
              <a:effectLst/>
              <a:latin typeface="ＭＳ Ｐゴシック"/>
              <a:ea typeface="ＭＳ Ｐゴシック"/>
              <a:cs typeface="+mn-cs"/>
            </a:rPr>
            <a:t>1.0</a:t>
          </a:r>
          <a:r>
            <a:rPr kumimoji="1" lang="ja-JP" altLang="en-US" sz="1100">
              <a:solidFill>
                <a:schemeClr val="dk1"/>
              </a:solidFill>
              <a:effectLst/>
              <a:latin typeface="ＭＳ Ｐゴシック"/>
              <a:ea typeface="ＭＳ Ｐゴシック"/>
              <a:cs typeface="+mn-cs"/>
            </a:rPr>
            <a:t>ポイント改善しているが</a:t>
          </a:r>
          <a:r>
            <a:rPr kumimoji="1" lang="ja-JP" altLang="ja-JP" sz="1100">
              <a:solidFill>
                <a:schemeClr val="dk1"/>
              </a:solidFill>
              <a:effectLst/>
              <a:latin typeface="ＭＳ Ｐゴシック"/>
              <a:ea typeface="ＭＳ Ｐゴシック"/>
              <a:cs typeface="+mn-cs"/>
            </a:rPr>
            <a:t>，類似団体・全国・県平均値よりもかなり高い値となっている。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今後も，事務経費の削減を図り，類似団体平均値に近づけるよう努めていく。</a:t>
          </a:r>
          <a:endParaRPr lang="ja-JP" altLang="ja-JP" sz="1400">
            <a:effectLst/>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463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156210</xdr:rowOff>
    </xdr:from>
    <xdr:ext cx="762000" cy="2584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3810</xdr:rowOff>
    </xdr:from>
    <xdr:ext cx="762000" cy="259080"/>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44450</xdr:rowOff>
    </xdr:from>
    <xdr:to>
      <xdr:col>82</xdr:col>
      <xdr:colOff>107950</xdr:colOff>
      <xdr:row>20</xdr:row>
      <xdr:rowOff>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3302000"/>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22860</xdr:rowOff>
    </xdr:from>
    <xdr:ext cx="762000" cy="259080"/>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66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0</xdr:rowOff>
    </xdr:from>
    <xdr:to>
      <xdr:col>78</xdr:col>
      <xdr:colOff>69850</xdr:colOff>
      <xdr:row>20</xdr:row>
      <xdr:rowOff>38100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34290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80010</xdr:rowOff>
    </xdr:from>
    <xdr:ext cx="736600" cy="259080"/>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65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20</xdr:row>
      <xdr:rowOff>38100</xdr:rowOff>
    </xdr:from>
    <xdr:to>
      <xdr:col>73</xdr:col>
      <xdr:colOff>180975</xdr:colOff>
      <xdr:row>20</xdr:row>
      <xdr:rowOff>63500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893800" y="3467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29210</xdr:rowOff>
    </xdr:from>
    <xdr:ext cx="762000" cy="2584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600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158750</xdr:rowOff>
    </xdr:from>
    <xdr:to>
      <xdr:col>69</xdr:col>
      <xdr:colOff>92075</xdr:colOff>
      <xdr:row>20</xdr:row>
      <xdr:rowOff>63500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3073400"/>
          <a:ext cx="889000" cy="419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149860</xdr:rowOff>
    </xdr:from>
    <xdr:ext cx="761365" cy="259080"/>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550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10160</xdr:rowOff>
    </xdr:from>
    <xdr:ext cx="762000" cy="259080"/>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41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18</xdr:row>
      <xdr:rowOff>165100</xdr:rowOff>
    </xdr:from>
    <xdr:to>
      <xdr:col>82</xdr:col>
      <xdr:colOff>158750</xdr:colOff>
      <xdr:row>19</xdr:row>
      <xdr:rowOff>95250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137160</xdr:rowOff>
    </xdr:from>
    <xdr:ext cx="762000" cy="259080"/>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322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120650</xdr:rowOff>
    </xdr:from>
    <xdr:to>
      <xdr:col>78</xdr:col>
      <xdr:colOff>120650</xdr:colOff>
      <xdr:row>20</xdr:row>
      <xdr:rowOff>50800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35560</xdr:rowOff>
    </xdr:from>
    <xdr:ext cx="736600" cy="259080"/>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464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158750</xdr:rowOff>
    </xdr:from>
    <xdr:to>
      <xdr:col>74</xdr:col>
      <xdr:colOff>31750</xdr:colOff>
      <xdr:row>20</xdr:row>
      <xdr:rowOff>88900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73660</xdr:rowOff>
    </xdr:from>
    <xdr:ext cx="762000" cy="259080"/>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50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20</xdr:row>
      <xdr:rowOff>12700</xdr:rowOff>
    </xdr:from>
    <xdr:to>
      <xdr:col>69</xdr:col>
      <xdr:colOff>142875</xdr:colOff>
      <xdr:row>20</xdr:row>
      <xdr:rowOff>114300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99060</xdr:rowOff>
    </xdr:from>
    <xdr:ext cx="761365" cy="2584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3528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107950</xdr:rowOff>
    </xdr:from>
    <xdr:to>
      <xdr:col>65</xdr:col>
      <xdr:colOff>53975</xdr:colOff>
      <xdr:row>18</xdr:row>
      <xdr:rowOff>38100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22860</xdr:rowOff>
    </xdr:from>
    <xdr:ext cx="762000" cy="259080"/>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31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平成</a:t>
          </a:r>
          <a:r>
            <a:rPr kumimoji="1" lang="en-US" altLang="ja-JP" sz="1100">
              <a:solidFill>
                <a:schemeClr val="dk1"/>
              </a:solidFill>
              <a:effectLst/>
              <a:latin typeface="ＭＳ Ｐゴシック"/>
              <a:ea typeface="ＭＳ Ｐゴシック"/>
              <a:cs typeface="+mn-cs"/>
            </a:rPr>
            <a:t>29</a:t>
          </a:r>
          <a:r>
            <a:rPr kumimoji="1" lang="ja-JP" altLang="en-US" sz="1100">
              <a:solidFill>
                <a:schemeClr val="dk1"/>
              </a:solidFill>
              <a:effectLst/>
              <a:latin typeface="ＭＳ Ｐゴシック"/>
              <a:ea typeface="ＭＳ Ｐゴシック"/>
              <a:cs typeface="+mn-cs"/>
            </a:rPr>
            <a:t>年度まで物件費で計上していた保育所運営委託料を平成</a:t>
          </a:r>
          <a:r>
            <a:rPr kumimoji="1" lang="en-US" altLang="ja-JP" sz="1100">
              <a:solidFill>
                <a:schemeClr val="dk1"/>
              </a:solidFill>
              <a:effectLst/>
              <a:latin typeface="ＭＳ Ｐゴシック"/>
              <a:ea typeface="ＭＳ Ｐゴシック"/>
              <a:cs typeface="+mn-cs"/>
            </a:rPr>
            <a:t>30</a:t>
          </a:r>
          <a:r>
            <a:rPr kumimoji="1" lang="ja-JP" altLang="en-US" sz="1100">
              <a:solidFill>
                <a:schemeClr val="dk1"/>
              </a:solidFill>
              <a:effectLst/>
              <a:latin typeface="ＭＳ Ｐゴシック"/>
              <a:ea typeface="ＭＳ Ｐゴシック"/>
              <a:cs typeface="+mn-cs"/>
            </a:rPr>
            <a:t>年度から扶助費として計上したことから</a:t>
          </a:r>
          <a:r>
            <a:rPr kumimoji="1" lang="ja-JP" altLang="en-US" sz="1100">
              <a:solidFill>
                <a:schemeClr val="tx1"/>
              </a:solidFill>
              <a:effectLst/>
              <a:latin typeface="ＭＳ Ｐゴシック"/>
              <a:ea typeface="ＭＳ Ｐゴシック"/>
              <a:cs typeface="+mn-cs"/>
            </a:rPr>
            <a:t>昨年度から</a:t>
          </a:r>
          <a:r>
            <a:rPr kumimoji="1" lang="en-US" altLang="ja-JP" sz="1100">
              <a:solidFill>
                <a:schemeClr val="tx1"/>
              </a:solidFill>
              <a:effectLst/>
              <a:latin typeface="ＭＳ Ｐゴシック"/>
              <a:ea typeface="ＭＳ Ｐゴシック"/>
              <a:cs typeface="+mn-cs"/>
            </a:rPr>
            <a:t>4.3</a:t>
          </a:r>
          <a:r>
            <a:rPr kumimoji="1" lang="ja-JP" altLang="en-US" sz="1100">
              <a:solidFill>
                <a:schemeClr val="tx1"/>
              </a:solidFill>
              <a:effectLst/>
              <a:latin typeface="ＭＳ Ｐゴシック"/>
              <a:ea typeface="ＭＳ Ｐゴシック"/>
              <a:cs typeface="+mn-cs"/>
            </a:rPr>
            <a:t>ポイント上昇している。</a:t>
          </a:r>
          <a:endParaRPr lang="ja-JP" altLang="ja-JP" sz="1400">
            <a:solidFill>
              <a:schemeClr val="tx1"/>
            </a:solidFill>
            <a:effectLst/>
            <a:latin typeface="ＭＳ Ｐゴシック"/>
            <a:ea typeface="ＭＳ Ｐゴシック"/>
          </a:endParaRPr>
        </a:p>
        <a:p>
          <a:r>
            <a:rPr kumimoji="1" lang="ja-JP" altLang="ja-JP" sz="1100">
              <a:solidFill>
                <a:schemeClr val="tx1"/>
              </a:solidFill>
              <a:effectLst/>
              <a:latin typeface="ＭＳ Ｐゴシック"/>
              <a:ea typeface="ＭＳ Ｐゴシック"/>
              <a:cs typeface="+mn-cs"/>
            </a:rPr>
            <a:t>　類似団体</a:t>
          </a:r>
          <a:r>
            <a:rPr kumimoji="1" lang="ja-JP" altLang="en-US" sz="1100">
              <a:solidFill>
                <a:schemeClr val="tx1"/>
              </a:solidFill>
              <a:effectLst/>
              <a:latin typeface="ＭＳ Ｐゴシック"/>
              <a:ea typeface="ＭＳ Ｐゴシック"/>
              <a:cs typeface="+mn-cs"/>
            </a:rPr>
            <a:t>平均より</a:t>
          </a:r>
          <a:r>
            <a:rPr kumimoji="1" lang="en-US" altLang="ja-JP" sz="1100">
              <a:solidFill>
                <a:schemeClr val="tx1"/>
              </a:solidFill>
              <a:effectLst/>
              <a:latin typeface="ＭＳ Ｐゴシック"/>
              <a:ea typeface="ＭＳ Ｐゴシック"/>
              <a:cs typeface="+mn-cs"/>
            </a:rPr>
            <a:t>1.7</a:t>
          </a:r>
          <a:r>
            <a:rPr kumimoji="1" lang="ja-JP" altLang="en-US" sz="1100">
              <a:solidFill>
                <a:schemeClr val="tx1"/>
              </a:solidFill>
              <a:effectLst/>
              <a:latin typeface="ＭＳ Ｐゴシック"/>
              <a:ea typeface="ＭＳ Ｐゴシック"/>
              <a:cs typeface="+mn-cs"/>
            </a:rPr>
            <a:t>ポイント低くなっている。</a:t>
          </a:r>
          <a:endParaRPr kumimoji="1" lang="en-US" altLang="ja-JP" sz="1100">
            <a:solidFill>
              <a:schemeClr val="tx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　扶助費については，今後も人口増に伴い，児童数や高齢者数が増加することが考えられ，増加が予測される。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扶助費が増加し，財政圧迫の要因とならないよう，抑制に努めていく。</a:t>
          </a:r>
          <a:endParaRPr lang="ja-JP" altLang="ja-JP" sz="1400">
            <a:effectLst/>
            <a:latin typeface="ＭＳ Ｐゴシック"/>
            <a:ea typeface="ＭＳ Ｐゴシック"/>
          </a:endParaRPr>
        </a:p>
      </xdr:txBody>
    </xdr:sp>
    <xdr:clientData/>
  </xdr:twoCellAnchor>
  <xdr:oneCellAnchor>
    <xdr:from>
      <xdr:col>3</xdr:col>
      <xdr:colOff>123825</xdr:colOff>
      <xdr:row>49</xdr:row>
      <xdr:rowOff>107950</xdr:rowOff>
    </xdr:from>
    <xdr:ext cx="297815" cy="22542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102235</xdr:rowOff>
    </xdr:from>
    <xdr:to>
      <xdr:col>24</xdr:col>
      <xdr:colOff>25400</xdr:colOff>
      <xdr:row>62</xdr:row>
      <xdr:rowOff>61595</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89085"/>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33655</xdr:rowOff>
    </xdr:from>
    <xdr:ext cx="762000" cy="2584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61595</xdr:rowOff>
    </xdr:from>
    <xdr:to>
      <xdr:col>24</xdr:col>
      <xdr:colOff>114300</xdr:colOff>
      <xdr:row>62</xdr:row>
      <xdr:rowOff>61595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691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17780</xdr:rowOff>
    </xdr:from>
    <xdr:ext cx="762000" cy="2584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933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102235</xdr:rowOff>
    </xdr:from>
    <xdr:to>
      <xdr:col>24</xdr:col>
      <xdr:colOff>114300</xdr:colOff>
      <xdr:row>53</xdr:row>
      <xdr:rowOff>102235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159385</xdr:rowOff>
    </xdr:from>
    <xdr:to>
      <xdr:col>24</xdr:col>
      <xdr:colOff>25400</xdr:colOff>
      <xdr:row>59</xdr:row>
      <xdr:rowOff>4445</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417685"/>
          <a:ext cx="838200" cy="702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35560</xdr:rowOff>
    </xdr:from>
    <xdr:ext cx="762000" cy="259080"/>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159385</xdr:rowOff>
    </xdr:from>
    <xdr:to>
      <xdr:col>19</xdr:col>
      <xdr:colOff>187325</xdr:colOff>
      <xdr:row>55</xdr:row>
      <xdr:rowOff>53340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94176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105410</xdr:rowOff>
    </xdr:from>
    <xdr:ext cx="735965" cy="259080"/>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878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78105</xdr:rowOff>
    </xdr:from>
    <xdr:to>
      <xdr:col>15</xdr:col>
      <xdr:colOff>98425</xdr:colOff>
      <xdr:row>55</xdr:row>
      <xdr:rowOff>53340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33640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125095</xdr:rowOff>
    </xdr:from>
    <xdr:to>
      <xdr:col>15</xdr:col>
      <xdr:colOff>149225</xdr:colOff>
      <xdr:row>57</xdr:row>
      <xdr:rowOff>55245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40640</xdr:rowOff>
    </xdr:from>
    <xdr:ext cx="762000" cy="2584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813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135255</xdr:rowOff>
    </xdr:from>
    <xdr:to>
      <xdr:col>11</xdr:col>
      <xdr:colOff>9525</xdr:colOff>
      <xdr:row>54</xdr:row>
      <xdr:rowOff>78105</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22210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43815</xdr:rowOff>
    </xdr:from>
    <xdr:to>
      <xdr:col>11</xdr:col>
      <xdr:colOff>60325</xdr:colOff>
      <xdr:row>56</xdr:row>
      <xdr:rowOff>145415</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130175</xdr:rowOff>
    </xdr:from>
    <xdr:ext cx="761365" cy="259080"/>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731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27305</xdr:rowOff>
    </xdr:from>
    <xdr:to>
      <xdr:col>6</xdr:col>
      <xdr:colOff>171450</xdr:colOff>
      <xdr:row>56</xdr:row>
      <xdr:rowOff>128905</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113665</xdr:rowOff>
    </xdr:from>
    <xdr:ext cx="761365" cy="2584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714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125095</xdr:rowOff>
    </xdr:from>
    <xdr:to>
      <xdr:col>24</xdr:col>
      <xdr:colOff>76200</xdr:colOff>
      <xdr:row>59</xdr:row>
      <xdr:rowOff>55245</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97790</xdr:rowOff>
    </xdr:from>
    <xdr:ext cx="762000" cy="2584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10041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109220</xdr:rowOff>
    </xdr:from>
    <xdr:to>
      <xdr:col>20</xdr:col>
      <xdr:colOff>38100</xdr:colOff>
      <xdr:row>55</xdr:row>
      <xdr:rowOff>38735</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48895</xdr:rowOff>
    </xdr:from>
    <xdr:ext cx="735965" cy="259080"/>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1357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2540</xdr:rowOff>
    </xdr:from>
    <xdr:to>
      <xdr:col>15</xdr:col>
      <xdr:colOff>149225</xdr:colOff>
      <xdr:row>55</xdr:row>
      <xdr:rowOff>104140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114300</xdr:rowOff>
    </xdr:from>
    <xdr:ext cx="762000" cy="259080"/>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20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27305</xdr:rowOff>
    </xdr:from>
    <xdr:to>
      <xdr:col>11</xdr:col>
      <xdr:colOff>60325</xdr:colOff>
      <xdr:row>54</xdr:row>
      <xdr:rowOff>128905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2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139065</xdr:rowOff>
    </xdr:from>
    <xdr:ext cx="761365" cy="259080"/>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054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84455</xdr:rowOff>
    </xdr:from>
    <xdr:to>
      <xdr:col>6</xdr:col>
      <xdr:colOff>171450</xdr:colOff>
      <xdr:row>54</xdr:row>
      <xdr:rowOff>14605</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24765</xdr:rowOff>
    </xdr:from>
    <xdr:ext cx="761365" cy="259080"/>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89401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en-US" sz="1100">
              <a:solidFill>
                <a:schemeClr val="dk1"/>
              </a:solidFill>
              <a:effectLst/>
              <a:latin typeface="ＭＳ Ｐゴシック"/>
              <a:ea typeface="ＭＳ Ｐゴシック"/>
              <a:cs typeface="+mn-cs"/>
            </a:rPr>
            <a:t>　</a:t>
          </a:r>
          <a:r>
            <a:rPr lang="ja-JP" altLang="ja-JP" sz="1100">
              <a:solidFill>
                <a:schemeClr val="dk1"/>
              </a:solidFill>
              <a:effectLst/>
              <a:latin typeface="ＭＳ Ｐゴシック"/>
              <a:ea typeface="ＭＳ Ｐゴシック"/>
              <a:cs typeface="+mn-cs"/>
            </a:rPr>
            <a:t>今年度は，</a:t>
          </a:r>
          <a:r>
            <a:rPr lang="ja-JP" altLang="en-US" sz="1100">
              <a:solidFill>
                <a:schemeClr val="dk1"/>
              </a:solidFill>
              <a:effectLst/>
              <a:latin typeface="ＭＳ Ｐゴシック"/>
              <a:ea typeface="ＭＳ Ｐゴシック"/>
              <a:cs typeface="+mn-cs"/>
            </a:rPr>
            <a:t>ふるさとづくり寄附金をふるさとづくり基金</a:t>
          </a:r>
          <a:r>
            <a:rPr lang="ja-JP" altLang="en-US" sz="1100">
              <a:solidFill>
                <a:schemeClr val="tx1"/>
              </a:solidFill>
              <a:effectLst/>
              <a:latin typeface="ＭＳ Ｐゴシック"/>
              <a:ea typeface="ＭＳ Ｐゴシック"/>
              <a:cs typeface="+mn-cs"/>
            </a:rPr>
            <a:t>に</a:t>
          </a:r>
          <a:r>
            <a:rPr lang="en-US" altLang="ja-JP" sz="1100">
              <a:solidFill>
                <a:schemeClr val="tx1"/>
              </a:solidFill>
              <a:effectLst/>
              <a:latin typeface="ＭＳ Ｐゴシック"/>
              <a:ea typeface="ＭＳ Ｐゴシック"/>
              <a:cs typeface="+mn-cs"/>
            </a:rPr>
            <a:t>1,010,965</a:t>
          </a:r>
          <a:r>
            <a:rPr lang="ja-JP" altLang="en-US" sz="1100">
              <a:solidFill>
                <a:schemeClr val="tx1"/>
              </a:solidFill>
              <a:effectLst/>
              <a:latin typeface="ＭＳ Ｐゴシック"/>
              <a:ea typeface="ＭＳ Ｐゴシック"/>
              <a:cs typeface="+mn-cs"/>
            </a:rPr>
            <a:t>千円積み立てを行ったことにより、</a:t>
          </a:r>
          <a:r>
            <a:rPr lang="ja-JP" altLang="en-US" sz="1100" strike="noStrike" baseline="0">
              <a:solidFill>
                <a:schemeClr val="tx1"/>
              </a:solidFill>
              <a:effectLst/>
              <a:latin typeface="ＭＳ Ｐゴシック"/>
              <a:ea typeface="ＭＳ Ｐゴシック"/>
              <a:cs typeface="+mn-cs"/>
            </a:rPr>
            <a:t>昨年度から</a:t>
          </a:r>
          <a:r>
            <a:rPr lang="en-US" altLang="ja-JP" sz="1100">
              <a:solidFill>
                <a:schemeClr val="tx1"/>
              </a:solidFill>
              <a:effectLst/>
              <a:latin typeface="ＭＳ Ｐゴシック"/>
              <a:ea typeface="ＭＳ Ｐゴシック"/>
              <a:cs typeface="+mn-cs"/>
            </a:rPr>
            <a:t>1.2</a:t>
          </a:r>
          <a:r>
            <a:rPr lang="ja-JP" altLang="ja-JP" sz="1100">
              <a:solidFill>
                <a:schemeClr val="tx1"/>
              </a:solidFill>
              <a:effectLst/>
              <a:latin typeface="ＭＳ Ｐゴシック"/>
              <a:ea typeface="ＭＳ Ｐゴシック"/>
              <a:cs typeface="+mn-cs"/>
            </a:rPr>
            <a:t>ポイント</a:t>
          </a:r>
          <a:r>
            <a:rPr lang="ja-JP" altLang="en-US" sz="1100">
              <a:solidFill>
                <a:schemeClr val="tx1"/>
              </a:solidFill>
              <a:effectLst/>
              <a:latin typeface="ＭＳ Ｐゴシック"/>
              <a:ea typeface="ＭＳ Ｐゴシック"/>
              <a:cs typeface="+mn-cs"/>
            </a:rPr>
            <a:t>上昇</a:t>
          </a:r>
          <a:r>
            <a:rPr lang="ja-JP" altLang="ja-JP" sz="1100">
              <a:solidFill>
                <a:schemeClr val="tx1"/>
              </a:solidFill>
              <a:effectLst/>
              <a:latin typeface="ＭＳ Ｐゴシック"/>
              <a:ea typeface="ＭＳ Ｐゴシック"/>
              <a:cs typeface="+mn-cs"/>
            </a:rPr>
            <a:t>した。</a:t>
          </a:r>
          <a:endParaRPr lang="en-US" altLang="ja-JP" sz="1100">
            <a:solidFill>
              <a:schemeClr val="tx1"/>
            </a:solidFill>
            <a:effectLst/>
            <a:latin typeface="ＭＳ Ｐゴシック"/>
            <a:ea typeface="ＭＳ Ｐゴシック"/>
            <a:cs typeface="+mn-cs"/>
          </a:endParaRPr>
        </a:p>
        <a:p>
          <a:pPr eaLnBrk="1" fontAlgn="auto" latinLnBrk="0" hangingPunct="1"/>
          <a:r>
            <a:rPr lang="ja-JP" altLang="en-US" sz="1100">
              <a:solidFill>
                <a:schemeClr val="dk1"/>
              </a:solidFill>
              <a:effectLst/>
              <a:latin typeface="ＭＳ Ｐゴシック"/>
              <a:ea typeface="ＭＳ Ｐゴシック"/>
              <a:cs typeface="+mn-cs"/>
            </a:rPr>
            <a:t>　類似団体平均よりは</a:t>
          </a:r>
          <a:r>
            <a:rPr lang="en-US" altLang="ja-JP" sz="1100">
              <a:solidFill>
                <a:schemeClr val="dk1"/>
              </a:solidFill>
              <a:effectLst/>
              <a:latin typeface="ＭＳ Ｐゴシック"/>
              <a:ea typeface="ＭＳ Ｐゴシック"/>
              <a:cs typeface="+mn-cs"/>
            </a:rPr>
            <a:t>2.4</a:t>
          </a:r>
          <a:r>
            <a:rPr lang="ja-JP" altLang="en-US" sz="1100">
              <a:solidFill>
                <a:schemeClr val="dk1"/>
              </a:solidFill>
              <a:effectLst/>
              <a:latin typeface="ＭＳ Ｐゴシック"/>
              <a:ea typeface="ＭＳ Ｐゴシック"/>
              <a:cs typeface="+mn-cs"/>
            </a:rPr>
            <a:t>ポイント低くなっている。</a:t>
          </a:r>
          <a:endParaRPr lang="en-US" altLang="ja-JP" sz="1100">
            <a:solidFill>
              <a:schemeClr val="dk1"/>
            </a:solidFill>
            <a:effectLst/>
            <a:latin typeface="ＭＳ Ｐゴシック"/>
            <a:ea typeface="ＭＳ Ｐゴシック"/>
            <a:cs typeface="+mn-cs"/>
          </a:endParaRPr>
        </a:p>
        <a:p>
          <a:pPr eaLnBrk="1" fontAlgn="auto" latinLnBrk="0" hangingPunct="1"/>
          <a:r>
            <a:rPr lang="ja-JP" altLang="ja-JP" sz="1100">
              <a:solidFill>
                <a:schemeClr val="dk1"/>
              </a:solidFill>
              <a:effectLst/>
              <a:latin typeface="ＭＳ Ｐゴシック"/>
              <a:ea typeface="ＭＳ Ｐゴシック"/>
              <a:cs typeface="+mn-cs"/>
            </a:rPr>
            <a:t>　今後</a:t>
          </a:r>
          <a:r>
            <a:rPr lang="ja-JP" altLang="en-US" sz="1100">
              <a:solidFill>
                <a:schemeClr val="dk1"/>
              </a:solidFill>
              <a:effectLst/>
              <a:latin typeface="ＭＳ Ｐゴシック"/>
              <a:ea typeface="ＭＳ Ｐゴシック"/>
              <a:cs typeface="+mn-cs"/>
            </a:rPr>
            <a:t>は</a:t>
          </a:r>
          <a:r>
            <a:rPr lang="ja-JP" altLang="ja-JP" sz="1100">
              <a:solidFill>
                <a:schemeClr val="dk1"/>
              </a:solidFill>
              <a:effectLst/>
              <a:latin typeface="ＭＳ Ｐゴシック"/>
              <a:ea typeface="ＭＳ Ｐゴシック"/>
              <a:cs typeface="+mn-cs"/>
            </a:rPr>
            <a:t>，繰出金</a:t>
          </a:r>
          <a:r>
            <a:rPr lang="ja-JP" altLang="en-US" sz="1100">
              <a:solidFill>
                <a:schemeClr val="dk1"/>
              </a:solidFill>
              <a:effectLst/>
              <a:latin typeface="ＭＳ Ｐゴシック"/>
              <a:ea typeface="ＭＳ Ｐゴシック"/>
              <a:cs typeface="+mn-cs"/>
            </a:rPr>
            <a:t>等</a:t>
          </a:r>
          <a:r>
            <a:rPr lang="ja-JP" altLang="ja-JP" sz="1100">
              <a:solidFill>
                <a:schemeClr val="dk1"/>
              </a:solidFill>
              <a:effectLst/>
              <a:latin typeface="ＭＳ Ｐゴシック"/>
              <a:ea typeface="ＭＳ Ｐゴシック"/>
              <a:cs typeface="+mn-cs"/>
            </a:rPr>
            <a:t>の精査を図り，普通会計の負担額を減らしていくよう努める。   </a:t>
          </a:r>
          <a:endParaRPr lang="ja-JP" altLang="ja-JP" sz="1400">
            <a:effectLst/>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6338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30480</xdr:rowOff>
    </xdr:from>
    <xdr:ext cx="762000" cy="2584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660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68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91440</xdr:rowOff>
    </xdr:from>
    <xdr:ext cx="762000" cy="259080"/>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900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63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88900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5671800" y="959866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21590</xdr:rowOff>
    </xdr:from>
    <xdr:ext cx="762000" cy="259080"/>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7942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58</xdr:row>
      <xdr:rowOff>149860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9598660"/>
          <a:ext cx="88900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158750</xdr:rowOff>
    </xdr:from>
    <xdr:ext cx="736600" cy="259080"/>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931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134620</xdr:rowOff>
    </xdr:from>
    <xdr:to>
      <xdr:col>73</xdr:col>
      <xdr:colOff>180975</xdr:colOff>
      <xdr:row>58</xdr:row>
      <xdr:rowOff>149860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100787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43180</xdr:rowOff>
    </xdr:from>
    <xdr:ext cx="762000" cy="2584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644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77470</xdr:rowOff>
    </xdr:from>
    <xdr:to>
      <xdr:col>69</xdr:col>
      <xdr:colOff>92075</xdr:colOff>
      <xdr:row>58</xdr:row>
      <xdr:rowOff>134620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985012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146050</xdr:rowOff>
    </xdr:from>
    <xdr:ext cx="761365" cy="2584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575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107950</xdr:rowOff>
    </xdr:from>
    <xdr:ext cx="762000" cy="259080"/>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54610</xdr:rowOff>
    </xdr:from>
    <xdr:ext cx="762000" cy="2584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48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58420</xdr:rowOff>
    </xdr:from>
    <xdr:ext cx="736600" cy="259080"/>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316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13970</xdr:rowOff>
    </xdr:from>
    <xdr:ext cx="762000" cy="259080"/>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1012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170180</xdr:rowOff>
    </xdr:from>
    <xdr:ext cx="761365" cy="259080"/>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10114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113030</xdr:rowOff>
    </xdr:from>
    <xdr:ext cx="762000" cy="259080"/>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988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en-US" sz="14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昨年度と比較すると，基幹水利施設ストマネ事業負担金が</a:t>
          </a:r>
          <a:r>
            <a:rPr kumimoji="1" lang="en-US" altLang="ja-JP" sz="1100">
              <a:solidFill>
                <a:schemeClr val="dk1"/>
              </a:solidFill>
              <a:effectLst/>
              <a:latin typeface="ＭＳ Ｐゴシック"/>
              <a:ea typeface="ＭＳ Ｐゴシック"/>
              <a:cs typeface="+mn-cs"/>
            </a:rPr>
            <a:t>57,966</a:t>
          </a:r>
          <a:r>
            <a:rPr kumimoji="1" lang="ja-JP" altLang="ja-JP" sz="1100">
              <a:solidFill>
                <a:schemeClr val="dk1"/>
              </a:solidFill>
              <a:effectLst/>
              <a:latin typeface="ＭＳ Ｐゴシック"/>
              <a:ea typeface="ＭＳ Ｐゴシック"/>
              <a:cs typeface="+mn-cs"/>
            </a:rPr>
            <a:t>千円が減少しているため，</a:t>
          </a:r>
          <a:r>
            <a:rPr kumimoji="1" lang="en-US" altLang="ja-JP" sz="1100">
              <a:solidFill>
                <a:schemeClr val="dk1"/>
              </a:solidFill>
              <a:effectLst/>
              <a:latin typeface="ＭＳ Ｐゴシック"/>
              <a:ea typeface="ＭＳ Ｐゴシック"/>
              <a:cs typeface="+mn-cs"/>
            </a:rPr>
            <a:t>2.0</a:t>
          </a:r>
          <a:r>
            <a:rPr kumimoji="1" lang="ja-JP" altLang="ja-JP" sz="1100">
              <a:solidFill>
                <a:schemeClr val="dk1"/>
              </a:solidFill>
              <a:effectLst/>
              <a:latin typeface="ＭＳ Ｐゴシック"/>
              <a:ea typeface="ＭＳ Ｐゴシック"/>
              <a:cs typeface="+mn-cs"/>
            </a:rPr>
            <a:t>ポイント改善しているが，類似団体</a:t>
          </a:r>
          <a:r>
            <a:rPr kumimoji="1" lang="ja-JP" altLang="en-US" sz="1100">
              <a:solidFill>
                <a:schemeClr val="tx1"/>
              </a:solidFill>
              <a:effectLst/>
              <a:latin typeface="ＭＳ Ｐゴシック"/>
              <a:ea typeface="ＭＳ Ｐゴシック"/>
              <a:cs typeface="+mn-cs"/>
            </a:rPr>
            <a:t>平均</a:t>
          </a:r>
          <a:r>
            <a:rPr kumimoji="1" lang="ja-JP" altLang="ja-JP" sz="1100">
              <a:solidFill>
                <a:schemeClr val="dk1"/>
              </a:solidFill>
              <a:effectLst/>
              <a:latin typeface="ＭＳ Ｐゴシック"/>
              <a:ea typeface="ＭＳ Ｐゴシック"/>
              <a:cs typeface="+mn-cs"/>
            </a:rPr>
            <a:t>と比較すると</a:t>
          </a:r>
          <a:r>
            <a:rPr kumimoji="1" lang="en-US" altLang="ja-JP" sz="1100">
              <a:solidFill>
                <a:schemeClr val="dk1"/>
              </a:solidFill>
              <a:effectLst/>
              <a:latin typeface="ＭＳ Ｐゴシック"/>
              <a:ea typeface="ＭＳ Ｐゴシック"/>
              <a:cs typeface="+mn-cs"/>
            </a:rPr>
            <a:t>4.8</a:t>
          </a:r>
          <a:r>
            <a:rPr kumimoji="1" lang="ja-JP" altLang="ja-JP" sz="1100">
              <a:solidFill>
                <a:schemeClr val="dk1"/>
              </a:solidFill>
              <a:effectLst/>
              <a:latin typeface="ＭＳ Ｐゴシック"/>
              <a:ea typeface="ＭＳ Ｐゴシック"/>
              <a:cs typeface="+mn-cs"/>
            </a:rPr>
            <a:t>ポイント高く，全国・県平均値と比較してもかなり高い値となっている。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今後は，市が補助金の見直しをするのは元より，一部事務組合の予算自体の見直し</a:t>
          </a:r>
          <a:r>
            <a:rPr kumimoji="1" lang="ja-JP" altLang="en-US" sz="1100">
              <a:solidFill>
                <a:schemeClr val="dk1"/>
              </a:solidFill>
              <a:effectLst/>
              <a:latin typeface="ＭＳ Ｐゴシック"/>
              <a:ea typeface="ＭＳ Ｐゴシック"/>
              <a:cs typeface="+mn-cs"/>
            </a:rPr>
            <a:t>も</a:t>
          </a:r>
          <a:r>
            <a:rPr kumimoji="1" lang="ja-JP" altLang="ja-JP" sz="1100">
              <a:solidFill>
                <a:schemeClr val="dk1"/>
              </a:solidFill>
              <a:effectLst/>
              <a:latin typeface="ＭＳ Ｐゴシック"/>
              <a:ea typeface="ＭＳ Ｐゴシック"/>
              <a:cs typeface="+mn-cs"/>
            </a:rPr>
            <a:t>必要である。</a:t>
          </a:r>
          <a:endParaRPr lang="ja-JP" altLang="ja-JP" sz="1400">
            <a:effectLst/>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53975</xdr:rowOff>
    </xdr:from>
    <xdr:to>
      <xdr:col>82</xdr:col>
      <xdr:colOff>107950</xdr:colOff>
      <xdr:row>40</xdr:row>
      <xdr:rowOff>168275</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883275"/>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140335</xdr:rowOff>
    </xdr:from>
    <xdr:ext cx="762000" cy="259080"/>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6998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28.4</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168275</xdr:rowOff>
    </xdr:from>
    <xdr:to>
      <xdr:col>82</xdr:col>
      <xdr:colOff>196850</xdr:colOff>
      <xdr:row>40</xdr:row>
      <xdr:rowOff>168275</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702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140335</xdr:rowOff>
    </xdr:from>
    <xdr:ext cx="762000" cy="259080"/>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62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53975</xdr:rowOff>
    </xdr:from>
    <xdr:to>
      <xdr:col>82</xdr:col>
      <xdr:colOff>196850</xdr:colOff>
      <xdr:row>34</xdr:row>
      <xdr:rowOff>53975</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31115</xdr:rowOff>
    </xdr:from>
    <xdr:to>
      <xdr:col>82</xdr:col>
      <xdr:colOff>107950</xdr:colOff>
      <xdr:row>38</xdr:row>
      <xdr:rowOff>122555</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5671800" y="654621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120650</xdr:rowOff>
    </xdr:from>
    <xdr:ext cx="762000" cy="2584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1214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103505</xdr:rowOff>
    </xdr:from>
    <xdr:to>
      <xdr:col>82</xdr:col>
      <xdr:colOff>158750</xdr:colOff>
      <xdr:row>37</xdr:row>
      <xdr:rowOff>33655</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38</xdr:row>
      <xdr:rowOff>122555</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4782800" y="6436360"/>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94615</xdr:rowOff>
    </xdr:from>
    <xdr:to>
      <xdr:col>78</xdr:col>
      <xdr:colOff>120650</xdr:colOff>
      <xdr:row>37</xdr:row>
      <xdr:rowOff>24765</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34925</xdr:rowOff>
    </xdr:from>
    <xdr:ext cx="736600" cy="259080"/>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035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69850</xdr:rowOff>
    </xdr:from>
    <xdr:to>
      <xdr:col>73</xdr:col>
      <xdr:colOff>180975</xdr:colOff>
      <xdr:row>37</xdr:row>
      <xdr:rowOff>92710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3893800" y="64135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85090</xdr:rowOff>
    </xdr:from>
    <xdr:to>
      <xdr:col>74</xdr:col>
      <xdr:colOff>31750</xdr:colOff>
      <xdr:row>37</xdr:row>
      <xdr:rowOff>15240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25400</xdr:rowOff>
    </xdr:from>
    <xdr:ext cx="762000" cy="259080"/>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69850</xdr:rowOff>
    </xdr:from>
    <xdr:to>
      <xdr:col>69</xdr:col>
      <xdr:colOff>92075</xdr:colOff>
      <xdr:row>37</xdr:row>
      <xdr:rowOff>101600</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004800" y="64135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48895</xdr:rowOff>
    </xdr:from>
    <xdr:to>
      <xdr:col>69</xdr:col>
      <xdr:colOff>142875</xdr:colOff>
      <xdr:row>36</xdr:row>
      <xdr:rowOff>150495</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160655</xdr:rowOff>
    </xdr:from>
    <xdr:ext cx="761365" cy="259080"/>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5989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16510</xdr:rowOff>
    </xdr:from>
    <xdr:to>
      <xdr:col>65</xdr:col>
      <xdr:colOff>53975</xdr:colOff>
      <xdr:row>36</xdr:row>
      <xdr:rowOff>118110</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128270</xdr:rowOff>
    </xdr:from>
    <xdr:ext cx="762000" cy="259080"/>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151765</xdr:rowOff>
    </xdr:from>
    <xdr:to>
      <xdr:col>82</xdr:col>
      <xdr:colOff>158750</xdr:colOff>
      <xdr:row>38</xdr:row>
      <xdr:rowOff>81915</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123825</xdr:rowOff>
    </xdr:from>
    <xdr:ext cx="762000" cy="2584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6467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71755</xdr:rowOff>
    </xdr:from>
    <xdr:to>
      <xdr:col>78</xdr:col>
      <xdr:colOff>120650</xdr:colOff>
      <xdr:row>39</xdr:row>
      <xdr:rowOff>1905</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158115</xdr:rowOff>
    </xdr:from>
    <xdr:ext cx="736600" cy="2584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66732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128270</xdr:rowOff>
    </xdr:from>
    <xdr:ext cx="762000" cy="259080"/>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647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105410</xdr:rowOff>
    </xdr:from>
    <xdr:ext cx="761365" cy="259080"/>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6449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50800</xdr:rowOff>
    </xdr:from>
    <xdr:to>
      <xdr:col>65</xdr:col>
      <xdr:colOff>53975</xdr:colOff>
      <xdr:row>37</xdr:row>
      <xdr:rowOff>152400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137160</xdr:rowOff>
    </xdr:from>
    <xdr:ext cx="762000" cy="259080"/>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648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ここ数年横ばいで</a:t>
          </a:r>
          <a:r>
            <a:rPr kumimoji="1" lang="en-US" altLang="ja-JP" sz="1100">
              <a:solidFill>
                <a:schemeClr val="dk1"/>
              </a:solidFill>
              <a:effectLst/>
              <a:latin typeface="ＭＳ Ｐゴシック"/>
              <a:ea typeface="ＭＳ Ｐゴシック"/>
              <a:cs typeface="+mn-cs"/>
            </a:rPr>
            <a:t>13</a:t>
          </a:r>
          <a:r>
            <a:rPr kumimoji="1" lang="ja-JP" altLang="ja-JP" sz="1100">
              <a:solidFill>
                <a:schemeClr val="dk1"/>
              </a:solidFill>
              <a:effectLst/>
              <a:latin typeface="ＭＳ Ｐゴシック"/>
              <a:ea typeface="ＭＳ Ｐゴシック"/>
              <a:cs typeface="+mn-cs"/>
            </a:rPr>
            <a:t>％前後で推移していたが，平成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年度は，昨年度より</a:t>
          </a:r>
          <a:r>
            <a:rPr kumimoji="1" lang="en-US" altLang="ja-JP" sz="1100">
              <a:solidFill>
                <a:schemeClr val="dk1"/>
              </a:solidFill>
              <a:effectLst/>
              <a:latin typeface="ＭＳ Ｐゴシック"/>
              <a:ea typeface="ＭＳ Ｐゴシック"/>
              <a:cs typeface="+mn-cs"/>
            </a:rPr>
            <a:t>1.8</a:t>
          </a:r>
          <a:r>
            <a:rPr kumimoji="1" lang="ja-JP" altLang="ja-JP" sz="1100">
              <a:solidFill>
                <a:schemeClr val="dk1"/>
              </a:solidFill>
              <a:effectLst/>
              <a:latin typeface="ＭＳ Ｐゴシック"/>
              <a:ea typeface="ＭＳ Ｐゴシック"/>
              <a:cs typeface="+mn-cs"/>
            </a:rPr>
            <a:t>ポイント</a:t>
          </a:r>
          <a:r>
            <a:rPr kumimoji="1" lang="ja-JP" altLang="en-US" sz="1100" strike="noStrike" baseline="0">
              <a:solidFill>
                <a:schemeClr val="tx1"/>
              </a:solidFill>
              <a:effectLst/>
              <a:latin typeface="ＭＳ Ｐゴシック"/>
              <a:ea typeface="ＭＳ Ｐゴシック"/>
              <a:cs typeface="+mn-cs"/>
            </a:rPr>
            <a:t>上昇し</a:t>
          </a:r>
          <a:r>
            <a:rPr kumimoji="1" lang="en-US" altLang="ja-JP" sz="1100">
              <a:solidFill>
                <a:schemeClr val="tx1"/>
              </a:solidFill>
              <a:effectLst/>
              <a:latin typeface="ＭＳ Ｐゴシック"/>
              <a:ea typeface="ＭＳ Ｐゴシック"/>
              <a:cs typeface="+mn-cs"/>
            </a:rPr>
            <a:t>14.5</a:t>
          </a:r>
          <a:r>
            <a:rPr kumimoji="1" lang="ja-JP" altLang="ja-JP" sz="1100">
              <a:solidFill>
                <a:schemeClr val="tx1"/>
              </a:solidFill>
              <a:effectLst/>
              <a:latin typeface="ＭＳ Ｐゴシック"/>
              <a:ea typeface="ＭＳ Ｐゴシック"/>
              <a:cs typeface="+mn-cs"/>
            </a:rPr>
            <a:t>％となった。</a:t>
          </a:r>
          <a:endParaRPr lang="ja-JP" altLang="ja-JP" sz="1400">
            <a:solidFill>
              <a:schemeClr val="tx1"/>
            </a:solidFill>
            <a:effectLst/>
            <a:latin typeface="ＭＳ Ｐゴシック"/>
            <a:ea typeface="ＭＳ Ｐゴシック"/>
          </a:endParaRPr>
        </a:p>
        <a:p>
          <a:r>
            <a:rPr kumimoji="1" lang="ja-JP" altLang="ja-JP" sz="1100">
              <a:solidFill>
                <a:schemeClr val="tx1"/>
              </a:solidFill>
              <a:effectLst/>
              <a:latin typeface="ＭＳ Ｐゴシック"/>
              <a:ea typeface="ＭＳ Ｐゴシック"/>
              <a:cs typeface="+mn-cs"/>
            </a:rPr>
            <a:t>　現在は，類似団体・全国・県平均値よりも良い値であるが，今後</a:t>
          </a:r>
          <a:r>
            <a:rPr kumimoji="1" lang="ja-JP" altLang="en-US" sz="1100">
              <a:solidFill>
                <a:schemeClr val="tx1"/>
              </a:solidFill>
              <a:effectLst/>
              <a:latin typeface="ＭＳ Ｐゴシック"/>
              <a:ea typeface="ＭＳ Ｐゴシック"/>
              <a:cs typeface="+mn-cs"/>
            </a:rPr>
            <a:t>も</a:t>
          </a:r>
          <a:r>
            <a:rPr kumimoji="1" lang="ja-JP" altLang="ja-JP" sz="1100">
              <a:solidFill>
                <a:schemeClr val="tx1"/>
              </a:solidFill>
              <a:effectLst/>
              <a:latin typeface="ＭＳ Ｐゴシック"/>
              <a:ea typeface="ＭＳ Ｐゴシック"/>
              <a:cs typeface="+mn-cs"/>
            </a:rPr>
            <a:t>，</a:t>
          </a:r>
          <a:r>
            <a:rPr kumimoji="1" lang="ja-JP" altLang="en-US" sz="1100">
              <a:solidFill>
                <a:schemeClr val="tx1"/>
              </a:solidFill>
              <a:effectLst/>
              <a:latin typeface="ＭＳ Ｐゴシック"/>
              <a:ea typeface="ＭＳ Ｐゴシック"/>
              <a:cs typeface="+mn-cs"/>
            </a:rPr>
            <a:t>道路整備や公共施設の修繕など</a:t>
          </a:r>
          <a:r>
            <a:rPr kumimoji="1" lang="ja-JP" altLang="ja-JP" sz="1100">
              <a:solidFill>
                <a:schemeClr val="tx1"/>
              </a:solidFill>
              <a:effectLst/>
              <a:latin typeface="ＭＳ Ｐゴシック"/>
              <a:ea typeface="ＭＳ Ｐゴシック"/>
              <a:cs typeface="+mn-cs"/>
            </a:rPr>
            <a:t>により，多額の借入れを予定しているため，確実に数値の悪化が見込まれる。</a:t>
          </a:r>
          <a:endParaRPr lang="ja-JP" altLang="ja-JP" sz="1400">
            <a:solidFill>
              <a:schemeClr val="tx1"/>
            </a:solidFill>
            <a:effectLst/>
            <a:latin typeface="ＭＳ Ｐゴシック"/>
            <a:ea typeface="ＭＳ Ｐゴシック"/>
          </a:endParaRPr>
        </a:p>
        <a:p>
          <a:r>
            <a:rPr kumimoji="1" lang="ja-JP" altLang="ja-JP" sz="1100">
              <a:solidFill>
                <a:schemeClr val="tx1"/>
              </a:solidFill>
              <a:effectLst/>
              <a:latin typeface="ＭＳ Ｐゴシック"/>
              <a:ea typeface="ＭＳ Ｐゴシック"/>
              <a:cs typeface="+mn-cs"/>
            </a:rPr>
            <a:t>　地方債の</a:t>
          </a:r>
          <a:r>
            <a:rPr kumimoji="1" lang="ja-JP" altLang="en-US" sz="1100">
              <a:solidFill>
                <a:schemeClr val="tx1"/>
              </a:solidFill>
              <a:effectLst/>
              <a:latin typeface="ＭＳ Ｐゴシック"/>
              <a:ea typeface="ＭＳ Ｐゴシック"/>
              <a:cs typeface="+mn-cs"/>
            </a:rPr>
            <a:t>新規</a:t>
          </a:r>
          <a:r>
            <a:rPr kumimoji="1" lang="ja-JP" altLang="ja-JP" sz="1100">
              <a:solidFill>
                <a:schemeClr val="tx1"/>
              </a:solidFill>
              <a:effectLst/>
              <a:latin typeface="ＭＳ Ｐゴシック"/>
              <a:ea typeface="ＭＳ Ｐゴシック"/>
              <a:cs typeface="+mn-cs"/>
            </a:rPr>
            <a:t>発行</a:t>
          </a:r>
          <a:r>
            <a:rPr kumimoji="1" lang="ja-JP" altLang="ja-JP" sz="1100">
              <a:solidFill>
                <a:schemeClr val="dk1"/>
              </a:solidFill>
              <a:effectLst/>
              <a:latin typeface="ＭＳ Ｐゴシック"/>
              <a:ea typeface="ＭＳ Ｐゴシック"/>
              <a:cs typeface="+mn-cs"/>
            </a:rPr>
            <a:t>額を抑制し，数値の悪化を押さえるよう努めていく。</a:t>
          </a:r>
          <a:endParaRPr lang="ja-JP" altLang="ja-JP" sz="1400">
            <a:effectLst/>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7365" cy="259080"/>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7365" cy="2584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7365" cy="2584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7365" cy="259080"/>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7365" cy="2584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7365" cy="259080"/>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00000000-0008-0000-0400-00006C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121920</xdr:rowOff>
    </xdr:from>
    <xdr:to>
      <xdr:col>24</xdr:col>
      <xdr:colOff>25400</xdr:colOff>
      <xdr:row>80</xdr:row>
      <xdr:rowOff>149860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4826000" y="12637770"/>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121920</xdr:rowOff>
    </xdr:from>
    <xdr:ext cx="762000" cy="258445"/>
    <xdr:sp macro="" textlink="">
      <xdr:nvSpPr>
        <xdr:cNvPr id="366" name="公債費最小値テキスト">
          <a:extLst>
            <a:ext uri="{FF2B5EF4-FFF2-40B4-BE49-F238E27FC236}">
              <a16:creationId xmlns:a16="http://schemas.microsoft.com/office/drawing/2014/main" xmlns="" id="{00000000-0008-0000-0400-00006E010000}"/>
            </a:ext>
          </a:extLst>
        </xdr:cNvPr>
        <xdr:cNvSpPr txBox="1"/>
      </xdr:nvSpPr>
      <xdr:spPr>
        <a:xfrm>
          <a:off x="4914900" y="13837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149860</xdr:rowOff>
    </xdr:from>
    <xdr:to>
      <xdr:col>24</xdr:col>
      <xdr:colOff>114300</xdr:colOff>
      <xdr:row>80</xdr:row>
      <xdr:rowOff>149860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36830</xdr:rowOff>
    </xdr:from>
    <xdr:ext cx="762000" cy="259080"/>
    <xdr:sp macro="" textlink="">
      <xdr:nvSpPr>
        <xdr:cNvPr id="368" name="公債費最大値テキスト">
          <a:extLst>
            <a:ext uri="{FF2B5EF4-FFF2-40B4-BE49-F238E27FC236}">
              <a16:creationId xmlns:a16="http://schemas.microsoft.com/office/drawing/2014/main" xmlns="" id="{00000000-0008-0000-0400-000070010000}"/>
            </a:ext>
          </a:extLst>
        </xdr:cNvPr>
        <xdr:cNvSpPr txBox="1"/>
      </xdr:nvSpPr>
      <xdr:spPr>
        <a:xfrm>
          <a:off x="4914900" y="12381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121920</xdr:rowOff>
    </xdr:from>
    <xdr:to>
      <xdr:col>24</xdr:col>
      <xdr:colOff>114300</xdr:colOff>
      <xdr:row>73</xdr:row>
      <xdr:rowOff>121920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263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99060</xdr:rowOff>
    </xdr:from>
    <xdr:to>
      <xdr:col>24</xdr:col>
      <xdr:colOff>25400</xdr:colOff>
      <xdr:row>76</xdr:row>
      <xdr:rowOff>45085</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3987800" y="12957810"/>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130175</xdr:rowOff>
    </xdr:from>
    <xdr:ext cx="762000" cy="259080"/>
    <xdr:sp macro="" textlink="">
      <xdr:nvSpPr>
        <xdr:cNvPr id="371" name="公債費平均値テキスト">
          <a:extLst>
            <a:ext uri="{FF2B5EF4-FFF2-40B4-BE49-F238E27FC236}">
              <a16:creationId xmlns:a16="http://schemas.microsoft.com/office/drawing/2014/main" xmlns="" id="{00000000-0008-0000-0400-000073010000}"/>
            </a:ext>
          </a:extLst>
        </xdr:cNvPr>
        <xdr:cNvSpPr txBox="1"/>
      </xdr:nvSpPr>
      <xdr:spPr>
        <a:xfrm>
          <a:off x="4914900" y="13160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158115</xdr:rowOff>
    </xdr:from>
    <xdr:to>
      <xdr:col>24</xdr:col>
      <xdr:colOff>76200</xdr:colOff>
      <xdr:row>77</xdr:row>
      <xdr:rowOff>88265</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47752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99060</xdr:rowOff>
    </xdr:from>
    <xdr:to>
      <xdr:col>19</xdr:col>
      <xdr:colOff>187325</xdr:colOff>
      <xdr:row>75</xdr:row>
      <xdr:rowOff>132080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3098800" y="129578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6350</xdr:rowOff>
    </xdr:from>
    <xdr:to>
      <xdr:col>20</xdr:col>
      <xdr:colOff>38100</xdr:colOff>
      <xdr:row>77</xdr:row>
      <xdr:rowOff>107315</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937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92075</xdr:rowOff>
    </xdr:from>
    <xdr:ext cx="735965" cy="259080"/>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606800" y="132937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112395</xdr:rowOff>
    </xdr:from>
    <xdr:to>
      <xdr:col>15</xdr:col>
      <xdr:colOff>98425</xdr:colOff>
      <xdr:row>75</xdr:row>
      <xdr:rowOff>132080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2209800" y="129711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12700</xdr:rowOff>
    </xdr:from>
    <xdr:to>
      <xdr:col>15</xdr:col>
      <xdr:colOff>149225</xdr:colOff>
      <xdr:row>77</xdr:row>
      <xdr:rowOff>114300</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0480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99060</xdr:rowOff>
    </xdr:from>
    <xdr:ext cx="762000" cy="2584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717800" y="13300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99060</xdr:rowOff>
    </xdr:from>
    <xdr:to>
      <xdr:col>11</xdr:col>
      <xdr:colOff>9525</xdr:colOff>
      <xdr:row>75</xdr:row>
      <xdr:rowOff>112395</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1320800" y="129578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6350</xdr:rowOff>
    </xdr:from>
    <xdr:to>
      <xdr:col>11</xdr:col>
      <xdr:colOff>60325</xdr:colOff>
      <xdr:row>77</xdr:row>
      <xdr:rowOff>107315</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2159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92075</xdr:rowOff>
    </xdr:from>
    <xdr:ext cx="761365" cy="259080"/>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828800" y="13293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162560</xdr:rowOff>
    </xdr:from>
    <xdr:to>
      <xdr:col>6</xdr:col>
      <xdr:colOff>171450</xdr:colOff>
      <xdr:row>78</xdr:row>
      <xdr:rowOff>92710</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12700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77470</xdr:rowOff>
    </xdr:from>
    <xdr:ext cx="761365" cy="2584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939800" y="134505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166370</xdr:rowOff>
    </xdr:from>
    <xdr:to>
      <xdr:col>24</xdr:col>
      <xdr:colOff>76200</xdr:colOff>
      <xdr:row>76</xdr:row>
      <xdr:rowOff>95885</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4775200" y="13025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10795</xdr:rowOff>
    </xdr:from>
    <xdr:ext cx="762000" cy="258445"/>
    <xdr:sp macro="" textlink="">
      <xdr:nvSpPr>
        <xdr:cNvPr id="390" name="公債費該当値テキスト">
          <a:extLst>
            <a:ext uri="{FF2B5EF4-FFF2-40B4-BE49-F238E27FC236}">
              <a16:creationId xmlns:a16="http://schemas.microsoft.com/office/drawing/2014/main" xmlns="" id="{00000000-0008-0000-0400-000086010000}"/>
            </a:ext>
          </a:extLst>
        </xdr:cNvPr>
        <xdr:cNvSpPr txBox="1"/>
      </xdr:nvSpPr>
      <xdr:spPr>
        <a:xfrm>
          <a:off x="4914900" y="12869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48260</xdr:rowOff>
    </xdr:from>
    <xdr:to>
      <xdr:col>20</xdr:col>
      <xdr:colOff>38100</xdr:colOff>
      <xdr:row>75</xdr:row>
      <xdr:rowOff>149860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937000" y="129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160020</xdr:rowOff>
    </xdr:from>
    <xdr:ext cx="735965" cy="259080"/>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606800" y="126758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81280</xdr:rowOff>
    </xdr:from>
    <xdr:to>
      <xdr:col>15</xdr:col>
      <xdr:colOff>149225</xdr:colOff>
      <xdr:row>76</xdr:row>
      <xdr:rowOff>11430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04800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21590</xdr:rowOff>
    </xdr:from>
    <xdr:ext cx="762000" cy="259080"/>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2717800" y="12708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61595</xdr:rowOff>
    </xdr:from>
    <xdr:to>
      <xdr:col>11</xdr:col>
      <xdr:colOff>60325</xdr:colOff>
      <xdr:row>75</xdr:row>
      <xdr:rowOff>163195</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2159000" y="129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1905</xdr:rowOff>
    </xdr:from>
    <xdr:ext cx="761365" cy="259080"/>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828800" y="12689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48260</xdr:rowOff>
    </xdr:from>
    <xdr:to>
      <xdr:col>6</xdr:col>
      <xdr:colOff>171450</xdr:colOff>
      <xdr:row>75</xdr:row>
      <xdr:rowOff>149860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1270000" y="129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160020</xdr:rowOff>
    </xdr:from>
    <xdr:ext cx="761365" cy="259080"/>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939800" y="1267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昨年度より</a:t>
          </a:r>
          <a:r>
            <a:rPr kumimoji="1" lang="en-US" altLang="ja-JP" sz="1100">
              <a:solidFill>
                <a:schemeClr val="dk1"/>
              </a:solidFill>
              <a:effectLst/>
              <a:latin typeface="ＭＳ Ｐゴシック"/>
              <a:ea typeface="ＭＳ Ｐゴシック"/>
              <a:cs typeface="+mn-cs"/>
            </a:rPr>
            <a:t>2.4</a:t>
          </a:r>
          <a:r>
            <a:rPr kumimoji="1" lang="ja-JP" altLang="ja-JP" sz="1100">
              <a:solidFill>
                <a:schemeClr val="dk1"/>
              </a:solidFill>
              <a:effectLst/>
              <a:latin typeface="ＭＳ Ｐゴシック"/>
              <a:ea typeface="ＭＳ Ｐゴシック"/>
              <a:cs typeface="+mn-cs"/>
            </a:rPr>
            <a:t>ポイント</a:t>
          </a:r>
          <a:r>
            <a:rPr kumimoji="1" lang="ja-JP" altLang="en-US" sz="1100">
              <a:solidFill>
                <a:schemeClr val="dk1"/>
              </a:solidFill>
              <a:effectLst/>
              <a:latin typeface="ＭＳ Ｐゴシック"/>
              <a:ea typeface="ＭＳ Ｐゴシック"/>
              <a:cs typeface="+mn-cs"/>
            </a:rPr>
            <a:t>高</a:t>
          </a:r>
          <a:r>
            <a:rPr kumimoji="1" lang="ja-JP" altLang="ja-JP" sz="1100">
              <a:solidFill>
                <a:schemeClr val="dk1"/>
              </a:solidFill>
              <a:effectLst/>
              <a:latin typeface="ＭＳ Ｐゴシック"/>
              <a:ea typeface="ＭＳ Ｐゴシック"/>
              <a:cs typeface="+mn-cs"/>
            </a:rPr>
            <a:t>く，類似団体</a:t>
          </a:r>
          <a:r>
            <a:rPr kumimoji="1" lang="ja-JP" altLang="en-US" sz="1100">
              <a:solidFill>
                <a:schemeClr val="tx1"/>
              </a:solidFill>
              <a:effectLst/>
              <a:latin typeface="ＭＳ Ｐゴシック"/>
              <a:ea typeface="ＭＳ Ｐゴシック"/>
              <a:cs typeface="+mn-cs"/>
            </a:rPr>
            <a:t>平均</a:t>
          </a:r>
          <a:r>
            <a:rPr kumimoji="1" lang="ja-JP" altLang="ja-JP" sz="1100">
              <a:solidFill>
                <a:schemeClr val="tx1"/>
              </a:solidFill>
              <a:effectLst/>
              <a:latin typeface="ＭＳ Ｐゴシック"/>
              <a:ea typeface="ＭＳ Ｐゴシック"/>
              <a:cs typeface="+mn-cs"/>
            </a:rPr>
            <a:t>と比較すると</a:t>
          </a:r>
          <a:r>
            <a:rPr kumimoji="1" lang="en-US" altLang="ja-JP" sz="1100">
              <a:solidFill>
                <a:schemeClr val="tx1"/>
              </a:solidFill>
              <a:effectLst/>
              <a:latin typeface="ＭＳ Ｐゴシック"/>
              <a:ea typeface="ＭＳ Ｐゴシック"/>
              <a:cs typeface="+mn-cs"/>
            </a:rPr>
            <a:t>5.0</a:t>
          </a:r>
          <a:r>
            <a:rPr kumimoji="1" lang="ja-JP" altLang="ja-JP" sz="1100">
              <a:solidFill>
                <a:schemeClr val="tx1"/>
              </a:solidFill>
              <a:effectLst/>
              <a:latin typeface="ＭＳ Ｐゴシック"/>
              <a:ea typeface="ＭＳ Ｐゴシック"/>
              <a:cs typeface="+mn-cs"/>
            </a:rPr>
            <a:t>ポイント高くなっている。</a:t>
          </a:r>
          <a:endParaRPr lang="ja-JP" altLang="ja-JP" sz="1400">
            <a:solidFill>
              <a:schemeClr val="tx1"/>
            </a:solidFill>
            <a:effectLst/>
            <a:latin typeface="ＭＳ Ｐゴシック"/>
            <a:ea typeface="ＭＳ Ｐゴシック"/>
          </a:endParaRPr>
        </a:p>
        <a:p>
          <a:r>
            <a:rPr lang="ja-JP" altLang="ja-JP" sz="1100">
              <a:solidFill>
                <a:schemeClr val="tx1"/>
              </a:solidFill>
              <a:effectLst/>
              <a:latin typeface="ＭＳ Ｐゴシック"/>
              <a:ea typeface="ＭＳ Ｐゴシック"/>
              <a:cs typeface="+mn-cs"/>
            </a:rPr>
            <a:t>　主な要因としては，</a:t>
          </a:r>
          <a:r>
            <a:rPr lang="ja-JP" altLang="en-US" sz="1100">
              <a:solidFill>
                <a:schemeClr val="tx1"/>
              </a:solidFill>
              <a:effectLst/>
              <a:latin typeface="ＭＳ Ｐゴシック"/>
              <a:ea typeface="ＭＳ Ｐゴシック"/>
              <a:cs typeface="+mn-cs"/>
            </a:rPr>
            <a:t>積立金</a:t>
          </a:r>
          <a:r>
            <a:rPr lang="ja-JP" altLang="ja-JP" sz="1100">
              <a:solidFill>
                <a:schemeClr val="tx1"/>
              </a:solidFill>
              <a:effectLst/>
              <a:latin typeface="ＭＳ Ｐゴシック"/>
              <a:ea typeface="ＭＳ Ｐゴシック"/>
              <a:cs typeface="+mn-cs"/>
            </a:rPr>
            <a:t>が</a:t>
          </a:r>
          <a:r>
            <a:rPr lang="ja-JP" altLang="en-US" sz="1100">
              <a:solidFill>
                <a:schemeClr val="tx1"/>
              </a:solidFill>
              <a:effectLst/>
              <a:latin typeface="ＭＳ Ｐゴシック"/>
              <a:ea typeface="ＭＳ Ｐゴシック"/>
              <a:cs typeface="+mn-cs"/>
            </a:rPr>
            <a:t>前年度比</a:t>
          </a:r>
          <a:r>
            <a:rPr lang="en-US" altLang="ja-JP" sz="1100">
              <a:solidFill>
                <a:schemeClr val="tx1"/>
              </a:solidFill>
              <a:effectLst/>
              <a:latin typeface="ＭＳ Ｐゴシック"/>
              <a:ea typeface="ＭＳ Ｐゴシック"/>
              <a:cs typeface="+mn-cs"/>
            </a:rPr>
            <a:t>972,819</a:t>
          </a:r>
          <a:r>
            <a:rPr lang="ja-JP" altLang="ja-JP" sz="1100">
              <a:solidFill>
                <a:schemeClr val="tx1"/>
              </a:solidFill>
              <a:effectLst/>
              <a:latin typeface="ＭＳ Ｐゴシック"/>
              <a:ea typeface="ＭＳ Ｐゴシック"/>
              <a:cs typeface="+mn-cs"/>
            </a:rPr>
            <a:t>千円増と</a:t>
          </a:r>
          <a:r>
            <a:rPr lang="ja-JP" altLang="ja-JP" sz="1100">
              <a:solidFill>
                <a:schemeClr val="dk1"/>
              </a:solidFill>
              <a:effectLst/>
              <a:latin typeface="ＭＳ Ｐゴシック"/>
              <a:ea typeface="ＭＳ Ｐゴシック"/>
              <a:cs typeface="+mn-cs"/>
            </a:rPr>
            <a:t>なったためポイントが</a:t>
          </a:r>
          <a:r>
            <a:rPr lang="ja-JP" altLang="en-US" sz="1100">
              <a:solidFill>
                <a:schemeClr val="dk1"/>
              </a:solidFill>
              <a:effectLst/>
              <a:latin typeface="ＭＳ Ｐゴシック"/>
              <a:ea typeface="ＭＳ Ｐゴシック"/>
              <a:cs typeface="+mn-cs"/>
            </a:rPr>
            <a:t>悪化</a:t>
          </a:r>
          <a:r>
            <a:rPr lang="ja-JP" altLang="ja-JP" sz="1100">
              <a:solidFill>
                <a:schemeClr val="dk1"/>
              </a:solidFill>
              <a:effectLst/>
              <a:latin typeface="ＭＳ Ｐゴシック"/>
              <a:ea typeface="ＭＳ Ｐゴシック"/>
              <a:cs typeface="+mn-cs"/>
            </a:rPr>
            <a:t>したものである。　</a:t>
          </a:r>
          <a:endParaRPr lang="ja-JP" altLang="ja-JP" sz="1400">
            <a:effectLst/>
            <a:latin typeface="ＭＳ Ｐゴシック"/>
            <a:ea typeface="ＭＳ Ｐゴシック"/>
          </a:endParaRPr>
        </a:p>
        <a:p>
          <a:r>
            <a:rPr kumimoji="1" lang="ja-JP" altLang="ja-JP" sz="1100" b="0">
              <a:solidFill>
                <a:schemeClr val="dk1"/>
              </a:solidFill>
              <a:effectLst/>
              <a:latin typeface="ＭＳ Ｐゴシック"/>
              <a:ea typeface="ＭＳ Ｐゴシック"/>
              <a:cs typeface="+mn-cs"/>
            </a:rPr>
            <a:t>　今後も</a:t>
          </a:r>
          <a:r>
            <a:rPr kumimoji="1" lang="ja-JP" altLang="ja-JP" sz="1100">
              <a:solidFill>
                <a:schemeClr val="dk1"/>
              </a:solidFill>
              <a:effectLst/>
              <a:latin typeface="ＭＳ Ｐゴシック"/>
              <a:ea typeface="ＭＳ Ｐゴシック"/>
              <a:cs typeface="+mn-cs"/>
            </a:rPr>
            <a:t>これ以上悪化させないためにも公債費以外の全体的な歳出抑制に努めなければならない。</a:t>
          </a:r>
          <a:endParaRPr lang="ja-JP" altLang="ja-JP" sz="1400">
            <a:effectLst/>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29210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791440"/>
          <a:ext cx="0" cy="1125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635</xdr:rowOff>
    </xdr:from>
    <xdr:ext cx="762000" cy="259080"/>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88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29210</xdr:rowOff>
    </xdr:from>
    <xdr:to>
      <xdr:col>82</xdr:col>
      <xdr:colOff>196850</xdr:colOff>
      <xdr:row>81</xdr:row>
      <xdr:rowOff>29210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91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19050</xdr:rowOff>
    </xdr:from>
    <xdr:ext cx="762000" cy="2584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534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79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3810</xdr:rowOff>
    </xdr:from>
    <xdr:to>
      <xdr:col>82</xdr:col>
      <xdr:colOff>107950</xdr:colOff>
      <xdr:row>78</xdr:row>
      <xdr:rowOff>113030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5671800" y="13376910"/>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21590</xdr:rowOff>
    </xdr:from>
    <xdr:ext cx="762000" cy="259080"/>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051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5080</xdr:rowOff>
    </xdr:from>
    <xdr:to>
      <xdr:col>82</xdr:col>
      <xdr:colOff>158750</xdr:colOff>
      <xdr:row>77</xdr:row>
      <xdr:rowOff>106680</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3810</xdr:rowOff>
    </xdr:from>
    <xdr:to>
      <xdr:col>78</xdr:col>
      <xdr:colOff>69850</xdr:colOff>
      <xdr:row>78</xdr:row>
      <xdr:rowOff>163830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4782800" y="1337691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167640</xdr:rowOff>
    </xdr:from>
    <xdr:to>
      <xdr:col>78</xdr:col>
      <xdr:colOff>120650</xdr:colOff>
      <xdr:row>77</xdr:row>
      <xdr:rowOff>97790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107950</xdr:rowOff>
    </xdr:from>
    <xdr:ext cx="736600" cy="259080"/>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296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86360</xdr:rowOff>
    </xdr:from>
    <xdr:to>
      <xdr:col>73</xdr:col>
      <xdr:colOff>180975</xdr:colOff>
      <xdr:row>78</xdr:row>
      <xdr:rowOff>163830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45946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62230</xdr:rowOff>
    </xdr:from>
    <xdr:ext cx="762000" cy="259080"/>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132080</xdr:rowOff>
    </xdr:from>
    <xdr:to>
      <xdr:col>69</xdr:col>
      <xdr:colOff>92075</xdr:colOff>
      <xdr:row>78</xdr:row>
      <xdr:rowOff>86360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004800" y="13162280"/>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119380</xdr:rowOff>
    </xdr:from>
    <xdr:ext cx="761365" cy="259080"/>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2806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151765</xdr:rowOff>
    </xdr:from>
    <xdr:to>
      <xdr:col>65</xdr:col>
      <xdr:colOff>53975</xdr:colOff>
      <xdr:row>76</xdr:row>
      <xdr:rowOff>81915</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92075</xdr:rowOff>
    </xdr:from>
    <xdr:ext cx="762000" cy="259080"/>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277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78</xdr:row>
      <xdr:rowOff>62230</xdr:rowOff>
    </xdr:from>
    <xdr:to>
      <xdr:col>82</xdr:col>
      <xdr:colOff>158750</xdr:colOff>
      <xdr:row>78</xdr:row>
      <xdr:rowOff>163830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34290</xdr:rowOff>
    </xdr:from>
    <xdr:ext cx="762000" cy="259080"/>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340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124460</xdr:rowOff>
    </xdr:from>
    <xdr:to>
      <xdr:col>78</xdr:col>
      <xdr:colOff>120650</xdr:colOff>
      <xdr:row>78</xdr:row>
      <xdr:rowOff>54610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39370</xdr:rowOff>
    </xdr:from>
    <xdr:ext cx="736600" cy="259080"/>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3412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113030</xdr:rowOff>
    </xdr:from>
    <xdr:to>
      <xdr:col>74</xdr:col>
      <xdr:colOff>31750</xdr:colOff>
      <xdr:row>79</xdr:row>
      <xdr:rowOff>43180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27940</xdr:rowOff>
    </xdr:from>
    <xdr:ext cx="762000" cy="259080"/>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357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34925</xdr:rowOff>
    </xdr:from>
    <xdr:to>
      <xdr:col>69</xdr:col>
      <xdr:colOff>142875</xdr:colOff>
      <xdr:row>78</xdr:row>
      <xdr:rowOff>136525</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121285</xdr:rowOff>
    </xdr:from>
    <xdr:ext cx="761365" cy="2584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34943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80645</xdr:rowOff>
    </xdr:from>
    <xdr:to>
      <xdr:col>65</xdr:col>
      <xdr:colOff>53975</xdr:colOff>
      <xdr:row>77</xdr:row>
      <xdr:rowOff>10795</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167005</xdr:rowOff>
    </xdr:from>
    <xdr:ext cx="762000" cy="2584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3197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茨城県つくばみらい市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84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84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52070</xdr:rowOff>
    </xdr:from>
    <xdr:to>
      <xdr:col>29</xdr:col>
      <xdr:colOff>127000</xdr:colOff>
      <xdr:row>19</xdr:row>
      <xdr:rowOff>112395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a:xfrm flipV="1">
          <a:off x="5651500" y="2157095"/>
          <a:ext cx="0" cy="12604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84455</xdr:rowOff>
    </xdr:from>
    <xdr:ext cx="761365" cy="259080"/>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89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51,819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112395</xdr:rowOff>
    </xdr:from>
    <xdr:to>
      <xdr:col>30</xdr:col>
      <xdr:colOff>25400</xdr:colOff>
      <xdr:row>19</xdr:row>
      <xdr:rowOff>112395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a:xfrm>
          <a:off x="5562600" y="34175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138430</xdr:rowOff>
    </xdr:from>
    <xdr:ext cx="761365" cy="259080"/>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9005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129,001</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52070</xdr:rowOff>
    </xdr:from>
    <xdr:to>
      <xdr:col>30</xdr:col>
      <xdr:colOff>25400</xdr:colOff>
      <xdr:row>12</xdr:row>
      <xdr:rowOff>52070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a:xfrm>
          <a:off x="5562600" y="2157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150495</xdr:rowOff>
    </xdr:from>
    <xdr:to>
      <xdr:col>29</xdr:col>
      <xdr:colOff>127000</xdr:colOff>
      <xdr:row>17</xdr:row>
      <xdr:rowOff>1905</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a:xfrm>
          <a:off x="5003800" y="2941320"/>
          <a:ext cx="6477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41910</xdr:rowOff>
    </xdr:from>
    <xdr:ext cx="761365" cy="2584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6612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25400</xdr:rowOff>
    </xdr:from>
    <xdr:to>
      <xdr:col>29</xdr:col>
      <xdr:colOff>177800</xdr:colOff>
      <xdr:row>16</xdr:row>
      <xdr:rowOff>127000</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a:xfrm>
          <a:off x="56007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150495</xdr:rowOff>
    </xdr:from>
    <xdr:to>
      <xdr:col>26</xdr:col>
      <xdr:colOff>50800</xdr:colOff>
      <xdr:row>17</xdr:row>
      <xdr:rowOff>29210</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a:xfrm flipV="1">
          <a:off x="4305300" y="2941320"/>
          <a:ext cx="69850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40640</xdr:rowOff>
    </xdr:from>
    <xdr:to>
      <xdr:col>26</xdr:col>
      <xdr:colOff>101600</xdr:colOff>
      <xdr:row>16</xdr:row>
      <xdr:rowOff>141605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a:xfrm>
          <a:off x="495300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151765</xdr:rowOff>
    </xdr:from>
    <xdr:ext cx="736600" cy="259080"/>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599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16510</xdr:rowOff>
    </xdr:from>
    <xdr:to>
      <xdr:col>22</xdr:col>
      <xdr:colOff>114300</xdr:colOff>
      <xdr:row>17</xdr:row>
      <xdr:rowOff>29210</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a:xfrm>
          <a:off x="3606800" y="2978785"/>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57785</xdr:rowOff>
    </xdr:from>
    <xdr:to>
      <xdr:col>22</xdr:col>
      <xdr:colOff>165100</xdr:colOff>
      <xdr:row>16</xdr:row>
      <xdr:rowOff>159385</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a:xfrm>
          <a:off x="42545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169545</xdr:rowOff>
    </xdr:from>
    <xdr:ext cx="762000" cy="2584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617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16510</xdr:rowOff>
    </xdr:from>
    <xdr:to>
      <xdr:col>18</xdr:col>
      <xdr:colOff>177800</xdr:colOff>
      <xdr:row>17</xdr:row>
      <xdr:rowOff>53340</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a:xfrm flipV="1">
          <a:off x="2908300" y="2978785"/>
          <a:ext cx="69850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21590</xdr:rowOff>
    </xdr:from>
    <xdr:to>
      <xdr:col>19</xdr:col>
      <xdr:colOff>38100</xdr:colOff>
      <xdr:row>16</xdr:row>
      <xdr:rowOff>123190</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a:xfrm>
          <a:off x="3556000" y="2812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133350</xdr:rowOff>
    </xdr:from>
    <xdr:ext cx="762000" cy="2584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581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14</xdr:row>
      <xdr:rowOff>164465</xdr:rowOff>
    </xdr:from>
    <xdr:to>
      <xdr:col>15</xdr:col>
      <xdr:colOff>101600</xdr:colOff>
      <xdr:row>15</xdr:row>
      <xdr:rowOff>94615</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a:xfrm>
          <a:off x="2857500" y="2612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104775</xdr:rowOff>
    </xdr:from>
    <xdr:ext cx="762000" cy="259080"/>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38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122555</xdr:rowOff>
    </xdr:from>
    <xdr:to>
      <xdr:col>29</xdr:col>
      <xdr:colOff>177800</xdr:colOff>
      <xdr:row>17</xdr:row>
      <xdr:rowOff>52705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a:xfrm>
          <a:off x="5600700" y="291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94615</xdr:rowOff>
    </xdr:from>
    <xdr:ext cx="761365" cy="259080"/>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885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79,566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99695</xdr:rowOff>
    </xdr:from>
    <xdr:to>
      <xdr:col>26</xdr:col>
      <xdr:colOff>101600</xdr:colOff>
      <xdr:row>17</xdr:row>
      <xdr:rowOff>29845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a:xfrm>
          <a:off x="4953000" y="2890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14605</xdr:rowOff>
    </xdr:from>
    <xdr:ext cx="736600" cy="259080"/>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976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80,980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149225</xdr:rowOff>
    </xdr:from>
    <xdr:to>
      <xdr:col>22</xdr:col>
      <xdr:colOff>165100</xdr:colOff>
      <xdr:row>17</xdr:row>
      <xdr:rowOff>79375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a:xfrm>
          <a:off x="4254500" y="294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64135</xdr:rowOff>
    </xdr:from>
    <xdr:ext cx="762000" cy="2584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026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77,937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137160</xdr:rowOff>
    </xdr:from>
    <xdr:to>
      <xdr:col>19</xdr:col>
      <xdr:colOff>38100</xdr:colOff>
      <xdr:row>17</xdr:row>
      <xdr:rowOff>67310</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a:xfrm>
          <a:off x="3556000" y="2927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52070</xdr:rowOff>
    </xdr:from>
    <xdr:ext cx="762000" cy="2584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014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2540</xdr:rowOff>
    </xdr:from>
    <xdr:to>
      <xdr:col>15</xdr:col>
      <xdr:colOff>101600</xdr:colOff>
      <xdr:row>17</xdr:row>
      <xdr:rowOff>104140</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a:xfrm>
          <a:off x="2857500" y="296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88900</xdr:rowOff>
    </xdr:from>
    <xdr:ext cx="762000" cy="2584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051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76,422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7810"/>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7810"/>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9" name="テキスト ボックス 108">
          <a:extLst>
            <a:ext uri="{FF2B5EF4-FFF2-40B4-BE49-F238E27FC236}">
              <a16:creationId xmlns:a16="http://schemas.microsoft.com/office/drawing/2014/main" xmlns="" id="{00000000-0008-0000-0500-00006D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xmlns="" id="{00000000-0008-0000-0500-00006E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168275</xdr:rowOff>
    </xdr:from>
    <xdr:to>
      <xdr:col>29</xdr:col>
      <xdr:colOff>127000</xdr:colOff>
      <xdr:row>39</xdr:row>
      <xdr:rowOff>10795</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a:xfrm flipV="1">
          <a:off x="5651500" y="6092825"/>
          <a:ext cx="0" cy="15570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154940</xdr:rowOff>
    </xdr:from>
    <xdr:ext cx="761365" cy="258445"/>
    <xdr:sp macro="" textlink="">
      <xdr:nvSpPr>
        <xdr:cNvPr id="112" name="人口1人当たり決算額の推移最小値テキスト445">
          <a:extLst>
            <a:ext uri="{FF2B5EF4-FFF2-40B4-BE49-F238E27FC236}">
              <a16:creationId xmlns:a16="http://schemas.microsoft.com/office/drawing/2014/main" xmlns="" id="{00000000-0008-0000-0500-000070000000}"/>
            </a:ext>
          </a:extLst>
        </xdr:cNvPr>
        <xdr:cNvSpPr txBox="1"/>
      </xdr:nvSpPr>
      <xdr:spPr>
        <a:xfrm>
          <a:off x="5740400" y="76225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-1,193</a:t>
          </a:r>
          <a:endParaRPr kumimoji="1" lang="ja-JP" altLang="en-US" sz="1000" b="1">
            <a:latin typeface="ＭＳ Ｐゴシック"/>
            <a:ea typeface="ＭＳ Ｐゴシック"/>
          </a:endParaRPr>
        </a:p>
      </xdr:txBody>
    </xdr:sp>
    <xdr:clientData/>
  </xdr:oneCellAnchor>
  <xdr:twoCellAnchor>
    <xdr:from>
      <xdr:col>29</xdr:col>
      <xdr:colOff>38100</xdr:colOff>
      <xdr:row>39</xdr:row>
      <xdr:rowOff>10795</xdr:rowOff>
    </xdr:from>
    <xdr:to>
      <xdr:col>30</xdr:col>
      <xdr:colOff>25400</xdr:colOff>
      <xdr:row>39</xdr:row>
      <xdr:rowOff>10795</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a:xfrm>
          <a:off x="5562600" y="76498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83185</xdr:rowOff>
    </xdr:from>
    <xdr:ext cx="761365" cy="259080"/>
    <xdr:sp macro="" textlink="">
      <xdr:nvSpPr>
        <xdr:cNvPr id="114" name="人口1人当たり決算額の推移最大値テキスト445">
          <a:extLst>
            <a:ext uri="{FF2B5EF4-FFF2-40B4-BE49-F238E27FC236}">
              <a16:creationId xmlns:a16="http://schemas.microsoft.com/office/drawing/2014/main" xmlns="" id="{00000000-0008-0000-0500-000072000000}"/>
            </a:ext>
          </a:extLst>
        </xdr:cNvPr>
        <xdr:cNvSpPr txBox="1"/>
      </xdr:nvSpPr>
      <xdr:spPr>
        <a:xfrm>
          <a:off x="5740400" y="58362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46,489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168275</xdr:rowOff>
    </xdr:from>
    <xdr:to>
      <xdr:col>30</xdr:col>
      <xdr:colOff>25400</xdr:colOff>
      <xdr:row>33</xdr:row>
      <xdr:rowOff>168275</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a:xfrm>
          <a:off x="5562600" y="60928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9525</xdr:rowOff>
    </xdr:from>
    <xdr:to>
      <xdr:col>29</xdr:col>
      <xdr:colOff>127000</xdr:colOff>
      <xdr:row>37</xdr:row>
      <xdr:rowOff>41910</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a:xfrm flipV="1">
          <a:off x="5003800" y="7134225"/>
          <a:ext cx="6477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106045</xdr:rowOff>
    </xdr:from>
    <xdr:ext cx="761365" cy="259080"/>
    <xdr:sp macro="" textlink="">
      <xdr:nvSpPr>
        <xdr:cNvPr id="117" name="人口1人当たり決算額の推移平均値テキスト445">
          <a:extLst>
            <a:ext uri="{FF2B5EF4-FFF2-40B4-BE49-F238E27FC236}">
              <a16:creationId xmlns:a16="http://schemas.microsoft.com/office/drawing/2014/main" xmlns="" id="{00000000-0008-0000-0500-000075000000}"/>
            </a:ext>
          </a:extLst>
        </xdr:cNvPr>
        <xdr:cNvSpPr txBox="1"/>
      </xdr:nvSpPr>
      <xdr:spPr>
        <a:xfrm>
          <a:off x="5740400" y="67163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262255</xdr:rowOff>
    </xdr:from>
    <xdr:to>
      <xdr:col>29</xdr:col>
      <xdr:colOff>177800</xdr:colOff>
      <xdr:row>36</xdr:row>
      <xdr:rowOff>20320</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a:xfrm>
          <a:off x="56007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162560</xdr:rowOff>
    </xdr:from>
    <xdr:to>
      <xdr:col>26</xdr:col>
      <xdr:colOff>50800</xdr:colOff>
      <xdr:row>37</xdr:row>
      <xdr:rowOff>41910</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a:xfrm>
          <a:off x="4305300" y="7115810"/>
          <a:ext cx="698500" cy="50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238125</xdr:rowOff>
    </xdr:from>
    <xdr:to>
      <xdr:col>26</xdr:col>
      <xdr:colOff>101600</xdr:colOff>
      <xdr:row>35</xdr:row>
      <xdr:rowOff>339090</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a:xfrm>
          <a:off x="495300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6985</xdr:rowOff>
    </xdr:from>
    <xdr:ext cx="736600" cy="257810"/>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4622800" y="66173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148590</xdr:rowOff>
    </xdr:from>
    <xdr:to>
      <xdr:col>22</xdr:col>
      <xdr:colOff>114300</xdr:colOff>
      <xdr:row>36</xdr:row>
      <xdr:rowOff>162560</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a:xfrm>
          <a:off x="3606800" y="7101840"/>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207010</xdr:rowOff>
    </xdr:from>
    <xdr:to>
      <xdr:col>22</xdr:col>
      <xdr:colOff>165100</xdr:colOff>
      <xdr:row>35</xdr:row>
      <xdr:rowOff>309245</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a:xfrm>
          <a:off x="4254500" y="6817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318770</xdr:rowOff>
    </xdr:from>
    <xdr:ext cx="762000" cy="257810"/>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924300" y="6586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148590</xdr:rowOff>
    </xdr:from>
    <xdr:to>
      <xdr:col>18</xdr:col>
      <xdr:colOff>177800</xdr:colOff>
      <xdr:row>37</xdr:row>
      <xdr:rowOff>6985</xdr:rowOff>
    </xdr:to>
    <xdr:cxnSp macro="">
      <xdr:nvCxnSpPr>
        <xdr:cNvPr id="125" name="直線コネクタ 124">
          <a:extLst>
            <a:ext uri="{FF2B5EF4-FFF2-40B4-BE49-F238E27FC236}">
              <a16:creationId xmlns:a16="http://schemas.microsoft.com/office/drawing/2014/main" xmlns="" id="{00000000-0008-0000-0500-00007D000000}"/>
            </a:ext>
          </a:extLst>
        </xdr:cNvPr>
        <xdr:cNvCxnSpPr/>
      </xdr:nvCxnSpPr>
      <xdr:spPr>
        <a:xfrm flipV="1">
          <a:off x="2908300" y="7101840"/>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209550</xdr:rowOff>
    </xdr:from>
    <xdr:to>
      <xdr:col>19</xdr:col>
      <xdr:colOff>38100</xdr:colOff>
      <xdr:row>35</xdr:row>
      <xdr:rowOff>311785</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a:xfrm>
          <a:off x="3556000" y="68199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322580</xdr:rowOff>
    </xdr:from>
    <xdr:ext cx="762000" cy="25971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225800" y="65900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88900</xdr:rowOff>
    </xdr:from>
    <xdr:to>
      <xdr:col>15</xdr:col>
      <xdr:colOff>101600</xdr:colOff>
      <xdr:row>35</xdr:row>
      <xdr:rowOff>189865</xdr:rowOff>
    </xdr:to>
    <xdr:sp macro="" textlink="">
      <xdr:nvSpPr>
        <xdr:cNvPr id="128" name="フローチャート: 判断 127">
          <a:extLst>
            <a:ext uri="{FF2B5EF4-FFF2-40B4-BE49-F238E27FC236}">
              <a16:creationId xmlns:a16="http://schemas.microsoft.com/office/drawing/2014/main" xmlns="" id="{00000000-0008-0000-0500-000080000000}"/>
            </a:ext>
          </a:extLst>
        </xdr:cNvPr>
        <xdr:cNvSpPr/>
      </xdr:nvSpPr>
      <xdr:spPr>
        <a:xfrm>
          <a:off x="2857500" y="66992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200660</xdr:rowOff>
    </xdr:from>
    <xdr:ext cx="762000" cy="257810"/>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527300" y="64681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26,387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130175</xdr:rowOff>
    </xdr:from>
    <xdr:to>
      <xdr:col>29</xdr:col>
      <xdr:colOff>177800</xdr:colOff>
      <xdr:row>37</xdr:row>
      <xdr:rowOff>60325</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a:xfrm>
          <a:off x="5600700" y="7083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102235</xdr:rowOff>
    </xdr:from>
    <xdr:ext cx="761365" cy="259080"/>
    <xdr:sp macro="" textlink="">
      <xdr:nvSpPr>
        <xdr:cNvPr id="136" name="人口1人当たり決算額の推移該当値テキスト445">
          <a:extLst>
            <a:ext uri="{FF2B5EF4-FFF2-40B4-BE49-F238E27FC236}">
              <a16:creationId xmlns:a16="http://schemas.microsoft.com/office/drawing/2014/main" xmlns="" id="{00000000-0008-0000-0500-000088000000}"/>
            </a:ext>
          </a:extLst>
        </xdr:cNvPr>
        <xdr:cNvSpPr txBox="1"/>
      </xdr:nvSpPr>
      <xdr:spPr>
        <a:xfrm>
          <a:off x="5740400" y="7055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14,602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161925</xdr:rowOff>
    </xdr:from>
    <xdr:to>
      <xdr:col>26</xdr:col>
      <xdr:colOff>101600</xdr:colOff>
      <xdr:row>37</xdr:row>
      <xdr:rowOff>91440</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a:xfrm>
          <a:off x="4953000" y="71151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76835</xdr:rowOff>
    </xdr:from>
    <xdr:ext cx="736600" cy="257810"/>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4622800" y="72015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13,628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111760</xdr:rowOff>
    </xdr:from>
    <xdr:to>
      <xdr:col>22</xdr:col>
      <xdr:colOff>165100</xdr:colOff>
      <xdr:row>37</xdr:row>
      <xdr:rowOff>41910</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a:xfrm>
          <a:off x="4254500" y="7065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26670</xdr:rowOff>
    </xdr:from>
    <xdr:ext cx="762000" cy="25971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924300" y="71513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15,153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97790</xdr:rowOff>
    </xdr:from>
    <xdr:to>
      <xdr:col>19</xdr:col>
      <xdr:colOff>38100</xdr:colOff>
      <xdr:row>37</xdr:row>
      <xdr:rowOff>27940</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a:xfrm>
          <a:off x="3556000" y="7051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12065</xdr:rowOff>
    </xdr:from>
    <xdr:ext cx="762000" cy="25971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3225800" y="71367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127000</xdr:rowOff>
    </xdr:from>
    <xdr:to>
      <xdr:col>15</xdr:col>
      <xdr:colOff>101600</xdr:colOff>
      <xdr:row>37</xdr:row>
      <xdr:rowOff>57785</xdr:rowOff>
    </xdr:to>
    <xdr:sp macro="" textlink="">
      <xdr:nvSpPr>
        <xdr:cNvPr id="143" name="楕円 142">
          <a:extLst>
            <a:ext uri="{FF2B5EF4-FFF2-40B4-BE49-F238E27FC236}">
              <a16:creationId xmlns:a16="http://schemas.microsoft.com/office/drawing/2014/main" xmlns="" id="{00000000-0008-0000-0500-00008F000000}"/>
            </a:ext>
          </a:extLst>
        </xdr:cNvPr>
        <xdr:cNvSpPr/>
      </xdr:nvSpPr>
      <xdr:spPr>
        <a:xfrm>
          <a:off x="2857500" y="70802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41910</xdr:rowOff>
    </xdr:from>
    <xdr:ext cx="762000" cy="257810"/>
    <xdr:sp macro="" textlink="">
      <xdr:nvSpPr>
        <xdr:cNvPr id="144" name="テキスト ボックス 143">
          <a:extLst>
            <a:ext uri="{FF2B5EF4-FFF2-40B4-BE49-F238E27FC236}">
              <a16:creationId xmlns:a16="http://schemas.microsoft.com/office/drawing/2014/main" xmlns="" id="{00000000-0008-0000-0500-000090000000}"/>
            </a:ext>
          </a:extLst>
        </xdr:cNvPr>
        <xdr:cNvSpPr txBox="1"/>
      </xdr:nvSpPr>
      <xdr:spPr>
        <a:xfrm>
          <a:off x="2527300" y="71666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14,691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茨城県つくばみらい市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51,630
51,038
79.16
19,819,996
19,247,902
479,910
11,914,855
23,297,569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48.9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79375</xdr:rowOff>
    </xdr:from>
    <xdr:to>
      <xdr:col>24</xdr:col>
      <xdr:colOff>62865</xdr:colOff>
      <xdr:row>39</xdr:row>
      <xdr:rowOff>125095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94325"/>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128905</xdr:rowOff>
    </xdr:from>
    <xdr:ext cx="534670" cy="259080"/>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815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35,780</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125095</xdr:rowOff>
    </xdr:from>
    <xdr:to>
      <xdr:col>24</xdr:col>
      <xdr:colOff>152400</xdr:colOff>
      <xdr:row>39</xdr:row>
      <xdr:rowOff>125095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811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26035</xdr:rowOff>
    </xdr:from>
    <xdr:ext cx="598805" cy="259080"/>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69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110,162</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79375</xdr:rowOff>
    </xdr:from>
    <xdr:to>
      <xdr:col>24</xdr:col>
      <xdr:colOff>152400</xdr:colOff>
      <xdr:row>31</xdr:row>
      <xdr:rowOff>79375</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9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57150</xdr:rowOff>
    </xdr:from>
    <xdr:to>
      <xdr:col>24</xdr:col>
      <xdr:colOff>63500</xdr:colOff>
      <xdr:row>37</xdr:row>
      <xdr:rowOff>63500</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40080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139700</xdr:rowOff>
    </xdr:from>
    <xdr:ext cx="534670" cy="259080"/>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969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116840</xdr:rowOff>
    </xdr:from>
    <xdr:to>
      <xdr:col>24</xdr:col>
      <xdr:colOff>114300</xdr:colOff>
      <xdr:row>36</xdr:row>
      <xdr:rowOff>46990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73025</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4008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73660</xdr:rowOff>
    </xdr:from>
    <xdr:ext cx="534035" cy="259080"/>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29965" y="5902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73025</xdr:rowOff>
    </xdr:from>
    <xdr:to>
      <xdr:col>15</xdr:col>
      <xdr:colOff>50800</xdr:colOff>
      <xdr:row>37</xdr:row>
      <xdr:rowOff>81915</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4166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143510</xdr:rowOff>
    </xdr:from>
    <xdr:to>
      <xdr:col>15</xdr:col>
      <xdr:colOff>101600</xdr:colOff>
      <xdr:row>36</xdr:row>
      <xdr:rowOff>73660</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90170</xdr:rowOff>
    </xdr:from>
    <xdr:ext cx="534035" cy="259080"/>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0965" y="5919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78105</xdr:rowOff>
    </xdr:from>
    <xdr:to>
      <xdr:col>10</xdr:col>
      <xdr:colOff>114300</xdr:colOff>
      <xdr:row>37</xdr:row>
      <xdr:rowOff>81915</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4217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71755</xdr:rowOff>
    </xdr:from>
    <xdr:to>
      <xdr:col>10</xdr:col>
      <xdr:colOff>165100</xdr:colOff>
      <xdr:row>36</xdr:row>
      <xdr:rowOff>1905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18415</xdr:rowOff>
    </xdr:from>
    <xdr:ext cx="534035" cy="2584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1965" y="5847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8255</xdr:rowOff>
    </xdr:from>
    <xdr:to>
      <xdr:col>6</xdr:col>
      <xdr:colOff>38100</xdr:colOff>
      <xdr:row>34</xdr:row>
      <xdr:rowOff>109855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583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126365</xdr:rowOff>
    </xdr:from>
    <xdr:ext cx="534035" cy="259080"/>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2965" y="5612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84,248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12065</xdr:rowOff>
    </xdr:from>
    <xdr:to>
      <xdr:col>24</xdr:col>
      <xdr:colOff>114300</xdr:colOff>
      <xdr:row>37</xdr:row>
      <xdr:rowOff>113665</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161925</xdr:rowOff>
    </xdr:from>
    <xdr:ext cx="534670" cy="259080"/>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334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6350</xdr:rowOff>
    </xdr:from>
    <xdr:to>
      <xdr:col>20</xdr:col>
      <xdr:colOff>38100</xdr:colOff>
      <xdr:row>37</xdr:row>
      <xdr:rowOff>107950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99060</xdr:rowOff>
    </xdr:from>
    <xdr:ext cx="534035" cy="2584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29965" y="6442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22225</xdr:rowOff>
    </xdr:from>
    <xdr:to>
      <xdr:col>15</xdr:col>
      <xdr:colOff>101600</xdr:colOff>
      <xdr:row>37</xdr:row>
      <xdr:rowOff>123825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114935</xdr:rowOff>
    </xdr:from>
    <xdr:ext cx="534035" cy="259080"/>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0965" y="6458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31115</xdr:rowOff>
    </xdr:from>
    <xdr:to>
      <xdr:col>10</xdr:col>
      <xdr:colOff>165100</xdr:colOff>
      <xdr:row>37</xdr:row>
      <xdr:rowOff>132715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123825</xdr:rowOff>
    </xdr:from>
    <xdr:ext cx="534035" cy="2584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1965" y="6467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27305</xdr:rowOff>
    </xdr:from>
    <xdr:to>
      <xdr:col>6</xdr:col>
      <xdr:colOff>38100</xdr:colOff>
      <xdr:row>37</xdr:row>
      <xdr:rowOff>128905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120650</xdr:rowOff>
    </xdr:from>
    <xdr:ext cx="534035" cy="2584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2965" y="6464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84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505"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86360</xdr:rowOff>
    </xdr:from>
    <xdr:to>
      <xdr:col>24</xdr:col>
      <xdr:colOff>62865</xdr:colOff>
      <xdr:row>59</xdr:row>
      <xdr:rowOff>13970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65886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17780</xdr:rowOff>
    </xdr:from>
    <xdr:ext cx="534670" cy="2584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1333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45,000</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12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33020</xdr:rowOff>
    </xdr:from>
    <xdr:ext cx="598805" cy="259080"/>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434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205,869</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86360</xdr:rowOff>
    </xdr:from>
    <xdr:to>
      <xdr:col>24</xdr:col>
      <xdr:colOff>152400</xdr:colOff>
      <xdr:row>50</xdr:row>
      <xdr:rowOff>86360</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168275</xdr:rowOff>
    </xdr:from>
    <xdr:to>
      <xdr:col>24</xdr:col>
      <xdr:colOff>63500</xdr:colOff>
      <xdr:row>57</xdr:row>
      <xdr:rowOff>149860</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3797300" y="9769475"/>
          <a:ext cx="8382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111760</xdr:rowOff>
    </xdr:from>
    <xdr:ext cx="534670" cy="2584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7129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88265</xdr:rowOff>
    </xdr:from>
    <xdr:to>
      <xdr:col>24</xdr:col>
      <xdr:colOff>114300</xdr:colOff>
      <xdr:row>58</xdr:row>
      <xdr:rowOff>18415</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168275</xdr:rowOff>
    </xdr:from>
    <xdr:to>
      <xdr:col>19</xdr:col>
      <xdr:colOff>177800</xdr:colOff>
      <xdr:row>57</xdr:row>
      <xdr:rowOff>130175</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769475"/>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73660</xdr:rowOff>
    </xdr:from>
    <xdr:to>
      <xdr:col>20</xdr:col>
      <xdr:colOff>38100</xdr:colOff>
      <xdr:row>58</xdr:row>
      <xdr:rowOff>3810</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166370</xdr:rowOff>
    </xdr:from>
    <xdr:ext cx="534035" cy="2584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529965" y="9939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130175</xdr:rowOff>
    </xdr:from>
    <xdr:to>
      <xdr:col>15</xdr:col>
      <xdr:colOff>50800</xdr:colOff>
      <xdr:row>57</xdr:row>
      <xdr:rowOff>153670</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90282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82550</xdr:rowOff>
    </xdr:from>
    <xdr:to>
      <xdr:col>15</xdr:col>
      <xdr:colOff>101600</xdr:colOff>
      <xdr:row>58</xdr:row>
      <xdr:rowOff>12700</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3810</xdr:rowOff>
    </xdr:from>
    <xdr:ext cx="534035" cy="259080"/>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40965" y="9947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153670</xdr:rowOff>
    </xdr:from>
    <xdr:to>
      <xdr:col>10</xdr:col>
      <xdr:colOff>114300</xdr:colOff>
      <xdr:row>58</xdr:row>
      <xdr:rowOff>107950</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92632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76200</xdr:rowOff>
    </xdr:from>
    <xdr:to>
      <xdr:col>10</xdr:col>
      <xdr:colOff>165100</xdr:colOff>
      <xdr:row>58</xdr:row>
      <xdr:rowOff>6350</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22860</xdr:rowOff>
    </xdr:from>
    <xdr:ext cx="534035" cy="259080"/>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51965" y="9624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93980</xdr:rowOff>
    </xdr:from>
    <xdr:to>
      <xdr:col>6</xdr:col>
      <xdr:colOff>38100</xdr:colOff>
      <xdr:row>58</xdr:row>
      <xdr:rowOff>24130</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40640</xdr:rowOff>
    </xdr:from>
    <xdr:ext cx="534035" cy="2584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62965" y="9641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99060</xdr:rowOff>
    </xdr:from>
    <xdr:to>
      <xdr:col>24</xdr:col>
      <xdr:colOff>114300</xdr:colOff>
      <xdr:row>58</xdr:row>
      <xdr:rowOff>29210</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77470</xdr:rowOff>
    </xdr:from>
    <xdr:ext cx="534670" cy="2584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8501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117475</xdr:rowOff>
    </xdr:from>
    <xdr:to>
      <xdr:col>20</xdr:col>
      <xdr:colOff>38100</xdr:colOff>
      <xdr:row>57</xdr:row>
      <xdr:rowOff>47625</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64135</xdr:rowOff>
    </xdr:from>
    <xdr:ext cx="534035" cy="2584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529965" y="9493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79375</xdr:rowOff>
    </xdr:from>
    <xdr:to>
      <xdr:col>15</xdr:col>
      <xdr:colOff>101600</xdr:colOff>
      <xdr:row>58</xdr:row>
      <xdr:rowOff>9525</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26035</xdr:rowOff>
    </xdr:from>
    <xdr:ext cx="534035" cy="259080"/>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40965" y="9627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102870</xdr:rowOff>
    </xdr:from>
    <xdr:to>
      <xdr:col>10</xdr:col>
      <xdr:colOff>165100</xdr:colOff>
      <xdr:row>58</xdr:row>
      <xdr:rowOff>33020</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24130</xdr:rowOff>
    </xdr:from>
    <xdr:ext cx="534035" cy="259080"/>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51965" y="9968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57150</xdr:rowOff>
    </xdr:from>
    <xdr:to>
      <xdr:col>6</xdr:col>
      <xdr:colOff>38100</xdr:colOff>
      <xdr:row>58</xdr:row>
      <xdr:rowOff>158750</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149860</xdr:rowOff>
    </xdr:from>
    <xdr:ext cx="534035" cy="259080"/>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62965" y="10093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8285" cy="259080"/>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84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84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60960</xdr:rowOff>
    </xdr:from>
    <xdr:to>
      <xdr:col>24</xdr:col>
      <xdr:colOff>62865</xdr:colOff>
      <xdr:row>79</xdr:row>
      <xdr:rowOff>83185</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062460"/>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86995</xdr:rowOff>
    </xdr:from>
    <xdr:ext cx="378460" cy="2584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6315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83185</xdr:rowOff>
    </xdr:from>
    <xdr:to>
      <xdr:col>24</xdr:col>
      <xdr:colOff>152400</xdr:colOff>
      <xdr:row>79</xdr:row>
      <xdr:rowOff>83185</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627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7620</xdr:rowOff>
    </xdr:from>
    <xdr:ext cx="534670" cy="2584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8376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48,403</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60960</xdr:rowOff>
    </xdr:from>
    <xdr:to>
      <xdr:col>24</xdr:col>
      <xdr:colOff>152400</xdr:colOff>
      <xdr:row>70</xdr:row>
      <xdr:rowOff>60960</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06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20955</xdr:rowOff>
    </xdr:from>
    <xdr:to>
      <xdr:col>24</xdr:col>
      <xdr:colOff>63500</xdr:colOff>
      <xdr:row>79</xdr:row>
      <xdr:rowOff>39370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3797300" y="1356550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60325</xdr:rowOff>
    </xdr:from>
    <xdr:ext cx="469900" cy="259080"/>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32619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37465</xdr:rowOff>
    </xdr:from>
    <xdr:to>
      <xdr:col>24</xdr:col>
      <xdr:colOff>114300</xdr:colOff>
      <xdr:row>78</xdr:row>
      <xdr:rowOff>139065</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4445</xdr:rowOff>
    </xdr:from>
    <xdr:to>
      <xdr:col>19</xdr:col>
      <xdr:colOff>177800</xdr:colOff>
      <xdr:row>79</xdr:row>
      <xdr:rowOff>20955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908300" y="135489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155575</xdr:rowOff>
    </xdr:from>
    <xdr:to>
      <xdr:col>20</xdr:col>
      <xdr:colOff>38100</xdr:colOff>
      <xdr:row>78</xdr:row>
      <xdr:rowOff>86360</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102235</xdr:rowOff>
    </xdr:from>
    <xdr:ext cx="469265" cy="2584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350" y="131324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154940</xdr:rowOff>
    </xdr:from>
    <xdr:to>
      <xdr:col>15</xdr:col>
      <xdr:colOff>50800</xdr:colOff>
      <xdr:row>79</xdr:row>
      <xdr:rowOff>4445</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019300" y="135280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34290</xdr:rowOff>
    </xdr:from>
    <xdr:to>
      <xdr:col>15</xdr:col>
      <xdr:colOff>101600</xdr:colOff>
      <xdr:row>78</xdr:row>
      <xdr:rowOff>135890</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152400</xdr:rowOff>
    </xdr:from>
    <xdr:ext cx="469265" cy="259080"/>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350" y="13182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62230</xdr:rowOff>
    </xdr:from>
    <xdr:to>
      <xdr:col>10</xdr:col>
      <xdr:colOff>114300</xdr:colOff>
      <xdr:row>78</xdr:row>
      <xdr:rowOff>154940</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1130300" y="1343533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37465</xdr:rowOff>
    </xdr:from>
    <xdr:to>
      <xdr:col>10</xdr:col>
      <xdr:colOff>165100</xdr:colOff>
      <xdr:row>78</xdr:row>
      <xdr:rowOff>139065</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155575</xdr:rowOff>
    </xdr:from>
    <xdr:ext cx="469265" cy="2584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350" y="13185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168910</xdr:rowOff>
    </xdr:from>
    <xdr:to>
      <xdr:col>6</xdr:col>
      <xdr:colOff>38100</xdr:colOff>
      <xdr:row>78</xdr:row>
      <xdr:rowOff>99060</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3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115570</xdr:rowOff>
    </xdr:from>
    <xdr:ext cx="469265" cy="259080"/>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350" y="13145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160020</xdr:rowOff>
    </xdr:from>
    <xdr:to>
      <xdr:col>24</xdr:col>
      <xdr:colOff>114300</xdr:colOff>
      <xdr:row>79</xdr:row>
      <xdr:rowOff>90170</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74930</xdr:rowOff>
    </xdr:from>
    <xdr:ext cx="469900" cy="2584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448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141605</xdr:rowOff>
    </xdr:from>
    <xdr:to>
      <xdr:col>20</xdr:col>
      <xdr:colOff>38100</xdr:colOff>
      <xdr:row>79</xdr:row>
      <xdr:rowOff>71755</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63500</xdr:rowOff>
    </xdr:from>
    <xdr:ext cx="469265" cy="2584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350" y="13608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125095</xdr:rowOff>
    </xdr:from>
    <xdr:to>
      <xdr:col>15</xdr:col>
      <xdr:colOff>101600</xdr:colOff>
      <xdr:row>79</xdr:row>
      <xdr:rowOff>55245</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46355</xdr:rowOff>
    </xdr:from>
    <xdr:ext cx="469265" cy="259080"/>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350" y="135909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103505</xdr:rowOff>
    </xdr:from>
    <xdr:to>
      <xdr:col>10</xdr:col>
      <xdr:colOff>165100</xdr:colOff>
      <xdr:row>79</xdr:row>
      <xdr:rowOff>33655</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24765</xdr:rowOff>
    </xdr:from>
    <xdr:ext cx="469265" cy="259080"/>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350" y="13569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11430</xdr:rowOff>
    </xdr:from>
    <xdr:to>
      <xdr:col>6</xdr:col>
      <xdr:colOff>38100</xdr:colOff>
      <xdr:row>78</xdr:row>
      <xdr:rowOff>113030</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104140</xdr:rowOff>
    </xdr:from>
    <xdr:ext cx="469265" cy="259080"/>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350" y="13477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55245</xdr:rowOff>
    </xdr:from>
    <xdr:to>
      <xdr:col>24</xdr:col>
      <xdr:colOff>62865</xdr:colOff>
      <xdr:row>98</xdr:row>
      <xdr:rowOff>30480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485745"/>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34290</xdr:rowOff>
    </xdr:from>
    <xdr:ext cx="534670" cy="259080"/>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49,724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30480</xdr:rowOff>
    </xdr:from>
    <xdr:to>
      <xdr:col>24</xdr:col>
      <xdr:colOff>152400</xdr:colOff>
      <xdr:row>98</xdr:row>
      <xdr:rowOff>30480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683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1905</xdr:rowOff>
    </xdr:from>
    <xdr:ext cx="598805" cy="259080"/>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6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120,436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55245</xdr:rowOff>
    </xdr:from>
    <xdr:to>
      <xdr:col>24</xdr:col>
      <xdr:colOff>152400</xdr:colOff>
      <xdr:row>90</xdr:row>
      <xdr:rowOff>55245</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48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111760</xdr:rowOff>
    </xdr:from>
    <xdr:to>
      <xdr:col>24</xdr:col>
      <xdr:colOff>63500</xdr:colOff>
      <xdr:row>97</xdr:row>
      <xdr:rowOff>120650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399510"/>
          <a:ext cx="838200" cy="351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146050</xdr:rowOff>
    </xdr:from>
    <xdr:ext cx="534670" cy="2584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0909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123190</xdr:rowOff>
    </xdr:from>
    <xdr:to>
      <xdr:col>24</xdr:col>
      <xdr:colOff>114300</xdr:colOff>
      <xdr:row>95</xdr:row>
      <xdr:rowOff>53340</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2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120650</xdr:rowOff>
    </xdr:from>
    <xdr:to>
      <xdr:col>19</xdr:col>
      <xdr:colOff>177800</xdr:colOff>
      <xdr:row>97</xdr:row>
      <xdr:rowOff>138430</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7513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109855</xdr:rowOff>
    </xdr:from>
    <xdr:to>
      <xdr:col>20</xdr:col>
      <xdr:colOff>38100</xdr:colOff>
      <xdr:row>95</xdr:row>
      <xdr:rowOff>40640</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226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57150</xdr:rowOff>
    </xdr:from>
    <xdr:ext cx="534035" cy="259080"/>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29965" y="16002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138430</xdr:rowOff>
    </xdr:from>
    <xdr:to>
      <xdr:col>15</xdr:col>
      <xdr:colOff>50800</xdr:colOff>
      <xdr:row>98</xdr:row>
      <xdr:rowOff>38735</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76908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127635</xdr:rowOff>
    </xdr:from>
    <xdr:to>
      <xdr:col>15</xdr:col>
      <xdr:colOff>101600</xdr:colOff>
      <xdr:row>95</xdr:row>
      <xdr:rowOff>57785</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24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74930</xdr:rowOff>
    </xdr:from>
    <xdr:ext cx="534035" cy="2584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0965" y="16019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38735</xdr:rowOff>
    </xdr:from>
    <xdr:to>
      <xdr:col>10</xdr:col>
      <xdr:colOff>114300</xdr:colOff>
      <xdr:row>98</xdr:row>
      <xdr:rowOff>57785</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8408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26035</xdr:rowOff>
    </xdr:from>
    <xdr:to>
      <xdr:col>10</xdr:col>
      <xdr:colOff>165100</xdr:colOff>
      <xdr:row>95</xdr:row>
      <xdr:rowOff>127635</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3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144145</xdr:rowOff>
    </xdr:from>
    <xdr:ext cx="534035" cy="2584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1965" y="16088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93</xdr:row>
      <xdr:rowOff>149225</xdr:rowOff>
    </xdr:from>
    <xdr:to>
      <xdr:col>6</xdr:col>
      <xdr:colOff>38100</xdr:colOff>
      <xdr:row>94</xdr:row>
      <xdr:rowOff>79375</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09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92</xdr:row>
      <xdr:rowOff>95885</xdr:rowOff>
    </xdr:from>
    <xdr:ext cx="534035" cy="259080"/>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2965" y="15869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85,845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95</xdr:row>
      <xdr:rowOff>60960</xdr:rowOff>
    </xdr:from>
    <xdr:to>
      <xdr:col>24</xdr:col>
      <xdr:colOff>114300</xdr:colOff>
      <xdr:row>95</xdr:row>
      <xdr:rowOff>162560</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3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39370</xdr:rowOff>
    </xdr:from>
    <xdr:ext cx="534670" cy="259080"/>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32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72,483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69850</xdr:rowOff>
    </xdr:from>
    <xdr:to>
      <xdr:col>20</xdr:col>
      <xdr:colOff>38100</xdr:colOff>
      <xdr:row>97</xdr:row>
      <xdr:rowOff>171450</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7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162560</xdr:rowOff>
    </xdr:from>
    <xdr:ext cx="534035" cy="259080"/>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29965" y="16793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87630</xdr:rowOff>
    </xdr:from>
    <xdr:to>
      <xdr:col>15</xdr:col>
      <xdr:colOff>101600</xdr:colOff>
      <xdr:row>98</xdr:row>
      <xdr:rowOff>17780</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8890</xdr:rowOff>
    </xdr:from>
    <xdr:ext cx="534035" cy="2584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0965" y="16810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159385</xdr:rowOff>
    </xdr:from>
    <xdr:to>
      <xdr:col>10</xdr:col>
      <xdr:colOff>165100</xdr:colOff>
      <xdr:row>98</xdr:row>
      <xdr:rowOff>89535</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80645</xdr:rowOff>
    </xdr:from>
    <xdr:ext cx="534035" cy="259080"/>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1965" y="16882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49,289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6985</xdr:rowOff>
    </xdr:from>
    <xdr:to>
      <xdr:col>6</xdr:col>
      <xdr:colOff>38100</xdr:colOff>
      <xdr:row>98</xdr:row>
      <xdr:rowOff>109220</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99695</xdr:rowOff>
    </xdr:from>
    <xdr:ext cx="534035" cy="2584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2965" y="16901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4995" cy="2584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4995" cy="2584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4995" cy="2584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xmlns="" id="{00000000-0008-0000-0600-00001B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95885</xdr:rowOff>
    </xdr:from>
    <xdr:to>
      <xdr:col>54</xdr:col>
      <xdr:colOff>189865</xdr:colOff>
      <xdr:row>38</xdr:row>
      <xdr:rowOff>34925</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10475595" y="5582285"/>
          <a:ext cx="1270" cy="967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38735</xdr:rowOff>
    </xdr:from>
    <xdr:ext cx="534670" cy="259080"/>
    <xdr:sp macro="" textlink="">
      <xdr:nvSpPr>
        <xdr:cNvPr id="285" name="補助費等最小値テキスト">
          <a:extLst>
            <a:ext uri="{FF2B5EF4-FFF2-40B4-BE49-F238E27FC236}">
              <a16:creationId xmlns:a16="http://schemas.microsoft.com/office/drawing/2014/main" xmlns="" id="{00000000-0008-0000-0600-00001D010000}"/>
            </a:ext>
          </a:extLst>
        </xdr:cNvPr>
        <xdr:cNvSpPr txBox="1"/>
      </xdr:nvSpPr>
      <xdr:spPr>
        <a:xfrm>
          <a:off x="10528300" y="655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22,852</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34925</xdr:rowOff>
    </xdr:from>
    <xdr:to>
      <xdr:col>55</xdr:col>
      <xdr:colOff>88900</xdr:colOff>
      <xdr:row>38</xdr:row>
      <xdr:rowOff>34925</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655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42545</xdr:rowOff>
    </xdr:from>
    <xdr:ext cx="598805" cy="258445"/>
    <xdr:sp macro="" textlink="">
      <xdr:nvSpPr>
        <xdr:cNvPr id="287" name="補助費等最大値テキスト">
          <a:extLst>
            <a:ext uri="{FF2B5EF4-FFF2-40B4-BE49-F238E27FC236}">
              <a16:creationId xmlns:a16="http://schemas.microsoft.com/office/drawing/2014/main" xmlns="" id="{00000000-0008-0000-0600-00001F010000}"/>
            </a:ext>
          </a:extLst>
        </xdr:cNvPr>
        <xdr:cNvSpPr txBox="1"/>
      </xdr:nvSpPr>
      <xdr:spPr>
        <a:xfrm>
          <a:off x="10528300" y="53574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234,649</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95885</xdr:rowOff>
    </xdr:from>
    <xdr:to>
      <xdr:col>55</xdr:col>
      <xdr:colOff>88900</xdr:colOff>
      <xdr:row>32</xdr:row>
      <xdr:rowOff>95885</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5582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62230</xdr:rowOff>
    </xdr:from>
    <xdr:to>
      <xdr:col>55</xdr:col>
      <xdr:colOff>0</xdr:colOff>
      <xdr:row>37</xdr:row>
      <xdr:rowOff>66040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9639300" y="64058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635</xdr:rowOff>
    </xdr:from>
    <xdr:ext cx="534670" cy="259080"/>
    <xdr:sp macro="" textlink="">
      <xdr:nvSpPr>
        <xdr:cNvPr id="290" name="補助費等平均値テキスト">
          <a:extLst>
            <a:ext uri="{FF2B5EF4-FFF2-40B4-BE49-F238E27FC236}">
              <a16:creationId xmlns:a16="http://schemas.microsoft.com/office/drawing/2014/main" xmlns="" id="{00000000-0008-0000-0600-000022010000}"/>
            </a:ext>
          </a:extLst>
        </xdr:cNvPr>
        <xdr:cNvSpPr txBox="1"/>
      </xdr:nvSpPr>
      <xdr:spPr>
        <a:xfrm>
          <a:off x="10528300" y="6172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149225</xdr:rowOff>
    </xdr:from>
    <xdr:to>
      <xdr:col>55</xdr:col>
      <xdr:colOff>50800</xdr:colOff>
      <xdr:row>37</xdr:row>
      <xdr:rowOff>79375</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104267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66040</xdr:rowOff>
    </xdr:from>
    <xdr:to>
      <xdr:col>50</xdr:col>
      <xdr:colOff>114300</xdr:colOff>
      <xdr:row>37</xdr:row>
      <xdr:rowOff>114300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8750300" y="64096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162560</xdr:rowOff>
    </xdr:from>
    <xdr:to>
      <xdr:col>50</xdr:col>
      <xdr:colOff>165100</xdr:colOff>
      <xdr:row>37</xdr:row>
      <xdr:rowOff>92710</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109220</xdr:rowOff>
    </xdr:from>
    <xdr:ext cx="534035" cy="2584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9371965" y="6109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114300</xdr:rowOff>
    </xdr:from>
    <xdr:to>
      <xdr:col>45</xdr:col>
      <xdr:colOff>177800</xdr:colOff>
      <xdr:row>37</xdr:row>
      <xdr:rowOff>121285</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7861300" y="64579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166370</xdr:rowOff>
    </xdr:from>
    <xdr:to>
      <xdr:col>46</xdr:col>
      <xdr:colOff>38100</xdr:colOff>
      <xdr:row>37</xdr:row>
      <xdr:rowOff>96520</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8699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113030</xdr:rowOff>
    </xdr:from>
    <xdr:ext cx="534035" cy="259080"/>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8482965" y="6113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86360</xdr:rowOff>
    </xdr:from>
    <xdr:to>
      <xdr:col>41</xdr:col>
      <xdr:colOff>50800</xdr:colOff>
      <xdr:row>37</xdr:row>
      <xdr:rowOff>121285</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6972300" y="643001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0</xdr:rowOff>
    </xdr:from>
    <xdr:to>
      <xdr:col>41</xdr:col>
      <xdr:colOff>101600</xdr:colOff>
      <xdr:row>37</xdr:row>
      <xdr:rowOff>101600</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7810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118110</xdr:rowOff>
    </xdr:from>
    <xdr:ext cx="534035" cy="259080"/>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593965" y="6118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158750</xdr:rowOff>
    </xdr:from>
    <xdr:to>
      <xdr:col>36</xdr:col>
      <xdr:colOff>165100</xdr:colOff>
      <xdr:row>37</xdr:row>
      <xdr:rowOff>88900</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692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105410</xdr:rowOff>
    </xdr:from>
    <xdr:ext cx="534035" cy="259080"/>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04965" y="610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11430</xdr:rowOff>
    </xdr:from>
    <xdr:to>
      <xdr:col>55</xdr:col>
      <xdr:colOff>50800</xdr:colOff>
      <xdr:row>37</xdr:row>
      <xdr:rowOff>113030</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104267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161290</xdr:rowOff>
    </xdr:from>
    <xdr:ext cx="534670" cy="259080"/>
    <xdr:sp macro="" textlink="">
      <xdr:nvSpPr>
        <xdr:cNvPr id="309" name="補助費等該当値テキスト">
          <a:extLst>
            <a:ext uri="{FF2B5EF4-FFF2-40B4-BE49-F238E27FC236}">
              <a16:creationId xmlns:a16="http://schemas.microsoft.com/office/drawing/2014/main" xmlns="" id="{00000000-0008-0000-0600-000035010000}"/>
            </a:ext>
          </a:extLst>
        </xdr:cNvPr>
        <xdr:cNvSpPr txBox="1"/>
      </xdr:nvSpPr>
      <xdr:spPr>
        <a:xfrm>
          <a:off x="10528300" y="6333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15240</xdr:rowOff>
    </xdr:from>
    <xdr:to>
      <xdr:col>50</xdr:col>
      <xdr:colOff>165100</xdr:colOff>
      <xdr:row>37</xdr:row>
      <xdr:rowOff>116840</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95885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107950</xdr:rowOff>
    </xdr:from>
    <xdr:ext cx="534035" cy="259080"/>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371965" y="6451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63500</xdr:rowOff>
    </xdr:from>
    <xdr:to>
      <xdr:col>46</xdr:col>
      <xdr:colOff>38100</xdr:colOff>
      <xdr:row>37</xdr:row>
      <xdr:rowOff>165100</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8699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156210</xdr:rowOff>
    </xdr:from>
    <xdr:ext cx="534035" cy="2584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482965" y="6499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70485</xdr:rowOff>
    </xdr:from>
    <xdr:to>
      <xdr:col>41</xdr:col>
      <xdr:colOff>101600</xdr:colOff>
      <xdr:row>38</xdr:row>
      <xdr:rowOff>635</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78105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163195</xdr:rowOff>
    </xdr:from>
    <xdr:ext cx="534035" cy="259080"/>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93965" y="6506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35560</xdr:rowOff>
    </xdr:from>
    <xdr:to>
      <xdr:col>36</xdr:col>
      <xdr:colOff>165100</xdr:colOff>
      <xdr:row>37</xdr:row>
      <xdr:rowOff>137160</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6921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128905</xdr:rowOff>
    </xdr:from>
    <xdr:ext cx="534035" cy="259080"/>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704965" y="6472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995" cy="2584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995" cy="2584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995" cy="2584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xmlns="" id="{00000000-0008-0000-0600-000052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151130</xdr:rowOff>
    </xdr:from>
    <xdr:to>
      <xdr:col>54</xdr:col>
      <xdr:colOff>189865</xdr:colOff>
      <xdr:row>58</xdr:row>
      <xdr:rowOff>104140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flipV="1">
          <a:off x="10475595" y="87236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107950</xdr:rowOff>
    </xdr:from>
    <xdr:ext cx="534670" cy="259080"/>
    <xdr:sp macro="" textlink="">
      <xdr:nvSpPr>
        <xdr:cNvPr id="340" name="普通建設事業費最小値テキスト">
          <a:extLst>
            <a:ext uri="{FF2B5EF4-FFF2-40B4-BE49-F238E27FC236}">
              <a16:creationId xmlns:a16="http://schemas.microsoft.com/office/drawing/2014/main" xmlns="" id="{00000000-0008-0000-0600-000054010000}"/>
            </a:ext>
          </a:extLst>
        </xdr:cNvPr>
        <xdr:cNvSpPr txBox="1"/>
      </xdr:nvSpPr>
      <xdr:spPr>
        <a:xfrm>
          <a:off x="10528300" y="10052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15,693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104140</xdr:rowOff>
    </xdr:from>
    <xdr:to>
      <xdr:col>55</xdr:col>
      <xdr:colOff>88900</xdr:colOff>
      <xdr:row>58</xdr:row>
      <xdr:rowOff>104140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1004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97790</xdr:rowOff>
    </xdr:from>
    <xdr:ext cx="598805" cy="258445"/>
    <xdr:sp macro="" textlink="">
      <xdr:nvSpPr>
        <xdr:cNvPr id="342" name="普通建設事業費最大値テキスト">
          <a:extLst>
            <a:ext uri="{FF2B5EF4-FFF2-40B4-BE49-F238E27FC236}">
              <a16:creationId xmlns:a16="http://schemas.microsoft.com/office/drawing/2014/main" xmlns="" id="{00000000-0008-0000-0600-000056010000}"/>
            </a:ext>
          </a:extLst>
        </xdr:cNvPr>
        <xdr:cNvSpPr txBox="1"/>
      </xdr:nvSpPr>
      <xdr:spPr>
        <a:xfrm>
          <a:off x="10528300" y="8498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595,112</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151130</xdr:rowOff>
    </xdr:from>
    <xdr:to>
      <xdr:col>55</xdr:col>
      <xdr:colOff>88900</xdr:colOff>
      <xdr:row>50</xdr:row>
      <xdr:rowOff>151130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872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132715</xdr:rowOff>
    </xdr:from>
    <xdr:to>
      <xdr:col>55</xdr:col>
      <xdr:colOff>0</xdr:colOff>
      <xdr:row>58</xdr:row>
      <xdr:rowOff>96520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9639300" y="9905365"/>
          <a:ext cx="8382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123825</xdr:rowOff>
    </xdr:from>
    <xdr:ext cx="534670" cy="258445"/>
    <xdr:sp macro="" textlink="">
      <xdr:nvSpPr>
        <xdr:cNvPr id="345" name="普通建設事業費平均値テキスト">
          <a:extLst>
            <a:ext uri="{FF2B5EF4-FFF2-40B4-BE49-F238E27FC236}">
              <a16:creationId xmlns:a16="http://schemas.microsoft.com/office/drawing/2014/main" xmlns="" id="{00000000-0008-0000-0600-000059010000}"/>
            </a:ext>
          </a:extLst>
        </xdr:cNvPr>
        <xdr:cNvSpPr txBox="1"/>
      </xdr:nvSpPr>
      <xdr:spPr>
        <a:xfrm>
          <a:off x="10528300" y="97250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100965</xdr:rowOff>
    </xdr:from>
    <xdr:to>
      <xdr:col>55</xdr:col>
      <xdr:colOff>50800</xdr:colOff>
      <xdr:row>58</xdr:row>
      <xdr:rowOff>31115</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104267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104140</xdr:rowOff>
    </xdr:from>
    <xdr:to>
      <xdr:col>50</xdr:col>
      <xdr:colOff>114300</xdr:colOff>
      <xdr:row>57</xdr:row>
      <xdr:rowOff>132715</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8750300" y="987679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104140</xdr:rowOff>
    </xdr:from>
    <xdr:to>
      <xdr:col>50</xdr:col>
      <xdr:colOff>165100</xdr:colOff>
      <xdr:row>58</xdr:row>
      <xdr:rowOff>34290</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9588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25400</xdr:rowOff>
    </xdr:from>
    <xdr:ext cx="534035" cy="259080"/>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9371965" y="9969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90170</xdr:rowOff>
    </xdr:from>
    <xdr:to>
      <xdr:col>45</xdr:col>
      <xdr:colOff>177800</xdr:colOff>
      <xdr:row>57</xdr:row>
      <xdr:rowOff>104140</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7861300" y="98628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109855</xdr:rowOff>
    </xdr:from>
    <xdr:to>
      <xdr:col>46</xdr:col>
      <xdr:colOff>38100</xdr:colOff>
      <xdr:row>58</xdr:row>
      <xdr:rowOff>40640</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8699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31115</xdr:rowOff>
    </xdr:from>
    <xdr:ext cx="534035" cy="2584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8482965" y="9975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169545</xdr:rowOff>
    </xdr:from>
    <xdr:to>
      <xdr:col>41</xdr:col>
      <xdr:colOff>50800</xdr:colOff>
      <xdr:row>57</xdr:row>
      <xdr:rowOff>90170</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6972300" y="977074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73660</xdr:rowOff>
    </xdr:from>
    <xdr:to>
      <xdr:col>41</xdr:col>
      <xdr:colOff>101600</xdr:colOff>
      <xdr:row>58</xdr:row>
      <xdr:rowOff>3810</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7810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166370</xdr:rowOff>
    </xdr:from>
    <xdr:ext cx="534035" cy="2584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7593965" y="9939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16510</xdr:rowOff>
    </xdr:from>
    <xdr:to>
      <xdr:col>36</xdr:col>
      <xdr:colOff>165100</xdr:colOff>
      <xdr:row>57</xdr:row>
      <xdr:rowOff>118110</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6921500" y="97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109220</xdr:rowOff>
    </xdr:from>
    <xdr:ext cx="598170" cy="2584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6672580" y="9881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106,614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45720</xdr:rowOff>
    </xdr:from>
    <xdr:to>
      <xdr:col>55</xdr:col>
      <xdr:colOff>50800</xdr:colOff>
      <xdr:row>58</xdr:row>
      <xdr:rowOff>147320</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104267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132080</xdr:rowOff>
    </xdr:from>
    <xdr:ext cx="534670" cy="258445"/>
    <xdr:sp macro="" textlink="">
      <xdr:nvSpPr>
        <xdr:cNvPr id="364" name="普通建設事業費該当値テキスト">
          <a:extLst>
            <a:ext uri="{FF2B5EF4-FFF2-40B4-BE49-F238E27FC236}">
              <a16:creationId xmlns:a16="http://schemas.microsoft.com/office/drawing/2014/main" xmlns="" id="{00000000-0008-0000-0600-00006C010000}"/>
            </a:ext>
          </a:extLst>
        </xdr:cNvPr>
        <xdr:cNvSpPr txBox="1"/>
      </xdr:nvSpPr>
      <xdr:spPr>
        <a:xfrm>
          <a:off x="10528300" y="9904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81915</xdr:rowOff>
    </xdr:from>
    <xdr:to>
      <xdr:col>50</xdr:col>
      <xdr:colOff>165100</xdr:colOff>
      <xdr:row>58</xdr:row>
      <xdr:rowOff>12065</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95885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29210</xdr:rowOff>
    </xdr:from>
    <xdr:ext cx="534035" cy="2584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371965" y="9630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53340</xdr:rowOff>
    </xdr:from>
    <xdr:to>
      <xdr:col>46</xdr:col>
      <xdr:colOff>38100</xdr:colOff>
      <xdr:row>57</xdr:row>
      <xdr:rowOff>154940</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86995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171450</xdr:rowOff>
    </xdr:from>
    <xdr:ext cx="534035" cy="259080"/>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482965" y="9601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39370</xdr:rowOff>
    </xdr:from>
    <xdr:to>
      <xdr:col>41</xdr:col>
      <xdr:colOff>101600</xdr:colOff>
      <xdr:row>57</xdr:row>
      <xdr:rowOff>140970</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78105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157480</xdr:rowOff>
    </xdr:from>
    <xdr:ext cx="534035" cy="2584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593965" y="9587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118745</xdr:rowOff>
    </xdr:from>
    <xdr:to>
      <xdr:col>36</xdr:col>
      <xdr:colOff>165100</xdr:colOff>
      <xdr:row>57</xdr:row>
      <xdr:rowOff>48895</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69215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65405</xdr:rowOff>
    </xdr:from>
    <xdr:ext cx="598170" cy="2584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672580" y="9495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4995" cy="2584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995" cy="2584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995" cy="2584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xmlns="" id="{00000000-0008-0000-0600-000089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157480</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flipV="1">
          <a:off x="10475595" y="12330430"/>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147320</xdr:rowOff>
    </xdr:from>
    <xdr:ext cx="249555" cy="259080"/>
    <xdr:sp macro="" textlink="">
      <xdr:nvSpPr>
        <xdr:cNvPr id="395" name="普通建設事業費 （ うち新規整備　）最小値テキスト">
          <a:extLst>
            <a:ext uri="{FF2B5EF4-FFF2-40B4-BE49-F238E27FC236}">
              <a16:creationId xmlns:a16="http://schemas.microsoft.com/office/drawing/2014/main" xmlns="" id="{00000000-0008-0000-0600-00008B010000}"/>
            </a:ext>
          </a:extLst>
        </xdr:cNvPr>
        <xdr:cNvSpPr txBox="1"/>
      </xdr:nvSpPr>
      <xdr:spPr>
        <a:xfrm>
          <a:off x="10528300" y="13520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104140</xdr:rowOff>
    </xdr:from>
    <xdr:ext cx="598805" cy="259080"/>
    <xdr:sp macro="" textlink="">
      <xdr:nvSpPr>
        <xdr:cNvPr id="397" name="普通建設事業費 （ うち新規整備　）最大値テキスト">
          <a:extLst>
            <a:ext uri="{FF2B5EF4-FFF2-40B4-BE49-F238E27FC236}">
              <a16:creationId xmlns:a16="http://schemas.microsoft.com/office/drawing/2014/main" xmlns="" id="{00000000-0008-0000-0600-00008D010000}"/>
            </a:ext>
          </a:extLst>
        </xdr:cNvPr>
        <xdr:cNvSpPr txBox="1"/>
      </xdr:nvSpPr>
      <xdr:spPr>
        <a:xfrm>
          <a:off x="10528300" y="12105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517,130</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157480</xdr:rowOff>
    </xdr:from>
    <xdr:to>
      <xdr:col>55</xdr:col>
      <xdr:colOff>88900</xdr:colOff>
      <xdr:row>71</xdr:row>
      <xdr:rowOff>157480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233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153670</xdr:rowOff>
    </xdr:from>
    <xdr:to>
      <xdr:col>55</xdr:col>
      <xdr:colOff>0</xdr:colOff>
      <xdr:row>78</xdr:row>
      <xdr:rowOff>124460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9639300" y="13355320"/>
          <a:ext cx="8382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64770</xdr:rowOff>
    </xdr:from>
    <xdr:ext cx="534670" cy="258445"/>
    <xdr:sp macro="" textlink="">
      <xdr:nvSpPr>
        <xdr:cNvPr id="400" name="普通建設事業費 （ うち新規整備　）平均値テキスト">
          <a:extLst>
            <a:ext uri="{FF2B5EF4-FFF2-40B4-BE49-F238E27FC236}">
              <a16:creationId xmlns:a16="http://schemas.microsoft.com/office/drawing/2014/main" xmlns="" id="{00000000-0008-0000-0600-000090010000}"/>
            </a:ext>
          </a:extLst>
        </xdr:cNvPr>
        <xdr:cNvSpPr txBox="1"/>
      </xdr:nvSpPr>
      <xdr:spPr>
        <a:xfrm>
          <a:off x="10528300" y="132664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41910</xdr:rowOff>
    </xdr:from>
    <xdr:to>
      <xdr:col>55</xdr:col>
      <xdr:colOff>50800</xdr:colOff>
      <xdr:row>78</xdr:row>
      <xdr:rowOff>143510</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104267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153670</xdr:rowOff>
    </xdr:from>
    <xdr:to>
      <xdr:col>50</xdr:col>
      <xdr:colOff>114300</xdr:colOff>
      <xdr:row>78</xdr:row>
      <xdr:rowOff>15240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8750300" y="133553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34290</xdr:rowOff>
    </xdr:from>
    <xdr:to>
      <xdr:col>50</xdr:col>
      <xdr:colOff>165100</xdr:colOff>
      <xdr:row>78</xdr:row>
      <xdr:rowOff>135890</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9588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127000</xdr:rowOff>
    </xdr:from>
    <xdr:ext cx="534035" cy="259080"/>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9371965" y="13500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143510</xdr:rowOff>
    </xdr:from>
    <xdr:to>
      <xdr:col>45</xdr:col>
      <xdr:colOff>177800</xdr:colOff>
      <xdr:row>78</xdr:row>
      <xdr:rowOff>15240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7861300" y="133451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39370</xdr:rowOff>
    </xdr:from>
    <xdr:to>
      <xdr:col>46</xdr:col>
      <xdr:colOff>38100</xdr:colOff>
      <xdr:row>78</xdr:row>
      <xdr:rowOff>140970</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8699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132080</xdr:rowOff>
    </xdr:from>
    <xdr:ext cx="534035" cy="2584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8482965" y="13505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45720</xdr:rowOff>
    </xdr:from>
    <xdr:to>
      <xdr:col>41</xdr:col>
      <xdr:colOff>50800</xdr:colOff>
      <xdr:row>77</xdr:row>
      <xdr:rowOff>143510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6972300" y="1324737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167005</xdr:rowOff>
    </xdr:from>
    <xdr:to>
      <xdr:col>41</xdr:col>
      <xdr:colOff>101600</xdr:colOff>
      <xdr:row>78</xdr:row>
      <xdr:rowOff>97790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7810500" y="13368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88265</xdr:rowOff>
    </xdr:from>
    <xdr:ext cx="534035" cy="2584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7593965" y="13461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140970</xdr:rowOff>
    </xdr:from>
    <xdr:to>
      <xdr:col>36</xdr:col>
      <xdr:colOff>165100</xdr:colOff>
      <xdr:row>78</xdr:row>
      <xdr:rowOff>71120</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69215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62230</xdr:rowOff>
    </xdr:from>
    <xdr:ext cx="534035" cy="259080"/>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6704965" y="13435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73660</xdr:rowOff>
    </xdr:from>
    <xdr:to>
      <xdr:col>55</xdr:col>
      <xdr:colOff>50800</xdr:colOff>
      <xdr:row>79</xdr:row>
      <xdr:rowOff>3810</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10426700" y="134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20320</xdr:rowOff>
    </xdr:from>
    <xdr:ext cx="469900" cy="258445"/>
    <xdr:sp macro="" textlink="">
      <xdr:nvSpPr>
        <xdr:cNvPr id="419" name="普通建設事業費 （ うち新規整備　）該当値テキスト">
          <a:extLst>
            <a:ext uri="{FF2B5EF4-FFF2-40B4-BE49-F238E27FC236}">
              <a16:creationId xmlns:a16="http://schemas.microsoft.com/office/drawing/2014/main" xmlns="" id="{00000000-0008-0000-0600-0000A3010000}"/>
            </a:ext>
          </a:extLst>
        </xdr:cNvPr>
        <xdr:cNvSpPr txBox="1"/>
      </xdr:nvSpPr>
      <xdr:spPr>
        <a:xfrm>
          <a:off x="10528300" y="13393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102870</xdr:rowOff>
    </xdr:from>
    <xdr:to>
      <xdr:col>50</xdr:col>
      <xdr:colOff>165100</xdr:colOff>
      <xdr:row>78</xdr:row>
      <xdr:rowOff>33020</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95885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49530</xdr:rowOff>
    </xdr:from>
    <xdr:ext cx="534035" cy="259080"/>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371965" y="13079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135890</xdr:rowOff>
    </xdr:from>
    <xdr:to>
      <xdr:col>46</xdr:col>
      <xdr:colOff>38100</xdr:colOff>
      <xdr:row>78</xdr:row>
      <xdr:rowOff>66040</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86995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82550</xdr:rowOff>
    </xdr:from>
    <xdr:ext cx="534035" cy="259080"/>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482965" y="13112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92710</xdr:rowOff>
    </xdr:from>
    <xdr:to>
      <xdr:col>41</xdr:col>
      <xdr:colOff>101600</xdr:colOff>
      <xdr:row>78</xdr:row>
      <xdr:rowOff>22860</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7810500" y="132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39370</xdr:rowOff>
    </xdr:from>
    <xdr:ext cx="534035" cy="259080"/>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593965" y="13069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166370</xdr:rowOff>
    </xdr:from>
    <xdr:to>
      <xdr:col>36</xdr:col>
      <xdr:colOff>165100</xdr:colOff>
      <xdr:row>77</xdr:row>
      <xdr:rowOff>96520</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6921500" y="131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75</xdr:row>
      <xdr:rowOff>113665</xdr:rowOff>
    </xdr:from>
    <xdr:ext cx="598170" cy="2584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672580" y="129724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8285" cy="2584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355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4995" cy="2584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46990</xdr:rowOff>
    </xdr:from>
    <xdr:to>
      <xdr:col>54</xdr:col>
      <xdr:colOff>189865</xdr:colOff>
      <xdr:row>97</xdr:row>
      <xdr:rowOff>147955</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648940"/>
          <a:ext cx="1270" cy="1129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152400</xdr:rowOff>
    </xdr:from>
    <xdr:ext cx="469900" cy="259080"/>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6783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8,502</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147955</xdr:rowOff>
    </xdr:from>
    <xdr:to>
      <xdr:col>55</xdr:col>
      <xdr:colOff>88900</xdr:colOff>
      <xdr:row>97</xdr:row>
      <xdr:rowOff>147955</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677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165100</xdr:rowOff>
    </xdr:from>
    <xdr:ext cx="598805" cy="259080"/>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424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206,197</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46990</xdr:rowOff>
    </xdr:from>
    <xdr:to>
      <xdr:col>55</xdr:col>
      <xdr:colOff>88900</xdr:colOff>
      <xdr:row>91</xdr:row>
      <xdr:rowOff>46990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648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147955</xdr:rowOff>
    </xdr:from>
    <xdr:to>
      <xdr:col>55</xdr:col>
      <xdr:colOff>0</xdr:colOff>
      <xdr:row>97</xdr:row>
      <xdr:rowOff>159385</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9639300" y="1677860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123190</xdr:rowOff>
    </xdr:from>
    <xdr:ext cx="534670" cy="2584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4109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99695</xdr:rowOff>
    </xdr:from>
    <xdr:to>
      <xdr:col>55</xdr:col>
      <xdr:colOff>50800</xdr:colOff>
      <xdr:row>97</xdr:row>
      <xdr:rowOff>29845</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104267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138430</xdr:rowOff>
    </xdr:from>
    <xdr:to>
      <xdr:col>50</xdr:col>
      <xdr:colOff>114300</xdr:colOff>
      <xdr:row>97</xdr:row>
      <xdr:rowOff>159385</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8750300" y="1676908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128905</xdr:rowOff>
    </xdr:from>
    <xdr:to>
      <xdr:col>50</xdr:col>
      <xdr:colOff>165100</xdr:colOff>
      <xdr:row>97</xdr:row>
      <xdr:rowOff>59055</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9588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75565</xdr:rowOff>
    </xdr:from>
    <xdr:ext cx="534035" cy="2584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71965" y="16363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138430</xdr:rowOff>
    </xdr:from>
    <xdr:to>
      <xdr:col>45</xdr:col>
      <xdr:colOff>177800</xdr:colOff>
      <xdr:row>98</xdr:row>
      <xdr:rowOff>20320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7861300" y="167690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128905</xdr:rowOff>
    </xdr:from>
    <xdr:to>
      <xdr:col>46</xdr:col>
      <xdr:colOff>38100</xdr:colOff>
      <xdr:row>97</xdr:row>
      <xdr:rowOff>59055</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8699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75565</xdr:rowOff>
    </xdr:from>
    <xdr:ext cx="534035" cy="2584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82965" y="16363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123825</xdr:rowOff>
    </xdr:from>
    <xdr:to>
      <xdr:col>41</xdr:col>
      <xdr:colOff>50800</xdr:colOff>
      <xdr:row>98</xdr:row>
      <xdr:rowOff>20320</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6972300" y="1675447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155575</xdr:rowOff>
    </xdr:from>
    <xdr:to>
      <xdr:col>41</xdr:col>
      <xdr:colOff>101600</xdr:colOff>
      <xdr:row>97</xdr:row>
      <xdr:rowOff>86360</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7810500" y="16614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102235</xdr:rowOff>
    </xdr:from>
    <xdr:ext cx="534035" cy="2584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7593965" y="16389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110490</xdr:rowOff>
    </xdr:from>
    <xdr:to>
      <xdr:col>36</xdr:col>
      <xdr:colOff>165100</xdr:colOff>
      <xdr:row>97</xdr:row>
      <xdr:rowOff>40640</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69215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57150</xdr:rowOff>
    </xdr:from>
    <xdr:ext cx="534035" cy="259080"/>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6704965" y="16344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97790</xdr:rowOff>
    </xdr:from>
    <xdr:to>
      <xdr:col>55</xdr:col>
      <xdr:colOff>50800</xdr:colOff>
      <xdr:row>98</xdr:row>
      <xdr:rowOff>27305</xdr:rowOff>
    </xdr:to>
    <xdr:sp macro="" textlink="">
      <xdr:nvSpPr>
        <xdr:cNvPr id="471" name="楕円 470">
          <a:extLst>
            <a:ext uri="{FF2B5EF4-FFF2-40B4-BE49-F238E27FC236}">
              <a16:creationId xmlns:a16="http://schemas.microsoft.com/office/drawing/2014/main" xmlns="" id="{00000000-0008-0000-0600-0000D7010000}"/>
            </a:ext>
          </a:extLst>
        </xdr:cNvPr>
        <xdr:cNvSpPr/>
      </xdr:nvSpPr>
      <xdr:spPr>
        <a:xfrm>
          <a:off x="10426700" y="16728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12700</xdr:rowOff>
    </xdr:from>
    <xdr:ext cx="469900" cy="259080"/>
    <xdr:sp macro="" textlink="">
      <xdr:nvSpPr>
        <xdr:cNvPr id="472" name="普通建設事業費 （ うち更新整備　）該当値テキスト">
          <a:extLst>
            <a:ext uri="{FF2B5EF4-FFF2-40B4-BE49-F238E27FC236}">
              <a16:creationId xmlns:a16="http://schemas.microsoft.com/office/drawing/2014/main" xmlns="" id="{00000000-0008-0000-0600-0000D8010000}"/>
            </a:ext>
          </a:extLst>
        </xdr:cNvPr>
        <xdr:cNvSpPr txBox="1"/>
      </xdr:nvSpPr>
      <xdr:spPr>
        <a:xfrm>
          <a:off x="10528300" y="16643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109220</xdr:rowOff>
    </xdr:from>
    <xdr:to>
      <xdr:col>50</xdr:col>
      <xdr:colOff>165100</xdr:colOff>
      <xdr:row>98</xdr:row>
      <xdr:rowOff>38735</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9588500" y="16739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98</xdr:row>
      <xdr:rowOff>30480</xdr:rowOff>
    </xdr:from>
    <xdr:ext cx="469265" cy="2584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04350" y="16832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87630</xdr:rowOff>
    </xdr:from>
    <xdr:to>
      <xdr:col>46</xdr:col>
      <xdr:colOff>38100</xdr:colOff>
      <xdr:row>98</xdr:row>
      <xdr:rowOff>17780</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86995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9525</xdr:rowOff>
    </xdr:from>
    <xdr:ext cx="534035" cy="2584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482965" y="16811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140970</xdr:rowOff>
    </xdr:from>
    <xdr:to>
      <xdr:col>41</xdr:col>
      <xdr:colOff>101600</xdr:colOff>
      <xdr:row>98</xdr:row>
      <xdr:rowOff>71120</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7810500" y="167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98</xdr:row>
      <xdr:rowOff>62230</xdr:rowOff>
    </xdr:from>
    <xdr:ext cx="378460" cy="259080"/>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2070" y="168643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73025</xdr:rowOff>
    </xdr:from>
    <xdr:to>
      <xdr:col>36</xdr:col>
      <xdr:colOff>165100</xdr:colOff>
      <xdr:row>98</xdr:row>
      <xdr:rowOff>3175</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69215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166370</xdr:rowOff>
    </xdr:from>
    <xdr:ext cx="534035" cy="2584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04965" y="16797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xmlns="" id="{00000000-0008-0000-0600-0000F7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140335</xdr:rowOff>
    </xdr:from>
    <xdr:to>
      <xdr:col>85</xdr:col>
      <xdr:colOff>126365</xdr:colOff>
      <xdr:row>39</xdr:row>
      <xdr:rowOff>44450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flipV="1">
          <a:off x="16317595" y="5283835"/>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5" name="災害復旧事業費最小値テキスト">
          <a:extLst>
            <a:ext uri="{FF2B5EF4-FFF2-40B4-BE49-F238E27FC236}">
              <a16:creationId xmlns:a16="http://schemas.microsoft.com/office/drawing/2014/main" xmlns="" id="{00000000-0008-0000-0600-0000F901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86995</xdr:rowOff>
    </xdr:from>
    <xdr:ext cx="534670" cy="258445"/>
    <xdr:sp macro="" textlink="">
      <xdr:nvSpPr>
        <xdr:cNvPr id="507" name="災害復旧事業費最大値テキスト">
          <a:extLst>
            <a:ext uri="{FF2B5EF4-FFF2-40B4-BE49-F238E27FC236}">
              <a16:creationId xmlns:a16="http://schemas.microsoft.com/office/drawing/2014/main" xmlns="" id="{00000000-0008-0000-0600-0000FB010000}"/>
            </a:ext>
          </a:extLst>
        </xdr:cNvPr>
        <xdr:cNvSpPr txBox="1"/>
      </xdr:nvSpPr>
      <xdr:spPr>
        <a:xfrm>
          <a:off x="16370300" y="5059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75,972</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140335</xdr:rowOff>
    </xdr:from>
    <xdr:to>
      <xdr:col>86</xdr:col>
      <xdr:colOff>25400</xdr:colOff>
      <xdr:row>30</xdr:row>
      <xdr:rowOff>140335</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6230600" y="528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43180</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5481300" y="67297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80010</xdr:rowOff>
    </xdr:from>
    <xdr:ext cx="469900" cy="259080"/>
    <xdr:sp macro="" textlink="">
      <xdr:nvSpPr>
        <xdr:cNvPr id="510" name="災害復旧事業費平均値テキスト">
          <a:extLst>
            <a:ext uri="{FF2B5EF4-FFF2-40B4-BE49-F238E27FC236}">
              <a16:creationId xmlns:a16="http://schemas.microsoft.com/office/drawing/2014/main" xmlns="" id="{00000000-0008-0000-0600-0000FE010000}"/>
            </a:ext>
          </a:extLst>
        </xdr:cNvPr>
        <xdr:cNvSpPr txBox="1"/>
      </xdr:nvSpPr>
      <xdr:spPr>
        <a:xfrm>
          <a:off x="16370300" y="6423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57150</xdr:rowOff>
    </xdr:from>
    <xdr:to>
      <xdr:col>85</xdr:col>
      <xdr:colOff>177800</xdr:colOff>
      <xdr:row>38</xdr:row>
      <xdr:rowOff>158750</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62687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43180</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4592300" y="6729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78105</xdr:rowOff>
    </xdr:from>
    <xdr:to>
      <xdr:col>81</xdr:col>
      <xdr:colOff>101600</xdr:colOff>
      <xdr:row>39</xdr:row>
      <xdr:rowOff>8255</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5430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24765</xdr:rowOff>
    </xdr:from>
    <xdr:ext cx="469265" cy="259080"/>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5246350" y="6368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39370</xdr:rowOff>
    </xdr:from>
    <xdr:to>
      <xdr:col>76</xdr:col>
      <xdr:colOff>114300</xdr:colOff>
      <xdr:row>39</xdr:row>
      <xdr:rowOff>44450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3703300" y="6725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127635</xdr:rowOff>
    </xdr:from>
    <xdr:to>
      <xdr:col>76</xdr:col>
      <xdr:colOff>165100</xdr:colOff>
      <xdr:row>39</xdr:row>
      <xdr:rowOff>57785</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4541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74930</xdr:rowOff>
    </xdr:from>
    <xdr:ext cx="469265" cy="2584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4357350" y="6418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38735</xdr:rowOff>
    </xdr:from>
    <xdr:to>
      <xdr:col>71</xdr:col>
      <xdr:colOff>177800</xdr:colOff>
      <xdr:row>39</xdr:row>
      <xdr:rowOff>39370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2814300" y="67252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109220</xdr:rowOff>
    </xdr:from>
    <xdr:to>
      <xdr:col>72</xdr:col>
      <xdr:colOff>38100</xdr:colOff>
      <xdr:row>39</xdr:row>
      <xdr:rowOff>39370</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365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55880</xdr:rowOff>
    </xdr:from>
    <xdr:ext cx="469265" cy="259080"/>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3468350" y="6399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10795</xdr:rowOff>
    </xdr:from>
    <xdr:to>
      <xdr:col>67</xdr:col>
      <xdr:colOff>101600</xdr:colOff>
      <xdr:row>38</xdr:row>
      <xdr:rowOff>112395</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2763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128905</xdr:rowOff>
    </xdr:from>
    <xdr:ext cx="469265" cy="259080"/>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579350" y="6301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a:extLst>
            <a:ext uri="{FF2B5EF4-FFF2-40B4-BE49-F238E27FC236}">
              <a16:creationId xmlns:a16="http://schemas.microsoft.com/office/drawing/2014/main" xmlns="" id="{00000000-0008-0000-0600-00001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29" name="災害復旧事業費該当値テキスト">
          <a:extLst>
            <a:ext uri="{FF2B5EF4-FFF2-40B4-BE49-F238E27FC236}">
              <a16:creationId xmlns:a16="http://schemas.microsoft.com/office/drawing/2014/main" xmlns="" id="{00000000-0008-0000-0600-000011020000}"/>
            </a:ext>
          </a:extLst>
        </xdr:cNvPr>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163830</xdr:rowOff>
    </xdr:from>
    <xdr:to>
      <xdr:col>81</xdr:col>
      <xdr:colOff>101600</xdr:colOff>
      <xdr:row>39</xdr:row>
      <xdr:rowOff>93980</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5430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39</xdr:row>
      <xdr:rowOff>85090</xdr:rowOff>
    </xdr:from>
    <xdr:ext cx="313690" cy="259080"/>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324455" y="6771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8920" cy="2584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6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160020</xdr:rowOff>
    </xdr:from>
    <xdr:to>
      <xdr:col>72</xdr:col>
      <xdr:colOff>38100</xdr:colOff>
      <xdr:row>39</xdr:row>
      <xdr:rowOff>90170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3652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81280</xdr:rowOff>
    </xdr:from>
    <xdr:ext cx="378460" cy="259080"/>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4070" y="6767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159385</xdr:rowOff>
    </xdr:from>
    <xdr:to>
      <xdr:col>67</xdr:col>
      <xdr:colOff>101600</xdr:colOff>
      <xdr:row>39</xdr:row>
      <xdr:rowOff>89535</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2763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80645</xdr:rowOff>
    </xdr:from>
    <xdr:ext cx="378460" cy="259080"/>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625070" y="6767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8285" cy="2584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55</xdr:row>
      <xdr:rowOff>54610</xdr:rowOff>
    </xdr:from>
    <xdr:ext cx="248285" cy="2584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197080" y="94843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52</xdr:row>
      <xdr:rowOff>111760</xdr:rowOff>
    </xdr:from>
    <xdr:ext cx="248285" cy="2584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97080" y="90271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49</xdr:row>
      <xdr:rowOff>168910</xdr:rowOff>
    </xdr:from>
    <xdr:ext cx="248285" cy="2584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080" y="85699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126365</xdr:colOff>
      <xdr:row>58</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317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10160</xdr:rowOff>
    </xdr:from>
    <xdr:ext cx="249555" cy="259080"/>
    <xdr:sp macro="" textlink="">
      <xdr:nvSpPr>
        <xdr:cNvPr id="560" name="失業対策事業費最小値テキスト">
          <a:extLst>
            <a:ext uri="{FF2B5EF4-FFF2-40B4-BE49-F238E27FC236}">
              <a16:creationId xmlns:a16="http://schemas.microsoft.com/office/drawing/2014/main" xmlns="" id="{00000000-0008-0000-0600-000030020000}"/>
            </a:ext>
          </a:extLst>
        </xdr:cNvPr>
        <xdr:cNvSpPr txBox="1"/>
      </xdr:nvSpPr>
      <xdr:spPr>
        <a:xfrm>
          <a:off x="16370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10160</xdr:rowOff>
    </xdr:from>
    <xdr:ext cx="249555" cy="259080"/>
    <xdr:sp macro="" textlink="">
      <xdr:nvSpPr>
        <xdr:cNvPr id="562" name="失業対策事業費最大値テキスト">
          <a:extLst>
            <a:ext uri="{FF2B5EF4-FFF2-40B4-BE49-F238E27FC236}">
              <a16:creationId xmlns:a16="http://schemas.microsoft.com/office/drawing/2014/main" xmlns="" id="{00000000-0008-0000-0600-000032020000}"/>
            </a:ext>
          </a:extLst>
        </xdr:cNvPr>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67310</xdr:rowOff>
    </xdr:from>
    <xdr:ext cx="249555" cy="259080"/>
    <xdr:sp macro="" textlink="">
      <xdr:nvSpPr>
        <xdr:cNvPr id="565" name="失業対策事業費平均値テキスト">
          <a:extLst>
            <a:ext uri="{FF2B5EF4-FFF2-40B4-BE49-F238E27FC236}">
              <a16:creationId xmlns:a16="http://schemas.microsoft.com/office/drawing/2014/main" xmlns="" id="{00000000-0008-0000-0600-000035020000}"/>
            </a:ext>
          </a:extLst>
        </xdr:cNvPr>
        <xdr:cNvSpPr txBox="1"/>
      </xdr:nvSpPr>
      <xdr:spPr>
        <a:xfrm>
          <a:off x="16370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48920" cy="259080"/>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56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10160</xdr:rowOff>
    </xdr:from>
    <xdr:ext cx="248920" cy="259080"/>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67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48920" cy="259080"/>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7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49</xdr:row>
      <xdr:rowOff>35560</xdr:rowOff>
    </xdr:from>
    <xdr:ext cx="248920" cy="259080"/>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89840" y="84366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124460</xdr:rowOff>
    </xdr:from>
    <xdr:ext cx="249555" cy="259080"/>
    <xdr:sp macro="" textlink="">
      <xdr:nvSpPr>
        <xdr:cNvPr id="584" name="失業対策事業費該当値テキスト">
          <a:extLst>
            <a:ext uri="{FF2B5EF4-FFF2-40B4-BE49-F238E27FC236}">
              <a16:creationId xmlns:a16="http://schemas.microsoft.com/office/drawing/2014/main" xmlns="" id="{00000000-0008-0000-0600-000048020000}"/>
            </a:ext>
          </a:extLst>
        </xdr:cNvPr>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35560</xdr:rowOff>
    </xdr:from>
    <xdr:ext cx="248920" cy="259080"/>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356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35560</xdr:rowOff>
    </xdr:from>
    <xdr:ext cx="248920" cy="259080"/>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67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35560</xdr:rowOff>
    </xdr:from>
    <xdr:ext cx="248920" cy="259080"/>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78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48920" cy="259080"/>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8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84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84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4995" cy="2584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995" cy="259080"/>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xmlns="" id="{00000000-0008-0000-0600-000069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52070</xdr:rowOff>
    </xdr:from>
    <xdr:to>
      <xdr:col>85</xdr:col>
      <xdr:colOff>126365</xdr:colOff>
      <xdr:row>78</xdr:row>
      <xdr:rowOff>94615</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6317595" y="12225020"/>
          <a:ext cx="127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98425</xdr:rowOff>
    </xdr:from>
    <xdr:ext cx="534670" cy="258445"/>
    <xdr:sp macro="" textlink="">
      <xdr:nvSpPr>
        <xdr:cNvPr id="619" name="公債費最小値テキスト">
          <a:extLst>
            <a:ext uri="{FF2B5EF4-FFF2-40B4-BE49-F238E27FC236}">
              <a16:creationId xmlns:a16="http://schemas.microsoft.com/office/drawing/2014/main" xmlns="" id="{00000000-0008-0000-0600-00006B020000}"/>
            </a:ext>
          </a:extLst>
        </xdr:cNvPr>
        <xdr:cNvSpPr txBox="1"/>
      </xdr:nvSpPr>
      <xdr:spPr>
        <a:xfrm>
          <a:off x="16370300" y="13471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16,138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94615</xdr:rowOff>
    </xdr:from>
    <xdr:to>
      <xdr:col>86</xdr:col>
      <xdr:colOff>25400</xdr:colOff>
      <xdr:row>78</xdr:row>
      <xdr:rowOff>94615</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3467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169545</xdr:rowOff>
    </xdr:from>
    <xdr:ext cx="598805" cy="258445"/>
    <xdr:sp macro="" textlink="">
      <xdr:nvSpPr>
        <xdr:cNvPr id="621" name="公債費最大値テキスト">
          <a:extLst>
            <a:ext uri="{FF2B5EF4-FFF2-40B4-BE49-F238E27FC236}">
              <a16:creationId xmlns:a16="http://schemas.microsoft.com/office/drawing/2014/main" xmlns="" id="{00000000-0008-0000-0600-00006D020000}"/>
            </a:ext>
          </a:extLst>
        </xdr:cNvPr>
        <xdr:cNvSpPr txBox="1"/>
      </xdr:nvSpPr>
      <xdr:spPr>
        <a:xfrm>
          <a:off x="16370300" y="11999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130,364</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52070</xdr:rowOff>
    </xdr:from>
    <xdr:to>
      <xdr:col>86</xdr:col>
      <xdr:colOff>25400</xdr:colOff>
      <xdr:row>71</xdr:row>
      <xdr:rowOff>52070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222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59690</xdr:rowOff>
    </xdr:from>
    <xdr:to>
      <xdr:col>85</xdr:col>
      <xdr:colOff>127000</xdr:colOff>
      <xdr:row>77</xdr:row>
      <xdr:rowOff>95885</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5481300" y="1326134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36830</xdr:rowOff>
    </xdr:from>
    <xdr:ext cx="534670" cy="259080"/>
    <xdr:sp macro="" textlink="">
      <xdr:nvSpPr>
        <xdr:cNvPr id="624" name="公債費平均値テキスト">
          <a:extLst>
            <a:ext uri="{FF2B5EF4-FFF2-40B4-BE49-F238E27FC236}">
              <a16:creationId xmlns:a16="http://schemas.microsoft.com/office/drawing/2014/main" xmlns="" id="{00000000-0008-0000-0600-000070020000}"/>
            </a:ext>
          </a:extLst>
        </xdr:cNvPr>
        <xdr:cNvSpPr txBox="1"/>
      </xdr:nvSpPr>
      <xdr:spPr>
        <a:xfrm>
          <a:off x="16370300" y="12895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13970</xdr:rowOff>
    </xdr:from>
    <xdr:to>
      <xdr:col>85</xdr:col>
      <xdr:colOff>177800</xdr:colOff>
      <xdr:row>76</xdr:row>
      <xdr:rowOff>115570</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6268700" y="130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95885</xdr:rowOff>
    </xdr:from>
    <xdr:to>
      <xdr:col>81</xdr:col>
      <xdr:colOff>50800</xdr:colOff>
      <xdr:row>77</xdr:row>
      <xdr:rowOff>105410</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4592300" y="132975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8255</xdr:rowOff>
    </xdr:from>
    <xdr:to>
      <xdr:col>81</xdr:col>
      <xdr:colOff>101600</xdr:colOff>
      <xdr:row>76</xdr:row>
      <xdr:rowOff>109855</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5430500" y="1303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126365</xdr:rowOff>
    </xdr:from>
    <xdr:ext cx="534035" cy="259080"/>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5213965" y="12813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104140</xdr:rowOff>
    </xdr:from>
    <xdr:to>
      <xdr:col>76</xdr:col>
      <xdr:colOff>114300</xdr:colOff>
      <xdr:row>77</xdr:row>
      <xdr:rowOff>105410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3703300" y="133057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161290</xdr:rowOff>
    </xdr:from>
    <xdr:to>
      <xdr:col>76</xdr:col>
      <xdr:colOff>165100</xdr:colOff>
      <xdr:row>76</xdr:row>
      <xdr:rowOff>91440</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45415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107950</xdr:rowOff>
    </xdr:from>
    <xdr:ext cx="534035" cy="259080"/>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4324965" y="12795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104140</xdr:rowOff>
    </xdr:from>
    <xdr:to>
      <xdr:col>71</xdr:col>
      <xdr:colOff>177800</xdr:colOff>
      <xdr:row>77</xdr:row>
      <xdr:rowOff>111760</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2814300" y="133057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133985</xdr:rowOff>
    </xdr:from>
    <xdr:to>
      <xdr:col>72</xdr:col>
      <xdr:colOff>38100</xdr:colOff>
      <xdr:row>76</xdr:row>
      <xdr:rowOff>64135</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3652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80645</xdr:rowOff>
    </xdr:from>
    <xdr:ext cx="534035" cy="259080"/>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3435965" y="12767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167640</xdr:rowOff>
    </xdr:from>
    <xdr:to>
      <xdr:col>67</xdr:col>
      <xdr:colOff>101600</xdr:colOff>
      <xdr:row>75</xdr:row>
      <xdr:rowOff>97790</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27635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114300</xdr:rowOff>
    </xdr:from>
    <xdr:ext cx="534035" cy="259080"/>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546965" y="12630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8890</xdr:rowOff>
    </xdr:from>
    <xdr:to>
      <xdr:col>85</xdr:col>
      <xdr:colOff>177800</xdr:colOff>
      <xdr:row>77</xdr:row>
      <xdr:rowOff>110490</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6268700" y="132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158750</xdr:rowOff>
    </xdr:from>
    <xdr:ext cx="534670" cy="259080"/>
    <xdr:sp macro="" textlink="">
      <xdr:nvSpPr>
        <xdr:cNvPr id="643" name="公債費該当値テキスト">
          <a:extLst>
            <a:ext uri="{FF2B5EF4-FFF2-40B4-BE49-F238E27FC236}">
              <a16:creationId xmlns:a16="http://schemas.microsoft.com/office/drawing/2014/main" xmlns="" id="{00000000-0008-0000-0600-000083020000}"/>
            </a:ext>
          </a:extLst>
        </xdr:cNvPr>
        <xdr:cNvSpPr txBox="1"/>
      </xdr:nvSpPr>
      <xdr:spPr>
        <a:xfrm>
          <a:off x="16370300" y="13188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45085</xdr:rowOff>
    </xdr:from>
    <xdr:to>
      <xdr:col>81</xdr:col>
      <xdr:colOff>101600</xdr:colOff>
      <xdr:row>77</xdr:row>
      <xdr:rowOff>146685</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54305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137795</xdr:rowOff>
    </xdr:from>
    <xdr:ext cx="534035" cy="259080"/>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5213965" y="13339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54610</xdr:rowOff>
    </xdr:from>
    <xdr:to>
      <xdr:col>76</xdr:col>
      <xdr:colOff>165100</xdr:colOff>
      <xdr:row>77</xdr:row>
      <xdr:rowOff>156210</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4541500" y="1325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147320</xdr:rowOff>
    </xdr:from>
    <xdr:ext cx="534035" cy="259080"/>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4324965" y="13348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53340</xdr:rowOff>
    </xdr:from>
    <xdr:to>
      <xdr:col>72</xdr:col>
      <xdr:colOff>38100</xdr:colOff>
      <xdr:row>77</xdr:row>
      <xdr:rowOff>154940</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36525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146050</xdr:rowOff>
    </xdr:from>
    <xdr:ext cx="534035" cy="2584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435965" y="13347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60960</xdr:rowOff>
    </xdr:from>
    <xdr:to>
      <xdr:col>67</xdr:col>
      <xdr:colOff>101600</xdr:colOff>
      <xdr:row>77</xdr:row>
      <xdr:rowOff>162560</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27635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153670</xdr:rowOff>
    </xdr:from>
    <xdr:ext cx="534035" cy="259080"/>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2546965" y="13355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54610</xdr:rowOff>
    </xdr:from>
    <xdr:ext cx="248285" cy="2584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2197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995" cy="2584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90</xdr:row>
      <xdr:rowOff>111760</xdr:rowOff>
    </xdr:from>
    <xdr:ext cx="594995" cy="2584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xmlns="" id="{00000000-0008-0000-0600-00009E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6350</xdr:rowOff>
    </xdr:from>
    <xdr:to>
      <xdr:col>85</xdr:col>
      <xdr:colOff>126365</xdr:colOff>
      <xdr:row>98</xdr:row>
      <xdr:rowOff>25400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flipV="1">
          <a:off x="16317595" y="1560830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29210</xdr:rowOff>
    </xdr:from>
    <xdr:ext cx="249555" cy="258445"/>
    <xdr:sp macro="" textlink="">
      <xdr:nvSpPr>
        <xdr:cNvPr id="672" name="積立金最小値テキスト">
          <a:extLst>
            <a:ext uri="{FF2B5EF4-FFF2-40B4-BE49-F238E27FC236}">
              <a16:creationId xmlns:a16="http://schemas.microsoft.com/office/drawing/2014/main" xmlns="" id="{00000000-0008-0000-0600-0000A0020000}"/>
            </a:ext>
          </a:extLst>
        </xdr:cNvPr>
        <xdr:cNvSpPr txBox="1"/>
      </xdr:nvSpPr>
      <xdr:spPr>
        <a:xfrm>
          <a:off x="16370300" y="16831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6230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123825</xdr:rowOff>
    </xdr:from>
    <xdr:ext cx="598805" cy="258445"/>
    <xdr:sp macro="" textlink="">
      <xdr:nvSpPr>
        <xdr:cNvPr id="674" name="積立金最大値テキスト">
          <a:extLst>
            <a:ext uri="{FF2B5EF4-FFF2-40B4-BE49-F238E27FC236}">
              <a16:creationId xmlns:a16="http://schemas.microsoft.com/office/drawing/2014/main" xmlns="" id="{00000000-0008-0000-0600-0000A2020000}"/>
            </a:ext>
          </a:extLst>
        </xdr:cNvPr>
        <xdr:cNvSpPr txBox="1"/>
      </xdr:nvSpPr>
      <xdr:spPr>
        <a:xfrm>
          <a:off x="16370300" y="15382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213,476</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6350</xdr:rowOff>
    </xdr:from>
    <xdr:to>
      <xdr:col>86</xdr:col>
      <xdr:colOff>25400</xdr:colOff>
      <xdr:row>91</xdr:row>
      <xdr:rowOff>6350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560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49530</xdr:rowOff>
    </xdr:from>
    <xdr:to>
      <xdr:col>85</xdr:col>
      <xdr:colOff>127000</xdr:colOff>
      <xdr:row>97</xdr:row>
      <xdr:rowOff>157480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5481300" y="16680180"/>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49530</xdr:rowOff>
    </xdr:from>
    <xdr:ext cx="534670" cy="259080"/>
    <xdr:sp macro="" textlink="">
      <xdr:nvSpPr>
        <xdr:cNvPr id="677" name="積立金平均値テキスト">
          <a:extLst>
            <a:ext uri="{FF2B5EF4-FFF2-40B4-BE49-F238E27FC236}">
              <a16:creationId xmlns:a16="http://schemas.microsoft.com/office/drawing/2014/main" xmlns="" id="{00000000-0008-0000-0600-0000A5020000}"/>
            </a:ext>
          </a:extLst>
        </xdr:cNvPr>
        <xdr:cNvSpPr txBox="1"/>
      </xdr:nvSpPr>
      <xdr:spPr>
        <a:xfrm>
          <a:off x="16370300" y="16680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71120</xdr:rowOff>
    </xdr:from>
    <xdr:to>
      <xdr:col>85</xdr:col>
      <xdr:colOff>177800</xdr:colOff>
      <xdr:row>98</xdr:row>
      <xdr:rowOff>1270</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62687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157480</xdr:rowOff>
    </xdr:from>
    <xdr:to>
      <xdr:col>81</xdr:col>
      <xdr:colOff>50800</xdr:colOff>
      <xdr:row>97</xdr:row>
      <xdr:rowOff>168275</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4592300" y="167881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68580</xdr:rowOff>
    </xdr:from>
    <xdr:to>
      <xdr:col>81</xdr:col>
      <xdr:colOff>101600</xdr:colOff>
      <xdr:row>97</xdr:row>
      <xdr:rowOff>170180</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5430500" y="1669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15240</xdr:rowOff>
    </xdr:from>
    <xdr:ext cx="534035" cy="259080"/>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5213965" y="16474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166370</xdr:rowOff>
    </xdr:from>
    <xdr:to>
      <xdr:col>76</xdr:col>
      <xdr:colOff>114300</xdr:colOff>
      <xdr:row>97</xdr:row>
      <xdr:rowOff>168275</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3703300" y="167970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76200</xdr:rowOff>
    </xdr:from>
    <xdr:to>
      <xdr:col>76</xdr:col>
      <xdr:colOff>165100</xdr:colOff>
      <xdr:row>98</xdr:row>
      <xdr:rowOff>6350</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4541500" y="167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22860</xdr:rowOff>
    </xdr:from>
    <xdr:ext cx="534035" cy="259080"/>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4324965" y="16482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128270</xdr:rowOff>
    </xdr:from>
    <xdr:to>
      <xdr:col>71</xdr:col>
      <xdr:colOff>177800</xdr:colOff>
      <xdr:row>97</xdr:row>
      <xdr:rowOff>166370</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2814300" y="167589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65405</xdr:rowOff>
    </xdr:from>
    <xdr:to>
      <xdr:col>72</xdr:col>
      <xdr:colOff>38100</xdr:colOff>
      <xdr:row>97</xdr:row>
      <xdr:rowOff>167005</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3652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12700</xdr:rowOff>
    </xdr:from>
    <xdr:ext cx="534035" cy="259080"/>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3435965" y="16471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141605</xdr:rowOff>
    </xdr:from>
    <xdr:to>
      <xdr:col>67</xdr:col>
      <xdr:colOff>101600</xdr:colOff>
      <xdr:row>97</xdr:row>
      <xdr:rowOff>71755</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2763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88265</xdr:rowOff>
    </xdr:from>
    <xdr:ext cx="534035" cy="2584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546965" y="16376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170180</xdr:rowOff>
    </xdr:from>
    <xdr:to>
      <xdr:col>85</xdr:col>
      <xdr:colOff>177800</xdr:colOff>
      <xdr:row>97</xdr:row>
      <xdr:rowOff>100330</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6268700" y="166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21590</xdr:rowOff>
    </xdr:from>
    <xdr:ext cx="534670" cy="259080"/>
    <xdr:sp macro="" textlink="">
      <xdr:nvSpPr>
        <xdr:cNvPr id="696" name="積立金該当値テキスト">
          <a:extLst>
            <a:ext uri="{FF2B5EF4-FFF2-40B4-BE49-F238E27FC236}">
              <a16:creationId xmlns:a16="http://schemas.microsoft.com/office/drawing/2014/main" xmlns="" id="{00000000-0008-0000-0600-0000B8020000}"/>
            </a:ext>
          </a:extLst>
        </xdr:cNvPr>
        <xdr:cNvSpPr txBox="1"/>
      </xdr:nvSpPr>
      <xdr:spPr>
        <a:xfrm>
          <a:off x="16370300" y="16480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106680</xdr:rowOff>
    </xdr:from>
    <xdr:to>
      <xdr:col>81</xdr:col>
      <xdr:colOff>101600</xdr:colOff>
      <xdr:row>98</xdr:row>
      <xdr:rowOff>36830</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5430500" y="167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27940</xdr:rowOff>
    </xdr:from>
    <xdr:ext cx="469265" cy="259080"/>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5246350" y="16830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117475</xdr:rowOff>
    </xdr:from>
    <xdr:to>
      <xdr:col>76</xdr:col>
      <xdr:colOff>165100</xdr:colOff>
      <xdr:row>98</xdr:row>
      <xdr:rowOff>47625</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4541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38735</xdr:rowOff>
    </xdr:from>
    <xdr:ext cx="469265" cy="259080"/>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357350" y="16840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115570</xdr:rowOff>
    </xdr:from>
    <xdr:to>
      <xdr:col>72</xdr:col>
      <xdr:colOff>38100</xdr:colOff>
      <xdr:row>98</xdr:row>
      <xdr:rowOff>45720</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3652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36830</xdr:rowOff>
    </xdr:from>
    <xdr:ext cx="469265" cy="259080"/>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3468350" y="16838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77470</xdr:rowOff>
    </xdr:from>
    <xdr:to>
      <xdr:col>67</xdr:col>
      <xdr:colOff>101600</xdr:colOff>
      <xdr:row>98</xdr:row>
      <xdr:rowOff>7620</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2763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170180</xdr:rowOff>
    </xdr:from>
    <xdr:ext cx="534035" cy="259080"/>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2546965" y="16800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84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84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84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xmlns="" id="{00000000-0008-0000-0600-0000D5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60960</xdr:rowOff>
    </xdr:from>
    <xdr:to>
      <xdr:col>116</xdr:col>
      <xdr:colOff>62865</xdr:colOff>
      <xdr:row>38</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flipV="1">
          <a:off x="22159595" y="5204460"/>
          <a:ext cx="127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8445"/>
    <xdr:sp macro="" textlink="">
      <xdr:nvSpPr>
        <xdr:cNvPr id="727" name="投資及び出資金最小値テキスト">
          <a:extLst>
            <a:ext uri="{FF2B5EF4-FFF2-40B4-BE49-F238E27FC236}">
              <a16:creationId xmlns:a16="http://schemas.microsoft.com/office/drawing/2014/main" xmlns="" id="{00000000-0008-0000-0600-0000D7020000}"/>
            </a:ext>
          </a:extLst>
        </xdr:cNvPr>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7620</xdr:rowOff>
    </xdr:from>
    <xdr:ext cx="534670" cy="258445"/>
    <xdr:sp macro="" textlink="">
      <xdr:nvSpPr>
        <xdr:cNvPr id="729" name="投資及び出資金最大値テキスト">
          <a:extLst>
            <a:ext uri="{FF2B5EF4-FFF2-40B4-BE49-F238E27FC236}">
              <a16:creationId xmlns:a16="http://schemas.microsoft.com/office/drawing/2014/main" xmlns="" id="{00000000-0008-0000-0600-0000D9020000}"/>
            </a:ext>
          </a:extLst>
        </xdr:cNvPr>
        <xdr:cNvSpPr txBox="1"/>
      </xdr:nvSpPr>
      <xdr:spPr>
        <a:xfrm>
          <a:off x="22212300" y="49796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31,719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60960</xdr:rowOff>
    </xdr:from>
    <xdr:to>
      <xdr:col>116</xdr:col>
      <xdr:colOff>152400</xdr:colOff>
      <xdr:row>30</xdr:row>
      <xdr:rowOff>60960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520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95250</xdr:rowOff>
    </xdr:from>
    <xdr:to>
      <xdr:col>116</xdr:col>
      <xdr:colOff>63500</xdr:colOff>
      <xdr:row>38</xdr:row>
      <xdr:rowOff>99060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1323300" y="66103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142240</xdr:rowOff>
    </xdr:from>
    <xdr:ext cx="469900" cy="259080"/>
    <xdr:sp macro="" textlink="">
      <xdr:nvSpPr>
        <xdr:cNvPr id="732" name="投資及び出資金平均値テキスト">
          <a:extLst>
            <a:ext uri="{FF2B5EF4-FFF2-40B4-BE49-F238E27FC236}">
              <a16:creationId xmlns:a16="http://schemas.microsoft.com/office/drawing/2014/main" xmlns="" id="{00000000-0008-0000-0600-0000DC020000}"/>
            </a:ext>
          </a:extLst>
        </xdr:cNvPr>
        <xdr:cNvSpPr txBox="1"/>
      </xdr:nvSpPr>
      <xdr:spPr>
        <a:xfrm>
          <a:off x="22212300" y="6314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119380</xdr:rowOff>
    </xdr:from>
    <xdr:to>
      <xdr:col>116</xdr:col>
      <xdr:colOff>114300</xdr:colOff>
      <xdr:row>38</xdr:row>
      <xdr:rowOff>49530</xdr:rowOff>
    </xdr:to>
    <xdr:sp macro="" textlink="">
      <xdr:nvSpPr>
        <xdr:cNvPr id="733" name="フローチャート: 判断 732">
          <a:extLst>
            <a:ext uri="{FF2B5EF4-FFF2-40B4-BE49-F238E27FC236}">
              <a16:creationId xmlns:a16="http://schemas.microsoft.com/office/drawing/2014/main" xmlns="" id="{00000000-0008-0000-0600-0000DD020000}"/>
            </a:ext>
          </a:extLst>
        </xdr:cNvPr>
        <xdr:cNvSpPr/>
      </xdr:nvSpPr>
      <xdr:spPr>
        <a:xfrm>
          <a:off x="22110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99060</xdr:rowOff>
    </xdr:from>
    <xdr:to>
      <xdr:col>111</xdr:col>
      <xdr:colOff>177800</xdr:colOff>
      <xdr:row>38</xdr:row>
      <xdr:rowOff>132715</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0434300" y="661416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149225</xdr:rowOff>
    </xdr:from>
    <xdr:to>
      <xdr:col>112</xdr:col>
      <xdr:colOff>38100</xdr:colOff>
      <xdr:row>38</xdr:row>
      <xdr:rowOff>79375</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127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95885</xdr:rowOff>
    </xdr:from>
    <xdr:ext cx="469265" cy="259080"/>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1088350" y="62680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129540</xdr:rowOff>
    </xdr:from>
    <xdr:to>
      <xdr:col>107</xdr:col>
      <xdr:colOff>50800</xdr:colOff>
      <xdr:row>38</xdr:row>
      <xdr:rowOff>132715</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9545300" y="66446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139065</xdr:rowOff>
    </xdr:from>
    <xdr:to>
      <xdr:col>107</xdr:col>
      <xdr:colOff>101600</xdr:colOff>
      <xdr:row>38</xdr:row>
      <xdr:rowOff>69215</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0383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86360</xdr:rowOff>
    </xdr:from>
    <xdr:ext cx="469265" cy="2584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0199350" y="6258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125095</xdr:rowOff>
    </xdr:from>
    <xdr:to>
      <xdr:col>102</xdr:col>
      <xdr:colOff>114300</xdr:colOff>
      <xdr:row>38</xdr:row>
      <xdr:rowOff>129540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8656300" y="66401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161925</xdr:rowOff>
    </xdr:from>
    <xdr:to>
      <xdr:col>102</xdr:col>
      <xdr:colOff>165100</xdr:colOff>
      <xdr:row>38</xdr:row>
      <xdr:rowOff>92075</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19494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109220</xdr:rowOff>
    </xdr:from>
    <xdr:ext cx="469265" cy="2584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9310350" y="6281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127000</xdr:rowOff>
    </xdr:from>
    <xdr:ext cx="469265" cy="259080"/>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421350" y="6299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44450</xdr:rowOff>
    </xdr:from>
    <xdr:to>
      <xdr:col>116</xdr:col>
      <xdr:colOff>114300</xdr:colOff>
      <xdr:row>38</xdr:row>
      <xdr:rowOff>146050</xdr:rowOff>
    </xdr:to>
    <xdr:sp macro="" textlink="">
      <xdr:nvSpPr>
        <xdr:cNvPr id="750" name="楕円 749">
          <a:extLst>
            <a:ext uri="{FF2B5EF4-FFF2-40B4-BE49-F238E27FC236}">
              <a16:creationId xmlns:a16="http://schemas.microsoft.com/office/drawing/2014/main" xmlns="" id="{00000000-0008-0000-0600-0000EE020000}"/>
            </a:ext>
          </a:extLst>
        </xdr:cNvPr>
        <xdr:cNvSpPr/>
      </xdr:nvSpPr>
      <xdr:spPr>
        <a:xfrm>
          <a:off x="22110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130810</xdr:rowOff>
    </xdr:from>
    <xdr:ext cx="378460" cy="259080"/>
    <xdr:sp macro="" textlink="">
      <xdr:nvSpPr>
        <xdr:cNvPr id="751" name="投資及び出資金該当値テキスト">
          <a:extLst>
            <a:ext uri="{FF2B5EF4-FFF2-40B4-BE49-F238E27FC236}">
              <a16:creationId xmlns:a16="http://schemas.microsoft.com/office/drawing/2014/main" xmlns="" id="{00000000-0008-0000-0600-0000EF020000}"/>
            </a:ext>
          </a:extLst>
        </xdr:cNvPr>
        <xdr:cNvSpPr txBox="1"/>
      </xdr:nvSpPr>
      <xdr:spPr>
        <a:xfrm>
          <a:off x="22212300" y="6474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141605</xdr:rowOff>
    </xdr:from>
    <xdr:ext cx="378460" cy="259080"/>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134070" y="6656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81915</xdr:rowOff>
    </xdr:from>
    <xdr:to>
      <xdr:col>107</xdr:col>
      <xdr:colOff>101600</xdr:colOff>
      <xdr:row>39</xdr:row>
      <xdr:rowOff>12065</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03835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3175</xdr:rowOff>
    </xdr:from>
    <xdr:ext cx="378460" cy="259080"/>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245070" y="6689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78740</xdr:rowOff>
    </xdr:from>
    <xdr:to>
      <xdr:col>102</xdr:col>
      <xdr:colOff>165100</xdr:colOff>
      <xdr:row>39</xdr:row>
      <xdr:rowOff>8890</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19494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171450</xdr:rowOff>
    </xdr:from>
    <xdr:ext cx="378460" cy="259080"/>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56070" y="66865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74930</xdr:rowOff>
    </xdr:from>
    <xdr:to>
      <xdr:col>98</xdr:col>
      <xdr:colOff>38100</xdr:colOff>
      <xdr:row>39</xdr:row>
      <xdr:rowOff>4445</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8605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167005</xdr:rowOff>
    </xdr:from>
    <xdr:ext cx="378460" cy="2584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7070" y="66821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8285" cy="2584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84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84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84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69215</xdr:rowOff>
    </xdr:from>
    <xdr:to>
      <xdr:col>116</xdr:col>
      <xdr:colOff>62865</xdr:colOff>
      <xdr:row>58</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flipV="1">
          <a:off x="22159595" y="8813165"/>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8445"/>
    <xdr:sp macro="" textlink="">
      <xdr:nvSpPr>
        <xdr:cNvPr id="782" name="貸付金最小値テキスト">
          <a:extLst>
            <a:ext uri="{FF2B5EF4-FFF2-40B4-BE49-F238E27FC236}">
              <a16:creationId xmlns:a16="http://schemas.microsoft.com/office/drawing/2014/main" xmlns="" id="{00000000-0008-0000-0600-00000E030000}"/>
            </a:ext>
          </a:extLst>
        </xdr:cNvPr>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16510</xdr:rowOff>
    </xdr:from>
    <xdr:ext cx="534670" cy="259080"/>
    <xdr:sp macro="" textlink="">
      <xdr:nvSpPr>
        <xdr:cNvPr id="784" name="貸付金最大値テキスト">
          <a:extLst>
            <a:ext uri="{FF2B5EF4-FFF2-40B4-BE49-F238E27FC236}">
              <a16:creationId xmlns:a16="http://schemas.microsoft.com/office/drawing/2014/main" xmlns="" id="{00000000-0008-0000-0600-000010030000}"/>
            </a:ext>
          </a:extLst>
        </xdr:cNvPr>
        <xdr:cNvSpPr txBox="1"/>
      </xdr:nvSpPr>
      <xdr:spPr>
        <a:xfrm>
          <a:off x="22212300" y="8589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27,785</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69215</xdr:rowOff>
    </xdr:from>
    <xdr:to>
      <xdr:col>116</xdr:col>
      <xdr:colOff>152400</xdr:colOff>
      <xdr:row>51</xdr:row>
      <xdr:rowOff>69215</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2072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124460</xdr:rowOff>
    </xdr:from>
    <xdr:to>
      <xdr:col>116</xdr:col>
      <xdr:colOff>63500</xdr:colOff>
      <xdr:row>58</xdr:row>
      <xdr:rowOff>128270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1323300" y="100685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54610</xdr:rowOff>
    </xdr:from>
    <xdr:ext cx="469900" cy="258445"/>
    <xdr:sp macro="" textlink="">
      <xdr:nvSpPr>
        <xdr:cNvPr id="787" name="貸付金平均値テキスト">
          <a:extLst>
            <a:ext uri="{FF2B5EF4-FFF2-40B4-BE49-F238E27FC236}">
              <a16:creationId xmlns:a16="http://schemas.microsoft.com/office/drawing/2014/main" xmlns="" id="{00000000-0008-0000-0600-000013030000}"/>
            </a:ext>
          </a:extLst>
        </xdr:cNvPr>
        <xdr:cNvSpPr txBox="1"/>
      </xdr:nvSpPr>
      <xdr:spPr>
        <a:xfrm>
          <a:off x="22212300" y="96558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31750</xdr:rowOff>
    </xdr:from>
    <xdr:to>
      <xdr:col>116</xdr:col>
      <xdr:colOff>114300</xdr:colOff>
      <xdr:row>57</xdr:row>
      <xdr:rowOff>133350</xdr:rowOff>
    </xdr:to>
    <xdr:sp macro="" textlink="">
      <xdr:nvSpPr>
        <xdr:cNvPr id="788" name="フローチャート: 判断 787">
          <a:extLst>
            <a:ext uri="{FF2B5EF4-FFF2-40B4-BE49-F238E27FC236}">
              <a16:creationId xmlns:a16="http://schemas.microsoft.com/office/drawing/2014/main" xmlns="" id="{00000000-0008-0000-0600-000014030000}"/>
            </a:ext>
          </a:extLst>
        </xdr:cNvPr>
        <xdr:cNvSpPr/>
      </xdr:nvSpPr>
      <xdr:spPr>
        <a:xfrm>
          <a:off x="221107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124460</xdr:rowOff>
    </xdr:from>
    <xdr:to>
      <xdr:col>111</xdr:col>
      <xdr:colOff>177800</xdr:colOff>
      <xdr:row>58</xdr:row>
      <xdr:rowOff>125095</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0434300" y="100685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8255</xdr:rowOff>
    </xdr:from>
    <xdr:to>
      <xdr:col>112</xdr:col>
      <xdr:colOff>38100</xdr:colOff>
      <xdr:row>57</xdr:row>
      <xdr:rowOff>109855</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12725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126365</xdr:rowOff>
    </xdr:from>
    <xdr:ext cx="469265" cy="259080"/>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1088350" y="9556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125095</xdr:rowOff>
    </xdr:from>
    <xdr:to>
      <xdr:col>107</xdr:col>
      <xdr:colOff>50800</xdr:colOff>
      <xdr:row>58</xdr:row>
      <xdr:rowOff>125095</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9545300" y="100691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123825</xdr:rowOff>
    </xdr:from>
    <xdr:to>
      <xdr:col>107</xdr:col>
      <xdr:colOff>101600</xdr:colOff>
      <xdr:row>57</xdr:row>
      <xdr:rowOff>53975</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0383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70485</xdr:rowOff>
    </xdr:from>
    <xdr:ext cx="469265" cy="259080"/>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0199350" y="95002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120650</xdr:rowOff>
    </xdr:from>
    <xdr:to>
      <xdr:col>102</xdr:col>
      <xdr:colOff>114300</xdr:colOff>
      <xdr:row>58</xdr:row>
      <xdr:rowOff>125095</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8656300" y="100647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114300</xdr:rowOff>
    </xdr:from>
    <xdr:to>
      <xdr:col>102</xdr:col>
      <xdr:colOff>165100</xdr:colOff>
      <xdr:row>57</xdr:row>
      <xdr:rowOff>44450</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19494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60960</xdr:rowOff>
    </xdr:from>
    <xdr:ext cx="469265" cy="259080"/>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9310350" y="9490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116840</xdr:rowOff>
    </xdr:from>
    <xdr:to>
      <xdr:col>98</xdr:col>
      <xdr:colOff>38100</xdr:colOff>
      <xdr:row>57</xdr:row>
      <xdr:rowOff>46990</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18605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63500</xdr:rowOff>
    </xdr:from>
    <xdr:ext cx="469265" cy="2584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8421350" y="9493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77470</xdr:rowOff>
    </xdr:from>
    <xdr:to>
      <xdr:col>116</xdr:col>
      <xdr:colOff>114300</xdr:colOff>
      <xdr:row>59</xdr:row>
      <xdr:rowOff>7620</xdr:rowOff>
    </xdr:to>
    <xdr:sp macro="" textlink="">
      <xdr:nvSpPr>
        <xdr:cNvPr id="805" name="楕円 804">
          <a:extLst>
            <a:ext uri="{FF2B5EF4-FFF2-40B4-BE49-F238E27FC236}">
              <a16:creationId xmlns:a16="http://schemas.microsoft.com/office/drawing/2014/main" xmlns="" id="{00000000-0008-0000-0600-000025030000}"/>
            </a:ext>
          </a:extLst>
        </xdr:cNvPr>
        <xdr:cNvSpPr/>
      </xdr:nvSpPr>
      <xdr:spPr>
        <a:xfrm>
          <a:off x="221107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163830</xdr:rowOff>
    </xdr:from>
    <xdr:ext cx="378460" cy="259080"/>
    <xdr:sp macro="" textlink="">
      <xdr:nvSpPr>
        <xdr:cNvPr id="806" name="貸付金該当値テキスト">
          <a:extLst>
            <a:ext uri="{FF2B5EF4-FFF2-40B4-BE49-F238E27FC236}">
              <a16:creationId xmlns:a16="http://schemas.microsoft.com/office/drawing/2014/main" xmlns="" id="{00000000-0008-0000-0600-000026030000}"/>
            </a:ext>
          </a:extLst>
        </xdr:cNvPr>
        <xdr:cNvSpPr txBox="1"/>
      </xdr:nvSpPr>
      <xdr:spPr>
        <a:xfrm>
          <a:off x="22212300" y="9936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73660</xdr:rowOff>
    </xdr:from>
    <xdr:to>
      <xdr:col>112</xdr:col>
      <xdr:colOff>38100</xdr:colOff>
      <xdr:row>59</xdr:row>
      <xdr:rowOff>3810</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21272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166370</xdr:rowOff>
    </xdr:from>
    <xdr:ext cx="378460" cy="2584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4070" y="101104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74930</xdr:rowOff>
    </xdr:from>
    <xdr:to>
      <xdr:col>107</xdr:col>
      <xdr:colOff>101600</xdr:colOff>
      <xdr:row>59</xdr:row>
      <xdr:rowOff>4445</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0383500" y="10019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167005</xdr:rowOff>
    </xdr:from>
    <xdr:ext cx="378460" cy="2584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5070" y="101111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74930</xdr:rowOff>
    </xdr:from>
    <xdr:to>
      <xdr:col>102</xdr:col>
      <xdr:colOff>165100</xdr:colOff>
      <xdr:row>59</xdr:row>
      <xdr:rowOff>4445</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19494500" y="10019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167005</xdr:rowOff>
    </xdr:from>
    <xdr:ext cx="378460" cy="2584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6070" y="101111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69215</xdr:rowOff>
    </xdr:from>
    <xdr:to>
      <xdr:col>98</xdr:col>
      <xdr:colOff>38100</xdr:colOff>
      <xdr:row>58</xdr:row>
      <xdr:rowOff>170815</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18605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161925</xdr:rowOff>
    </xdr:from>
    <xdr:ext cx="378460" cy="259080"/>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7070" y="10106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995" cy="259080"/>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xmlns="" id="{00000000-0008-0000-0600-000046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63500</xdr:rowOff>
    </xdr:from>
    <xdr:to>
      <xdr:col>116</xdr:col>
      <xdr:colOff>62865</xdr:colOff>
      <xdr:row>79</xdr:row>
      <xdr:rowOff>20320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flipV="1">
          <a:off x="22159595" y="12236450"/>
          <a:ext cx="127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24130</xdr:rowOff>
    </xdr:from>
    <xdr:ext cx="534670" cy="259080"/>
    <xdr:sp macro="" textlink="">
      <xdr:nvSpPr>
        <xdr:cNvPr id="840" name="繰出金最小値テキスト">
          <a:extLst>
            <a:ext uri="{FF2B5EF4-FFF2-40B4-BE49-F238E27FC236}">
              <a16:creationId xmlns:a16="http://schemas.microsoft.com/office/drawing/2014/main" xmlns="" id="{00000000-0008-0000-0600-000048030000}"/>
            </a:ext>
          </a:extLst>
        </xdr:cNvPr>
        <xdr:cNvSpPr txBox="1"/>
      </xdr:nvSpPr>
      <xdr:spPr>
        <a:xfrm>
          <a:off x="22212300" y="13568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21,271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20320</xdr:rowOff>
    </xdr:from>
    <xdr:to>
      <xdr:col>116</xdr:col>
      <xdr:colOff>152400</xdr:colOff>
      <xdr:row>79</xdr:row>
      <xdr:rowOff>20320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10160</xdr:rowOff>
    </xdr:from>
    <xdr:ext cx="534670" cy="259080"/>
    <xdr:sp macro="" textlink="">
      <xdr:nvSpPr>
        <xdr:cNvPr id="842" name="繰出金最大値テキスト">
          <a:extLst>
            <a:ext uri="{FF2B5EF4-FFF2-40B4-BE49-F238E27FC236}">
              <a16:creationId xmlns:a16="http://schemas.microsoft.com/office/drawing/2014/main" xmlns="" id="{00000000-0008-0000-0600-00004A030000}"/>
            </a:ext>
          </a:extLst>
        </xdr:cNvPr>
        <xdr:cNvSpPr txBox="1"/>
      </xdr:nvSpPr>
      <xdr:spPr>
        <a:xfrm>
          <a:off x="22212300" y="1201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91,007</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63500</xdr:rowOff>
    </xdr:from>
    <xdr:to>
      <xdr:col>116</xdr:col>
      <xdr:colOff>152400</xdr:colOff>
      <xdr:row>71</xdr:row>
      <xdr:rowOff>63500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31115</xdr:rowOff>
    </xdr:from>
    <xdr:to>
      <xdr:col>116</xdr:col>
      <xdr:colOff>63500</xdr:colOff>
      <xdr:row>77</xdr:row>
      <xdr:rowOff>37465</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1323300" y="1323276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133985</xdr:rowOff>
    </xdr:from>
    <xdr:ext cx="534670" cy="258445"/>
    <xdr:sp macro="" textlink="">
      <xdr:nvSpPr>
        <xdr:cNvPr id="845" name="繰出金平均値テキスト">
          <a:extLst>
            <a:ext uri="{FF2B5EF4-FFF2-40B4-BE49-F238E27FC236}">
              <a16:creationId xmlns:a16="http://schemas.microsoft.com/office/drawing/2014/main" xmlns="" id="{00000000-0008-0000-0600-00004D030000}"/>
            </a:ext>
          </a:extLst>
        </xdr:cNvPr>
        <xdr:cNvSpPr txBox="1"/>
      </xdr:nvSpPr>
      <xdr:spPr>
        <a:xfrm>
          <a:off x="22212300" y="128212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111125</xdr:rowOff>
    </xdr:from>
    <xdr:to>
      <xdr:col>116</xdr:col>
      <xdr:colOff>114300</xdr:colOff>
      <xdr:row>76</xdr:row>
      <xdr:rowOff>41275</xdr:rowOff>
    </xdr:to>
    <xdr:sp macro="" textlink="">
      <xdr:nvSpPr>
        <xdr:cNvPr id="846" name="フローチャート: 判断 845">
          <a:extLst>
            <a:ext uri="{FF2B5EF4-FFF2-40B4-BE49-F238E27FC236}">
              <a16:creationId xmlns:a16="http://schemas.microsoft.com/office/drawing/2014/main" xmlns="" id="{00000000-0008-0000-0600-00004E030000}"/>
            </a:ext>
          </a:extLst>
        </xdr:cNvPr>
        <xdr:cNvSpPr/>
      </xdr:nvSpPr>
      <xdr:spPr>
        <a:xfrm>
          <a:off x="221107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132080</xdr:rowOff>
    </xdr:from>
    <xdr:to>
      <xdr:col>111</xdr:col>
      <xdr:colOff>177800</xdr:colOff>
      <xdr:row>77</xdr:row>
      <xdr:rowOff>31115</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0434300" y="12990830"/>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66675</xdr:rowOff>
    </xdr:from>
    <xdr:to>
      <xdr:col>112</xdr:col>
      <xdr:colOff>38100</xdr:colOff>
      <xdr:row>75</xdr:row>
      <xdr:rowOff>168275</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1272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13335</xdr:rowOff>
    </xdr:from>
    <xdr:ext cx="534035" cy="259080"/>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1055965" y="12700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132080</xdr:rowOff>
    </xdr:from>
    <xdr:to>
      <xdr:col>107</xdr:col>
      <xdr:colOff>50800</xdr:colOff>
      <xdr:row>76</xdr:row>
      <xdr:rowOff>20955</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19545300" y="1299083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42545</xdr:rowOff>
    </xdr:from>
    <xdr:to>
      <xdr:col>107</xdr:col>
      <xdr:colOff>101600</xdr:colOff>
      <xdr:row>75</xdr:row>
      <xdr:rowOff>144145</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0383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160655</xdr:rowOff>
    </xdr:from>
    <xdr:ext cx="534035" cy="259080"/>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0166965" y="12676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20955</xdr:rowOff>
    </xdr:from>
    <xdr:to>
      <xdr:col>102</xdr:col>
      <xdr:colOff>114300</xdr:colOff>
      <xdr:row>76</xdr:row>
      <xdr:rowOff>34290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18656300" y="130511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45085</xdr:rowOff>
    </xdr:from>
    <xdr:to>
      <xdr:col>102</xdr:col>
      <xdr:colOff>165100</xdr:colOff>
      <xdr:row>75</xdr:row>
      <xdr:rowOff>146685</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19494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163195</xdr:rowOff>
    </xdr:from>
    <xdr:ext cx="534035" cy="259080"/>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9277965" y="12679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112395</xdr:rowOff>
    </xdr:from>
    <xdr:to>
      <xdr:col>98</xdr:col>
      <xdr:colOff>38100</xdr:colOff>
      <xdr:row>75</xdr:row>
      <xdr:rowOff>42545</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18605500" y="127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59055</xdr:rowOff>
    </xdr:from>
    <xdr:ext cx="534035" cy="259080"/>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8388965" y="12574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158115</xdr:rowOff>
    </xdr:from>
    <xdr:to>
      <xdr:col>116</xdr:col>
      <xdr:colOff>114300</xdr:colOff>
      <xdr:row>77</xdr:row>
      <xdr:rowOff>88265</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21107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136525</xdr:rowOff>
    </xdr:from>
    <xdr:ext cx="534670" cy="258445"/>
    <xdr:sp macro="" textlink="">
      <xdr:nvSpPr>
        <xdr:cNvPr id="864" name="繰出金該当値テキスト">
          <a:extLst>
            <a:ext uri="{FF2B5EF4-FFF2-40B4-BE49-F238E27FC236}">
              <a16:creationId xmlns:a16="http://schemas.microsoft.com/office/drawing/2014/main" xmlns="" id="{00000000-0008-0000-0600-000060030000}"/>
            </a:ext>
          </a:extLst>
        </xdr:cNvPr>
        <xdr:cNvSpPr txBox="1"/>
      </xdr:nvSpPr>
      <xdr:spPr>
        <a:xfrm>
          <a:off x="22212300" y="13166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151765</xdr:rowOff>
    </xdr:from>
    <xdr:to>
      <xdr:col>112</xdr:col>
      <xdr:colOff>38100</xdr:colOff>
      <xdr:row>77</xdr:row>
      <xdr:rowOff>81915</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1272500" y="131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73025</xdr:rowOff>
    </xdr:from>
    <xdr:ext cx="534035" cy="259080"/>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055965" y="13274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38,702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81280</xdr:rowOff>
    </xdr:from>
    <xdr:to>
      <xdr:col>107</xdr:col>
      <xdr:colOff>101600</xdr:colOff>
      <xdr:row>76</xdr:row>
      <xdr:rowOff>11430</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038350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2540</xdr:rowOff>
    </xdr:from>
    <xdr:ext cx="534035" cy="259080"/>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166965" y="13032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51,385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141605</xdr:rowOff>
    </xdr:from>
    <xdr:to>
      <xdr:col>102</xdr:col>
      <xdr:colOff>165100</xdr:colOff>
      <xdr:row>76</xdr:row>
      <xdr:rowOff>71755</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19494500"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63500</xdr:rowOff>
    </xdr:from>
    <xdr:ext cx="534035" cy="2584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7965" y="13093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48,223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154940</xdr:rowOff>
    </xdr:from>
    <xdr:to>
      <xdr:col>98</xdr:col>
      <xdr:colOff>38100</xdr:colOff>
      <xdr:row>76</xdr:row>
      <xdr:rowOff>85090</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18605500" y="130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76200</xdr:rowOff>
    </xdr:from>
    <xdr:ext cx="534035" cy="2584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8965" y="13106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168910</xdr:rowOff>
    </xdr:from>
    <xdr:ext cx="248285" cy="2584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95</xdr:row>
      <xdr:rowOff>54610</xdr:rowOff>
    </xdr:from>
    <xdr:ext cx="313055" cy="2584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7974945" y="16342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92</xdr:row>
      <xdr:rowOff>111760</xdr:rowOff>
    </xdr:from>
    <xdr:ext cx="313055" cy="2584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7974945" y="15885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89</xdr:row>
      <xdr:rowOff>168910</xdr:rowOff>
    </xdr:from>
    <xdr:ext cx="313055" cy="2584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7974945" y="15427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584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7974945" y="14970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xmlns="" id="{00000000-0008-0000-0600-00007D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62865</xdr:colOff>
      <xdr:row>98</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10160</xdr:rowOff>
    </xdr:from>
    <xdr:ext cx="249555" cy="259080"/>
    <xdr:sp macro="" textlink="">
      <xdr:nvSpPr>
        <xdr:cNvPr id="895" name="前年度繰上充用金最小値テキスト">
          <a:extLst>
            <a:ext uri="{FF2B5EF4-FFF2-40B4-BE49-F238E27FC236}">
              <a16:creationId xmlns:a16="http://schemas.microsoft.com/office/drawing/2014/main" xmlns="" id="{00000000-0008-0000-0600-00007F030000}"/>
            </a:ext>
          </a:extLst>
        </xdr:cNvPr>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10160</xdr:rowOff>
    </xdr:from>
    <xdr:ext cx="249555" cy="259080"/>
    <xdr:sp macro="" textlink="">
      <xdr:nvSpPr>
        <xdr:cNvPr id="897" name="前年度繰上充用金最大値テキスト">
          <a:extLst>
            <a:ext uri="{FF2B5EF4-FFF2-40B4-BE49-F238E27FC236}">
              <a16:creationId xmlns:a16="http://schemas.microsoft.com/office/drawing/2014/main" xmlns="" id="{00000000-0008-0000-0600-000081030000}"/>
            </a:ext>
          </a:extLst>
        </xdr:cNvPr>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00" name="前年度繰上充用金平均値テキスト">
          <a:extLst>
            <a:ext uri="{FF2B5EF4-FFF2-40B4-BE49-F238E27FC236}">
              <a16:creationId xmlns:a16="http://schemas.microsoft.com/office/drawing/2014/main" xmlns="" id="{00000000-0008-0000-0600-000084030000}"/>
            </a:ext>
          </a:extLst>
        </xdr:cNvPr>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168910</xdr:rowOff>
    </xdr:from>
    <xdr:to>
      <xdr:col>112</xdr:col>
      <xdr:colOff>38100</xdr:colOff>
      <xdr:row>98</xdr:row>
      <xdr:rowOff>99060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12725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96</xdr:row>
      <xdr:rowOff>115570</xdr:rowOff>
    </xdr:from>
    <xdr:ext cx="248920" cy="259080"/>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198840" y="165747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111760</xdr:rowOff>
    </xdr:from>
    <xdr:to>
      <xdr:col>107</xdr:col>
      <xdr:colOff>101600</xdr:colOff>
      <xdr:row>97</xdr:row>
      <xdr:rowOff>41910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0383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58420</xdr:rowOff>
    </xdr:from>
    <xdr:ext cx="248920" cy="259080"/>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0309840" y="163461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10160</xdr:rowOff>
    </xdr:from>
    <xdr:ext cx="248920" cy="259080"/>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9420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89</xdr:row>
      <xdr:rowOff>123190</xdr:rowOff>
    </xdr:from>
    <xdr:to>
      <xdr:col>98</xdr:col>
      <xdr:colOff>38100</xdr:colOff>
      <xdr:row>90</xdr:row>
      <xdr:rowOff>53340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8605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88</xdr:row>
      <xdr:rowOff>69850</xdr:rowOff>
    </xdr:from>
    <xdr:ext cx="313690" cy="259080"/>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8499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124460</xdr:rowOff>
    </xdr:from>
    <xdr:ext cx="249555" cy="259080"/>
    <xdr:sp macro="" textlink="">
      <xdr:nvSpPr>
        <xdr:cNvPr id="919" name="前年度繰上充用金該当値テキスト">
          <a:extLst>
            <a:ext uri="{FF2B5EF4-FFF2-40B4-BE49-F238E27FC236}">
              <a16:creationId xmlns:a16="http://schemas.microsoft.com/office/drawing/2014/main" xmlns="" id="{00000000-0008-0000-0600-000097030000}"/>
            </a:ext>
          </a:extLst>
        </xdr:cNvPr>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10160</xdr:rowOff>
    </xdr:from>
    <xdr:ext cx="248920" cy="259080"/>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198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10160</xdr:rowOff>
    </xdr:from>
    <xdr:ext cx="248920" cy="259080"/>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0309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97</xdr:row>
      <xdr:rowOff>35560</xdr:rowOff>
    </xdr:from>
    <xdr:ext cx="248920" cy="259080"/>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9420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10160</xdr:rowOff>
    </xdr:from>
    <xdr:ext cx="248920" cy="259080"/>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531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xmlns=""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xmlns="" id="{00000000-0008-0000-0600-0000A1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372,805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円となっている。普通建設事業費は，住民一人当たり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18,969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円となっており，昨年度より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58,952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円低下している。そのうち新規整備は，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6,534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円となっている。類似団体・全国・県平均と比較しても一人当たりコストがかなり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低い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状況となっている。これは，小学校建設等の大規模事業が，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でほぼ完了し，新規設備分が減少</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また，物件費については，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保育所運営委託料を平成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年度から扶助費として計上したことから</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，昨年度から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16,742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円低下し，類似団体平均と同水準となっている。今後も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事務経費の削減を図り，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全国</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・茨城県平均</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に近づけるよう努めていく。</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しかし，</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年度は昨年度から扶助費が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18,475</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円，公債費が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3,365</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円増加している。要因としては，扶助費については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保育所運営委託料を平成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年度から扶助費として計上した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ため，公債費については，平成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年度に借入れた陽光台小学校整備事業債の元金償還が始まったことなどが挙げられる。これらについては，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見込みであるため，推移を見極めつつ，市の財政運営に努めていく。</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茨城県つくばみらい市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51,630
51,038
79.16
19,819,996
19,247,902
479,910
11,914,855
23,297,569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48.9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6725" cy="259080"/>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6725" cy="2584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6725" cy="259080"/>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6725" cy="2584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6725" cy="2584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6725" cy="259080"/>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80010</xdr:rowOff>
    </xdr:from>
    <xdr:to>
      <xdr:col>24</xdr:col>
      <xdr:colOff>62865</xdr:colOff>
      <xdr:row>39</xdr:row>
      <xdr:rowOff>76835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23510"/>
          <a:ext cx="127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80645</xdr:rowOff>
    </xdr:from>
    <xdr:ext cx="469900" cy="259080"/>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67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76835</xdr:rowOff>
    </xdr:from>
    <xdr:to>
      <xdr:col>24</xdr:col>
      <xdr:colOff>152400</xdr:colOff>
      <xdr:row>39</xdr:row>
      <xdr:rowOff>76835</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6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26670</xdr:rowOff>
    </xdr:from>
    <xdr:ext cx="469900" cy="259080"/>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998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7,783</a:t>
          </a:r>
          <a:endParaRPr kumimoji="1" lang="ja-JP" altLang="en-US" sz="1000" b="1">
            <a:latin typeface="ＭＳ Ｐゴシック"/>
          </a:endParaRPr>
        </a:p>
      </xdr:txBody>
    </xdr:sp>
    <xdr:clientData/>
  </xdr:oneCellAnchor>
  <xdr:twoCellAnchor>
    <xdr:from>
      <xdr:col>23</xdr:col>
      <xdr:colOff>165100</xdr:colOff>
      <xdr:row>30</xdr:row>
      <xdr:rowOff>80010</xdr:rowOff>
    </xdr:from>
    <xdr:to>
      <xdr:col>24</xdr:col>
      <xdr:colOff>152400</xdr:colOff>
      <xdr:row>30</xdr:row>
      <xdr:rowOff>80010</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2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3810</xdr:rowOff>
    </xdr:from>
    <xdr:to>
      <xdr:col>24</xdr:col>
      <xdr:colOff>63500</xdr:colOff>
      <xdr:row>39</xdr:row>
      <xdr:rowOff>29210</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669036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43180</xdr:rowOff>
    </xdr:from>
    <xdr:ext cx="469900" cy="2584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0439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19685</xdr:rowOff>
    </xdr:from>
    <xdr:to>
      <xdr:col>24</xdr:col>
      <xdr:colOff>114300</xdr:colOff>
      <xdr:row>36</xdr:row>
      <xdr:rowOff>121285</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168910</xdr:rowOff>
    </xdr:from>
    <xdr:to>
      <xdr:col>19</xdr:col>
      <xdr:colOff>177800</xdr:colOff>
      <xdr:row>39</xdr:row>
      <xdr:rowOff>3810</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66840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7620</xdr:rowOff>
    </xdr:from>
    <xdr:to>
      <xdr:col>20</xdr:col>
      <xdr:colOff>38100</xdr:colOff>
      <xdr:row>36</xdr:row>
      <xdr:rowOff>109220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125730</xdr:rowOff>
    </xdr:from>
    <xdr:ext cx="469265" cy="259080"/>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350" y="5955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69850</xdr:rowOff>
    </xdr:from>
    <xdr:to>
      <xdr:col>15</xdr:col>
      <xdr:colOff>50800</xdr:colOff>
      <xdr:row>38</xdr:row>
      <xdr:rowOff>168910</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58495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167005</xdr:rowOff>
    </xdr:from>
    <xdr:to>
      <xdr:col>15</xdr:col>
      <xdr:colOff>101600</xdr:colOff>
      <xdr:row>36</xdr:row>
      <xdr:rowOff>97790</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113665</xdr:rowOff>
    </xdr:from>
    <xdr:ext cx="469265" cy="2584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350" y="5942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69850</xdr:rowOff>
    </xdr:from>
    <xdr:to>
      <xdr:col>10</xdr:col>
      <xdr:colOff>114300</xdr:colOff>
      <xdr:row>39</xdr:row>
      <xdr:rowOff>81280</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58495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53975</xdr:rowOff>
    </xdr:from>
    <xdr:to>
      <xdr:col>10</xdr:col>
      <xdr:colOff>165100</xdr:colOff>
      <xdr:row>35</xdr:row>
      <xdr:rowOff>155575</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05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635</xdr:rowOff>
    </xdr:from>
    <xdr:ext cx="469265" cy="259080"/>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350" y="5829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156210</xdr:rowOff>
    </xdr:from>
    <xdr:to>
      <xdr:col>6</xdr:col>
      <xdr:colOff>38100</xdr:colOff>
      <xdr:row>35</xdr:row>
      <xdr:rowOff>86360</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102870</xdr:rowOff>
    </xdr:from>
    <xdr:ext cx="469265" cy="259080"/>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350" y="5760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149225</xdr:rowOff>
    </xdr:from>
    <xdr:to>
      <xdr:col>24</xdr:col>
      <xdr:colOff>114300</xdr:colOff>
      <xdr:row>39</xdr:row>
      <xdr:rowOff>79375</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64135</xdr:rowOff>
    </xdr:from>
    <xdr:ext cx="469900" cy="2584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5792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124460</xdr:rowOff>
    </xdr:from>
    <xdr:to>
      <xdr:col>20</xdr:col>
      <xdr:colOff>38100</xdr:colOff>
      <xdr:row>39</xdr:row>
      <xdr:rowOff>54610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39</xdr:row>
      <xdr:rowOff>45720</xdr:rowOff>
    </xdr:from>
    <xdr:ext cx="469265" cy="259080"/>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350" y="6732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118110</xdr:rowOff>
    </xdr:from>
    <xdr:to>
      <xdr:col>15</xdr:col>
      <xdr:colOff>101600</xdr:colOff>
      <xdr:row>39</xdr:row>
      <xdr:rowOff>48260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39</xdr:row>
      <xdr:rowOff>39370</xdr:rowOff>
    </xdr:from>
    <xdr:ext cx="469265" cy="259080"/>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350" y="672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19050</xdr:rowOff>
    </xdr:from>
    <xdr:to>
      <xdr:col>10</xdr:col>
      <xdr:colOff>165100</xdr:colOff>
      <xdr:row>38</xdr:row>
      <xdr:rowOff>120650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111760</xdr:rowOff>
    </xdr:from>
    <xdr:ext cx="469265" cy="2584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350" y="6626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39</xdr:row>
      <xdr:rowOff>30480</xdr:rowOff>
    </xdr:from>
    <xdr:to>
      <xdr:col>6</xdr:col>
      <xdr:colOff>38100</xdr:colOff>
      <xdr:row>39</xdr:row>
      <xdr:rowOff>132080</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39</xdr:row>
      <xdr:rowOff>123190</xdr:rowOff>
    </xdr:from>
    <xdr:ext cx="469265" cy="2584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350" y="6809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59080"/>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84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86995</xdr:rowOff>
    </xdr:from>
    <xdr:to>
      <xdr:col>24</xdr:col>
      <xdr:colOff>62865</xdr:colOff>
      <xdr:row>58</xdr:row>
      <xdr:rowOff>70485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659495"/>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74930</xdr:rowOff>
    </xdr:from>
    <xdr:ext cx="534670" cy="2584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190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38,234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70485</xdr:rowOff>
    </xdr:from>
    <xdr:to>
      <xdr:col>24</xdr:col>
      <xdr:colOff>152400</xdr:colOff>
      <xdr:row>58</xdr:row>
      <xdr:rowOff>70485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1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33655</xdr:rowOff>
    </xdr:from>
    <xdr:ext cx="598805" cy="2584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34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393,797</a:t>
          </a:r>
          <a:endParaRPr kumimoji="1" lang="ja-JP" altLang="en-US" sz="1000" b="1">
            <a:latin typeface="ＭＳ Ｐゴシック"/>
          </a:endParaRPr>
        </a:p>
      </xdr:txBody>
    </xdr:sp>
    <xdr:clientData/>
  </xdr:oneCellAnchor>
  <xdr:twoCellAnchor>
    <xdr:from>
      <xdr:col>23</xdr:col>
      <xdr:colOff>165100</xdr:colOff>
      <xdr:row>50</xdr:row>
      <xdr:rowOff>86995</xdr:rowOff>
    </xdr:from>
    <xdr:to>
      <xdr:col>24</xdr:col>
      <xdr:colOff>152400</xdr:colOff>
      <xdr:row>50</xdr:row>
      <xdr:rowOff>86995</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65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104775</xdr:rowOff>
    </xdr:from>
    <xdr:to>
      <xdr:col>24</xdr:col>
      <xdr:colOff>63500</xdr:colOff>
      <xdr:row>58</xdr:row>
      <xdr:rowOff>48260</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877425"/>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56515</xdr:rowOff>
    </xdr:from>
    <xdr:ext cx="534670" cy="2584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291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78105</xdr:rowOff>
    </xdr:from>
    <xdr:to>
      <xdr:col>24</xdr:col>
      <xdr:colOff>114300</xdr:colOff>
      <xdr:row>58</xdr:row>
      <xdr:rowOff>8255</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5080</xdr:rowOff>
    </xdr:from>
    <xdr:to>
      <xdr:col>19</xdr:col>
      <xdr:colOff>177800</xdr:colOff>
      <xdr:row>58</xdr:row>
      <xdr:rowOff>48260</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94918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92710</xdr:rowOff>
    </xdr:from>
    <xdr:to>
      <xdr:col>20</xdr:col>
      <xdr:colOff>38100</xdr:colOff>
      <xdr:row>58</xdr:row>
      <xdr:rowOff>22860</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39370</xdr:rowOff>
    </xdr:from>
    <xdr:ext cx="534035" cy="259080"/>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29965" y="9640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127000</xdr:rowOff>
    </xdr:from>
    <xdr:to>
      <xdr:col>15</xdr:col>
      <xdr:colOff>50800</xdr:colOff>
      <xdr:row>58</xdr:row>
      <xdr:rowOff>5080</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989965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86360</xdr:rowOff>
    </xdr:from>
    <xdr:to>
      <xdr:col>15</xdr:col>
      <xdr:colOff>101600</xdr:colOff>
      <xdr:row>58</xdr:row>
      <xdr:rowOff>15875</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32385</xdr:rowOff>
    </xdr:from>
    <xdr:ext cx="534035" cy="2584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0965" y="9633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127000</xdr:rowOff>
    </xdr:from>
    <xdr:to>
      <xdr:col>10</xdr:col>
      <xdr:colOff>114300</xdr:colOff>
      <xdr:row>58</xdr:row>
      <xdr:rowOff>30480</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989965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81915</xdr:rowOff>
    </xdr:from>
    <xdr:to>
      <xdr:col>10</xdr:col>
      <xdr:colOff>165100</xdr:colOff>
      <xdr:row>58</xdr:row>
      <xdr:rowOff>12065</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5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3175</xdr:rowOff>
    </xdr:from>
    <xdr:ext cx="534035" cy="259080"/>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1965" y="9947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166370</xdr:rowOff>
    </xdr:from>
    <xdr:to>
      <xdr:col>6</xdr:col>
      <xdr:colOff>38100</xdr:colOff>
      <xdr:row>57</xdr:row>
      <xdr:rowOff>96520</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113030</xdr:rowOff>
    </xdr:from>
    <xdr:ext cx="534035" cy="259080"/>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2965" y="9542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89,710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53975</xdr:rowOff>
    </xdr:from>
    <xdr:to>
      <xdr:col>24</xdr:col>
      <xdr:colOff>114300</xdr:colOff>
      <xdr:row>57</xdr:row>
      <xdr:rowOff>155575</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76835</xdr:rowOff>
    </xdr:from>
    <xdr:ext cx="534670" cy="2584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678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74,105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168910</xdr:rowOff>
    </xdr:from>
    <xdr:to>
      <xdr:col>20</xdr:col>
      <xdr:colOff>38100</xdr:colOff>
      <xdr:row>58</xdr:row>
      <xdr:rowOff>99060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90170</xdr:rowOff>
    </xdr:from>
    <xdr:ext cx="534035" cy="259080"/>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29965" y="10034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125730</xdr:rowOff>
    </xdr:from>
    <xdr:to>
      <xdr:col>15</xdr:col>
      <xdr:colOff>101600</xdr:colOff>
      <xdr:row>58</xdr:row>
      <xdr:rowOff>55880</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46990</xdr:rowOff>
    </xdr:from>
    <xdr:ext cx="534035" cy="259080"/>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0965" y="9991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76200</xdr:rowOff>
    </xdr:from>
    <xdr:to>
      <xdr:col>10</xdr:col>
      <xdr:colOff>165100</xdr:colOff>
      <xdr:row>58</xdr:row>
      <xdr:rowOff>6350</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22860</xdr:rowOff>
    </xdr:from>
    <xdr:ext cx="534035" cy="259080"/>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1965" y="9624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151130</xdr:rowOff>
    </xdr:from>
    <xdr:to>
      <xdr:col>6</xdr:col>
      <xdr:colOff>38100</xdr:colOff>
      <xdr:row>58</xdr:row>
      <xdr:rowOff>81280</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72390</xdr:rowOff>
    </xdr:from>
    <xdr:ext cx="534035" cy="259080"/>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2965" y="10016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134,040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995" cy="259080"/>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995" cy="259080"/>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995" cy="259080"/>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995" cy="259080"/>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134620</xdr:rowOff>
    </xdr:from>
    <xdr:to>
      <xdr:col>24</xdr:col>
      <xdr:colOff>62865</xdr:colOff>
      <xdr:row>78</xdr:row>
      <xdr:rowOff>74930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13612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79375</xdr:rowOff>
    </xdr:from>
    <xdr:ext cx="598805" cy="2584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52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118,459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74930</xdr:rowOff>
    </xdr:from>
    <xdr:to>
      <xdr:col>24</xdr:col>
      <xdr:colOff>152400</xdr:colOff>
      <xdr:row>78</xdr:row>
      <xdr:rowOff>74930</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81280</xdr:rowOff>
    </xdr:from>
    <xdr:ext cx="598805" cy="259080"/>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911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290,655</a:t>
          </a:r>
          <a:endParaRPr kumimoji="1" lang="ja-JP" altLang="en-US" sz="1000" b="1">
            <a:latin typeface="ＭＳ Ｐゴシック"/>
          </a:endParaRPr>
        </a:p>
      </xdr:txBody>
    </xdr:sp>
    <xdr:clientData/>
  </xdr:oneCellAnchor>
  <xdr:twoCellAnchor>
    <xdr:from>
      <xdr:col>23</xdr:col>
      <xdr:colOff>165100</xdr:colOff>
      <xdr:row>70</xdr:row>
      <xdr:rowOff>134620</xdr:rowOff>
    </xdr:from>
    <xdr:to>
      <xdr:col>24</xdr:col>
      <xdr:colOff>152400</xdr:colOff>
      <xdr:row>70</xdr:row>
      <xdr:rowOff>134620</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13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71755</xdr:rowOff>
    </xdr:from>
    <xdr:to>
      <xdr:col>24</xdr:col>
      <xdr:colOff>63500</xdr:colOff>
      <xdr:row>78</xdr:row>
      <xdr:rowOff>74930</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344485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3175</xdr:rowOff>
    </xdr:from>
    <xdr:ext cx="598805" cy="259080"/>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033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151765</xdr:rowOff>
    </xdr:from>
    <xdr:to>
      <xdr:col>24</xdr:col>
      <xdr:colOff>114300</xdr:colOff>
      <xdr:row>77</xdr:row>
      <xdr:rowOff>81915</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1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71755</xdr:rowOff>
    </xdr:from>
    <xdr:to>
      <xdr:col>19</xdr:col>
      <xdr:colOff>177800</xdr:colOff>
      <xdr:row>78</xdr:row>
      <xdr:rowOff>101600</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4448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133985</xdr:rowOff>
    </xdr:from>
    <xdr:to>
      <xdr:col>20</xdr:col>
      <xdr:colOff>38100</xdr:colOff>
      <xdr:row>77</xdr:row>
      <xdr:rowOff>64135</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80645</xdr:rowOff>
    </xdr:from>
    <xdr:ext cx="598170" cy="259080"/>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580" y="129393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95885</xdr:rowOff>
    </xdr:from>
    <xdr:to>
      <xdr:col>15</xdr:col>
      <xdr:colOff>50800</xdr:colOff>
      <xdr:row>78</xdr:row>
      <xdr:rowOff>101600</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019300" y="134689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135890</xdr:rowOff>
    </xdr:from>
    <xdr:to>
      <xdr:col>15</xdr:col>
      <xdr:colOff>101600</xdr:colOff>
      <xdr:row>77</xdr:row>
      <xdr:rowOff>66040</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82550</xdr:rowOff>
    </xdr:from>
    <xdr:ext cx="598170" cy="259080"/>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580" y="12941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95885</xdr:rowOff>
    </xdr:from>
    <xdr:to>
      <xdr:col>10</xdr:col>
      <xdr:colOff>114300</xdr:colOff>
      <xdr:row>79</xdr:row>
      <xdr:rowOff>5080</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46898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166370</xdr:rowOff>
    </xdr:from>
    <xdr:to>
      <xdr:col>10</xdr:col>
      <xdr:colOff>165100</xdr:colOff>
      <xdr:row>77</xdr:row>
      <xdr:rowOff>95885</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196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112395</xdr:rowOff>
    </xdr:from>
    <xdr:ext cx="598170" cy="2584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580" y="12971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43180</xdr:rowOff>
    </xdr:from>
    <xdr:to>
      <xdr:col>6</xdr:col>
      <xdr:colOff>38100</xdr:colOff>
      <xdr:row>76</xdr:row>
      <xdr:rowOff>144780</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0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161290</xdr:rowOff>
    </xdr:from>
    <xdr:ext cx="598170" cy="259080"/>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580" y="128485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24130</xdr:rowOff>
    </xdr:from>
    <xdr:to>
      <xdr:col>24</xdr:col>
      <xdr:colOff>114300</xdr:colOff>
      <xdr:row>78</xdr:row>
      <xdr:rowOff>125730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111125</xdr:rowOff>
    </xdr:from>
    <xdr:ext cx="598805" cy="2584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3127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118,459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20955</xdr:rowOff>
    </xdr:from>
    <xdr:to>
      <xdr:col>20</xdr:col>
      <xdr:colOff>38100</xdr:colOff>
      <xdr:row>78</xdr:row>
      <xdr:rowOff>122555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113665</xdr:rowOff>
    </xdr:from>
    <xdr:ext cx="598170" cy="2584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580" y="134867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50800</xdr:rowOff>
    </xdr:from>
    <xdr:to>
      <xdr:col>15</xdr:col>
      <xdr:colOff>101600</xdr:colOff>
      <xdr:row>78</xdr:row>
      <xdr:rowOff>152400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143510</xdr:rowOff>
    </xdr:from>
    <xdr:ext cx="598170" cy="2584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580" y="135166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114,980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45085</xdr:rowOff>
    </xdr:from>
    <xdr:to>
      <xdr:col>10</xdr:col>
      <xdr:colOff>165100</xdr:colOff>
      <xdr:row>78</xdr:row>
      <xdr:rowOff>146685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137795</xdr:rowOff>
    </xdr:from>
    <xdr:ext cx="598170" cy="259080"/>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580" y="135108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115,754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125730</xdr:rowOff>
    </xdr:from>
    <xdr:to>
      <xdr:col>6</xdr:col>
      <xdr:colOff>38100</xdr:colOff>
      <xdr:row>79</xdr:row>
      <xdr:rowOff>55880</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46990</xdr:rowOff>
    </xdr:from>
    <xdr:ext cx="598170" cy="259080"/>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580" y="13591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105,157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8285" cy="259080"/>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84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xmlns="" id="{00000000-0008-0000-0700-0000E7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89535</xdr:rowOff>
    </xdr:from>
    <xdr:to>
      <xdr:col>24</xdr:col>
      <xdr:colOff>62865</xdr:colOff>
      <xdr:row>98</xdr:row>
      <xdr:rowOff>48260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4633595" y="1552003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52070</xdr:rowOff>
    </xdr:from>
    <xdr:ext cx="534670" cy="258445"/>
    <xdr:sp macro="" textlink="">
      <xdr:nvSpPr>
        <xdr:cNvPr id="233" name="衛生費最小値テキスト">
          <a:extLst>
            <a:ext uri="{FF2B5EF4-FFF2-40B4-BE49-F238E27FC236}">
              <a16:creationId xmlns:a16="http://schemas.microsoft.com/office/drawing/2014/main" xmlns="" id="{00000000-0008-0000-0700-0000E9000000}"/>
            </a:ext>
          </a:extLst>
        </xdr:cNvPr>
        <xdr:cNvSpPr txBox="1"/>
      </xdr:nvSpPr>
      <xdr:spPr>
        <a:xfrm>
          <a:off x="4686300" y="16854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20,390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48260</xdr:rowOff>
    </xdr:from>
    <xdr:to>
      <xdr:col>24</xdr:col>
      <xdr:colOff>152400</xdr:colOff>
      <xdr:row>98</xdr:row>
      <xdr:rowOff>48260</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685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36195</xdr:rowOff>
    </xdr:from>
    <xdr:ext cx="598805" cy="259080"/>
    <xdr:sp macro="" textlink="">
      <xdr:nvSpPr>
        <xdr:cNvPr id="235" name="衛生費最大値テキスト">
          <a:extLst>
            <a:ext uri="{FF2B5EF4-FFF2-40B4-BE49-F238E27FC236}">
              <a16:creationId xmlns:a16="http://schemas.microsoft.com/office/drawing/2014/main" xmlns="" id="{00000000-0008-0000-0700-0000EB000000}"/>
            </a:ext>
          </a:extLst>
        </xdr:cNvPr>
        <xdr:cNvSpPr txBox="1"/>
      </xdr:nvSpPr>
      <xdr:spPr>
        <a:xfrm>
          <a:off x="4686300" y="15295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142,585</a:t>
          </a:r>
          <a:endParaRPr kumimoji="1" lang="ja-JP" altLang="en-US" sz="1000" b="1">
            <a:latin typeface="ＭＳ Ｐゴシック"/>
          </a:endParaRPr>
        </a:p>
      </xdr:txBody>
    </xdr:sp>
    <xdr:clientData/>
  </xdr:oneCellAnchor>
  <xdr:twoCellAnchor>
    <xdr:from>
      <xdr:col>23</xdr:col>
      <xdr:colOff>165100</xdr:colOff>
      <xdr:row>90</xdr:row>
      <xdr:rowOff>89535</xdr:rowOff>
    </xdr:from>
    <xdr:to>
      <xdr:col>24</xdr:col>
      <xdr:colOff>152400</xdr:colOff>
      <xdr:row>90</xdr:row>
      <xdr:rowOff>89535</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552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39370</xdr:rowOff>
    </xdr:from>
    <xdr:to>
      <xdr:col>24</xdr:col>
      <xdr:colOff>63500</xdr:colOff>
      <xdr:row>98</xdr:row>
      <xdr:rowOff>48260</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3797300" y="1684147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104775</xdr:rowOff>
    </xdr:from>
    <xdr:ext cx="534670" cy="259080"/>
    <xdr:sp macro="" textlink="">
      <xdr:nvSpPr>
        <xdr:cNvPr id="238" name="衛生費平均値テキスト">
          <a:extLst>
            <a:ext uri="{FF2B5EF4-FFF2-40B4-BE49-F238E27FC236}">
              <a16:creationId xmlns:a16="http://schemas.microsoft.com/office/drawing/2014/main" xmlns="" id="{00000000-0008-0000-0700-0000EE000000}"/>
            </a:ext>
          </a:extLst>
        </xdr:cNvPr>
        <xdr:cNvSpPr txBox="1"/>
      </xdr:nvSpPr>
      <xdr:spPr>
        <a:xfrm>
          <a:off x="4686300" y="16392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81915</xdr:rowOff>
    </xdr:from>
    <xdr:to>
      <xdr:col>24</xdr:col>
      <xdr:colOff>114300</xdr:colOff>
      <xdr:row>97</xdr:row>
      <xdr:rowOff>12065</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45847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39370</xdr:rowOff>
    </xdr:from>
    <xdr:to>
      <xdr:col>19</xdr:col>
      <xdr:colOff>177800</xdr:colOff>
      <xdr:row>98</xdr:row>
      <xdr:rowOff>45720</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908300" y="168414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125095</xdr:rowOff>
    </xdr:from>
    <xdr:to>
      <xdr:col>20</xdr:col>
      <xdr:colOff>38100</xdr:colOff>
      <xdr:row>97</xdr:row>
      <xdr:rowOff>55245</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3746500" y="1658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71755</xdr:rowOff>
    </xdr:from>
    <xdr:ext cx="534035" cy="259080"/>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529965" y="16359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45720</xdr:rowOff>
    </xdr:from>
    <xdr:to>
      <xdr:col>15</xdr:col>
      <xdr:colOff>50800</xdr:colOff>
      <xdr:row>98</xdr:row>
      <xdr:rowOff>59690</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flipV="1">
          <a:off x="2019300" y="168478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116205</xdr:rowOff>
    </xdr:from>
    <xdr:to>
      <xdr:col>15</xdr:col>
      <xdr:colOff>101600</xdr:colOff>
      <xdr:row>97</xdr:row>
      <xdr:rowOff>46355</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2857500"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63500</xdr:rowOff>
    </xdr:from>
    <xdr:ext cx="534035" cy="2584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640965" y="16351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59690</xdr:rowOff>
    </xdr:from>
    <xdr:to>
      <xdr:col>10</xdr:col>
      <xdr:colOff>114300</xdr:colOff>
      <xdr:row>98</xdr:row>
      <xdr:rowOff>67310</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flipV="1">
          <a:off x="1130300" y="168617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80010</xdr:rowOff>
    </xdr:from>
    <xdr:to>
      <xdr:col>10</xdr:col>
      <xdr:colOff>165100</xdr:colOff>
      <xdr:row>97</xdr:row>
      <xdr:rowOff>10160</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968500" y="165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26670</xdr:rowOff>
    </xdr:from>
    <xdr:ext cx="534035" cy="259080"/>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751965" y="16314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16510</xdr:rowOff>
    </xdr:from>
    <xdr:to>
      <xdr:col>6</xdr:col>
      <xdr:colOff>38100</xdr:colOff>
      <xdr:row>96</xdr:row>
      <xdr:rowOff>118110</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07950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134620</xdr:rowOff>
    </xdr:from>
    <xdr:ext cx="534035" cy="2584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862965" y="16250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168910</xdr:rowOff>
    </xdr:from>
    <xdr:to>
      <xdr:col>24</xdr:col>
      <xdr:colOff>114300</xdr:colOff>
      <xdr:row>98</xdr:row>
      <xdr:rowOff>99060</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4584700" y="167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83820</xdr:rowOff>
    </xdr:from>
    <xdr:ext cx="534670" cy="259080"/>
    <xdr:sp macro="" textlink="">
      <xdr:nvSpPr>
        <xdr:cNvPr id="257" name="衛生費該当値テキスト">
          <a:extLst>
            <a:ext uri="{FF2B5EF4-FFF2-40B4-BE49-F238E27FC236}">
              <a16:creationId xmlns:a16="http://schemas.microsoft.com/office/drawing/2014/main" xmlns="" id="{00000000-0008-0000-0700-000001010000}"/>
            </a:ext>
          </a:extLst>
        </xdr:cNvPr>
        <xdr:cNvSpPr txBox="1"/>
      </xdr:nvSpPr>
      <xdr:spPr>
        <a:xfrm>
          <a:off x="4686300" y="16714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160020</xdr:rowOff>
    </xdr:from>
    <xdr:to>
      <xdr:col>20</xdr:col>
      <xdr:colOff>38100</xdr:colOff>
      <xdr:row>98</xdr:row>
      <xdr:rowOff>90170</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3746500" y="167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81280</xdr:rowOff>
    </xdr:from>
    <xdr:ext cx="534035" cy="259080"/>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3529965" y="16883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166370</xdr:rowOff>
    </xdr:from>
    <xdr:to>
      <xdr:col>15</xdr:col>
      <xdr:colOff>101600</xdr:colOff>
      <xdr:row>98</xdr:row>
      <xdr:rowOff>96520</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285750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87630</xdr:rowOff>
    </xdr:from>
    <xdr:ext cx="534035" cy="2584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2640965" y="16889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8890</xdr:rowOff>
    </xdr:from>
    <xdr:to>
      <xdr:col>10</xdr:col>
      <xdr:colOff>165100</xdr:colOff>
      <xdr:row>98</xdr:row>
      <xdr:rowOff>110490</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9685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101600</xdr:rowOff>
    </xdr:from>
    <xdr:ext cx="534035" cy="259080"/>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1751965" y="16903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16510</xdr:rowOff>
    </xdr:from>
    <xdr:to>
      <xdr:col>6</xdr:col>
      <xdr:colOff>38100</xdr:colOff>
      <xdr:row>98</xdr:row>
      <xdr:rowOff>118110</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079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109220</xdr:rowOff>
    </xdr:from>
    <xdr:ext cx="534035" cy="2584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862965" y="16911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725" cy="2584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725" cy="2584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165100</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480050"/>
          <a:ext cx="127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84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111760</xdr:rowOff>
    </xdr:from>
    <xdr:ext cx="469900" cy="2584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255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5,138</a:t>
          </a:r>
          <a:endParaRPr kumimoji="1" lang="ja-JP" altLang="en-US" sz="1000" b="1">
            <a:latin typeface="ＭＳ Ｐゴシック"/>
          </a:endParaRPr>
        </a:p>
      </xdr:txBody>
    </xdr:sp>
    <xdr:clientData/>
  </xdr:oneCellAnchor>
  <xdr:twoCellAnchor>
    <xdr:from>
      <xdr:col>54</xdr:col>
      <xdr:colOff>101600</xdr:colOff>
      <xdr:row>31</xdr:row>
      <xdr:rowOff>165100</xdr:rowOff>
    </xdr:from>
    <xdr:to>
      <xdr:col>55</xdr:col>
      <xdr:colOff>88900</xdr:colOff>
      <xdr:row>31</xdr:row>
      <xdr:rowOff>165100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480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36830</xdr:rowOff>
    </xdr:from>
    <xdr:ext cx="469900" cy="259080"/>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2090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157480</xdr:rowOff>
    </xdr:from>
    <xdr:to>
      <xdr:col>50</xdr:col>
      <xdr:colOff>165100</xdr:colOff>
      <xdr:row>37</xdr:row>
      <xdr:rowOff>87630</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104140</xdr:rowOff>
    </xdr:from>
    <xdr:ext cx="469265" cy="259080"/>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350" y="6104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156845</xdr:rowOff>
    </xdr:from>
    <xdr:to>
      <xdr:col>46</xdr:col>
      <xdr:colOff>38100</xdr:colOff>
      <xdr:row>37</xdr:row>
      <xdr:rowOff>86995</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103505</xdr:rowOff>
    </xdr:from>
    <xdr:ext cx="469265" cy="259080"/>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350" y="6104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114300</xdr:rowOff>
    </xdr:from>
    <xdr:to>
      <xdr:col>41</xdr:col>
      <xdr:colOff>101600</xdr:colOff>
      <xdr:row>37</xdr:row>
      <xdr:rowOff>44450</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60960</xdr:rowOff>
    </xdr:from>
    <xdr:ext cx="469265" cy="259080"/>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350" y="6061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37465</xdr:rowOff>
    </xdr:from>
    <xdr:to>
      <xdr:col>36</xdr:col>
      <xdr:colOff>165100</xdr:colOff>
      <xdr:row>36</xdr:row>
      <xdr:rowOff>139065</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155575</xdr:rowOff>
    </xdr:from>
    <xdr:ext cx="469265" cy="2584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350" y="5984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8920" cy="259080"/>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8920" cy="259080"/>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8920" cy="259080"/>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736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8920" cy="259080"/>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847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84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84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84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84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132715</xdr:rowOff>
    </xdr:from>
    <xdr:to>
      <xdr:col>54</xdr:col>
      <xdr:colOff>189865</xdr:colOff>
      <xdr:row>58</xdr:row>
      <xdr:rowOff>77470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876665"/>
          <a:ext cx="127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81280</xdr:rowOff>
    </xdr:from>
    <xdr:ext cx="469900" cy="259080"/>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025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77470</xdr:rowOff>
    </xdr:from>
    <xdr:to>
      <xdr:col>55</xdr:col>
      <xdr:colOff>88900</xdr:colOff>
      <xdr:row>58</xdr:row>
      <xdr:rowOff>77470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021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79375</xdr:rowOff>
    </xdr:from>
    <xdr:ext cx="534670" cy="2584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52,801</a:t>
          </a:r>
          <a:endParaRPr kumimoji="1" lang="ja-JP" altLang="en-US" sz="1000" b="1">
            <a:latin typeface="ＭＳ Ｐゴシック"/>
          </a:endParaRPr>
        </a:p>
      </xdr:txBody>
    </xdr:sp>
    <xdr:clientData/>
  </xdr:oneCellAnchor>
  <xdr:twoCellAnchor>
    <xdr:from>
      <xdr:col>54</xdr:col>
      <xdr:colOff>101600</xdr:colOff>
      <xdr:row>51</xdr:row>
      <xdr:rowOff>132715</xdr:rowOff>
    </xdr:from>
    <xdr:to>
      <xdr:col>55</xdr:col>
      <xdr:colOff>88900</xdr:colOff>
      <xdr:row>51</xdr:row>
      <xdr:rowOff>132715</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876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91440</xdr:rowOff>
    </xdr:from>
    <xdr:to>
      <xdr:col>55</xdr:col>
      <xdr:colOff>0</xdr:colOff>
      <xdr:row>57</xdr:row>
      <xdr:rowOff>115570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986409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1905</xdr:rowOff>
    </xdr:from>
    <xdr:ext cx="534670" cy="259080"/>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431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150495</xdr:rowOff>
    </xdr:from>
    <xdr:to>
      <xdr:col>55</xdr:col>
      <xdr:colOff>50800</xdr:colOff>
      <xdr:row>56</xdr:row>
      <xdr:rowOff>80645</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58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91440</xdr:rowOff>
    </xdr:from>
    <xdr:to>
      <xdr:col>50</xdr:col>
      <xdr:colOff>114300</xdr:colOff>
      <xdr:row>57</xdr:row>
      <xdr:rowOff>109220</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98640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144145</xdr:rowOff>
    </xdr:from>
    <xdr:to>
      <xdr:col>50</xdr:col>
      <xdr:colOff>165100</xdr:colOff>
      <xdr:row>56</xdr:row>
      <xdr:rowOff>74930</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90805</xdr:rowOff>
    </xdr:from>
    <xdr:ext cx="534035" cy="2584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1965" y="9349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109220</xdr:rowOff>
    </xdr:from>
    <xdr:to>
      <xdr:col>45</xdr:col>
      <xdr:colOff>177800</xdr:colOff>
      <xdr:row>57</xdr:row>
      <xdr:rowOff>124460</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98818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151130</xdr:rowOff>
    </xdr:from>
    <xdr:to>
      <xdr:col>46</xdr:col>
      <xdr:colOff>38100</xdr:colOff>
      <xdr:row>56</xdr:row>
      <xdr:rowOff>81280</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58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97790</xdr:rowOff>
    </xdr:from>
    <xdr:ext cx="534035" cy="2584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2965" y="9356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124460</xdr:rowOff>
    </xdr:from>
    <xdr:to>
      <xdr:col>41</xdr:col>
      <xdr:colOff>50800</xdr:colOff>
      <xdr:row>57</xdr:row>
      <xdr:rowOff>159385</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989711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132080</xdr:rowOff>
    </xdr:from>
    <xdr:to>
      <xdr:col>41</xdr:col>
      <xdr:colOff>101600</xdr:colOff>
      <xdr:row>56</xdr:row>
      <xdr:rowOff>62230</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56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78740</xdr:rowOff>
    </xdr:from>
    <xdr:ext cx="534035" cy="259080"/>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3965" y="9337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107950</xdr:rowOff>
    </xdr:from>
    <xdr:to>
      <xdr:col>36</xdr:col>
      <xdr:colOff>165100</xdr:colOff>
      <xdr:row>55</xdr:row>
      <xdr:rowOff>38100</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36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54610</xdr:rowOff>
    </xdr:from>
    <xdr:ext cx="534035" cy="2584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4965" y="9141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64770</xdr:rowOff>
    </xdr:from>
    <xdr:to>
      <xdr:col>55</xdr:col>
      <xdr:colOff>50800</xdr:colOff>
      <xdr:row>57</xdr:row>
      <xdr:rowOff>166370</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43180</xdr:rowOff>
    </xdr:from>
    <xdr:ext cx="469900" cy="2584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815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40640</xdr:rowOff>
    </xdr:from>
    <xdr:to>
      <xdr:col>50</xdr:col>
      <xdr:colOff>165100</xdr:colOff>
      <xdr:row>57</xdr:row>
      <xdr:rowOff>142240</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133350</xdr:rowOff>
    </xdr:from>
    <xdr:ext cx="469265" cy="2584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04350" y="9906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57785</xdr:rowOff>
    </xdr:from>
    <xdr:to>
      <xdr:col>46</xdr:col>
      <xdr:colOff>38100</xdr:colOff>
      <xdr:row>57</xdr:row>
      <xdr:rowOff>159385</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150495</xdr:rowOff>
    </xdr:from>
    <xdr:ext cx="469265" cy="259080"/>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515350" y="9923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73660</xdr:rowOff>
    </xdr:from>
    <xdr:to>
      <xdr:col>41</xdr:col>
      <xdr:colOff>101600</xdr:colOff>
      <xdr:row>58</xdr:row>
      <xdr:rowOff>3810</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166370</xdr:rowOff>
    </xdr:from>
    <xdr:ext cx="469265" cy="2584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626350" y="9939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109220</xdr:rowOff>
    </xdr:from>
    <xdr:to>
      <xdr:col>36</xdr:col>
      <xdr:colOff>165100</xdr:colOff>
      <xdr:row>58</xdr:row>
      <xdr:rowOff>38735</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881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29845</xdr:rowOff>
    </xdr:from>
    <xdr:ext cx="469265" cy="2584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37350" y="9973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84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84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84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109220</xdr:rowOff>
    </xdr:from>
    <xdr:to>
      <xdr:col>54</xdr:col>
      <xdr:colOff>189865</xdr:colOff>
      <xdr:row>78</xdr:row>
      <xdr:rowOff>105410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282170"/>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109220</xdr:rowOff>
    </xdr:from>
    <xdr:ext cx="469900" cy="2584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4823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105410</xdr:rowOff>
    </xdr:from>
    <xdr:to>
      <xdr:col>55</xdr:col>
      <xdr:colOff>88900</xdr:colOff>
      <xdr:row>78</xdr:row>
      <xdr:rowOff>105410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47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55880</xdr:rowOff>
    </xdr:from>
    <xdr:ext cx="534670" cy="259080"/>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2057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53,847</a:t>
          </a:r>
          <a:endParaRPr kumimoji="1" lang="ja-JP" altLang="en-US" sz="1000" b="1">
            <a:latin typeface="ＭＳ Ｐゴシック"/>
          </a:endParaRPr>
        </a:p>
      </xdr:txBody>
    </xdr:sp>
    <xdr:clientData/>
  </xdr:oneCellAnchor>
  <xdr:twoCellAnchor>
    <xdr:from>
      <xdr:col>54</xdr:col>
      <xdr:colOff>101600</xdr:colOff>
      <xdr:row>71</xdr:row>
      <xdr:rowOff>109220</xdr:rowOff>
    </xdr:from>
    <xdr:to>
      <xdr:col>55</xdr:col>
      <xdr:colOff>88900</xdr:colOff>
      <xdr:row>71</xdr:row>
      <xdr:rowOff>109220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28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92075</xdr:rowOff>
    </xdr:from>
    <xdr:to>
      <xdr:col>55</xdr:col>
      <xdr:colOff>0</xdr:colOff>
      <xdr:row>78</xdr:row>
      <xdr:rowOff>96520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9639300" y="1346517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135255</xdr:rowOff>
    </xdr:from>
    <xdr:ext cx="534670" cy="2584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29940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112395</xdr:rowOff>
    </xdr:from>
    <xdr:to>
      <xdr:col>55</xdr:col>
      <xdr:colOff>50800</xdr:colOff>
      <xdr:row>77</xdr:row>
      <xdr:rowOff>42545</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92075</xdr:rowOff>
    </xdr:from>
    <xdr:to>
      <xdr:col>50</xdr:col>
      <xdr:colOff>114300</xdr:colOff>
      <xdr:row>78</xdr:row>
      <xdr:rowOff>92075</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8750300" y="134651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73660</xdr:rowOff>
    </xdr:from>
    <xdr:to>
      <xdr:col>50</xdr:col>
      <xdr:colOff>165100</xdr:colOff>
      <xdr:row>77</xdr:row>
      <xdr:rowOff>3810</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20320</xdr:rowOff>
    </xdr:from>
    <xdr:ext cx="534035" cy="2584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1965" y="12879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68580</xdr:rowOff>
    </xdr:from>
    <xdr:to>
      <xdr:col>45</xdr:col>
      <xdr:colOff>177800</xdr:colOff>
      <xdr:row>78</xdr:row>
      <xdr:rowOff>92075</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7861300" y="1344168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86360</xdr:rowOff>
    </xdr:from>
    <xdr:to>
      <xdr:col>46</xdr:col>
      <xdr:colOff>38100</xdr:colOff>
      <xdr:row>77</xdr:row>
      <xdr:rowOff>15875</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116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32385</xdr:rowOff>
    </xdr:from>
    <xdr:ext cx="534035" cy="2584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2965" y="12891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68580</xdr:rowOff>
    </xdr:from>
    <xdr:to>
      <xdr:col>41</xdr:col>
      <xdr:colOff>50800</xdr:colOff>
      <xdr:row>78</xdr:row>
      <xdr:rowOff>91440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34416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65405</xdr:rowOff>
    </xdr:from>
    <xdr:to>
      <xdr:col>41</xdr:col>
      <xdr:colOff>101600</xdr:colOff>
      <xdr:row>76</xdr:row>
      <xdr:rowOff>167005</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0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12065</xdr:rowOff>
    </xdr:from>
    <xdr:ext cx="534035" cy="259080"/>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3965" y="12870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74930</xdr:rowOff>
    </xdr:from>
    <xdr:to>
      <xdr:col>36</xdr:col>
      <xdr:colOff>165100</xdr:colOff>
      <xdr:row>77</xdr:row>
      <xdr:rowOff>4445</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105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20955</xdr:rowOff>
    </xdr:from>
    <xdr:ext cx="534035" cy="2584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4965" y="12879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45720</xdr:rowOff>
    </xdr:from>
    <xdr:to>
      <xdr:col>55</xdr:col>
      <xdr:colOff>50800</xdr:colOff>
      <xdr:row>78</xdr:row>
      <xdr:rowOff>147320</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132080</xdr:rowOff>
    </xdr:from>
    <xdr:ext cx="469900" cy="2584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333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41275</xdr:rowOff>
    </xdr:from>
    <xdr:to>
      <xdr:col>50</xdr:col>
      <xdr:colOff>165100</xdr:colOff>
      <xdr:row>78</xdr:row>
      <xdr:rowOff>143510</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133985</xdr:rowOff>
    </xdr:from>
    <xdr:ext cx="469265" cy="2584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04350" y="13507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41275</xdr:rowOff>
    </xdr:from>
    <xdr:to>
      <xdr:col>46</xdr:col>
      <xdr:colOff>38100</xdr:colOff>
      <xdr:row>78</xdr:row>
      <xdr:rowOff>143510</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133985</xdr:rowOff>
    </xdr:from>
    <xdr:ext cx="469265" cy="2584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15350" y="13507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17780</xdr:rowOff>
    </xdr:from>
    <xdr:to>
      <xdr:col>41</xdr:col>
      <xdr:colOff>101600</xdr:colOff>
      <xdr:row>78</xdr:row>
      <xdr:rowOff>119380</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110490</xdr:rowOff>
    </xdr:from>
    <xdr:ext cx="469265" cy="2584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626350" y="13483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40640</xdr:rowOff>
    </xdr:from>
    <xdr:to>
      <xdr:col>36</xdr:col>
      <xdr:colOff>165100</xdr:colOff>
      <xdr:row>78</xdr:row>
      <xdr:rowOff>142240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133350</xdr:rowOff>
    </xdr:from>
    <xdr:ext cx="469265" cy="2584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37350" y="13506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995" cy="2584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xmlns="" id="{00000000-0008-0000-0700-0000C3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6350</xdr:rowOff>
    </xdr:from>
    <xdr:to>
      <xdr:col>54</xdr:col>
      <xdr:colOff>189865</xdr:colOff>
      <xdr:row>98</xdr:row>
      <xdr:rowOff>91440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flipV="1">
          <a:off x="10475595" y="1560830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95885</xdr:rowOff>
    </xdr:from>
    <xdr:ext cx="534670" cy="259080"/>
    <xdr:sp macro="" textlink="">
      <xdr:nvSpPr>
        <xdr:cNvPr id="453" name="土木費最小値テキスト">
          <a:extLst>
            <a:ext uri="{FF2B5EF4-FFF2-40B4-BE49-F238E27FC236}">
              <a16:creationId xmlns:a16="http://schemas.microsoft.com/office/drawing/2014/main" xmlns="" id="{00000000-0008-0000-0700-0000C5010000}"/>
            </a:ext>
          </a:extLst>
        </xdr:cNvPr>
        <xdr:cNvSpPr txBox="1"/>
      </xdr:nvSpPr>
      <xdr:spPr>
        <a:xfrm>
          <a:off x="10528300" y="16897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20,978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91440</xdr:rowOff>
    </xdr:from>
    <xdr:to>
      <xdr:col>55</xdr:col>
      <xdr:colOff>88900</xdr:colOff>
      <xdr:row>98</xdr:row>
      <xdr:rowOff>91440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689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124460</xdr:rowOff>
    </xdr:from>
    <xdr:ext cx="598805" cy="259080"/>
    <xdr:sp macro="" textlink="">
      <xdr:nvSpPr>
        <xdr:cNvPr id="455" name="土木費最大値テキスト">
          <a:extLst>
            <a:ext uri="{FF2B5EF4-FFF2-40B4-BE49-F238E27FC236}">
              <a16:creationId xmlns:a16="http://schemas.microsoft.com/office/drawing/2014/main" xmlns="" id="{00000000-0008-0000-0700-0000C7010000}"/>
            </a:ext>
          </a:extLst>
        </xdr:cNvPr>
        <xdr:cNvSpPr txBox="1"/>
      </xdr:nvSpPr>
      <xdr:spPr>
        <a:xfrm>
          <a:off x="10528300" y="15383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583,353</a:t>
          </a:r>
          <a:endParaRPr kumimoji="1" lang="ja-JP" altLang="en-US" sz="1000" b="1">
            <a:latin typeface="ＭＳ Ｐゴシック"/>
          </a:endParaRPr>
        </a:p>
      </xdr:txBody>
    </xdr:sp>
    <xdr:clientData/>
  </xdr:oneCellAnchor>
  <xdr:twoCellAnchor>
    <xdr:from>
      <xdr:col>54</xdr:col>
      <xdr:colOff>101600</xdr:colOff>
      <xdr:row>91</xdr:row>
      <xdr:rowOff>6350</xdr:rowOff>
    </xdr:from>
    <xdr:to>
      <xdr:col>55</xdr:col>
      <xdr:colOff>88900</xdr:colOff>
      <xdr:row>91</xdr:row>
      <xdr:rowOff>6350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560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21590</xdr:rowOff>
    </xdr:from>
    <xdr:to>
      <xdr:col>55</xdr:col>
      <xdr:colOff>0</xdr:colOff>
      <xdr:row>98</xdr:row>
      <xdr:rowOff>46355</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9639300" y="1682369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158750</xdr:rowOff>
    </xdr:from>
    <xdr:ext cx="534670" cy="259080"/>
    <xdr:sp macro="" textlink="">
      <xdr:nvSpPr>
        <xdr:cNvPr id="458" name="土木費平均値テキスト">
          <a:extLst>
            <a:ext uri="{FF2B5EF4-FFF2-40B4-BE49-F238E27FC236}">
              <a16:creationId xmlns:a16="http://schemas.microsoft.com/office/drawing/2014/main" xmlns="" id="{00000000-0008-0000-0700-0000CA010000}"/>
            </a:ext>
          </a:extLst>
        </xdr:cNvPr>
        <xdr:cNvSpPr txBox="1"/>
      </xdr:nvSpPr>
      <xdr:spPr>
        <a:xfrm>
          <a:off x="10528300" y="16617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135890</xdr:rowOff>
    </xdr:from>
    <xdr:to>
      <xdr:col>55</xdr:col>
      <xdr:colOff>50800</xdr:colOff>
      <xdr:row>98</xdr:row>
      <xdr:rowOff>66040</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104267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21590</xdr:rowOff>
    </xdr:from>
    <xdr:to>
      <xdr:col>50</xdr:col>
      <xdr:colOff>114300</xdr:colOff>
      <xdr:row>98</xdr:row>
      <xdr:rowOff>21590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8750300" y="168236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128905</xdr:rowOff>
    </xdr:from>
    <xdr:to>
      <xdr:col>50</xdr:col>
      <xdr:colOff>165100</xdr:colOff>
      <xdr:row>98</xdr:row>
      <xdr:rowOff>59055</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9588500" y="1675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75565</xdr:rowOff>
    </xdr:from>
    <xdr:ext cx="534035" cy="2584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9371965" y="16534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153670</xdr:rowOff>
    </xdr:from>
    <xdr:to>
      <xdr:col>45</xdr:col>
      <xdr:colOff>177800</xdr:colOff>
      <xdr:row>98</xdr:row>
      <xdr:rowOff>21590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7861300" y="1678432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143510</xdr:rowOff>
    </xdr:from>
    <xdr:to>
      <xdr:col>46</xdr:col>
      <xdr:colOff>38100</xdr:colOff>
      <xdr:row>98</xdr:row>
      <xdr:rowOff>73660</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8699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64770</xdr:rowOff>
    </xdr:from>
    <xdr:ext cx="534035" cy="2584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8482965" y="16866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153670</xdr:rowOff>
    </xdr:from>
    <xdr:to>
      <xdr:col>41</xdr:col>
      <xdr:colOff>50800</xdr:colOff>
      <xdr:row>97</xdr:row>
      <xdr:rowOff>163830</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6972300" y="167843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123825</xdr:rowOff>
    </xdr:from>
    <xdr:to>
      <xdr:col>41</xdr:col>
      <xdr:colOff>101600</xdr:colOff>
      <xdr:row>98</xdr:row>
      <xdr:rowOff>53975</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7810500" y="1675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45085</xdr:rowOff>
    </xdr:from>
    <xdr:ext cx="534035" cy="2584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593965" y="16847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97790</xdr:rowOff>
    </xdr:from>
    <xdr:to>
      <xdr:col>36</xdr:col>
      <xdr:colOff>165100</xdr:colOff>
      <xdr:row>98</xdr:row>
      <xdr:rowOff>27940</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6921500" y="1672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44450</xdr:rowOff>
    </xdr:from>
    <xdr:ext cx="534035" cy="259080"/>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6704965" y="16503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167005</xdr:rowOff>
    </xdr:from>
    <xdr:to>
      <xdr:col>55</xdr:col>
      <xdr:colOff>50800</xdr:colOff>
      <xdr:row>98</xdr:row>
      <xdr:rowOff>97790</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10426700" y="16797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114300</xdr:rowOff>
    </xdr:from>
    <xdr:ext cx="534670" cy="259080"/>
    <xdr:sp macro="" textlink="">
      <xdr:nvSpPr>
        <xdr:cNvPr id="477" name="土木費該当値テキスト">
          <a:extLst>
            <a:ext uri="{FF2B5EF4-FFF2-40B4-BE49-F238E27FC236}">
              <a16:creationId xmlns:a16="http://schemas.microsoft.com/office/drawing/2014/main" xmlns="" id="{00000000-0008-0000-0700-0000DD010000}"/>
            </a:ext>
          </a:extLst>
        </xdr:cNvPr>
        <xdr:cNvSpPr txBox="1"/>
      </xdr:nvSpPr>
      <xdr:spPr>
        <a:xfrm>
          <a:off x="10528300" y="16744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40,805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142240</xdr:rowOff>
    </xdr:from>
    <xdr:to>
      <xdr:col>50</xdr:col>
      <xdr:colOff>165100</xdr:colOff>
      <xdr:row>98</xdr:row>
      <xdr:rowOff>72390</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9588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63500</xdr:rowOff>
    </xdr:from>
    <xdr:ext cx="534035" cy="2584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371965" y="16865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142240</xdr:rowOff>
    </xdr:from>
    <xdr:to>
      <xdr:col>46</xdr:col>
      <xdr:colOff>38100</xdr:colOff>
      <xdr:row>98</xdr:row>
      <xdr:rowOff>72390</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8699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88900</xdr:rowOff>
    </xdr:from>
    <xdr:ext cx="534035" cy="2584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2965" y="16548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102870</xdr:rowOff>
    </xdr:from>
    <xdr:to>
      <xdr:col>41</xdr:col>
      <xdr:colOff>101600</xdr:colOff>
      <xdr:row>98</xdr:row>
      <xdr:rowOff>33020</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7810500" y="167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50165</xdr:rowOff>
    </xdr:from>
    <xdr:ext cx="534035" cy="259080"/>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593965" y="16509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113030</xdr:rowOff>
    </xdr:from>
    <xdr:to>
      <xdr:col>36</xdr:col>
      <xdr:colOff>165100</xdr:colOff>
      <xdr:row>98</xdr:row>
      <xdr:rowOff>43180</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69215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34290</xdr:rowOff>
    </xdr:from>
    <xdr:ext cx="534035" cy="259080"/>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04965" y="16836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84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xmlns="" id="{00000000-0008-0000-0700-0000FB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113030</xdr:rowOff>
    </xdr:from>
    <xdr:to>
      <xdr:col>85</xdr:col>
      <xdr:colOff>126365</xdr:colOff>
      <xdr:row>38</xdr:row>
      <xdr:rowOff>110490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flipV="1">
          <a:off x="16317595" y="5427980"/>
          <a:ext cx="127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114300</xdr:rowOff>
    </xdr:from>
    <xdr:ext cx="534670" cy="259080"/>
    <xdr:sp macro="" textlink="">
      <xdr:nvSpPr>
        <xdr:cNvPr id="509" name="消防費最小値テキスト">
          <a:extLst>
            <a:ext uri="{FF2B5EF4-FFF2-40B4-BE49-F238E27FC236}">
              <a16:creationId xmlns:a16="http://schemas.microsoft.com/office/drawing/2014/main" xmlns="" id="{00000000-0008-0000-0700-0000FD010000}"/>
            </a:ext>
          </a:extLst>
        </xdr:cNvPr>
        <xdr:cNvSpPr txBox="1"/>
      </xdr:nvSpPr>
      <xdr:spPr>
        <a:xfrm>
          <a:off x="16370300" y="6629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10,633</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110490</xdr:rowOff>
    </xdr:from>
    <xdr:to>
      <xdr:col>86</xdr:col>
      <xdr:colOff>25400</xdr:colOff>
      <xdr:row>38</xdr:row>
      <xdr:rowOff>110490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6230600" y="662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59690</xdr:rowOff>
    </xdr:from>
    <xdr:ext cx="534670" cy="259080"/>
    <xdr:sp macro="" textlink="">
      <xdr:nvSpPr>
        <xdr:cNvPr id="511" name="消防費最大値テキスト">
          <a:extLst>
            <a:ext uri="{FF2B5EF4-FFF2-40B4-BE49-F238E27FC236}">
              <a16:creationId xmlns:a16="http://schemas.microsoft.com/office/drawing/2014/main" xmlns="" id="{00000000-0008-0000-0700-0000FF010000}"/>
            </a:ext>
          </a:extLst>
        </xdr:cNvPr>
        <xdr:cNvSpPr txBox="1"/>
      </xdr:nvSpPr>
      <xdr:spPr>
        <a:xfrm>
          <a:off x="16370300" y="520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36,833</a:t>
          </a:r>
          <a:endParaRPr kumimoji="1" lang="ja-JP" altLang="en-US" sz="1000" b="1">
            <a:latin typeface="ＭＳ Ｐゴシック"/>
          </a:endParaRPr>
        </a:p>
      </xdr:txBody>
    </xdr:sp>
    <xdr:clientData/>
  </xdr:oneCellAnchor>
  <xdr:twoCellAnchor>
    <xdr:from>
      <xdr:col>85</xdr:col>
      <xdr:colOff>38100</xdr:colOff>
      <xdr:row>31</xdr:row>
      <xdr:rowOff>113030</xdr:rowOff>
    </xdr:from>
    <xdr:to>
      <xdr:col>86</xdr:col>
      <xdr:colOff>25400</xdr:colOff>
      <xdr:row>31</xdr:row>
      <xdr:rowOff>113030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542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151765</xdr:rowOff>
    </xdr:from>
    <xdr:to>
      <xdr:col>85</xdr:col>
      <xdr:colOff>127000</xdr:colOff>
      <xdr:row>36</xdr:row>
      <xdr:rowOff>169545</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5481300" y="632396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19685</xdr:rowOff>
    </xdr:from>
    <xdr:ext cx="534670" cy="258445"/>
    <xdr:sp macro="" textlink="">
      <xdr:nvSpPr>
        <xdr:cNvPr id="514" name="消防費平均値テキスト">
          <a:extLst>
            <a:ext uri="{FF2B5EF4-FFF2-40B4-BE49-F238E27FC236}">
              <a16:creationId xmlns:a16="http://schemas.microsoft.com/office/drawing/2014/main" xmlns="" id="{00000000-0008-0000-0700-000002020000}"/>
            </a:ext>
          </a:extLst>
        </xdr:cNvPr>
        <xdr:cNvSpPr txBox="1"/>
      </xdr:nvSpPr>
      <xdr:spPr>
        <a:xfrm>
          <a:off x="16370300" y="60204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168275</xdr:rowOff>
    </xdr:from>
    <xdr:to>
      <xdr:col>85</xdr:col>
      <xdr:colOff>177800</xdr:colOff>
      <xdr:row>36</xdr:row>
      <xdr:rowOff>98425</xdr:rowOff>
    </xdr:to>
    <xdr:sp macro="" textlink="">
      <xdr:nvSpPr>
        <xdr:cNvPr id="515" name="フローチャート: 判断 514">
          <a:extLst>
            <a:ext uri="{FF2B5EF4-FFF2-40B4-BE49-F238E27FC236}">
              <a16:creationId xmlns:a16="http://schemas.microsoft.com/office/drawing/2014/main" xmlns="" id="{00000000-0008-0000-0700-000003020000}"/>
            </a:ext>
          </a:extLst>
        </xdr:cNvPr>
        <xdr:cNvSpPr/>
      </xdr:nvSpPr>
      <xdr:spPr>
        <a:xfrm>
          <a:off x="162687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154940</xdr:rowOff>
    </xdr:from>
    <xdr:to>
      <xdr:col>81</xdr:col>
      <xdr:colOff>50800</xdr:colOff>
      <xdr:row>36</xdr:row>
      <xdr:rowOff>169545</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4592300" y="632714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162560</xdr:rowOff>
    </xdr:from>
    <xdr:to>
      <xdr:col>81</xdr:col>
      <xdr:colOff>101600</xdr:colOff>
      <xdr:row>36</xdr:row>
      <xdr:rowOff>92710</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5430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109220</xdr:rowOff>
    </xdr:from>
    <xdr:ext cx="534035" cy="2584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5213965" y="5938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109855</xdr:rowOff>
    </xdr:from>
    <xdr:to>
      <xdr:col>76</xdr:col>
      <xdr:colOff>114300</xdr:colOff>
      <xdr:row>36</xdr:row>
      <xdr:rowOff>154940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3703300" y="628205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164465</xdr:rowOff>
    </xdr:from>
    <xdr:to>
      <xdr:col>76</xdr:col>
      <xdr:colOff>165100</xdr:colOff>
      <xdr:row>36</xdr:row>
      <xdr:rowOff>94615</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4541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111125</xdr:rowOff>
    </xdr:from>
    <xdr:ext cx="534035" cy="2584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4324965" y="5940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109855</xdr:rowOff>
    </xdr:from>
    <xdr:to>
      <xdr:col>71</xdr:col>
      <xdr:colOff>177800</xdr:colOff>
      <xdr:row>36</xdr:row>
      <xdr:rowOff>147955</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2814300" y="628205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82550</xdr:rowOff>
    </xdr:from>
    <xdr:to>
      <xdr:col>72</xdr:col>
      <xdr:colOff>38100</xdr:colOff>
      <xdr:row>36</xdr:row>
      <xdr:rowOff>12700</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3652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29210</xdr:rowOff>
    </xdr:from>
    <xdr:ext cx="534035" cy="2584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3435965" y="5858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34</xdr:row>
      <xdr:rowOff>92075</xdr:rowOff>
    </xdr:from>
    <xdr:to>
      <xdr:col>67</xdr:col>
      <xdr:colOff>101600</xdr:colOff>
      <xdr:row>35</xdr:row>
      <xdr:rowOff>22225</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2763500" y="592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38735</xdr:rowOff>
    </xdr:from>
    <xdr:ext cx="534035" cy="259080"/>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2546965" y="5696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100965</xdr:rowOff>
    </xdr:from>
    <xdr:to>
      <xdr:col>85</xdr:col>
      <xdr:colOff>177800</xdr:colOff>
      <xdr:row>37</xdr:row>
      <xdr:rowOff>31115</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62687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79375</xdr:rowOff>
    </xdr:from>
    <xdr:ext cx="534670" cy="258445"/>
    <xdr:sp macro="" textlink="">
      <xdr:nvSpPr>
        <xdr:cNvPr id="533" name="消防費該当値テキスト">
          <a:extLst>
            <a:ext uri="{FF2B5EF4-FFF2-40B4-BE49-F238E27FC236}">
              <a16:creationId xmlns:a16="http://schemas.microsoft.com/office/drawing/2014/main" xmlns="" id="{00000000-0008-0000-0700-000015020000}"/>
            </a:ext>
          </a:extLst>
        </xdr:cNvPr>
        <xdr:cNvSpPr txBox="1"/>
      </xdr:nvSpPr>
      <xdr:spPr>
        <a:xfrm>
          <a:off x="16370300" y="6251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118745</xdr:rowOff>
    </xdr:from>
    <xdr:to>
      <xdr:col>81</xdr:col>
      <xdr:colOff>101600</xdr:colOff>
      <xdr:row>37</xdr:row>
      <xdr:rowOff>48895</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5430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40640</xdr:rowOff>
    </xdr:from>
    <xdr:ext cx="534035" cy="2584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13965" y="6384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104140</xdr:rowOff>
    </xdr:from>
    <xdr:to>
      <xdr:col>76</xdr:col>
      <xdr:colOff>165100</xdr:colOff>
      <xdr:row>37</xdr:row>
      <xdr:rowOff>34290</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4541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25400</xdr:rowOff>
    </xdr:from>
    <xdr:ext cx="534035" cy="259080"/>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324965" y="6369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59055</xdr:rowOff>
    </xdr:from>
    <xdr:to>
      <xdr:col>72</xdr:col>
      <xdr:colOff>38100</xdr:colOff>
      <xdr:row>36</xdr:row>
      <xdr:rowOff>160655</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36525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152400</xdr:rowOff>
    </xdr:from>
    <xdr:ext cx="534035" cy="259080"/>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435965" y="6324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18,146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97790</xdr:rowOff>
    </xdr:from>
    <xdr:to>
      <xdr:col>67</xdr:col>
      <xdr:colOff>101600</xdr:colOff>
      <xdr:row>37</xdr:row>
      <xdr:rowOff>27305</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2763500" y="626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18415</xdr:rowOff>
    </xdr:from>
    <xdr:ext cx="534035" cy="2584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546965" y="6362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xmlns="" id="{00000000-0008-0000-0700-000035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46355</xdr:rowOff>
    </xdr:from>
    <xdr:to>
      <xdr:col>85</xdr:col>
      <xdr:colOff>126365</xdr:colOff>
      <xdr:row>59</xdr:row>
      <xdr:rowOff>59055</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flipV="1">
          <a:off x="16317595" y="8961755"/>
          <a:ext cx="127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63500</xdr:rowOff>
    </xdr:from>
    <xdr:ext cx="534670" cy="258445"/>
    <xdr:sp macro="" textlink="">
      <xdr:nvSpPr>
        <xdr:cNvPr id="567" name="教育費最小値テキスト">
          <a:extLst>
            <a:ext uri="{FF2B5EF4-FFF2-40B4-BE49-F238E27FC236}">
              <a16:creationId xmlns:a16="http://schemas.microsoft.com/office/drawing/2014/main" xmlns="" id="{00000000-0008-0000-0700-000037020000}"/>
            </a:ext>
          </a:extLst>
        </xdr:cNvPr>
        <xdr:cNvSpPr txBox="1"/>
      </xdr:nvSpPr>
      <xdr:spPr>
        <a:xfrm>
          <a:off x="16370300" y="101790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28,841</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59055</xdr:rowOff>
    </xdr:from>
    <xdr:to>
      <xdr:col>86</xdr:col>
      <xdr:colOff>25400</xdr:colOff>
      <xdr:row>59</xdr:row>
      <xdr:rowOff>59055</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10174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164465</xdr:rowOff>
    </xdr:from>
    <xdr:ext cx="598805" cy="259080"/>
    <xdr:sp macro="" textlink="">
      <xdr:nvSpPr>
        <xdr:cNvPr id="569" name="教育費最大値テキスト">
          <a:extLst>
            <a:ext uri="{FF2B5EF4-FFF2-40B4-BE49-F238E27FC236}">
              <a16:creationId xmlns:a16="http://schemas.microsoft.com/office/drawing/2014/main" xmlns="" id="{00000000-0008-0000-0700-000039020000}"/>
            </a:ext>
          </a:extLst>
        </xdr:cNvPr>
        <xdr:cNvSpPr txBox="1"/>
      </xdr:nvSpPr>
      <xdr:spPr>
        <a:xfrm>
          <a:off x="16370300" y="8736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124,343</a:t>
          </a:r>
          <a:endParaRPr kumimoji="1" lang="ja-JP" altLang="en-US" sz="1000" b="1">
            <a:latin typeface="ＭＳ Ｐゴシック"/>
          </a:endParaRPr>
        </a:p>
      </xdr:txBody>
    </xdr:sp>
    <xdr:clientData/>
  </xdr:oneCellAnchor>
  <xdr:twoCellAnchor>
    <xdr:from>
      <xdr:col>85</xdr:col>
      <xdr:colOff>38100</xdr:colOff>
      <xdr:row>52</xdr:row>
      <xdr:rowOff>46355</xdr:rowOff>
    </xdr:from>
    <xdr:to>
      <xdr:col>86</xdr:col>
      <xdr:colOff>25400</xdr:colOff>
      <xdr:row>52</xdr:row>
      <xdr:rowOff>46355</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896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72390</xdr:rowOff>
    </xdr:from>
    <xdr:to>
      <xdr:col>85</xdr:col>
      <xdr:colOff>127000</xdr:colOff>
      <xdr:row>57</xdr:row>
      <xdr:rowOff>95250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5481300" y="9159240"/>
          <a:ext cx="838200" cy="708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27305</xdr:rowOff>
    </xdr:from>
    <xdr:ext cx="534670" cy="259080"/>
    <xdr:sp macro="" textlink="">
      <xdr:nvSpPr>
        <xdr:cNvPr id="572" name="教育費平均値テキスト">
          <a:extLst>
            <a:ext uri="{FF2B5EF4-FFF2-40B4-BE49-F238E27FC236}">
              <a16:creationId xmlns:a16="http://schemas.microsoft.com/office/drawing/2014/main" xmlns="" id="{00000000-0008-0000-0700-00003C020000}"/>
            </a:ext>
          </a:extLst>
        </xdr:cNvPr>
        <xdr:cNvSpPr txBox="1"/>
      </xdr:nvSpPr>
      <xdr:spPr>
        <a:xfrm>
          <a:off x="16370300" y="9799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48895</xdr:rowOff>
    </xdr:from>
    <xdr:to>
      <xdr:col>85</xdr:col>
      <xdr:colOff>177800</xdr:colOff>
      <xdr:row>57</xdr:row>
      <xdr:rowOff>150495</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62687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72390</xdr:rowOff>
    </xdr:from>
    <xdr:to>
      <xdr:col>81</xdr:col>
      <xdr:colOff>50800</xdr:colOff>
      <xdr:row>54</xdr:row>
      <xdr:rowOff>26670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4592300" y="915924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26035</xdr:rowOff>
    </xdr:from>
    <xdr:to>
      <xdr:col>81</xdr:col>
      <xdr:colOff>101600</xdr:colOff>
      <xdr:row>57</xdr:row>
      <xdr:rowOff>127635</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5430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118745</xdr:rowOff>
    </xdr:from>
    <xdr:ext cx="534035" cy="259080"/>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5213965" y="9891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26670</xdr:rowOff>
    </xdr:from>
    <xdr:to>
      <xdr:col>76</xdr:col>
      <xdr:colOff>114300</xdr:colOff>
      <xdr:row>56</xdr:row>
      <xdr:rowOff>139700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3703300" y="9284970"/>
          <a:ext cx="889000" cy="455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52070</xdr:rowOff>
    </xdr:from>
    <xdr:to>
      <xdr:col>76</xdr:col>
      <xdr:colOff>165100</xdr:colOff>
      <xdr:row>57</xdr:row>
      <xdr:rowOff>153035</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45415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144145</xdr:rowOff>
    </xdr:from>
    <xdr:ext cx="534035" cy="2584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4324965" y="9916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50</xdr:row>
      <xdr:rowOff>133985</xdr:rowOff>
    </xdr:from>
    <xdr:to>
      <xdr:col>71</xdr:col>
      <xdr:colOff>177800</xdr:colOff>
      <xdr:row>56</xdr:row>
      <xdr:rowOff>139700</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2814300" y="8706485"/>
          <a:ext cx="889000" cy="1034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169545</xdr:rowOff>
    </xdr:from>
    <xdr:to>
      <xdr:col>72</xdr:col>
      <xdr:colOff>38100</xdr:colOff>
      <xdr:row>57</xdr:row>
      <xdr:rowOff>99695</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3652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90805</xdr:rowOff>
    </xdr:from>
    <xdr:ext cx="534035" cy="2584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435965" y="9863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118110</xdr:rowOff>
    </xdr:from>
    <xdr:to>
      <xdr:col>67</xdr:col>
      <xdr:colOff>101600</xdr:colOff>
      <xdr:row>57</xdr:row>
      <xdr:rowOff>48260</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2763500" y="971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39370</xdr:rowOff>
    </xdr:from>
    <xdr:ext cx="534035" cy="259080"/>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2546965" y="9812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60,724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44450</xdr:rowOff>
    </xdr:from>
    <xdr:to>
      <xdr:col>85</xdr:col>
      <xdr:colOff>177800</xdr:colOff>
      <xdr:row>57</xdr:row>
      <xdr:rowOff>146050</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6268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67310</xdr:rowOff>
    </xdr:from>
    <xdr:ext cx="534670" cy="259080"/>
    <xdr:sp macro="" textlink="">
      <xdr:nvSpPr>
        <xdr:cNvPr id="591" name="教育費該当値テキスト">
          <a:extLst>
            <a:ext uri="{FF2B5EF4-FFF2-40B4-BE49-F238E27FC236}">
              <a16:creationId xmlns:a16="http://schemas.microsoft.com/office/drawing/2014/main" xmlns="" id="{00000000-0008-0000-0700-00004F020000}"/>
            </a:ext>
          </a:extLst>
        </xdr:cNvPr>
        <xdr:cNvSpPr txBox="1"/>
      </xdr:nvSpPr>
      <xdr:spPr>
        <a:xfrm>
          <a:off x="16370300" y="9668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53</xdr:row>
      <xdr:rowOff>21590</xdr:rowOff>
    </xdr:from>
    <xdr:to>
      <xdr:col>81</xdr:col>
      <xdr:colOff>101600</xdr:colOff>
      <xdr:row>53</xdr:row>
      <xdr:rowOff>123190</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5430500" y="910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51</xdr:row>
      <xdr:rowOff>139700</xdr:rowOff>
    </xdr:from>
    <xdr:ext cx="598170" cy="259080"/>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181580" y="8883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53</xdr:row>
      <xdr:rowOff>147320</xdr:rowOff>
    </xdr:from>
    <xdr:to>
      <xdr:col>76</xdr:col>
      <xdr:colOff>165100</xdr:colOff>
      <xdr:row>54</xdr:row>
      <xdr:rowOff>77470</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4541500" y="92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52</xdr:row>
      <xdr:rowOff>93980</xdr:rowOff>
    </xdr:from>
    <xdr:ext cx="534035" cy="259080"/>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324965" y="9009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88900</xdr:rowOff>
    </xdr:from>
    <xdr:to>
      <xdr:col>72</xdr:col>
      <xdr:colOff>38100</xdr:colOff>
      <xdr:row>57</xdr:row>
      <xdr:rowOff>19050</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3652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35560</xdr:rowOff>
    </xdr:from>
    <xdr:ext cx="534035" cy="259080"/>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435965" y="9465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62,980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50</xdr:row>
      <xdr:rowOff>83185</xdr:rowOff>
    </xdr:from>
    <xdr:to>
      <xdr:col>67</xdr:col>
      <xdr:colOff>101600</xdr:colOff>
      <xdr:row>51</xdr:row>
      <xdr:rowOff>13335</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2763500" y="865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49</xdr:row>
      <xdr:rowOff>29845</xdr:rowOff>
    </xdr:from>
    <xdr:ext cx="598170" cy="2584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514580" y="84308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144,465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xmlns="" id="{00000000-0008-0000-0700-00006E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140335</xdr:rowOff>
    </xdr:from>
    <xdr:to>
      <xdr:col>85</xdr:col>
      <xdr:colOff>126365</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flipV="1">
          <a:off x="16317595" y="12141835"/>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4" name="災害復旧費最小値テキスト">
          <a:extLst>
            <a:ext uri="{FF2B5EF4-FFF2-40B4-BE49-F238E27FC236}">
              <a16:creationId xmlns:a16="http://schemas.microsoft.com/office/drawing/2014/main" xmlns="" id="{00000000-0008-0000-0700-000070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86995</xdr:rowOff>
    </xdr:from>
    <xdr:ext cx="534670" cy="258445"/>
    <xdr:sp macro="" textlink="">
      <xdr:nvSpPr>
        <xdr:cNvPr id="626" name="災害復旧費最大値テキスト">
          <a:extLst>
            <a:ext uri="{FF2B5EF4-FFF2-40B4-BE49-F238E27FC236}">
              <a16:creationId xmlns:a16="http://schemas.microsoft.com/office/drawing/2014/main" xmlns="" id="{00000000-0008-0000-0700-000072020000}"/>
            </a:ext>
          </a:extLst>
        </xdr:cNvPr>
        <xdr:cNvSpPr txBox="1"/>
      </xdr:nvSpPr>
      <xdr:spPr>
        <a:xfrm>
          <a:off x="16370300" y="11917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75,972</a:t>
          </a:r>
          <a:endParaRPr kumimoji="1" lang="ja-JP" altLang="en-US" sz="1000" b="1">
            <a:latin typeface="ＭＳ Ｐゴシック"/>
          </a:endParaRPr>
        </a:p>
      </xdr:txBody>
    </xdr:sp>
    <xdr:clientData/>
  </xdr:oneCellAnchor>
  <xdr:twoCellAnchor>
    <xdr:from>
      <xdr:col>85</xdr:col>
      <xdr:colOff>38100</xdr:colOff>
      <xdr:row>70</xdr:row>
      <xdr:rowOff>140335</xdr:rowOff>
    </xdr:from>
    <xdr:to>
      <xdr:col>86</xdr:col>
      <xdr:colOff>25400</xdr:colOff>
      <xdr:row>70</xdr:row>
      <xdr:rowOff>140335</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214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43180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5481300" y="135877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80010</xdr:rowOff>
    </xdr:from>
    <xdr:ext cx="469900" cy="259080"/>
    <xdr:sp macro="" textlink="">
      <xdr:nvSpPr>
        <xdr:cNvPr id="629" name="災害復旧費平均値テキスト">
          <a:extLst>
            <a:ext uri="{FF2B5EF4-FFF2-40B4-BE49-F238E27FC236}">
              <a16:creationId xmlns:a16="http://schemas.microsoft.com/office/drawing/2014/main" xmlns="" id="{00000000-0008-0000-0700-000075020000}"/>
            </a:ext>
          </a:extLst>
        </xdr:cNvPr>
        <xdr:cNvSpPr txBox="1"/>
      </xdr:nvSpPr>
      <xdr:spPr>
        <a:xfrm>
          <a:off x="16370300" y="13281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57150</xdr:rowOff>
    </xdr:from>
    <xdr:to>
      <xdr:col>85</xdr:col>
      <xdr:colOff>177800</xdr:colOff>
      <xdr:row>78</xdr:row>
      <xdr:rowOff>158750</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62687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43180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4592300" y="13587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78105</xdr:rowOff>
    </xdr:from>
    <xdr:to>
      <xdr:col>81</xdr:col>
      <xdr:colOff>101600</xdr:colOff>
      <xdr:row>79</xdr:row>
      <xdr:rowOff>8255</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5430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24765</xdr:rowOff>
    </xdr:from>
    <xdr:ext cx="469265" cy="259080"/>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5246350" y="13226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39370</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3703300" y="13583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127635</xdr:rowOff>
    </xdr:from>
    <xdr:to>
      <xdr:col>76</xdr:col>
      <xdr:colOff>165100</xdr:colOff>
      <xdr:row>79</xdr:row>
      <xdr:rowOff>57785</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454150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74930</xdr:rowOff>
    </xdr:from>
    <xdr:ext cx="469265" cy="2584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4357350" y="13276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38735</xdr:rowOff>
    </xdr:from>
    <xdr:to>
      <xdr:col>71</xdr:col>
      <xdr:colOff>177800</xdr:colOff>
      <xdr:row>79</xdr:row>
      <xdr:rowOff>39370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814300" y="135832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109220</xdr:rowOff>
    </xdr:from>
    <xdr:to>
      <xdr:col>72</xdr:col>
      <xdr:colOff>38100</xdr:colOff>
      <xdr:row>79</xdr:row>
      <xdr:rowOff>39370</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3652500" y="134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55880</xdr:rowOff>
    </xdr:from>
    <xdr:ext cx="469265" cy="259080"/>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468350" y="13257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10795</xdr:rowOff>
    </xdr:from>
    <xdr:to>
      <xdr:col>67</xdr:col>
      <xdr:colOff>101600</xdr:colOff>
      <xdr:row>78</xdr:row>
      <xdr:rowOff>112395</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27635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128905</xdr:rowOff>
    </xdr:from>
    <xdr:ext cx="469265" cy="259080"/>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2579350" y="13159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48" name="災害復旧費該当値テキスト">
          <a:extLst>
            <a:ext uri="{FF2B5EF4-FFF2-40B4-BE49-F238E27FC236}">
              <a16:creationId xmlns:a16="http://schemas.microsoft.com/office/drawing/2014/main" xmlns="" id="{00000000-0008-0000-0700-000088020000}"/>
            </a:ext>
          </a:extLst>
        </xdr:cNvPr>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163830</xdr:rowOff>
    </xdr:from>
    <xdr:to>
      <xdr:col>81</xdr:col>
      <xdr:colOff>101600</xdr:colOff>
      <xdr:row>79</xdr:row>
      <xdr:rowOff>93980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5430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79</xdr:row>
      <xdr:rowOff>85090</xdr:rowOff>
    </xdr:from>
    <xdr:ext cx="313690" cy="259080"/>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324455" y="13629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8920" cy="2584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67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160020</xdr:rowOff>
    </xdr:from>
    <xdr:to>
      <xdr:col>72</xdr:col>
      <xdr:colOff>38100</xdr:colOff>
      <xdr:row>79</xdr:row>
      <xdr:rowOff>90170</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3652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81280</xdr:rowOff>
    </xdr:from>
    <xdr:ext cx="378460" cy="259080"/>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514070" y="13625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159385</xdr:rowOff>
    </xdr:from>
    <xdr:to>
      <xdr:col>67</xdr:col>
      <xdr:colOff>101600</xdr:colOff>
      <xdr:row>79</xdr:row>
      <xdr:rowOff>89535</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27635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80645</xdr:rowOff>
    </xdr:from>
    <xdr:ext cx="378460" cy="259080"/>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625070" y="13625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84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84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4995" cy="2584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xmlns="" id="{00000000-0008-0000-0700-0000A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52070</xdr:rowOff>
    </xdr:from>
    <xdr:to>
      <xdr:col>85</xdr:col>
      <xdr:colOff>126365</xdr:colOff>
      <xdr:row>98</xdr:row>
      <xdr:rowOff>94615</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6317595" y="15654020"/>
          <a:ext cx="127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98425</xdr:rowOff>
    </xdr:from>
    <xdr:ext cx="534670" cy="258445"/>
    <xdr:sp macro="" textlink="">
      <xdr:nvSpPr>
        <xdr:cNvPr id="683" name="公債費最小値テキスト">
          <a:extLst>
            <a:ext uri="{FF2B5EF4-FFF2-40B4-BE49-F238E27FC236}">
              <a16:creationId xmlns:a16="http://schemas.microsoft.com/office/drawing/2014/main" xmlns="" id="{00000000-0008-0000-0700-0000AB020000}"/>
            </a:ext>
          </a:extLst>
        </xdr:cNvPr>
        <xdr:cNvSpPr txBox="1"/>
      </xdr:nvSpPr>
      <xdr:spPr>
        <a:xfrm>
          <a:off x="16370300" y="16900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16,138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94615</xdr:rowOff>
    </xdr:from>
    <xdr:to>
      <xdr:col>86</xdr:col>
      <xdr:colOff>25400</xdr:colOff>
      <xdr:row>98</xdr:row>
      <xdr:rowOff>94615</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689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169545</xdr:rowOff>
    </xdr:from>
    <xdr:ext cx="598805" cy="258445"/>
    <xdr:sp macro="" textlink="">
      <xdr:nvSpPr>
        <xdr:cNvPr id="685" name="公債費最大値テキスト">
          <a:extLst>
            <a:ext uri="{FF2B5EF4-FFF2-40B4-BE49-F238E27FC236}">
              <a16:creationId xmlns:a16="http://schemas.microsoft.com/office/drawing/2014/main" xmlns="" id="{00000000-0008-0000-0700-0000AD020000}"/>
            </a:ext>
          </a:extLst>
        </xdr:cNvPr>
        <xdr:cNvSpPr txBox="1"/>
      </xdr:nvSpPr>
      <xdr:spPr>
        <a:xfrm>
          <a:off x="16370300" y="15428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130,364</a:t>
          </a:r>
          <a:endParaRPr kumimoji="1" lang="ja-JP" altLang="en-US" sz="1000" b="1">
            <a:latin typeface="ＭＳ Ｐゴシック"/>
          </a:endParaRPr>
        </a:p>
      </xdr:txBody>
    </xdr:sp>
    <xdr:clientData/>
  </xdr:oneCellAnchor>
  <xdr:twoCellAnchor>
    <xdr:from>
      <xdr:col>85</xdr:col>
      <xdr:colOff>38100</xdr:colOff>
      <xdr:row>91</xdr:row>
      <xdr:rowOff>52070</xdr:rowOff>
    </xdr:from>
    <xdr:to>
      <xdr:col>86</xdr:col>
      <xdr:colOff>25400</xdr:colOff>
      <xdr:row>91</xdr:row>
      <xdr:rowOff>52070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59690</xdr:rowOff>
    </xdr:from>
    <xdr:to>
      <xdr:col>85</xdr:col>
      <xdr:colOff>127000</xdr:colOff>
      <xdr:row>97</xdr:row>
      <xdr:rowOff>95885</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5481300" y="1669034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36830</xdr:rowOff>
    </xdr:from>
    <xdr:ext cx="534670" cy="259080"/>
    <xdr:sp macro="" textlink="">
      <xdr:nvSpPr>
        <xdr:cNvPr id="688" name="公債費平均値テキスト">
          <a:extLst>
            <a:ext uri="{FF2B5EF4-FFF2-40B4-BE49-F238E27FC236}">
              <a16:creationId xmlns:a16="http://schemas.microsoft.com/office/drawing/2014/main" xmlns="" id="{00000000-0008-0000-0700-0000B0020000}"/>
            </a:ext>
          </a:extLst>
        </xdr:cNvPr>
        <xdr:cNvSpPr txBox="1"/>
      </xdr:nvSpPr>
      <xdr:spPr>
        <a:xfrm>
          <a:off x="16370300" y="16324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13970</xdr:rowOff>
    </xdr:from>
    <xdr:to>
      <xdr:col>85</xdr:col>
      <xdr:colOff>177800</xdr:colOff>
      <xdr:row>96</xdr:row>
      <xdr:rowOff>115570</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62687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95885</xdr:rowOff>
    </xdr:from>
    <xdr:to>
      <xdr:col>81</xdr:col>
      <xdr:colOff>50800</xdr:colOff>
      <xdr:row>97</xdr:row>
      <xdr:rowOff>105410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4592300" y="167265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8255</xdr:rowOff>
    </xdr:from>
    <xdr:to>
      <xdr:col>81</xdr:col>
      <xdr:colOff>101600</xdr:colOff>
      <xdr:row>96</xdr:row>
      <xdr:rowOff>109855</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5430500" y="1646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126365</xdr:rowOff>
    </xdr:from>
    <xdr:ext cx="534035" cy="259080"/>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5213965" y="16242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104140</xdr:rowOff>
    </xdr:from>
    <xdr:to>
      <xdr:col>76</xdr:col>
      <xdr:colOff>114300</xdr:colOff>
      <xdr:row>97</xdr:row>
      <xdr:rowOff>105410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3703300" y="167347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160655</xdr:rowOff>
    </xdr:from>
    <xdr:to>
      <xdr:col>76</xdr:col>
      <xdr:colOff>165100</xdr:colOff>
      <xdr:row>96</xdr:row>
      <xdr:rowOff>90805</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4541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107315</xdr:rowOff>
    </xdr:from>
    <xdr:ext cx="534035" cy="259080"/>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324965" y="16223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104140</xdr:rowOff>
    </xdr:from>
    <xdr:to>
      <xdr:col>71</xdr:col>
      <xdr:colOff>177800</xdr:colOff>
      <xdr:row>97</xdr:row>
      <xdr:rowOff>111760</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2814300" y="167347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133350</xdr:rowOff>
    </xdr:from>
    <xdr:to>
      <xdr:col>72</xdr:col>
      <xdr:colOff>38100</xdr:colOff>
      <xdr:row>96</xdr:row>
      <xdr:rowOff>63500</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3652500" y="164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80010</xdr:rowOff>
    </xdr:from>
    <xdr:ext cx="534035" cy="259080"/>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3435965" y="16196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167005</xdr:rowOff>
    </xdr:from>
    <xdr:to>
      <xdr:col>67</xdr:col>
      <xdr:colOff>101600</xdr:colOff>
      <xdr:row>95</xdr:row>
      <xdr:rowOff>97790</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2763500" y="16283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113665</xdr:rowOff>
    </xdr:from>
    <xdr:ext cx="534035" cy="2584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546965" y="16058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8890</xdr:rowOff>
    </xdr:from>
    <xdr:to>
      <xdr:col>85</xdr:col>
      <xdr:colOff>177800</xdr:colOff>
      <xdr:row>97</xdr:row>
      <xdr:rowOff>110490</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62687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158750</xdr:rowOff>
    </xdr:from>
    <xdr:ext cx="534670" cy="259080"/>
    <xdr:sp macro="" textlink="">
      <xdr:nvSpPr>
        <xdr:cNvPr id="707" name="公債費該当値テキスト">
          <a:extLst>
            <a:ext uri="{FF2B5EF4-FFF2-40B4-BE49-F238E27FC236}">
              <a16:creationId xmlns:a16="http://schemas.microsoft.com/office/drawing/2014/main" xmlns="" id="{00000000-0008-0000-0700-0000C3020000}"/>
            </a:ext>
          </a:extLst>
        </xdr:cNvPr>
        <xdr:cNvSpPr txBox="1"/>
      </xdr:nvSpPr>
      <xdr:spPr>
        <a:xfrm>
          <a:off x="16370300" y="16617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45085</xdr:rowOff>
    </xdr:from>
    <xdr:to>
      <xdr:col>81</xdr:col>
      <xdr:colOff>101600</xdr:colOff>
      <xdr:row>97</xdr:row>
      <xdr:rowOff>146685</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54305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137795</xdr:rowOff>
    </xdr:from>
    <xdr:ext cx="534035" cy="259080"/>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5213965" y="16768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54610</xdr:rowOff>
    </xdr:from>
    <xdr:to>
      <xdr:col>76</xdr:col>
      <xdr:colOff>165100</xdr:colOff>
      <xdr:row>97</xdr:row>
      <xdr:rowOff>156210</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45415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147320</xdr:rowOff>
    </xdr:from>
    <xdr:ext cx="534035" cy="259080"/>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324965" y="16777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53340</xdr:rowOff>
    </xdr:from>
    <xdr:to>
      <xdr:col>72</xdr:col>
      <xdr:colOff>38100</xdr:colOff>
      <xdr:row>97</xdr:row>
      <xdr:rowOff>154940</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3652500" y="166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146050</xdr:rowOff>
    </xdr:from>
    <xdr:ext cx="534035" cy="2584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435965" y="16776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60960</xdr:rowOff>
    </xdr:from>
    <xdr:to>
      <xdr:col>67</xdr:col>
      <xdr:colOff>101600</xdr:colOff>
      <xdr:row>97</xdr:row>
      <xdr:rowOff>162560</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2763500" y="166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153670</xdr:rowOff>
    </xdr:from>
    <xdr:ext cx="534035" cy="259080"/>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546965" y="16784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6725" cy="2584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6725" cy="2584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6725" cy="2584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xmlns="" id="{00000000-0008-0000-0700-0000E0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16510</xdr:rowOff>
    </xdr:from>
    <xdr:to>
      <xdr:col>116</xdr:col>
      <xdr:colOff>62865</xdr:colOff>
      <xdr:row>38</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flipV="1">
          <a:off x="22159595" y="516001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168275</xdr:rowOff>
    </xdr:from>
    <xdr:ext cx="249555" cy="258445"/>
    <xdr:sp macro="" textlink="">
      <xdr:nvSpPr>
        <xdr:cNvPr id="738" name="諸支出金最小値テキスト">
          <a:extLst>
            <a:ext uri="{FF2B5EF4-FFF2-40B4-BE49-F238E27FC236}">
              <a16:creationId xmlns:a16="http://schemas.microsoft.com/office/drawing/2014/main" xmlns="" id="{00000000-0008-0000-0700-0000E2020000}"/>
            </a:ext>
          </a:extLst>
        </xdr:cNvPr>
        <xdr:cNvSpPr txBox="1"/>
      </xdr:nvSpPr>
      <xdr:spPr>
        <a:xfrm>
          <a:off x="22212300" y="66833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134620</xdr:rowOff>
    </xdr:from>
    <xdr:ext cx="469900" cy="258445"/>
    <xdr:sp macro="" textlink="">
      <xdr:nvSpPr>
        <xdr:cNvPr id="740" name="諸支出金最大値テキスト">
          <a:extLst>
            <a:ext uri="{FF2B5EF4-FFF2-40B4-BE49-F238E27FC236}">
              <a16:creationId xmlns:a16="http://schemas.microsoft.com/office/drawing/2014/main" xmlns="" id="{00000000-0008-0000-0700-0000E4020000}"/>
            </a:ext>
          </a:extLst>
        </xdr:cNvPr>
        <xdr:cNvSpPr txBox="1"/>
      </xdr:nvSpPr>
      <xdr:spPr>
        <a:xfrm>
          <a:off x="22212300" y="4935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3,270</a:t>
          </a:r>
          <a:endParaRPr kumimoji="1" lang="ja-JP" altLang="en-US" sz="1000" b="1">
            <a:latin typeface="ＭＳ Ｐゴシック"/>
          </a:endParaRPr>
        </a:p>
      </xdr:txBody>
    </xdr:sp>
    <xdr:clientData/>
  </xdr:oneCellAnchor>
  <xdr:twoCellAnchor>
    <xdr:from>
      <xdr:col>115</xdr:col>
      <xdr:colOff>165100</xdr:colOff>
      <xdr:row>30</xdr:row>
      <xdr:rowOff>16510</xdr:rowOff>
    </xdr:from>
    <xdr:to>
      <xdr:col>116</xdr:col>
      <xdr:colOff>152400</xdr:colOff>
      <xdr:row>30</xdr:row>
      <xdr:rowOff>16510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516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86360</xdr:rowOff>
    </xdr:from>
    <xdr:ext cx="313690" cy="258445"/>
    <xdr:sp macro="" textlink="">
      <xdr:nvSpPr>
        <xdr:cNvPr id="743" name="諸支出金平均値テキスト">
          <a:extLst>
            <a:ext uri="{FF2B5EF4-FFF2-40B4-BE49-F238E27FC236}">
              <a16:creationId xmlns:a16="http://schemas.microsoft.com/office/drawing/2014/main" xmlns="" id="{00000000-0008-0000-0700-0000E7020000}"/>
            </a:ext>
          </a:extLst>
        </xdr:cNvPr>
        <xdr:cNvSpPr txBox="1"/>
      </xdr:nvSpPr>
      <xdr:spPr>
        <a:xfrm>
          <a:off x="22212300" y="643001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63500</xdr:rowOff>
    </xdr:from>
    <xdr:to>
      <xdr:col>116</xdr:col>
      <xdr:colOff>114300</xdr:colOff>
      <xdr:row>38</xdr:row>
      <xdr:rowOff>164465</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21107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38100</xdr:rowOff>
    </xdr:from>
    <xdr:to>
      <xdr:col>112</xdr:col>
      <xdr:colOff>38100</xdr:colOff>
      <xdr:row>38</xdr:row>
      <xdr:rowOff>139700</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1272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156210</xdr:rowOff>
    </xdr:from>
    <xdr:ext cx="378460" cy="2584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134070" y="63284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114300</xdr:rowOff>
    </xdr:from>
    <xdr:to>
      <xdr:col>107</xdr:col>
      <xdr:colOff>101600</xdr:colOff>
      <xdr:row>38</xdr:row>
      <xdr:rowOff>44450</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03835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60960</xdr:rowOff>
    </xdr:from>
    <xdr:ext cx="378460" cy="259080"/>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245070" y="62331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6350</xdr:rowOff>
    </xdr:from>
    <xdr:to>
      <xdr:col>102</xdr:col>
      <xdr:colOff>165100</xdr:colOff>
      <xdr:row>38</xdr:row>
      <xdr:rowOff>107950</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19494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124460</xdr:rowOff>
    </xdr:from>
    <xdr:ext cx="378460" cy="259080"/>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56070" y="6296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149860</xdr:rowOff>
    </xdr:from>
    <xdr:to>
      <xdr:col>98</xdr:col>
      <xdr:colOff>38100</xdr:colOff>
      <xdr:row>38</xdr:row>
      <xdr:rowOff>80010</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18605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96520</xdr:rowOff>
    </xdr:from>
    <xdr:ext cx="378460" cy="259080"/>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67070" y="62687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41275</xdr:rowOff>
    </xdr:from>
    <xdr:ext cx="249555" cy="258445"/>
    <xdr:sp macro="" textlink="">
      <xdr:nvSpPr>
        <xdr:cNvPr id="762" name="諸支出金該当値テキスト">
          <a:extLst>
            <a:ext uri="{FF2B5EF4-FFF2-40B4-BE49-F238E27FC236}">
              <a16:creationId xmlns:a16="http://schemas.microsoft.com/office/drawing/2014/main" xmlns="" id="{00000000-0008-0000-0700-0000FA020000}"/>
            </a:ext>
          </a:extLst>
        </xdr:cNvPr>
        <xdr:cNvSpPr txBox="1"/>
      </xdr:nvSpPr>
      <xdr:spPr>
        <a:xfrm>
          <a:off x="22212300" y="65563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9080"/>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920" cy="259080"/>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9080"/>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8285" cy="2584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55</xdr:row>
      <xdr:rowOff>54610</xdr:rowOff>
    </xdr:from>
    <xdr:ext cx="313055" cy="2584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7974945" y="9484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52</xdr:row>
      <xdr:rowOff>111760</xdr:rowOff>
    </xdr:from>
    <xdr:ext cx="313055" cy="2584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7974945" y="9027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49</xdr:row>
      <xdr:rowOff>168910</xdr:rowOff>
    </xdr:from>
    <xdr:ext cx="313055" cy="2584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7974945" y="8569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584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7974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62865</xdr:colOff>
      <xdr:row>58</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10160</xdr:rowOff>
    </xdr:from>
    <xdr:ext cx="249555" cy="259080"/>
    <xdr:sp macro="" textlink="">
      <xdr:nvSpPr>
        <xdr:cNvPr id="793" name="前年度繰上充用金最小値テキスト">
          <a:extLst>
            <a:ext uri="{FF2B5EF4-FFF2-40B4-BE49-F238E27FC236}">
              <a16:creationId xmlns:a16="http://schemas.microsoft.com/office/drawing/2014/main" xmlns="" id="{00000000-0008-0000-0700-000019030000}"/>
            </a:ext>
          </a:extLst>
        </xdr:cNvPr>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xdr:rowOff>
    </xdr:from>
    <xdr:ext cx="249555" cy="259080"/>
    <xdr:sp macro="" textlink="">
      <xdr:nvSpPr>
        <xdr:cNvPr id="795" name="前年度繰上充用金最大値テキスト">
          <a:extLst>
            <a:ext uri="{FF2B5EF4-FFF2-40B4-BE49-F238E27FC236}">
              <a16:creationId xmlns:a16="http://schemas.microsoft.com/office/drawing/2014/main" xmlns="" id="{00000000-0008-0000-0700-00001B030000}"/>
            </a:ext>
          </a:extLst>
        </xdr:cNvPr>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798" name="前年度繰上充用金平均値テキスト">
          <a:extLst>
            <a:ext uri="{FF2B5EF4-FFF2-40B4-BE49-F238E27FC236}">
              <a16:creationId xmlns:a16="http://schemas.microsoft.com/office/drawing/2014/main" xmlns="" id="{00000000-0008-0000-0700-00001E030000}"/>
            </a:ext>
          </a:extLst>
        </xdr:cNvPr>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56</xdr:row>
      <xdr:rowOff>115570</xdr:rowOff>
    </xdr:from>
    <xdr:ext cx="248920" cy="259080"/>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98840" y="97167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58420</xdr:rowOff>
    </xdr:from>
    <xdr:ext cx="248920" cy="259080"/>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309840" y="94881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8920" cy="259080"/>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48</xdr:row>
      <xdr:rowOff>69850</xdr:rowOff>
    </xdr:from>
    <xdr:ext cx="313690" cy="259080"/>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499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124460</xdr:rowOff>
    </xdr:from>
    <xdr:ext cx="249555" cy="259080"/>
    <xdr:sp macro="" textlink="">
      <xdr:nvSpPr>
        <xdr:cNvPr id="817" name="前年度繰上充用金該当値テキスト">
          <a:extLst>
            <a:ext uri="{FF2B5EF4-FFF2-40B4-BE49-F238E27FC236}">
              <a16:creationId xmlns:a16="http://schemas.microsoft.com/office/drawing/2014/main" xmlns="" id="{00000000-0008-0000-0700-000031030000}"/>
            </a:ext>
          </a:extLst>
        </xdr:cNvPr>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8920" cy="259080"/>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8920" cy="259080"/>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57</xdr:row>
      <xdr:rowOff>35560</xdr:rowOff>
    </xdr:from>
    <xdr:ext cx="248920" cy="259080"/>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420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8920" cy="259080"/>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教育費は，住民一人当たりのコストが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53,014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55,776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とほぼ同じ水準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主な要因としては平成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年度で小学校建設事業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が終了したためである。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公債費は，前年度の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31,755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3,365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35,120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円で増加傾向にある。全国・県・類似団体平均よりも低くなっているが，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年度にピークを迎える見込みであり市財政状況を推移し，必要最小限の借入れをしなければならない。</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総務費は，</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44,004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30,101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74,105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円で増加</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要因としては多額のふるさとづくり寄附金があり，寄附者謝礼が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億円ほど増えたためである。</a:t>
          </a:r>
          <a:endParaRPr lang="ja-JP" altLang="ja-JP" sz="14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茨城県つくばみらい市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a:ea typeface="ＭＳ Ｐゴシック"/>
              <a:cs typeface="+mn-cs"/>
            </a:rPr>
            <a:t>　扶助費や公債費などの増により</a:t>
          </a:r>
          <a:r>
            <a:rPr kumimoji="1" lang="ja-JP" altLang="ja-JP" sz="1100">
              <a:solidFill>
                <a:schemeClr val="dk1"/>
              </a:solidFill>
              <a:effectLst/>
              <a:latin typeface="ＭＳ Ｐゴシック"/>
              <a:ea typeface="ＭＳ Ｐゴシック"/>
              <a:cs typeface="+mn-cs"/>
            </a:rPr>
            <a:t>，実質単年度収支は赤字となっており，財政調整基金の取崩しにより，実質収支は黒字となっている。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年度の財政調整基金残高については，実質単年度収支の赤字補てん分として有効活用したため，標準財政規模比では，前年度から</a:t>
          </a:r>
          <a:r>
            <a:rPr kumimoji="1" lang="en-US" altLang="ja-JP" sz="1100">
              <a:solidFill>
                <a:schemeClr val="dk1"/>
              </a:solidFill>
              <a:effectLst/>
              <a:latin typeface="ＭＳ Ｐゴシック"/>
              <a:ea typeface="ＭＳ Ｐゴシック"/>
              <a:cs typeface="+mn-cs"/>
            </a:rPr>
            <a:t>6.65</a:t>
          </a:r>
          <a:r>
            <a:rPr kumimoji="1" lang="ja-JP" altLang="en-US" sz="1100" strike="noStrike" baseline="0">
              <a:solidFill>
                <a:schemeClr val="tx1"/>
              </a:solidFill>
              <a:effectLst/>
              <a:latin typeface="ＭＳ Ｐゴシック"/>
              <a:ea typeface="ＭＳ Ｐゴシック"/>
              <a:cs typeface="+mn-cs"/>
            </a:rPr>
            <a:t>ポイント</a:t>
          </a:r>
          <a:r>
            <a:rPr kumimoji="1" lang="ja-JP" altLang="ja-JP" sz="1100">
              <a:solidFill>
                <a:schemeClr val="dk1"/>
              </a:solidFill>
              <a:effectLst/>
              <a:latin typeface="ＭＳ Ｐゴシック"/>
              <a:ea typeface="ＭＳ Ｐゴシック"/>
              <a:cs typeface="+mn-cs"/>
            </a:rPr>
            <a:t>減少した。</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a:t>
          </a:r>
          <a:r>
            <a:rPr kumimoji="1" lang="ja-JP" altLang="en-US" sz="1100">
              <a:solidFill>
                <a:schemeClr val="dk1"/>
              </a:solidFill>
              <a:effectLst/>
              <a:latin typeface="ＭＳ Ｐゴシック"/>
              <a:ea typeface="ＭＳ Ｐゴシック"/>
              <a:cs typeface="+mn-cs"/>
            </a:rPr>
            <a:t>令和元</a:t>
          </a:r>
          <a:r>
            <a:rPr kumimoji="1" lang="ja-JP" altLang="ja-JP" sz="1100">
              <a:solidFill>
                <a:schemeClr val="dk1"/>
              </a:solidFill>
              <a:effectLst/>
              <a:latin typeface="ＭＳ Ｐゴシック"/>
              <a:ea typeface="ＭＳ Ｐゴシック"/>
              <a:cs typeface="+mn-cs"/>
            </a:rPr>
            <a:t>年度以降の基金残高に注視し，</a:t>
          </a:r>
          <a:r>
            <a:rPr kumimoji="1" lang="ja-JP" altLang="en-US" sz="1100">
              <a:solidFill>
                <a:schemeClr val="dk1"/>
              </a:solidFill>
              <a:effectLst/>
              <a:latin typeface="ＭＳ Ｐゴシック"/>
              <a:ea typeface="ＭＳ Ｐゴシック"/>
              <a:cs typeface="+mn-cs"/>
            </a:rPr>
            <a:t>歳出の抑制に努めながら</a:t>
          </a:r>
          <a:r>
            <a:rPr kumimoji="1" lang="ja-JP" altLang="ja-JP" sz="1100">
              <a:solidFill>
                <a:schemeClr val="dk1"/>
              </a:solidFill>
              <a:effectLst/>
              <a:latin typeface="ＭＳ Ｐゴシック"/>
              <a:ea typeface="ＭＳ Ｐゴシック"/>
              <a:cs typeface="+mn-cs"/>
            </a:rPr>
            <a:t>適正に管理していく。</a:t>
          </a:r>
          <a:endParaRPr lang="ja-JP" altLang="ja-JP" sz="14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茨城県つくばみらい市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全ての会計で赤字はなく，健全な財政状況である。ただし，一般会計については，基金を年々，取り崩している状況である。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国民健康保険特別会計は，平成</a:t>
          </a:r>
          <a:r>
            <a:rPr kumimoji="1" lang="en-US" altLang="ja-JP" sz="1100">
              <a:solidFill>
                <a:schemeClr val="dk1"/>
              </a:solidFill>
              <a:effectLst/>
              <a:latin typeface="ＭＳ Ｐゴシック"/>
              <a:ea typeface="ＭＳ Ｐゴシック"/>
              <a:cs typeface="+mn-cs"/>
            </a:rPr>
            <a:t>30</a:t>
          </a:r>
          <a:r>
            <a:rPr kumimoji="1" lang="ja-JP" altLang="en-US" sz="1100">
              <a:solidFill>
                <a:schemeClr val="dk1"/>
              </a:solidFill>
              <a:effectLst/>
              <a:latin typeface="ＭＳ Ｐゴシック"/>
              <a:ea typeface="ＭＳ Ｐゴシック"/>
              <a:cs typeface="+mn-cs"/>
            </a:rPr>
            <a:t>年度に制度改正があり，県が市町村ごとに保険料負担額を決定し，交付金が支払われることになったため，保険税の税率を改定した。</a:t>
          </a:r>
          <a:endParaRPr kumimoji="1" lang="en-US" altLang="ja-JP" sz="1100">
            <a:solidFill>
              <a:schemeClr val="dk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　水道事業会計の黒字額が他会計に比べて多いが，</a:t>
          </a:r>
          <a:r>
            <a:rPr kumimoji="1" lang="ja-JP" altLang="en-US"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30</a:t>
          </a:r>
          <a:r>
            <a:rPr kumimoji="1" lang="ja-JP" altLang="en-US" sz="1100">
              <a:solidFill>
                <a:schemeClr val="dk1"/>
              </a:solidFill>
              <a:effectLst/>
              <a:latin typeface="ＭＳ Ｐゴシック"/>
              <a:ea typeface="ＭＳ Ｐゴシック"/>
              <a:cs typeface="+mn-cs"/>
            </a:rPr>
            <a:t>年度は浄水場の更新工事を行ったため，資本的支出が増加し，前年度に比べ</a:t>
          </a:r>
          <a:r>
            <a:rPr kumimoji="1" lang="en-US" altLang="ja-JP" sz="1100">
              <a:solidFill>
                <a:schemeClr val="dk1"/>
              </a:solidFill>
              <a:effectLst/>
              <a:latin typeface="ＭＳ Ｐゴシック"/>
              <a:ea typeface="ＭＳ Ｐゴシック"/>
              <a:cs typeface="+mn-cs"/>
            </a:rPr>
            <a:t>2.37</a:t>
          </a:r>
          <a:r>
            <a:rPr kumimoji="1" lang="ja-JP" altLang="en-US" sz="1100">
              <a:solidFill>
                <a:schemeClr val="dk1"/>
              </a:solidFill>
              <a:effectLst/>
              <a:latin typeface="ＭＳ Ｐゴシック"/>
              <a:ea typeface="ＭＳ Ｐゴシック"/>
              <a:cs typeface="+mn-cs"/>
            </a:rPr>
            <a:t>％減少している。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rgbClr val="FF0000"/>
              </a:solidFill>
              <a:effectLst/>
              <a:latin typeface="ＭＳ Ｐゴシック"/>
              <a:ea typeface="ＭＳ Ｐゴシック"/>
              <a:cs typeface="+mn-cs"/>
            </a:rPr>
            <a:t>　</a:t>
          </a:r>
          <a:endParaRPr lang="ja-JP" altLang="ja-JP" sz="1400">
            <a:solidFill>
              <a:srgbClr val="FF0000"/>
            </a:solidFill>
            <a:effectLst/>
            <a:latin typeface="ＭＳ Ｐゴシック"/>
            <a:ea typeface="ＭＳ Ｐ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62" t="s">
        <v>50</v>
      </c>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362"/>
      <c r="BN1" s="362"/>
      <c r="BO1" s="362"/>
      <c r="BP1" s="362"/>
      <c r="BQ1" s="362"/>
      <c r="BR1" s="362"/>
      <c r="BS1" s="362"/>
      <c r="BT1" s="362"/>
      <c r="BU1" s="362"/>
      <c r="BV1" s="362"/>
      <c r="BW1" s="362"/>
      <c r="BX1" s="362"/>
      <c r="BY1" s="362"/>
      <c r="BZ1" s="362"/>
      <c r="CA1" s="362"/>
      <c r="CB1" s="362"/>
      <c r="CC1" s="362"/>
      <c r="CD1" s="362"/>
      <c r="CE1" s="362"/>
      <c r="CF1" s="362"/>
      <c r="CG1" s="362"/>
      <c r="CH1" s="362"/>
      <c r="CI1" s="362"/>
      <c r="CJ1" s="362"/>
      <c r="CK1" s="362"/>
      <c r="CL1" s="362"/>
      <c r="CM1" s="362"/>
      <c r="CN1" s="362"/>
      <c r="CO1" s="362"/>
      <c r="CP1" s="362"/>
      <c r="CQ1" s="362"/>
      <c r="CR1" s="362"/>
      <c r="CS1" s="362"/>
      <c r="CT1" s="362"/>
      <c r="CU1" s="362"/>
      <c r="CV1" s="362"/>
      <c r="CW1" s="362"/>
      <c r="CX1" s="362"/>
      <c r="CY1" s="362"/>
      <c r="CZ1" s="362"/>
      <c r="DA1" s="362"/>
      <c r="DB1" s="362"/>
      <c r="DC1" s="362"/>
      <c r="DD1" s="362"/>
      <c r="DE1" s="362"/>
      <c r="DF1" s="362"/>
      <c r="DG1" s="362"/>
      <c r="DH1" s="362"/>
      <c r="DI1" s="362"/>
      <c r="DJ1" s="2"/>
      <c r="DK1" s="2"/>
      <c r="DL1" s="2"/>
      <c r="DM1" s="2"/>
      <c r="DN1" s="2"/>
      <c r="DO1" s="2"/>
    </row>
    <row r="2" spans="1:119" ht="24" x14ac:dyDescent="0.15">
      <c r="B2" s="3" t="s">
        <v>130</v>
      </c>
      <c r="C2" s="3"/>
      <c r="D2" s="12"/>
    </row>
    <row r="3" spans="1:119" ht="18.75" customHeight="1" x14ac:dyDescent="0.15">
      <c r="A3" s="2"/>
      <c r="B3" s="510" t="s">
        <v>131</v>
      </c>
      <c r="C3" s="511"/>
      <c r="D3" s="511"/>
      <c r="E3" s="512"/>
      <c r="F3" s="512"/>
      <c r="G3" s="512"/>
      <c r="H3" s="512"/>
      <c r="I3" s="512"/>
      <c r="J3" s="512"/>
      <c r="K3" s="512"/>
      <c r="L3" s="512" t="s">
        <v>134</v>
      </c>
      <c r="M3" s="512"/>
      <c r="N3" s="512"/>
      <c r="O3" s="512"/>
      <c r="P3" s="512"/>
      <c r="Q3" s="512"/>
      <c r="R3" s="519"/>
      <c r="S3" s="519"/>
      <c r="T3" s="519"/>
      <c r="U3" s="519"/>
      <c r="V3" s="520"/>
      <c r="W3" s="366" t="s">
        <v>136</v>
      </c>
      <c r="X3" s="367"/>
      <c r="Y3" s="367"/>
      <c r="Z3" s="367"/>
      <c r="AA3" s="367"/>
      <c r="AB3" s="511"/>
      <c r="AC3" s="519" t="s">
        <v>137</v>
      </c>
      <c r="AD3" s="367"/>
      <c r="AE3" s="367"/>
      <c r="AF3" s="367"/>
      <c r="AG3" s="367"/>
      <c r="AH3" s="367"/>
      <c r="AI3" s="367"/>
      <c r="AJ3" s="367"/>
      <c r="AK3" s="367"/>
      <c r="AL3" s="368"/>
      <c r="AM3" s="366" t="s">
        <v>138</v>
      </c>
      <c r="AN3" s="367"/>
      <c r="AO3" s="367"/>
      <c r="AP3" s="367"/>
      <c r="AQ3" s="367"/>
      <c r="AR3" s="367"/>
      <c r="AS3" s="367"/>
      <c r="AT3" s="367"/>
      <c r="AU3" s="367"/>
      <c r="AV3" s="367"/>
      <c r="AW3" s="367"/>
      <c r="AX3" s="368"/>
      <c r="AY3" s="363" t="s">
        <v>9</v>
      </c>
      <c r="AZ3" s="364"/>
      <c r="BA3" s="364"/>
      <c r="BB3" s="364"/>
      <c r="BC3" s="364"/>
      <c r="BD3" s="364"/>
      <c r="BE3" s="364"/>
      <c r="BF3" s="364"/>
      <c r="BG3" s="364"/>
      <c r="BH3" s="364"/>
      <c r="BI3" s="364"/>
      <c r="BJ3" s="364"/>
      <c r="BK3" s="364"/>
      <c r="BL3" s="364"/>
      <c r="BM3" s="365"/>
      <c r="BN3" s="366" t="s">
        <v>142</v>
      </c>
      <c r="BO3" s="367"/>
      <c r="BP3" s="367"/>
      <c r="BQ3" s="367"/>
      <c r="BR3" s="367"/>
      <c r="BS3" s="367"/>
      <c r="BT3" s="367"/>
      <c r="BU3" s="368"/>
      <c r="BV3" s="366" t="s">
        <v>144</v>
      </c>
      <c r="BW3" s="367"/>
      <c r="BX3" s="367"/>
      <c r="BY3" s="367"/>
      <c r="BZ3" s="367"/>
      <c r="CA3" s="367"/>
      <c r="CB3" s="367"/>
      <c r="CC3" s="368"/>
      <c r="CD3" s="363" t="s">
        <v>9</v>
      </c>
      <c r="CE3" s="364"/>
      <c r="CF3" s="364"/>
      <c r="CG3" s="364"/>
      <c r="CH3" s="364"/>
      <c r="CI3" s="364"/>
      <c r="CJ3" s="364"/>
      <c r="CK3" s="364"/>
      <c r="CL3" s="364"/>
      <c r="CM3" s="364"/>
      <c r="CN3" s="364"/>
      <c r="CO3" s="364"/>
      <c r="CP3" s="364"/>
      <c r="CQ3" s="364"/>
      <c r="CR3" s="364"/>
      <c r="CS3" s="365"/>
      <c r="CT3" s="366" t="s">
        <v>150</v>
      </c>
      <c r="CU3" s="367"/>
      <c r="CV3" s="367"/>
      <c r="CW3" s="367"/>
      <c r="CX3" s="367"/>
      <c r="CY3" s="367"/>
      <c r="CZ3" s="367"/>
      <c r="DA3" s="368"/>
      <c r="DB3" s="366" t="s">
        <v>151</v>
      </c>
      <c r="DC3" s="367"/>
      <c r="DD3" s="367"/>
      <c r="DE3" s="367"/>
      <c r="DF3" s="367"/>
      <c r="DG3" s="367"/>
      <c r="DH3" s="367"/>
      <c r="DI3" s="368"/>
    </row>
    <row r="4" spans="1:119" ht="18.75" customHeight="1" x14ac:dyDescent="0.15">
      <c r="A4" s="2"/>
      <c r="B4" s="513"/>
      <c r="C4" s="514"/>
      <c r="D4" s="514"/>
      <c r="E4" s="515"/>
      <c r="F4" s="515"/>
      <c r="G4" s="515"/>
      <c r="H4" s="515"/>
      <c r="I4" s="515"/>
      <c r="J4" s="515"/>
      <c r="K4" s="515"/>
      <c r="L4" s="515"/>
      <c r="M4" s="515"/>
      <c r="N4" s="515"/>
      <c r="O4" s="515"/>
      <c r="P4" s="515"/>
      <c r="Q4" s="515"/>
      <c r="R4" s="521"/>
      <c r="S4" s="521"/>
      <c r="T4" s="521"/>
      <c r="U4" s="521"/>
      <c r="V4" s="522"/>
      <c r="W4" s="525"/>
      <c r="X4" s="496"/>
      <c r="Y4" s="496"/>
      <c r="Z4" s="496"/>
      <c r="AA4" s="496"/>
      <c r="AB4" s="514"/>
      <c r="AC4" s="521"/>
      <c r="AD4" s="496"/>
      <c r="AE4" s="496"/>
      <c r="AF4" s="496"/>
      <c r="AG4" s="496"/>
      <c r="AH4" s="496"/>
      <c r="AI4" s="496"/>
      <c r="AJ4" s="496"/>
      <c r="AK4" s="496"/>
      <c r="AL4" s="528"/>
      <c r="AM4" s="526"/>
      <c r="AN4" s="527"/>
      <c r="AO4" s="527"/>
      <c r="AP4" s="527"/>
      <c r="AQ4" s="527"/>
      <c r="AR4" s="527"/>
      <c r="AS4" s="527"/>
      <c r="AT4" s="527"/>
      <c r="AU4" s="527"/>
      <c r="AV4" s="527"/>
      <c r="AW4" s="527"/>
      <c r="AX4" s="529"/>
      <c r="AY4" s="369" t="s">
        <v>152</v>
      </c>
      <c r="AZ4" s="370"/>
      <c r="BA4" s="370"/>
      <c r="BB4" s="370"/>
      <c r="BC4" s="370"/>
      <c r="BD4" s="370"/>
      <c r="BE4" s="370"/>
      <c r="BF4" s="370"/>
      <c r="BG4" s="370"/>
      <c r="BH4" s="370"/>
      <c r="BI4" s="370"/>
      <c r="BJ4" s="370"/>
      <c r="BK4" s="370"/>
      <c r="BL4" s="370"/>
      <c r="BM4" s="371"/>
      <c r="BN4" s="372">
        <v>19819996</v>
      </c>
      <c r="BO4" s="373"/>
      <c r="BP4" s="373"/>
      <c r="BQ4" s="373"/>
      <c r="BR4" s="373"/>
      <c r="BS4" s="373"/>
      <c r="BT4" s="373"/>
      <c r="BU4" s="374"/>
      <c r="BV4" s="372">
        <v>21772235</v>
      </c>
      <c r="BW4" s="373"/>
      <c r="BX4" s="373"/>
      <c r="BY4" s="373"/>
      <c r="BZ4" s="373"/>
      <c r="CA4" s="373"/>
      <c r="CB4" s="373"/>
      <c r="CC4" s="374"/>
      <c r="CD4" s="375" t="s">
        <v>154</v>
      </c>
      <c r="CE4" s="376"/>
      <c r="CF4" s="376"/>
      <c r="CG4" s="376"/>
      <c r="CH4" s="376"/>
      <c r="CI4" s="376"/>
      <c r="CJ4" s="376"/>
      <c r="CK4" s="376"/>
      <c r="CL4" s="376"/>
      <c r="CM4" s="376"/>
      <c r="CN4" s="376"/>
      <c r="CO4" s="376"/>
      <c r="CP4" s="376"/>
      <c r="CQ4" s="376"/>
      <c r="CR4" s="376"/>
      <c r="CS4" s="377"/>
      <c r="CT4" s="378">
        <v>4</v>
      </c>
      <c r="CU4" s="379"/>
      <c r="CV4" s="379"/>
      <c r="CW4" s="379"/>
      <c r="CX4" s="379"/>
      <c r="CY4" s="379"/>
      <c r="CZ4" s="379"/>
      <c r="DA4" s="380"/>
      <c r="DB4" s="378">
        <v>5.0999999999999996</v>
      </c>
      <c r="DC4" s="379"/>
      <c r="DD4" s="379"/>
      <c r="DE4" s="379"/>
      <c r="DF4" s="379"/>
      <c r="DG4" s="379"/>
      <c r="DH4" s="379"/>
      <c r="DI4" s="380"/>
    </row>
    <row r="5" spans="1:119" ht="18.75" customHeight="1" x14ac:dyDescent="0.15">
      <c r="A5" s="2"/>
      <c r="B5" s="516"/>
      <c r="C5" s="517"/>
      <c r="D5" s="517"/>
      <c r="E5" s="518"/>
      <c r="F5" s="518"/>
      <c r="G5" s="518"/>
      <c r="H5" s="518"/>
      <c r="I5" s="518"/>
      <c r="J5" s="518"/>
      <c r="K5" s="518"/>
      <c r="L5" s="518"/>
      <c r="M5" s="518"/>
      <c r="N5" s="518"/>
      <c r="O5" s="518"/>
      <c r="P5" s="518"/>
      <c r="Q5" s="518"/>
      <c r="R5" s="523"/>
      <c r="S5" s="523"/>
      <c r="T5" s="523"/>
      <c r="U5" s="523"/>
      <c r="V5" s="524"/>
      <c r="W5" s="526"/>
      <c r="X5" s="527"/>
      <c r="Y5" s="527"/>
      <c r="Z5" s="527"/>
      <c r="AA5" s="527"/>
      <c r="AB5" s="517"/>
      <c r="AC5" s="523"/>
      <c r="AD5" s="527"/>
      <c r="AE5" s="527"/>
      <c r="AF5" s="527"/>
      <c r="AG5" s="527"/>
      <c r="AH5" s="527"/>
      <c r="AI5" s="527"/>
      <c r="AJ5" s="527"/>
      <c r="AK5" s="527"/>
      <c r="AL5" s="529"/>
      <c r="AM5" s="381" t="s">
        <v>155</v>
      </c>
      <c r="AN5" s="382"/>
      <c r="AO5" s="382"/>
      <c r="AP5" s="382"/>
      <c r="AQ5" s="382"/>
      <c r="AR5" s="382"/>
      <c r="AS5" s="382"/>
      <c r="AT5" s="383"/>
      <c r="AU5" s="384" t="s">
        <v>66</v>
      </c>
      <c r="AV5" s="385"/>
      <c r="AW5" s="385"/>
      <c r="AX5" s="385"/>
      <c r="AY5" s="386" t="s">
        <v>139</v>
      </c>
      <c r="AZ5" s="387"/>
      <c r="BA5" s="387"/>
      <c r="BB5" s="387"/>
      <c r="BC5" s="387"/>
      <c r="BD5" s="387"/>
      <c r="BE5" s="387"/>
      <c r="BF5" s="387"/>
      <c r="BG5" s="387"/>
      <c r="BH5" s="387"/>
      <c r="BI5" s="387"/>
      <c r="BJ5" s="387"/>
      <c r="BK5" s="387"/>
      <c r="BL5" s="387"/>
      <c r="BM5" s="388"/>
      <c r="BN5" s="389">
        <v>19247902</v>
      </c>
      <c r="BO5" s="390"/>
      <c r="BP5" s="390"/>
      <c r="BQ5" s="390"/>
      <c r="BR5" s="390"/>
      <c r="BS5" s="390"/>
      <c r="BT5" s="390"/>
      <c r="BU5" s="391"/>
      <c r="BV5" s="389">
        <v>21066262</v>
      </c>
      <c r="BW5" s="390"/>
      <c r="BX5" s="390"/>
      <c r="BY5" s="390"/>
      <c r="BZ5" s="390"/>
      <c r="CA5" s="390"/>
      <c r="CB5" s="390"/>
      <c r="CC5" s="391"/>
      <c r="CD5" s="392" t="s">
        <v>157</v>
      </c>
      <c r="CE5" s="393"/>
      <c r="CF5" s="393"/>
      <c r="CG5" s="393"/>
      <c r="CH5" s="393"/>
      <c r="CI5" s="393"/>
      <c r="CJ5" s="393"/>
      <c r="CK5" s="393"/>
      <c r="CL5" s="393"/>
      <c r="CM5" s="393"/>
      <c r="CN5" s="393"/>
      <c r="CO5" s="393"/>
      <c r="CP5" s="393"/>
      <c r="CQ5" s="393"/>
      <c r="CR5" s="393"/>
      <c r="CS5" s="394"/>
      <c r="CT5" s="395">
        <v>94.2</v>
      </c>
      <c r="CU5" s="396"/>
      <c r="CV5" s="396"/>
      <c r="CW5" s="396"/>
      <c r="CX5" s="396"/>
      <c r="CY5" s="396"/>
      <c r="CZ5" s="396"/>
      <c r="DA5" s="397"/>
      <c r="DB5" s="395">
        <v>90</v>
      </c>
      <c r="DC5" s="396"/>
      <c r="DD5" s="396"/>
      <c r="DE5" s="396"/>
      <c r="DF5" s="396"/>
      <c r="DG5" s="396"/>
      <c r="DH5" s="396"/>
      <c r="DI5" s="397"/>
    </row>
    <row r="6" spans="1:119" ht="18.75" customHeight="1" x14ac:dyDescent="0.15">
      <c r="A6" s="2"/>
      <c r="B6" s="530" t="s">
        <v>158</v>
      </c>
      <c r="C6" s="531"/>
      <c r="D6" s="531"/>
      <c r="E6" s="532"/>
      <c r="F6" s="532"/>
      <c r="G6" s="532"/>
      <c r="H6" s="532"/>
      <c r="I6" s="532"/>
      <c r="J6" s="532"/>
      <c r="K6" s="532"/>
      <c r="L6" s="532" t="s">
        <v>145</v>
      </c>
      <c r="M6" s="532"/>
      <c r="N6" s="532"/>
      <c r="O6" s="532"/>
      <c r="P6" s="532"/>
      <c r="Q6" s="532"/>
      <c r="R6" s="536"/>
      <c r="S6" s="536"/>
      <c r="T6" s="536"/>
      <c r="U6" s="536"/>
      <c r="V6" s="537"/>
      <c r="W6" s="540" t="s">
        <v>162</v>
      </c>
      <c r="X6" s="541"/>
      <c r="Y6" s="541"/>
      <c r="Z6" s="541"/>
      <c r="AA6" s="541"/>
      <c r="AB6" s="531"/>
      <c r="AC6" s="544" t="s">
        <v>163</v>
      </c>
      <c r="AD6" s="545"/>
      <c r="AE6" s="545"/>
      <c r="AF6" s="545"/>
      <c r="AG6" s="545"/>
      <c r="AH6" s="545"/>
      <c r="AI6" s="545"/>
      <c r="AJ6" s="545"/>
      <c r="AK6" s="545"/>
      <c r="AL6" s="546"/>
      <c r="AM6" s="381" t="s">
        <v>70</v>
      </c>
      <c r="AN6" s="382"/>
      <c r="AO6" s="382"/>
      <c r="AP6" s="382"/>
      <c r="AQ6" s="382"/>
      <c r="AR6" s="382"/>
      <c r="AS6" s="382"/>
      <c r="AT6" s="383"/>
      <c r="AU6" s="384" t="s">
        <v>66</v>
      </c>
      <c r="AV6" s="385"/>
      <c r="AW6" s="385"/>
      <c r="AX6" s="385"/>
      <c r="AY6" s="386" t="s">
        <v>166</v>
      </c>
      <c r="AZ6" s="387"/>
      <c r="BA6" s="387"/>
      <c r="BB6" s="387"/>
      <c r="BC6" s="387"/>
      <c r="BD6" s="387"/>
      <c r="BE6" s="387"/>
      <c r="BF6" s="387"/>
      <c r="BG6" s="387"/>
      <c r="BH6" s="387"/>
      <c r="BI6" s="387"/>
      <c r="BJ6" s="387"/>
      <c r="BK6" s="387"/>
      <c r="BL6" s="387"/>
      <c r="BM6" s="388"/>
      <c r="BN6" s="389">
        <v>572094</v>
      </c>
      <c r="BO6" s="390"/>
      <c r="BP6" s="390"/>
      <c r="BQ6" s="390"/>
      <c r="BR6" s="390"/>
      <c r="BS6" s="390"/>
      <c r="BT6" s="390"/>
      <c r="BU6" s="391"/>
      <c r="BV6" s="389">
        <v>705973</v>
      </c>
      <c r="BW6" s="390"/>
      <c r="BX6" s="390"/>
      <c r="BY6" s="390"/>
      <c r="BZ6" s="390"/>
      <c r="CA6" s="390"/>
      <c r="CB6" s="390"/>
      <c r="CC6" s="391"/>
      <c r="CD6" s="392" t="s">
        <v>167</v>
      </c>
      <c r="CE6" s="393"/>
      <c r="CF6" s="393"/>
      <c r="CG6" s="393"/>
      <c r="CH6" s="393"/>
      <c r="CI6" s="393"/>
      <c r="CJ6" s="393"/>
      <c r="CK6" s="393"/>
      <c r="CL6" s="393"/>
      <c r="CM6" s="393"/>
      <c r="CN6" s="393"/>
      <c r="CO6" s="393"/>
      <c r="CP6" s="393"/>
      <c r="CQ6" s="393"/>
      <c r="CR6" s="393"/>
      <c r="CS6" s="394"/>
      <c r="CT6" s="398">
        <v>98.3</v>
      </c>
      <c r="CU6" s="399"/>
      <c r="CV6" s="399"/>
      <c r="CW6" s="399"/>
      <c r="CX6" s="399"/>
      <c r="CY6" s="399"/>
      <c r="CZ6" s="399"/>
      <c r="DA6" s="400"/>
      <c r="DB6" s="398">
        <v>95.7</v>
      </c>
      <c r="DC6" s="399"/>
      <c r="DD6" s="399"/>
      <c r="DE6" s="399"/>
      <c r="DF6" s="399"/>
      <c r="DG6" s="399"/>
      <c r="DH6" s="399"/>
      <c r="DI6" s="400"/>
    </row>
    <row r="7" spans="1:119" ht="18.75" customHeight="1" x14ac:dyDescent="0.15">
      <c r="A7" s="2"/>
      <c r="B7" s="513"/>
      <c r="C7" s="514"/>
      <c r="D7" s="514"/>
      <c r="E7" s="515"/>
      <c r="F7" s="515"/>
      <c r="G7" s="515"/>
      <c r="H7" s="515"/>
      <c r="I7" s="515"/>
      <c r="J7" s="515"/>
      <c r="K7" s="515"/>
      <c r="L7" s="515"/>
      <c r="M7" s="515"/>
      <c r="N7" s="515"/>
      <c r="O7" s="515"/>
      <c r="P7" s="515"/>
      <c r="Q7" s="515"/>
      <c r="R7" s="521"/>
      <c r="S7" s="521"/>
      <c r="T7" s="521"/>
      <c r="U7" s="521"/>
      <c r="V7" s="522"/>
      <c r="W7" s="525"/>
      <c r="X7" s="496"/>
      <c r="Y7" s="496"/>
      <c r="Z7" s="496"/>
      <c r="AA7" s="496"/>
      <c r="AB7" s="514"/>
      <c r="AC7" s="547"/>
      <c r="AD7" s="495"/>
      <c r="AE7" s="495"/>
      <c r="AF7" s="495"/>
      <c r="AG7" s="495"/>
      <c r="AH7" s="495"/>
      <c r="AI7" s="495"/>
      <c r="AJ7" s="495"/>
      <c r="AK7" s="495"/>
      <c r="AL7" s="548"/>
      <c r="AM7" s="381" t="s">
        <v>168</v>
      </c>
      <c r="AN7" s="382"/>
      <c r="AO7" s="382"/>
      <c r="AP7" s="382"/>
      <c r="AQ7" s="382"/>
      <c r="AR7" s="382"/>
      <c r="AS7" s="382"/>
      <c r="AT7" s="383"/>
      <c r="AU7" s="384" t="s">
        <v>170</v>
      </c>
      <c r="AV7" s="385"/>
      <c r="AW7" s="385"/>
      <c r="AX7" s="385"/>
      <c r="AY7" s="386" t="s">
        <v>171</v>
      </c>
      <c r="AZ7" s="387"/>
      <c r="BA7" s="387"/>
      <c r="BB7" s="387"/>
      <c r="BC7" s="387"/>
      <c r="BD7" s="387"/>
      <c r="BE7" s="387"/>
      <c r="BF7" s="387"/>
      <c r="BG7" s="387"/>
      <c r="BH7" s="387"/>
      <c r="BI7" s="387"/>
      <c r="BJ7" s="387"/>
      <c r="BK7" s="387"/>
      <c r="BL7" s="387"/>
      <c r="BM7" s="388"/>
      <c r="BN7" s="389">
        <v>92184</v>
      </c>
      <c r="BO7" s="390"/>
      <c r="BP7" s="390"/>
      <c r="BQ7" s="390"/>
      <c r="BR7" s="390"/>
      <c r="BS7" s="390"/>
      <c r="BT7" s="390"/>
      <c r="BU7" s="391"/>
      <c r="BV7" s="389">
        <v>108746</v>
      </c>
      <c r="BW7" s="390"/>
      <c r="BX7" s="390"/>
      <c r="BY7" s="390"/>
      <c r="BZ7" s="390"/>
      <c r="CA7" s="390"/>
      <c r="CB7" s="390"/>
      <c r="CC7" s="391"/>
      <c r="CD7" s="392" t="s">
        <v>172</v>
      </c>
      <c r="CE7" s="393"/>
      <c r="CF7" s="393"/>
      <c r="CG7" s="393"/>
      <c r="CH7" s="393"/>
      <c r="CI7" s="393"/>
      <c r="CJ7" s="393"/>
      <c r="CK7" s="393"/>
      <c r="CL7" s="393"/>
      <c r="CM7" s="393"/>
      <c r="CN7" s="393"/>
      <c r="CO7" s="393"/>
      <c r="CP7" s="393"/>
      <c r="CQ7" s="393"/>
      <c r="CR7" s="393"/>
      <c r="CS7" s="394"/>
      <c r="CT7" s="389">
        <v>11914855</v>
      </c>
      <c r="CU7" s="390"/>
      <c r="CV7" s="390"/>
      <c r="CW7" s="390"/>
      <c r="CX7" s="390"/>
      <c r="CY7" s="390"/>
      <c r="CZ7" s="390"/>
      <c r="DA7" s="391"/>
      <c r="DB7" s="389">
        <v>11662229</v>
      </c>
      <c r="DC7" s="390"/>
      <c r="DD7" s="390"/>
      <c r="DE7" s="390"/>
      <c r="DF7" s="390"/>
      <c r="DG7" s="390"/>
      <c r="DH7" s="390"/>
      <c r="DI7" s="391"/>
    </row>
    <row r="8" spans="1:119" ht="18.75" customHeight="1" x14ac:dyDescent="0.15">
      <c r="A8" s="2"/>
      <c r="B8" s="533"/>
      <c r="C8" s="534"/>
      <c r="D8" s="534"/>
      <c r="E8" s="535"/>
      <c r="F8" s="535"/>
      <c r="G8" s="535"/>
      <c r="H8" s="535"/>
      <c r="I8" s="535"/>
      <c r="J8" s="535"/>
      <c r="K8" s="535"/>
      <c r="L8" s="535"/>
      <c r="M8" s="535"/>
      <c r="N8" s="535"/>
      <c r="O8" s="535"/>
      <c r="P8" s="535"/>
      <c r="Q8" s="535"/>
      <c r="R8" s="538"/>
      <c r="S8" s="538"/>
      <c r="T8" s="538"/>
      <c r="U8" s="538"/>
      <c r="V8" s="539"/>
      <c r="W8" s="542"/>
      <c r="X8" s="543"/>
      <c r="Y8" s="543"/>
      <c r="Z8" s="543"/>
      <c r="AA8" s="543"/>
      <c r="AB8" s="534"/>
      <c r="AC8" s="549"/>
      <c r="AD8" s="550"/>
      <c r="AE8" s="550"/>
      <c r="AF8" s="550"/>
      <c r="AG8" s="550"/>
      <c r="AH8" s="550"/>
      <c r="AI8" s="550"/>
      <c r="AJ8" s="550"/>
      <c r="AK8" s="550"/>
      <c r="AL8" s="551"/>
      <c r="AM8" s="381" t="s">
        <v>173</v>
      </c>
      <c r="AN8" s="382"/>
      <c r="AO8" s="382"/>
      <c r="AP8" s="382"/>
      <c r="AQ8" s="382"/>
      <c r="AR8" s="382"/>
      <c r="AS8" s="382"/>
      <c r="AT8" s="383"/>
      <c r="AU8" s="384" t="s">
        <v>66</v>
      </c>
      <c r="AV8" s="385"/>
      <c r="AW8" s="385"/>
      <c r="AX8" s="385"/>
      <c r="AY8" s="386" t="s">
        <v>176</v>
      </c>
      <c r="AZ8" s="387"/>
      <c r="BA8" s="387"/>
      <c r="BB8" s="387"/>
      <c r="BC8" s="387"/>
      <c r="BD8" s="387"/>
      <c r="BE8" s="387"/>
      <c r="BF8" s="387"/>
      <c r="BG8" s="387"/>
      <c r="BH8" s="387"/>
      <c r="BI8" s="387"/>
      <c r="BJ8" s="387"/>
      <c r="BK8" s="387"/>
      <c r="BL8" s="387"/>
      <c r="BM8" s="388"/>
      <c r="BN8" s="389">
        <v>479910</v>
      </c>
      <c r="BO8" s="390"/>
      <c r="BP8" s="390"/>
      <c r="BQ8" s="390"/>
      <c r="BR8" s="390"/>
      <c r="BS8" s="390"/>
      <c r="BT8" s="390"/>
      <c r="BU8" s="391"/>
      <c r="BV8" s="389">
        <v>597227</v>
      </c>
      <c r="BW8" s="390"/>
      <c r="BX8" s="390"/>
      <c r="BY8" s="390"/>
      <c r="BZ8" s="390"/>
      <c r="CA8" s="390"/>
      <c r="CB8" s="390"/>
      <c r="CC8" s="391"/>
      <c r="CD8" s="392" t="s">
        <v>177</v>
      </c>
      <c r="CE8" s="393"/>
      <c r="CF8" s="393"/>
      <c r="CG8" s="393"/>
      <c r="CH8" s="393"/>
      <c r="CI8" s="393"/>
      <c r="CJ8" s="393"/>
      <c r="CK8" s="393"/>
      <c r="CL8" s="393"/>
      <c r="CM8" s="393"/>
      <c r="CN8" s="393"/>
      <c r="CO8" s="393"/>
      <c r="CP8" s="393"/>
      <c r="CQ8" s="393"/>
      <c r="CR8" s="393"/>
      <c r="CS8" s="394"/>
      <c r="CT8" s="401">
        <v>0.8</v>
      </c>
      <c r="CU8" s="402"/>
      <c r="CV8" s="402"/>
      <c r="CW8" s="402"/>
      <c r="CX8" s="402"/>
      <c r="CY8" s="402"/>
      <c r="CZ8" s="402"/>
      <c r="DA8" s="403"/>
      <c r="DB8" s="401">
        <v>0.8</v>
      </c>
      <c r="DC8" s="402"/>
      <c r="DD8" s="402"/>
      <c r="DE8" s="402"/>
      <c r="DF8" s="402"/>
      <c r="DG8" s="402"/>
      <c r="DH8" s="402"/>
      <c r="DI8" s="403"/>
    </row>
    <row r="9" spans="1:119" ht="18.75" customHeight="1" x14ac:dyDescent="0.15">
      <c r="A9" s="2"/>
      <c r="B9" s="363" t="s">
        <v>18</v>
      </c>
      <c r="C9" s="364"/>
      <c r="D9" s="364"/>
      <c r="E9" s="364"/>
      <c r="F9" s="364"/>
      <c r="G9" s="364"/>
      <c r="H9" s="364"/>
      <c r="I9" s="364"/>
      <c r="J9" s="364"/>
      <c r="K9" s="458"/>
      <c r="L9" s="414" t="s">
        <v>178</v>
      </c>
      <c r="M9" s="415"/>
      <c r="N9" s="415"/>
      <c r="O9" s="415"/>
      <c r="P9" s="415"/>
      <c r="Q9" s="416"/>
      <c r="R9" s="417">
        <v>49136</v>
      </c>
      <c r="S9" s="418"/>
      <c r="T9" s="418"/>
      <c r="U9" s="418"/>
      <c r="V9" s="419"/>
      <c r="W9" s="366" t="s">
        <v>180</v>
      </c>
      <c r="X9" s="367"/>
      <c r="Y9" s="367"/>
      <c r="Z9" s="367"/>
      <c r="AA9" s="367"/>
      <c r="AB9" s="367"/>
      <c r="AC9" s="367"/>
      <c r="AD9" s="367"/>
      <c r="AE9" s="367"/>
      <c r="AF9" s="367"/>
      <c r="AG9" s="367"/>
      <c r="AH9" s="367"/>
      <c r="AI9" s="367"/>
      <c r="AJ9" s="367"/>
      <c r="AK9" s="367"/>
      <c r="AL9" s="368"/>
      <c r="AM9" s="381" t="s">
        <v>181</v>
      </c>
      <c r="AN9" s="382"/>
      <c r="AO9" s="382"/>
      <c r="AP9" s="382"/>
      <c r="AQ9" s="382"/>
      <c r="AR9" s="382"/>
      <c r="AS9" s="382"/>
      <c r="AT9" s="383"/>
      <c r="AU9" s="384" t="s">
        <v>66</v>
      </c>
      <c r="AV9" s="385"/>
      <c r="AW9" s="385"/>
      <c r="AX9" s="385"/>
      <c r="AY9" s="386" t="s">
        <v>67</v>
      </c>
      <c r="AZ9" s="387"/>
      <c r="BA9" s="387"/>
      <c r="BB9" s="387"/>
      <c r="BC9" s="387"/>
      <c r="BD9" s="387"/>
      <c r="BE9" s="387"/>
      <c r="BF9" s="387"/>
      <c r="BG9" s="387"/>
      <c r="BH9" s="387"/>
      <c r="BI9" s="387"/>
      <c r="BJ9" s="387"/>
      <c r="BK9" s="387"/>
      <c r="BL9" s="387"/>
      <c r="BM9" s="388"/>
      <c r="BN9" s="389">
        <v>-117317</v>
      </c>
      <c r="BO9" s="390"/>
      <c r="BP9" s="390"/>
      <c r="BQ9" s="390"/>
      <c r="BR9" s="390"/>
      <c r="BS9" s="390"/>
      <c r="BT9" s="390"/>
      <c r="BU9" s="391"/>
      <c r="BV9" s="389">
        <v>-74441</v>
      </c>
      <c r="BW9" s="390"/>
      <c r="BX9" s="390"/>
      <c r="BY9" s="390"/>
      <c r="BZ9" s="390"/>
      <c r="CA9" s="390"/>
      <c r="CB9" s="390"/>
      <c r="CC9" s="391"/>
      <c r="CD9" s="392" t="s">
        <v>64</v>
      </c>
      <c r="CE9" s="393"/>
      <c r="CF9" s="393"/>
      <c r="CG9" s="393"/>
      <c r="CH9" s="393"/>
      <c r="CI9" s="393"/>
      <c r="CJ9" s="393"/>
      <c r="CK9" s="393"/>
      <c r="CL9" s="393"/>
      <c r="CM9" s="393"/>
      <c r="CN9" s="393"/>
      <c r="CO9" s="393"/>
      <c r="CP9" s="393"/>
      <c r="CQ9" s="393"/>
      <c r="CR9" s="393"/>
      <c r="CS9" s="394"/>
      <c r="CT9" s="395">
        <v>12.2</v>
      </c>
      <c r="CU9" s="396"/>
      <c r="CV9" s="396"/>
      <c r="CW9" s="396"/>
      <c r="CX9" s="396"/>
      <c r="CY9" s="396"/>
      <c r="CZ9" s="396"/>
      <c r="DA9" s="397"/>
      <c r="DB9" s="395">
        <v>11.3</v>
      </c>
      <c r="DC9" s="396"/>
      <c r="DD9" s="396"/>
      <c r="DE9" s="396"/>
      <c r="DF9" s="396"/>
      <c r="DG9" s="396"/>
      <c r="DH9" s="396"/>
      <c r="DI9" s="397"/>
    </row>
    <row r="10" spans="1:119" ht="18.75" customHeight="1" x14ac:dyDescent="0.15">
      <c r="A10" s="2"/>
      <c r="B10" s="363"/>
      <c r="C10" s="364"/>
      <c r="D10" s="364"/>
      <c r="E10" s="364"/>
      <c r="F10" s="364"/>
      <c r="G10" s="364"/>
      <c r="H10" s="364"/>
      <c r="I10" s="364"/>
      <c r="J10" s="364"/>
      <c r="K10" s="458"/>
      <c r="L10" s="404" t="s">
        <v>183</v>
      </c>
      <c r="M10" s="382"/>
      <c r="N10" s="382"/>
      <c r="O10" s="382"/>
      <c r="P10" s="382"/>
      <c r="Q10" s="383"/>
      <c r="R10" s="405">
        <v>44461</v>
      </c>
      <c r="S10" s="406"/>
      <c r="T10" s="406"/>
      <c r="U10" s="406"/>
      <c r="V10" s="407"/>
      <c r="W10" s="525"/>
      <c r="X10" s="496"/>
      <c r="Y10" s="496"/>
      <c r="Z10" s="496"/>
      <c r="AA10" s="496"/>
      <c r="AB10" s="496"/>
      <c r="AC10" s="496"/>
      <c r="AD10" s="496"/>
      <c r="AE10" s="496"/>
      <c r="AF10" s="496"/>
      <c r="AG10" s="496"/>
      <c r="AH10" s="496"/>
      <c r="AI10" s="496"/>
      <c r="AJ10" s="496"/>
      <c r="AK10" s="496"/>
      <c r="AL10" s="528"/>
      <c r="AM10" s="381" t="s">
        <v>185</v>
      </c>
      <c r="AN10" s="382"/>
      <c r="AO10" s="382"/>
      <c r="AP10" s="382"/>
      <c r="AQ10" s="382"/>
      <c r="AR10" s="382"/>
      <c r="AS10" s="382"/>
      <c r="AT10" s="383"/>
      <c r="AU10" s="384" t="s">
        <v>66</v>
      </c>
      <c r="AV10" s="385"/>
      <c r="AW10" s="385"/>
      <c r="AX10" s="385"/>
      <c r="AY10" s="386" t="s">
        <v>187</v>
      </c>
      <c r="AZ10" s="387"/>
      <c r="BA10" s="387"/>
      <c r="BB10" s="387"/>
      <c r="BC10" s="387"/>
      <c r="BD10" s="387"/>
      <c r="BE10" s="387"/>
      <c r="BF10" s="387"/>
      <c r="BG10" s="387"/>
      <c r="BH10" s="387"/>
      <c r="BI10" s="387"/>
      <c r="BJ10" s="387"/>
      <c r="BK10" s="387"/>
      <c r="BL10" s="387"/>
      <c r="BM10" s="388"/>
      <c r="BN10" s="389">
        <v>300242</v>
      </c>
      <c r="BO10" s="390"/>
      <c r="BP10" s="390"/>
      <c r="BQ10" s="390"/>
      <c r="BR10" s="390"/>
      <c r="BS10" s="390"/>
      <c r="BT10" s="390"/>
      <c r="BU10" s="391"/>
      <c r="BV10" s="389">
        <v>3576</v>
      </c>
      <c r="BW10" s="390"/>
      <c r="BX10" s="390"/>
      <c r="BY10" s="390"/>
      <c r="BZ10" s="390"/>
      <c r="CA10" s="390"/>
      <c r="CB10" s="390"/>
      <c r="CC10" s="391"/>
      <c r="CD10" s="25" t="s">
        <v>188</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63"/>
      <c r="C11" s="364"/>
      <c r="D11" s="364"/>
      <c r="E11" s="364"/>
      <c r="F11" s="364"/>
      <c r="G11" s="364"/>
      <c r="H11" s="364"/>
      <c r="I11" s="364"/>
      <c r="J11" s="364"/>
      <c r="K11" s="458"/>
      <c r="L11" s="408" t="s">
        <v>191</v>
      </c>
      <c r="M11" s="409"/>
      <c r="N11" s="409"/>
      <c r="O11" s="409"/>
      <c r="P11" s="409"/>
      <c r="Q11" s="410"/>
      <c r="R11" s="411" t="s">
        <v>194</v>
      </c>
      <c r="S11" s="412"/>
      <c r="T11" s="412"/>
      <c r="U11" s="412"/>
      <c r="V11" s="413"/>
      <c r="W11" s="525"/>
      <c r="X11" s="496"/>
      <c r="Y11" s="496"/>
      <c r="Z11" s="496"/>
      <c r="AA11" s="496"/>
      <c r="AB11" s="496"/>
      <c r="AC11" s="496"/>
      <c r="AD11" s="496"/>
      <c r="AE11" s="496"/>
      <c r="AF11" s="496"/>
      <c r="AG11" s="496"/>
      <c r="AH11" s="496"/>
      <c r="AI11" s="496"/>
      <c r="AJ11" s="496"/>
      <c r="AK11" s="496"/>
      <c r="AL11" s="528"/>
      <c r="AM11" s="381" t="s">
        <v>196</v>
      </c>
      <c r="AN11" s="382"/>
      <c r="AO11" s="382"/>
      <c r="AP11" s="382"/>
      <c r="AQ11" s="382"/>
      <c r="AR11" s="382"/>
      <c r="AS11" s="382"/>
      <c r="AT11" s="383"/>
      <c r="AU11" s="384" t="s">
        <v>66</v>
      </c>
      <c r="AV11" s="385"/>
      <c r="AW11" s="385"/>
      <c r="AX11" s="385"/>
      <c r="AY11" s="386" t="s">
        <v>197</v>
      </c>
      <c r="AZ11" s="387"/>
      <c r="BA11" s="387"/>
      <c r="BB11" s="387"/>
      <c r="BC11" s="387"/>
      <c r="BD11" s="387"/>
      <c r="BE11" s="387"/>
      <c r="BF11" s="387"/>
      <c r="BG11" s="387"/>
      <c r="BH11" s="387"/>
      <c r="BI11" s="387"/>
      <c r="BJ11" s="387"/>
      <c r="BK11" s="387"/>
      <c r="BL11" s="387"/>
      <c r="BM11" s="388"/>
      <c r="BN11" s="389">
        <v>0</v>
      </c>
      <c r="BO11" s="390"/>
      <c r="BP11" s="390"/>
      <c r="BQ11" s="390"/>
      <c r="BR11" s="390"/>
      <c r="BS11" s="390"/>
      <c r="BT11" s="390"/>
      <c r="BU11" s="391"/>
      <c r="BV11" s="389">
        <v>0</v>
      </c>
      <c r="BW11" s="390"/>
      <c r="BX11" s="390"/>
      <c r="BY11" s="390"/>
      <c r="BZ11" s="390"/>
      <c r="CA11" s="390"/>
      <c r="CB11" s="390"/>
      <c r="CC11" s="391"/>
      <c r="CD11" s="392" t="s">
        <v>200</v>
      </c>
      <c r="CE11" s="393"/>
      <c r="CF11" s="393"/>
      <c r="CG11" s="393"/>
      <c r="CH11" s="393"/>
      <c r="CI11" s="393"/>
      <c r="CJ11" s="393"/>
      <c r="CK11" s="393"/>
      <c r="CL11" s="393"/>
      <c r="CM11" s="393"/>
      <c r="CN11" s="393"/>
      <c r="CO11" s="393"/>
      <c r="CP11" s="393"/>
      <c r="CQ11" s="393"/>
      <c r="CR11" s="393"/>
      <c r="CS11" s="394"/>
      <c r="CT11" s="401" t="s">
        <v>201</v>
      </c>
      <c r="CU11" s="402"/>
      <c r="CV11" s="402"/>
      <c r="CW11" s="402"/>
      <c r="CX11" s="402"/>
      <c r="CY11" s="402"/>
      <c r="CZ11" s="402"/>
      <c r="DA11" s="403"/>
      <c r="DB11" s="401" t="s">
        <v>201</v>
      </c>
      <c r="DC11" s="402"/>
      <c r="DD11" s="402"/>
      <c r="DE11" s="402"/>
      <c r="DF11" s="402"/>
      <c r="DG11" s="402"/>
      <c r="DH11" s="402"/>
      <c r="DI11" s="403"/>
    </row>
    <row r="12" spans="1:119" ht="18.75" customHeight="1" x14ac:dyDescent="0.15">
      <c r="A12" s="2"/>
      <c r="B12" s="552" t="s">
        <v>203</v>
      </c>
      <c r="C12" s="553"/>
      <c r="D12" s="553"/>
      <c r="E12" s="553"/>
      <c r="F12" s="553"/>
      <c r="G12" s="553"/>
      <c r="H12" s="553"/>
      <c r="I12" s="553"/>
      <c r="J12" s="553"/>
      <c r="K12" s="554"/>
      <c r="L12" s="427" t="s">
        <v>204</v>
      </c>
      <c r="M12" s="428"/>
      <c r="N12" s="428"/>
      <c r="O12" s="428"/>
      <c r="P12" s="428"/>
      <c r="Q12" s="429"/>
      <c r="R12" s="430">
        <v>51630</v>
      </c>
      <c r="S12" s="431"/>
      <c r="T12" s="431"/>
      <c r="U12" s="431"/>
      <c r="V12" s="432"/>
      <c r="W12" s="433" t="s">
        <v>9</v>
      </c>
      <c r="X12" s="385"/>
      <c r="Y12" s="385"/>
      <c r="Z12" s="385"/>
      <c r="AA12" s="385"/>
      <c r="AB12" s="434"/>
      <c r="AC12" s="384" t="s">
        <v>21</v>
      </c>
      <c r="AD12" s="385"/>
      <c r="AE12" s="385"/>
      <c r="AF12" s="385"/>
      <c r="AG12" s="434"/>
      <c r="AH12" s="384" t="s">
        <v>205</v>
      </c>
      <c r="AI12" s="385"/>
      <c r="AJ12" s="385"/>
      <c r="AK12" s="385"/>
      <c r="AL12" s="435"/>
      <c r="AM12" s="381" t="s">
        <v>206</v>
      </c>
      <c r="AN12" s="382"/>
      <c r="AO12" s="382"/>
      <c r="AP12" s="382"/>
      <c r="AQ12" s="382"/>
      <c r="AR12" s="382"/>
      <c r="AS12" s="382"/>
      <c r="AT12" s="383"/>
      <c r="AU12" s="384" t="s">
        <v>66</v>
      </c>
      <c r="AV12" s="385"/>
      <c r="AW12" s="385"/>
      <c r="AX12" s="385"/>
      <c r="AY12" s="386" t="s">
        <v>210</v>
      </c>
      <c r="AZ12" s="387"/>
      <c r="BA12" s="387"/>
      <c r="BB12" s="387"/>
      <c r="BC12" s="387"/>
      <c r="BD12" s="387"/>
      <c r="BE12" s="387"/>
      <c r="BF12" s="387"/>
      <c r="BG12" s="387"/>
      <c r="BH12" s="387"/>
      <c r="BI12" s="387"/>
      <c r="BJ12" s="387"/>
      <c r="BK12" s="387"/>
      <c r="BL12" s="387"/>
      <c r="BM12" s="388"/>
      <c r="BN12" s="389">
        <v>1029674</v>
      </c>
      <c r="BO12" s="390"/>
      <c r="BP12" s="390"/>
      <c r="BQ12" s="390"/>
      <c r="BR12" s="390"/>
      <c r="BS12" s="390"/>
      <c r="BT12" s="390"/>
      <c r="BU12" s="391"/>
      <c r="BV12" s="389">
        <v>256468</v>
      </c>
      <c r="BW12" s="390"/>
      <c r="BX12" s="390"/>
      <c r="BY12" s="390"/>
      <c r="BZ12" s="390"/>
      <c r="CA12" s="390"/>
      <c r="CB12" s="390"/>
      <c r="CC12" s="391"/>
      <c r="CD12" s="392" t="s">
        <v>211</v>
      </c>
      <c r="CE12" s="393"/>
      <c r="CF12" s="393"/>
      <c r="CG12" s="393"/>
      <c r="CH12" s="393"/>
      <c r="CI12" s="393"/>
      <c r="CJ12" s="393"/>
      <c r="CK12" s="393"/>
      <c r="CL12" s="393"/>
      <c r="CM12" s="393"/>
      <c r="CN12" s="393"/>
      <c r="CO12" s="393"/>
      <c r="CP12" s="393"/>
      <c r="CQ12" s="393"/>
      <c r="CR12" s="393"/>
      <c r="CS12" s="394"/>
      <c r="CT12" s="401" t="s">
        <v>201</v>
      </c>
      <c r="CU12" s="402"/>
      <c r="CV12" s="402"/>
      <c r="CW12" s="402"/>
      <c r="CX12" s="402"/>
      <c r="CY12" s="402"/>
      <c r="CZ12" s="402"/>
      <c r="DA12" s="403"/>
      <c r="DB12" s="401" t="s">
        <v>201</v>
      </c>
      <c r="DC12" s="402"/>
      <c r="DD12" s="402"/>
      <c r="DE12" s="402"/>
      <c r="DF12" s="402"/>
      <c r="DG12" s="402"/>
      <c r="DH12" s="402"/>
      <c r="DI12" s="403"/>
    </row>
    <row r="13" spans="1:119" ht="18.75" customHeight="1" x14ac:dyDescent="0.15">
      <c r="A13" s="2"/>
      <c r="B13" s="555"/>
      <c r="C13" s="556"/>
      <c r="D13" s="556"/>
      <c r="E13" s="556"/>
      <c r="F13" s="556"/>
      <c r="G13" s="556"/>
      <c r="H13" s="556"/>
      <c r="I13" s="556"/>
      <c r="J13" s="556"/>
      <c r="K13" s="557"/>
      <c r="L13" s="16"/>
      <c r="M13" s="420" t="s">
        <v>213</v>
      </c>
      <c r="N13" s="421"/>
      <c r="O13" s="421"/>
      <c r="P13" s="421"/>
      <c r="Q13" s="422"/>
      <c r="R13" s="423">
        <v>51038</v>
      </c>
      <c r="S13" s="424"/>
      <c r="T13" s="424"/>
      <c r="U13" s="424"/>
      <c r="V13" s="425"/>
      <c r="W13" s="540" t="s">
        <v>214</v>
      </c>
      <c r="X13" s="541"/>
      <c r="Y13" s="541"/>
      <c r="Z13" s="541"/>
      <c r="AA13" s="541"/>
      <c r="AB13" s="531"/>
      <c r="AC13" s="405">
        <v>1070</v>
      </c>
      <c r="AD13" s="406"/>
      <c r="AE13" s="406"/>
      <c r="AF13" s="406"/>
      <c r="AG13" s="426"/>
      <c r="AH13" s="405">
        <v>970</v>
      </c>
      <c r="AI13" s="406"/>
      <c r="AJ13" s="406"/>
      <c r="AK13" s="406"/>
      <c r="AL13" s="407"/>
      <c r="AM13" s="381" t="s">
        <v>216</v>
      </c>
      <c r="AN13" s="382"/>
      <c r="AO13" s="382"/>
      <c r="AP13" s="382"/>
      <c r="AQ13" s="382"/>
      <c r="AR13" s="382"/>
      <c r="AS13" s="382"/>
      <c r="AT13" s="383"/>
      <c r="AU13" s="384" t="s">
        <v>170</v>
      </c>
      <c r="AV13" s="385"/>
      <c r="AW13" s="385"/>
      <c r="AX13" s="385"/>
      <c r="AY13" s="386" t="s">
        <v>218</v>
      </c>
      <c r="AZ13" s="387"/>
      <c r="BA13" s="387"/>
      <c r="BB13" s="387"/>
      <c r="BC13" s="387"/>
      <c r="BD13" s="387"/>
      <c r="BE13" s="387"/>
      <c r="BF13" s="387"/>
      <c r="BG13" s="387"/>
      <c r="BH13" s="387"/>
      <c r="BI13" s="387"/>
      <c r="BJ13" s="387"/>
      <c r="BK13" s="387"/>
      <c r="BL13" s="387"/>
      <c r="BM13" s="388"/>
      <c r="BN13" s="389">
        <v>-846749</v>
      </c>
      <c r="BO13" s="390"/>
      <c r="BP13" s="390"/>
      <c r="BQ13" s="390"/>
      <c r="BR13" s="390"/>
      <c r="BS13" s="390"/>
      <c r="BT13" s="390"/>
      <c r="BU13" s="391"/>
      <c r="BV13" s="389">
        <v>-327333</v>
      </c>
      <c r="BW13" s="390"/>
      <c r="BX13" s="390"/>
      <c r="BY13" s="390"/>
      <c r="BZ13" s="390"/>
      <c r="CA13" s="390"/>
      <c r="CB13" s="390"/>
      <c r="CC13" s="391"/>
      <c r="CD13" s="392" t="s">
        <v>219</v>
      </c>
      <c r="CE13" s="393"/>
      <c r="CF13" s="393"/>
      <c r="CG13" s="393"/>
      <c r="CH13" s="393"/>
      <c r="CI13" s="393"/>
      <c r="CJ13" s="393"/>
      <c r="CK13" s="393"/>
      <c r="CL13" s="393"/>
      <c r="CM13" s="393"/>
      <c r="CN13" s="393"/>
      <c r="CO13" s="393"/>
      <c r="CP13" s="393"/>
      <c r="CQ13" s="393"/>
      <c r="CR13" s="393"/>
      <c r="CS13" s="394"/>
      <c r="CT13" s="395">
        <v>7.3</v>
      </c>
      <c r="CU13" s="396"/>
      <c r="CV13" s="396"/>
      <c r="CW13" s="396"/>
      <c r="CX13" s="396"/>
      <c r="CY13" s="396"/>
      <c r="CZ13" s="396"/>
      <c r="DA13" s="397"/>
      <c r="DB13" s="395">
        <v>7.5</v>
      </c>
      <c r="DC13" s="396"/>
      <c r="DD13" s="396"/>
      <c r="DE13" s="396"/>
      <c r="DF13" s="396"/>
      <c r="DG13" s="396"/>
      <c r="DH13" s="396"/>
      <c r="DI13" s="397"/>
    </row>
    <row r="14" spans="1:119" ht="18.75" customHeight="1" x14ac:dyDescent="0.15">
      <c r="A14" s="2"/>
      <c r="B14" s="555"/>
      <c r="C14" s="556"/>
      <c r="D14" s="556"/>
      <c r="E14" s="556"/>
      <c r="F14" s="556"/>
      <c r="G14" s="556"/>
      <c r="H14" s="556"/>
      <c r="I14" s="556"/>
      <c r="J14" s="556"/>
      <c r="K14" s="557"/>
      <c r="L14" s="442" t="s">
        <v>221</v>
      </c>
      <c r="M14" s="443"/>
      <c r="N14" s="443"/>
      <c r="O14" s="443"/>
      <c r="P14" s="443"/>
      <c r="Q14" s="444"/>
      <c r="R14" s="423">
        <v>51590</v>
      </c>
      <c r="S14" s="424"/>
      <c r="T14" s="424"/>
      <c r="U14" s="424"/>
      <c r="V14" s="425"/>
      <c r="W14" s="526"/>
      <c r="X14" s="527"/>
      <c r="Y14" s="527"/>
      <c r="Z14" s="527"/>
      <c r="AA14" s="527"/>
      <c r="AB14" s="517"/>
      <c r="AC14" s="445">
        <v>4.5999999999999996</v>
      </c>
      <c r="AD14" s="446"/>
      <c r="AE14" s="446"/>
      <c r="AF14" s="446"/>
      <c r="AG14" s="447"/>
      <c r="AH14" s="445">
        <v>4.5999999999999996</v>
      </c>
      <c r="AI14" s="446"/>
      <c r="AJ14" s="446"/>
      <c r="AK14" s="446"/>
      <c r="AL14" s="448"/>
      <c r="AM14" s="381"/>
      <c r="AN14" s="382"/>
      <c r="AO14" s="382"/>
      <c r="AP14" s="382"/>
      <c r="AQ14" s="382"/>
      <c r="AR14" s="382"/>
      <c r="AS14" s="382"/>
      <c r="AT14" s="383"/>
      <c r="AU14" s="384"/>
      <c r="AV14" s="385"/>
      <c r="AW14" s="385"/>
      <c r="AX14" s="385"/>
      <c r="AY14" s="386"/>
      <c r="AZ14" s="387"/>
      <c r="BA14" s="387"/>
      <c r="BB14" s="387"/>
      <c r="BC14" s="387"/>
      <c r="BD14" s="387"/>
      <c r="BE14" s="387"/>
      <c r="BF14" s="387"/>
      <c r="BG14" s="387"/>
      <c r="BH14" s="387"/>
      <c r="BI14" s="387"/>
      <c r="BJ14" s="387"/>
      <c r="BK14" s="387"/>
      <c r="BL14" s="387"/>
      <c r="BM14" s="388"/>
      <c r="BN14" s="389"/>
      <c r="BO14" s="390"/>
      <c r="BP14" s="390"/>
      <c r="BQ14" s="390"/>
      <c r="BR14" s="390"/>
      <c r="BS14" s="390"/>
      <c r="BT14" s="390"/>
      <c r="BU14" s="391"/>
      <c r="BV14" s="389"/>
      <c r="BW14" s="390"/>
      <c r="BX14" s="390"/>
      <c r="BY14" s="390"/>
      <c r="BZ14" s="390"/>
      <c r="CA14" s="390"/>
      <c r="CB14" s="390"/>
      <c r="CC14" s="391"/>
      <c r="CD14" s="436" t="s">
        <v>195</v>
      </c>
      <c r="CE14" s="437"/>
      <c r="CF14" s="437"/>
      <c r="CG14" s="437"/>
      <c r="CH14" s="437"/>
      <c r="CI14" s="437"/>
      <c r="CJ14" s="437"/>
      <c r="CK14" s="437"/>
      <c r="CL14" s="437"/>
      <c r="CM14" s="437"/>
      <c r="CN14" s="437"/>
      <c r="CO14" s="437"/>
      <c r="CP14" s="437"/>
      <c r="CQ14" s="437"/>
      <c r="CR14" s="437"/>
      <c r="CS14" s="438"/>
      <c r="CT14" s="439">
        <v>48.9</v>
      </c>
      <c r="CU14" s="440"/>
      <c r="CV14" s="440"/>
      <c r="CW14" s="440"/>
      <c r="CX14" s="440"/>
      <c r="CY14" s="440"/>
      <c r="CZ14" s="440"/>
      <c r="DA14" s="441"/>
      <c r="DB14" s="439">
        <v>64.5</v>
      </c>
      <c r="DC14" s="440"/>
      <c r="DD14" s="440"/>
      <c r="DE14" s="440"/>
      <c r="DF14" s="440"/>
      <c r="DG14" s="440"/>
      <c r="DH14" s="440"/>
      <c r="DI14" s="441"/>
    </row>
    <row r="15" spans="1:119" ht="18.75" customHeight="1" x14ac:dyDescent="0.15">
      <c r="A15" s="2"/>
      <c r="B15" s="555"/>
      <c r="C15" s="556"/>
      <c r="D15" s="556"/>
      <c r="E15" s="556"/>
      <c r="F15" s="556"/>
      <c r="G15" s="556"/>
      <c r="H15" s="556"/>
      <c r="I15" s="556"/>
      <c r="J15" s="556"/>
      <c r="K15" s="557"/>
      <c r="L15" s="16"/>
      <c r="M15" s="420" t="s">
        <v>213</v>
      </c>
      <c r="N15" s="421"/>
      <c r="O15" s="421"/>
      <c r="P15" s="421"/>
      <c r="Q15" s="422"/>
      <c r="R15" s="423">
        <v>50974</v>
      </c>
      <c r="S15" s="424"/>
      <c r="T15" s="424"/>
      <c r="U15" s="424"/>
      <c r="V15" s="425"/>
      <c r="W15" s="540" t="s">
        <v>7</v>
      </c>
      <c r="X15" s="541"/>
      <c r="Y15" s="541"/>
      <c r="Z15" s="541"/>
      <c r="AA15" s="541"/>
      <c r="AB15" s="531"/>
      <c r="AC15" s="405">
        <v>7096</v>
      </c>
      <c r="AD15" s="406"/>
      <c r="AE15" s="406"/>
      <c r="AF15" s="406"/>
      <c r="AG15" s="426"/>
      <c r="AH15" s="405">
        <v>6275</v>
      </c>
      <c r="AI15" s="406"/>
      <c r="AJ15" s="406"/>
      <c r="AK15" s="406"/>
      <c r="AL15" s="407"/>
      <c r="AM15" s="381"/>
      <c r="AN15" s="382"/>
      <c r="AO15" s="382"/>
      <c r="AP15" s="382"/>
      <c r="AQ15" s="382"/>
      <c r="AR15" s="382"/>
      <c r="AS15" s="382"/>
      <c r="AT15" s="383"/>
      <c r="AU15" s="384"/>
      <c r="AV15" s="385"/>
      <c r="AW15" s="385"/>
      <c r="AX15" s="385"/>
      <c r="AY15" s="369" t="s">
        <v>225</v>
      </c>
      <c r="AZ15" s="370"/>
      <c r="BA15" s="370"/>
      <c r="BB15" s="370"/>
      <c r="BC15" s="370"/>
      <c r="BD15" s="370"/>
      <c r="BE15" s="370"/>
      <c r="BF15" s="370"/>
      <c r="BG15" s="370"/>
      <c r="BH15" s="370"/>
      <c r="BI15" s="370"/>
      <c r="BJ15" s="370"/>
      <c r="BK15" s="370"/>
      <c r="BL15" s="370"/>
      <c r="BM15" s="371"/>
      <c r="BN15" s="372">
        <v>7292017</v>
      </c>
      <c r="BO15" s="373"/>
      <c r="BP15" s="373"/>
      <c r="BQ15" s="373"/>
      <c r="BR15" s="373"/>
      <c r="BS15" s="373"/>
      <c r="BT15" s="373"/>
      <c r="BU15" s="374"/>
      <c r="BV15" s="372">
        <v>6746382</v>
      </c>
      <c r="BW15" s="373"/>
      <c r="BX15" s="373"/>
      <c r="BY15" s="373"/>
      <c r="BZ15" s="373"/>
      <c r="CA15" s="373"/>
      <c r="CB15" s="373"/>
      <c r="CC15" s="374"/>
      <c r="CD15" s="375" t="s">
        <v>212</v>
      </c>
      <c r="CE15" s="376"/>
      <c r="CF15" s="376"/>
      <c r="CG15" s="376"/>
      <c r="CH15" s="376"/>
      <c r="CI15" s="376"/>
      <c r="CJ15" s="376"/>
      <c r="CK15" s="376"/>
      <c r="CL15" s="376"/>
      <c r="CM15" s="376"/>
      <c r="CN15" s="376"/>
      <c r="CO15" s="376"/>
      <c r="CP15" s="376"/>
      <c r="CQ15" s="376"/>
      <c r="CR15" s="376"/>
      <c r="CS15" s="377"/>
      <c r="CT15" s="31"/>
      <c r="CU15" s="34"/>
      <c r="CV15" s="34"/>
      <c r="CW15" s="34"/>
      <c r="CX15" s="34"/>
      <c r="CY15" s="34"/>
      <c r="CZ15" s="34"/>
      <c r="DA15" s="37"/>
      <c r="DB15" s="31"/>
      <c r="DC15" s="34"/>
      <c r="DD15" s="34"/>
      <c r="DE15" s="34"/>
      <c r="DF15" s="34"/>
      <c r="DG15" s="34"/>
      <c r="DH15" s="34"/>
      <c r="DI15" s="37"/>
    </row>
    <row r="16" spans="1:119" ht="18.75" customHeight="1" x14ac:dyDescent="0.15">
      <c r="A16" s="2"/>
      <c r="B16" s="555"/>
      <c r="C16" s="556"/>
      <c r="D16" s="556"/>
      <c r="E16" s="556"/>
      <c r="F16" s="556"/>
      <c r="G16" s="556"/>
      <c r="H16" s="556"/>
      <c r="I16" s="556"/>
      <c r="J16" s="556"/>
      <c r="K16" s="557"/>
      <c r="L16" s="442" t="s">
        <v>47</v>
      </c>
      <c r="M16" s="449"/>
      <c r="N16" s="449"/>
      <c r="O16" s="449"/>
      <c r="P16" s="449"/>
      <c r="Q16" s="450"/>
      <c r="R16" s="451" t="s">
        <v>226</v>
      </c>
      <c r="S16" s="452"/>
      <c r="T16" s="452"/>
      <c r="U16" s="452"/>
      <c r="V16" s="453"/>
      <c r="W16" s="526"/>
      <c r="X16" s="527"/>
      <c r="Y16" s="527"/>
      <c r="Z16" s="527"/>
      <c r="AA16" s="527"/>
      <c r="AB16" s="517"/>
      <c r="AC16" s="445">
        <v>30.5</v>
      </c>
      <c r="AD16" s="446"/>
      <c r="AE16" s="446"/>
      <c r="AF16" s="446"/>
      <c r="AG16" s="447"/>
      <c r="AH16" s="445">
        <v>30.1</v>
      </c>
      <c r="AI16" s="446"/>
      <c r="AJ16" s="446"/>
      <c r="AK16" s="446"/>
      <c r="AL16" s="448"/>
      <c r="AM16" s="381"/>
      <c r="AN16" s="382"/>
      <c r="AO16" s="382"/>
      <c r="AP16" s="382"/>
      <c r="AQ16" s="382"/>
      <c r="AR16" s="382"/>
      <c r="AS16" s="382"/>
      <c r="AT16" s="383"/>
      <c r="AU16" s="384"/>
      <c r="AV16" s="385"/>
      <c r="AW16" s="385"/>
      <c r="AX16" s="385"/>
      <c r="AY16" s="386" t="s">
        <v>110</v>
      </c>
      <c r="AZ16" s="387"/>
      <c r="BA16" s="387"/>
      <c r="BB16" s="387"/>
      <c r="BC16" s="387"/>
      <c r="BD16" s="387"/>
      <c r="BE16" s="387"/>
      <c r="BF16" s="387"/>
      <c r="BG16" s="387"/>
      <c r="BH16" s="387"/>
      <c r="BI16" s="387"/>
      <c r="BJ16" s="387"/>
      <c r="BK16" s="387"/>
      <c r="BL16" s="387"/>
      <c r="BM16" s="388"/>
      <c r="BN16" s="389">
        <v>8880554</v>
      </c>
      <c r="BO16" s="390"/>
      <c r="BP16" s="390"/>
      <c r="BQ16" s="390"/>
      <c r="BR16" s="390"/>
      <c r="BS16" s="390"/>
      <c r="BT16" s="390"/>
      <c r="BU16" s="391"/>
      <c r="BV16" s="389">
        <v>8570938</v>
      </c>
      <c r="BW16" s="390"/>
      <c r="BX16" s="390"/>
      <c r="BY16" s="390"/>
      <c r="BZ16" s="390"/>
      <c r="CA16" s="390"/>
      <c r="CB16" s="390"/>
      <c r="CC16" s="391"/>
      <c r="CD16" s="24"/>
      <c r="CE16" s="561"/>
      <c r="CF16" s="561"/>
      <c r="CG16" s="561"/>
      <c r="CH16" s="561"/>
      <c r="CI16" s="561"/>
      <c r="CJ16" s="561"/>
      <c r="CK16" s="561"/>
      <c r="CL16" s="561"/>
      <c r="CM16" s="561"/>
      <c r="CN16" s="561"/>
      <c r="CO16" s="561"/>
      <c r="CP16" s="561"/>
      <c r="CQ16" s="561"/>
      <c r="CR16" s="561"/>
      <c r="CS16" s="562"/>
      <c r="CT16" s="395"/>
      <c r="CU16" s="396"/>
      <c r="CV16" s="396"/>
      <c r="CW16" s="396"/>
      <c r="CX16" s="396"/>
      <c r="CY16" s="396"/>
      <c r="CZ16" s="396"/>
      <c r="DA16" s="397"/>
      <c r="DB16" s="395"/>
      <c r="DC16" s="396"/>
      <c r="DD16" s="396"/>
      <c r="DE16" s="396"/>
      <c r="DF16" s="396"/>
      <c r="DG16" s="396"/>
      <c r="DH16" s="396"/>
      <c r="DI16" s="397"/>
    </row>
    <row r="17" spans="1:113" ht="18.75" customHeight="1" x14ac:dyDescent="0.15">
      <c r="A17" s="2"/>
      <c r="B17" s="558"/>
      <c r="C17" s="559"/>
      <c r="D17" s="559"/>
      <c r="E17" s="559"/>
      <c r="F17" s="559"/>
      <c r="G17" s="559"/>
      <c r="H17" s="559"/>
      <c r="I17" s="559"/>
      <c r="J17" s="559"/>
      <c r="K17" s="560"/>
      <c r="L17" s="17"/>
      <c r="M17" s="454" t="s">
        <v>102</v>
      </c>
      <c r="N17" s="455"/>
      <c r="O17" s="455"/>
      <c r="P17" s="455"/>
      <c r="Q17" s="456"/>
      <c r="R17" s="451" t="s">
        <v>226</v>
      </c>
      <c r="S17" s="452"/>
      <c r="T17" s="452"/>
      <c r="U17" s="452"/>
      <c r="V17" s="453"/>
      <c r="W17" s="540" t="s">
        <v>95</v>
      </c>
      <c r="X17" s="541"/>
      <c r="Y17" s="541"/>
      <c r="Z17" s="541"/>
      <c r="AA17" s="541"/>
      <c r="AB17" s="531"/>
      <c r="AC17" s="405">
        <v>15086</v>
      </c>
      <c r="AD17" s="406"/>
      <c r="AE17" s="406"/>
      <c r="AF17" s="406"/>
      <c r="AG17" s="426"/>
      <c r="AH17" s="405">
        <v>13618</v>
      </c>
      <c r="AI17" s="406"/>
      <c r="AJ17" s="406"/>
      <c r="AK17" s="406"/>
      <c r="AL17" s="407"/>
      <c r="AM17" s="381"/>
      <c r="AN17" s="382"/>
      <c r="AO17" s="382"/>
      <c r="AP17" s="382"/>
      <c r="AQ17" s="382"/>
      <c r="AR17" s="382"/>
      <c r="AS17" s="382"/>
      <c r="AT17" s="383"/>
      <c r="AU17" s="384"/>
      <c r="AV17" s="385"/>
      <c r="AW17" s="385"/>
      <c r="AX17" s="385"/>
      <c r="AY17" s="386" t="s">
        <v>227</v>
      </c>
      <c r="AZ17" s="387"/>
      <c r="BA17" s="387"/>
      <c r="BB17" s="387"/>
      <c r="BC17" s="387"/>
      <c r="BD17" s="387"/>
      <c r="BE17" s="387"/>
      <c r="BF17" s="387"/>
      <c r="BG17" s="387"/>
      <c r="BH17" s="387"/>
      <c r="BI17" s="387"/>
      <c r="BJ17" s="387"/>
      <c r="BK17" s="387"/>
      <c r="BL17" s="387"/>
      <c r="BM17" s="388"/>
      <c r="BN17" s="389">
        <v>9346024</v>
      </c>
      <c r="BO17" s="390"/>
      <c r="BP17" s="390"/>
      <c r="BQ17" s="390"/>
      <c r="BR17" s="390"/>
      <c r="BS17" s="390"/>
      <c r="BT17" s="390"/>
      <c r="BU17" s="391"/>
      <c r="BV17" s="389">
        <v>8633270</v>
      </c>
      <c r="BW17" s="390"/>
      <c r="BX17" s="390"/>
      <c r="BY17" s="390"/>
      <c r="BZ17" s="390"/>
      <c r="CA17" s="390"/>
      <c r="CB17" s="390"/>
      <c r="CC17" s="391"/>
      <c r="CD17" s="24"/>
      <c r="CE17" s="561"/>
      <c r="CF17" s="561"/>
      <c r="CG17" s="561"/>
      <c r="CH17" s="561"/>
      <c r="CI17" s="561"/>
      <c r="CJ17" s="561"/>
      <c r="CK17" s="561"/>
      <c r="CL17" s="561"/>
      <c r="CM17" s="561"/>
      <c r="CN17" s="561"/>
      <c r="CO17" s="561"/>
      <c r="CP17" s="561"/>
      <c r="CQ17" s="561"/>
      <c r="CR17" s="561"/>
      <c r="CS17" s="562"/>
      <c r="CT17" s="395"/>
      <c r="CU17" s="396"/>
      <c r="CV17" s="396"/>
      <c r="CW17" s="396"/>
      <c r="CX17" s="396"/>
      <c r="CY17" s="396"/>
      <c r="CZ17" s="396"/>
      <c r="DA17" s="397"/>
      <c r="DB17" s="395"/>
      <c r="DC17" s="396"/>
      <c r="DD17" s="396"/>
      <c r="DE17" s="396"/>
      <c r="DF17" s="396"/>
      <c r="DG17" s="396"/>
      <c r="DH17" s="396"/>
      <c r="DI17" s="397"/>
    </row>
    <row r="18" spans="1:113" ht="18.75" customHeight="1" x14ac:dyDescent="0.15">
      <c r="A18" s="2"/>
      <c r="B18" s="457" t="s">
        <v>228</v>
      </c>
      <c r="C18" s="458"/>
      <c r="D18" s="458"/>
      <c r="E18" s="459"/>
      <c r="F18" s="459"/>
      <c r="G18" s="459"/>
      <c r="H18" s="459"/>
      <c r="I18" s="459"/>
      <c r="J18" s="459"/>
      <c r="K18" s="459"/>
      <c r="L18" s="460">
        <v>79.16</v>
      </c>
      <c r="M18" s="460"/>
      <c r="N18" s="460"/>
      <c r="O18" s="460"/>
      <c r="P18" s="460"/>
      <c r="Q18" s="460"/>
      <c r="R18" s="461"/>
      <c r="S18" s="461"/>
      <c r="T18" s="461"/>
      <c r="U18" s="461"/>
      <c r="V18" s="462"/>
      <c r="W18" s="542"/>
      <c r="X18" s="543"/>
      <c r="Y18" s="543"/>
      <c r="Z18" s="543"/>
      <c r="AA18" s="543"/>
      <c r="AB18" s="534"/>
      <c r="AC18" s="463">
        <v>64.900000000000006</v>
      </c>
      <c r="AD18" s="464"/>
      <c r="AE18" s="464"/>
      <c r="AF18" s="464"/>
      <c r="AG18" s="465"/>
      <c r="AH18" s="463">
        <v>65.3</v>
      </c>
      <c r="AI18" s="464"/>
      <c r="AJ18" s="464"/>
      <c r="AK18" s="464"/>
      <c r="AL18" s="466"/>
      <c r="AM18" s="381"/>
      <c r="AN18" s="382"/>
      <c r="AO18" s="382"/>
      <c r="AP18" s="382"/>
      <c r="AQ18" s="382"/>
      <c r="AR18" s="382"/>
      <c r="AS18" s="382"/>
      <c r="AT18" s="383"/>
      <c r="AU18" s="384"/>
      <c r="AV18" s="385"/>
      <c r="AW18" s="385"/>
      <c r="AX18" s="385"/>
      <c r="AY18" s="386" t="s">
        <v>230</v>
      </c>
      <c r="AZ18" s="387"/>
      <c r="BA18" s="387"/>
      <c r="BB18" s="387"/>
      <c r="BC18" s="387"/>
      <c r="BD18" s="387"/>
      <c r="BE18" s="387"/>
      <c r="BF18" s="387"/>
      <c r="BG18" s="387"/>
      <c r="BH18" s="387"/>
      <c r="BI18" s="387"/>
      <c r="BJ18" s="387"/>
      <c r="BK18" s="387"/>
      <c r="BL18" s="387"/>
      <c r="BM18" s="388"/>
      <c r="BN18" s="389">
        <v>11197549</v>
      </c>
      <c r="BO18" s="390"/>
      <c r="BP18" s="390"/>
      <c r="BQ18" s="390"/>
      <c r="BR18" s="390"/>
      <c r="BS18" s="390"/>
      <c r="BT18" s="390"/>
      <c r="BU18" s="391"/>
      <c r="BV18" s="389">
        <v>11033395</v>
      </c>
      <c r="BW18" s="390"/>
      <c r="BX18" s="390"/>
      <c r="BY18" s="390"/>
      <c r="BZ18" s="390"/>
      <c r="CA18" s="390"/>
      <c r="CB18" s="390"/>
      <c r="CC18" s="391"/>
      <c r="CD18" s="24"/>
      <c r="CE18" s="561"/>
      <c r="CF18" s="561"/>
      <c r="CG18" s="561"/>
      <c r="CH18" s="561"/>
      <c r="CI18" s="561"/>
      <c r="CJ18" s="561"/>
      <c r="CK18" s="561"/>
      <c r="CL18" s="561"/>
      <c r="CM18" s="561"/>
      <c r="CN18" s="561"/>
      <c r="CO18" s="561"/>
      <c r="CP18" s="561"/>
      <c r="CQ18" s="561"/>
      <c r="CR18" s="561"/>
      <c r="CS18" s="562"/>
      <c r="CT18" s="395"/>
      <c r="CU18" s="396"/>
      <c r="CV18" s="396"/>
      <c r="CW18" s="396"/>
      <c r="CX18" s="396"/>
      <c r="CY18" s="396"/>
      <c r="CZ18" s="396"/>
      <c r="DA18" s="397"/>
      <c r="DB18" s="395"/>
      <c r="DC18" s="396"/>
      <c r="DD18" s="396"/>
      <c r="DE18" s="396"/>
      <c r="DF18" s="396"/>
      <c r="DG18" s="396"/>
      <c r="DH18" s="396"/>
      <c r="DI18" s="397"/>
    </row>
    <row r="19" spans="1:113" ht="18.75" customHeight="1" x14ac:dyDescent="0.15">
      <c r="A19" s="2"/>
      <c r="B19" s="457" t="s">
        <v>62</v>
      </c>
      <c r="C19" s="458"/>
      <c r="D19" s="458"/>
      <c r="E19" s="459"/>
      <c r="F19" s="459"/>
      <c r="G19" s="459"/>
      <c r="H19" s="459"/>
      <c r="I19" s="459"/>
      <c r="J19" s="459"/>
      <c r="K19" s="459"/>
      <c r="L19" s="467">
        <v>621</v>
      </c>
      <c r="M19" s="467"/>
      <c r="N19" s="467"/>
      <c r="O19" s="467"/>
      <c r="P19" s="467"/>
      <c r="Q19" s="467"/>
      <c r="R19" s="468"/>
      <c r="S19" s="468"/>
      <c r="T19" s="468"/>
      <c r="U19" s="468"/>
      <c r="V19" s="469"/>
      <c r="W19" s="366"/>
      <c r="X19" s="367"/>
      <c r="Y19" s="367"/>
      <c r="Z19" s="367"/>
      <c r="AA19" s="367"/>
      <c r="AB19" s="367"/>
      <c r="AC19" s="470"/>
      <c r="AD19" s="470"/>
      <c r="AE19" s="470"/>
      <c r="AF19" s="470"/>
      <c r="AG19" s="470"/>
      <c r="AH19" s="470"/>
      <c r="AI19" s="470"/>
      <c r="AJ19" s="470"/>
      <c r="AK19" s="470"/>
      <c r="AL19" s="471"/>
      <c r="AM19" s="381"/>
      <c r="AN19" s="382"/>
      <c r="AO19" s="382"/>
      <c r="AP19" s="382"/>
      <c r="AQ19" s="382"/>
      <c r="AR19" s="382"/>
      <c r="AS19" s="382"/>
      <c r="AT19" s="383"/>
      <c r="AU19" s="384"/>
      <c r="AV19" s="385"/>
      <c r="AW19" s="385"/>
      <c r="AX19" s="385"/>
      <c r="AY19" s="386" t="s">
        <v>232</v>
      </c>
      <c r="AZ19" s="387"/>
      <c r="BA19" s="387"/>
      <c r="BB19" s="387"/>
      <c r="BC19" s="387"/>
      <c r="BD19" s="387"/>
      <c r="BE19" s="387"/>
      <c r="BF19" s="387"/>
      <c r="BG19" s="387"/>
      <c r="BH19" s="387"/>
      <c r="BI19" s="387"/>
      <c r="BJ19" s="387"/>
      <c r="BK19" s="387"/>
      <c r="BL19" s="387"/>
      <c r="BM19" s="388"/>
      <c r="BN19" s="389">
        <v>14291441</v>
      </c>
      <c r="BO19" s="390"/>
      <c r="BP19" s="390"/>
      <c r="BQ19" s="390"/>
      <c r="BR19" s="390"/>
      <c r="BS19" s="390"/>
      <c r="BT19" s="390"/>
      <c r="BU19" s="391"/>
      <c r="BV19" s="389">
        <v>14032057</v>
      </c>
      <c r="BW19" s="390"/>
      <c r="BX19" s="390"/>
      <c r="BY19" s="390"/>
      <c r="BZ19" s="390"/>
      <c r="CA19" s="390"/>
      <c r="CB19" s="390"/>
      <c r="CC19" s="391"/>
      <c r="CD19" s="24"/>
      <c r="CE19" s="561"/>
      <c r="CF19" s="561"/>
      <c r="CG19" s="561"/>
      <c r="CH19" s="561"/>
      <c r="CI19" s="561"/>
      <c r="CJ19" s="561"/>
      <c r="CK19" s="561"/>
      <c r="CL19" s="561"/>
      <c r="CM19" s="561"/>
      <c r="CN19" s="561"/>
      <c r="CO19" s="561"/>
      <c r="CP19" s="561"/>
      <c r="CQ19" s="561"/>
      <c r="CR19" s="561"/>
      <c r="CS19" s="562"/>
      <c r="CT19" s="395"/>
      <c r="CU19" s="396"/>
      <c r="CV19" s="396"/>
      <c r="CW19" s="396"/>
      <c r="CX19" s="396"/>
      <c r="CY19" s="396"/>
      <c r="CZ19" s="396"/>
      <c r="DA19" s="397"/>
      <c r="DB19" s="395"/>
      <c r="DC19" s="396"/>
      <c r="DD19" s="396"/>
      <c r="DE19" s="396"/>
      <c r="DF19" s="396"/>
      <c r="DG19" s="396"/>
      <c r="DH19" s="396"/>
      <c r="DI19" s="397"/>
    </row>
    <row r="20" spans="1:113" ht="18.75" customHeight="1" x14ac:dyDescent="0.15">
      <c r="A20" s="2"/>
      <c r="B20" s="457" t="s">
        <v>236</v>
      </c>
      <c r="C20" s="458"/>
      <c r="D20" s="458"/>
      <c r="E20" s="459"/>
      <c r="F20" s="459"/>
      <c r="G20" s="459"/>
      <c r="H20" s="459"/>
      <c r="I20" s="459"/>
      <c r="J20" s="459"/>
      <c r="K20" s="459"/>
      <c r="L20" s="467">
        <v>18137</v>
      </c>
      <c r="M20" s="467"/>
      <c r="N20" s="467"/>
      <c r="O20" s="467"/>
      <c r="P20" s="467"/>
      <c r="Q20" s="467"/>
      <c r="R20" s="468"/>
      <c r="S20" s="468"/>
      <c r="T20" s="468"/>
      <c r="U20" s="468"/>
      <c r="V20" s="469"/>
      <c r="W20" s="542"/>
      <c r="X20" s="543"/>
      <c r="Y20" s="543"/>
      <c r="Z20" s="543"/>
      <c r="AA20" s="543"/>
      <c r="AB20" s="543"/>
      <c r="AC20" s="472"/>
      <c r="AD20" s="472"/>
      <c r="AE20" s="472"/>
      <c r="AF20" s="472"/>
      <c r="AG20" s="472"/>
      <c r="AH20" s="472"/>
      <c r="AI20" s="472"/>
      <c r="AJ20" s="472"/>
      <c r="AK20" s="472"/>
      <c r="AL20" s="473"/>
      <c r="AM20" s="474"/>
      <c r="AN20" s="409"/>
      <c r="AO20" s="409"/>
      <c r="AP20" s="409"/>
      <c r="AQ20" s="409"/>
      <c r="AR20" s="409"/>
      <c r="AS20" s="409"/>
      <c r="AT20" s="410"/>
      <c r="AU20" s="475"/>
      <c r="AV20" s="476"/>
      <c r="AW20" s="476"/>
      <c r="AX20" s="477"/>
      <c r="AY20" s="386"/>
      <c r="AZ20" s="387"/>
      <c r="BA20" s="387"/>
      <c r="BB20" s="387"/>
      <c r="BC20" s="387"/>
      <c r="BD20" s="387"/>
      <c r="BE20" s="387"/>
      <c r="BF20" s="387"/>
      <c r="BG20" s="387"/>
      <c r="BH20" s="387"/>
      <c r="BI20" s="387"/>
      <c r="BJ20" s="387"/>
      <c r="BK20" s="387"/>
      <c r="BL20" s="387"/>
      <c r="BM20" s="388"/>
      <c r="BN20" s="389"/>
      <c r="BO20" s="390"/>
      <c r="BP20" s="390"/>
      <c r="BQ20" s="390"/>
      <c r="BR20" s="390"/>
      <c r="BS20" s="390"/>
      <c r="BT20" s="390"/>
      <c r="BU20" s="391"/>
      <c r="BV20" s="389"/>
      <c r="BW20" s="390"/>
      <c r="BX20" s="390"/>
      <c r="BY20" s="390"/>
      <c r="BZ20" s="390"/>
      <c r="CA20" s="390"/>
      <c r="CB20" s="390"/>
      <c r="CC20" s="391"/>
      <c r="CD20" s="24"/>
      <c r="CE20" s="561"/>
      <c r="CF20" s="561"/>
      <c r="CG20" s="561"/>
      <c r="CH20" s="561"/>
      <c r="CI20" s="561"/>
      <c r="CJ20" s="561"/>
      <c r="CK20" s="561"/>
      <c r="CL20" s="561"/>
      <c r="CM20" s="561"/>
      <c r="CN20" s="561"/>
      <c r="CO20" s="561"/>
      <c r="CP20" s="561"/>
      <c r="CQ20" s="561"/>
      <c r="CR20" s="561"/>
      <c r="CS20" s="562"/>
      <c r="CT20" s="395"/>
      <c r="CU20" s="396"/>
      <c r="CV20" s="396"/>
      <c r="CW20" s="396"/>
      <c r="CX20" s="396"/>
      <c r="CY20" s="396"/>
      <c r="CZ20" s="396"/>
      <c r="DA20" s="397"/>
      <c r="DB20" s="395"/>
      <c r="DC20" s="396"/>
      <c r="DD20" s="396"/>
      <c r="DE20" s="396"/>
      <c r="DF20" s="396"/>
      <c r="DG20" s="396"/>
      <c r="DH20" s="396"/>
      <c r="DI20" s="397"/>
    </row>
    <row r="21" spans="1:113" ht="18.75" customHeight="1" x14ac:dyDescent="0.15">
      <c r="A21" s="2"/>
      <c r="B21" s="478" t="s">
        <v>238</v>
      </c>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80"/>
      <c r="AY21" s="386"/>
      <c r="AZ21" s="387"/>
      <c r="BA21" s="387"/>
      <c r="BB21" s="387"/>
      <c r="BC21" s="387"/>
      <c r="BD21" s="387"/>
      <c r="BE21" s="387"/>
      <c r="BF21" s="387"/>
      <c r="BG21" s="387"/>
      <c r="BH21" s="387"/>
      <c r="BI21" s="387"/>
      <c r="BJ21" s="387"/>
      <c r="BK21" s="387"/>
      <c r="BL21" s="387"/>
      <c r="BM21" s="388"/>
      <c r="BN21" s="389"/>
      <c r="BO21" s="390"/>
      <c r="BP21" s="390"/>
      <c r="BQ21" s="390"/>
      <c r="BR21" s="390"/>
      <c r="BS21" s="390"/>
      <c r="BT21" s="390"/>
      <c r="BU21" s="391"/>
      <c r="BV21" s="389"/>
      <c r="BW21" s="390"/>
      <c r="BX21" s="390"/>
      <c r="BY21" s="390"/>
      <c r="BZ21" s="390"/>
      <c r="CA21" s="390"/>
      <c r="CB21" s="390"/>
      <c r="CC21" s="391"/>
      <c r="CD21" s="24"/>
      <c r="CE21" s="561"/>
      <c r="CF21" s="561"/>
      <c r="CG21" s="561"/>
      <c r="CH21" s="561"/>
      <c r="CI21" s="561"/>
      <c r="CJ21" s="561"/>
      <c r="CK21" s="561"/>
      <c r="CL21" s="561"/>
      <c r="CM21" s="561"/>
      <c r="CN21" s="561"/>
      <c r="CO21" s="561"/>
      <c r="CP21" s="561"/>
      <c r="CQ21" s="561"/>
      <c r="CR21" s="561"/>
      <c r="CS21" s="562"/>
      <c r="CT21" s="395"/>
      <c r="CU21" s="396"/>
      <c r="CV21" s="396"/>
      <c r="CW21" s="396"/>
      <c r="CX21" s="396"/>
      <c r="CY21" s="396"/>
      <c r="CZ21" s="396"/>
      <c r="DA21" s="397"/>
      <c r="DB21" s="395"/>
      <c r="DC21" s="396"/>
      <c r="DD21" s="396"/>
      <c r="DE21" s="396"/>
      <c r="DF21" s="396"/>
      <c r="DG21" s="396"/>
      <c r="DH21" s="396"/>
      <c r="DI21" s="397"/>
    </row>
    <row r="22" spans="1:113" ht="18.75" customHeight="1" x14ac:dyDescent="0.15">
      <c r="A22" s="2"/>
      <c r="B22" s="497" t="s">
        <v>239</v>
      </c>
      <c r="C22" s="498"/>
      <c r="D22" s="499"/>
      <c r="E22" s="536" t="s">
        <v>9</v>
      </c>
      <c r="F22" s="541"/>
      <c r="G22" s="541"/>
      <c r="H22" s="541"/>
      <c r="I22" s="541"/>
      <c r="J22" s="541"/>
      <c r="K22" s="531"/>
      <c r="L22" s="536" t="s">
        <v>242</v>
      </c>
      <c r="M22" s="541"/>
      <c r="N22" s="541"/>
      <c r="O22" s="541"/>
      <c r="P22" s="531"/>
      <c r="Q22" s="563" t="s">
        <v>244</v>
      </c>
      <c r="R22" s="564"/>
      <c r="S22" s="564"/>
      <c r="T22" s="564"/>
      <c r="U22" s="564"/>
      <c r="V22" s="565"/>
      <c r="W22" s="577" t="s">
        <v>245</v>
      </c>
      <c r="X22" s="498"/>
      <c r="Y22" s="499"/>
      <c r="Z22" s="536" t="s">
        <v>9</v>
      </c>
      <c r="AA22" s="541"/>
      <c r="AB22" s="541"/>
      <c r="AC22" s="541"/>
      <c r="AD22" s="541"/>
      <c r="AE22" s="541"/>
      <c r="AF22" s="541"/>
      <c r="AG22" s="531"/>
      <c r="AH22" s="569" t="s">
        <v>182</v>
      </c>
      <c r="AI22" s="541"/>
      <c r="AJ22" s="541"/>
      <c r="AK22" s="541"/>
      <c r="AL22" s="531"/>
      <c r="AM22" s="569" t="s">
        <v>246</v>
      </c>
      <c r="AN22" s="570"/>
      <c r="AO22" s="570"/>
      <c r="AP22" s="570"/>
      <c r="AQ22" s="570"/>
      <c r="AR22" s="571"/>
      <c r="AS22" s="563" t="s">
        <v>244</v>
      </c>
      <c r="AT22" s="564"/>
      <c r="AU22" s="564"/>
      <c r="AV22" s="564"/>
      <c r="AW22" s="564"/>
      <c r="AX22" s="575"/>
      <c r="AY22" s="481"/>
      <c r="AZ22" s="482"/>
      <c r="BA22" s="482"/>
      <c r="BB22" s="482"/>
      <c r="BC22" s="482"/>
      <c r="BD22" s="482"/>
      <c r="BE22" s="482"/>
      <c r="BF22" s="482"/>
      <c r="BG22" s="482"/>
      <c r="BH22" s="482"/>
      <c r="BI22" s="482"/>
      <c r="BJ22" s="482"/>
      <c r="BK22" s="482"/>
      <c r="BL22" s="482"/>
      <c r="BM22" s="483"/>
      <c r="BN22" s="484"/>
      <c r="BO22" s="485"/>
      <c r="BP22" s="485"/>
      <c r="BQ22" s="485"/>
      <c r="BR22" s="485"/>
      <c r="BS22" s="485"/>
      <c r="BT22" s="485"/>
      <c r="BU22" s="486"/>
      <c r="BV22" s="484"/>
      <c r="BW22" s="485"/>
      <c r="BX22" s="485"/>
      <c r="BY22" s="485"/>
      <c r="BZ22" s="485"/>
      <c r="CA22" s="485"/>
      <c r="CB22" s="485"/>
      <c r="CC22" s="486"/>
      <c r="CD22" s="24"/>
      <c r="CE22" s="561"/>
      <c r="CF22" s="561"/>
      <c r="CG22" s="561"/>
      <c r="CH22" s="561"/>
      <c r="CI22" s="561"/>
      <c r="CJ22" s="561"/>
      <c r="CK22" s="561"/>
      <c r="CL22" s="561"/>
      <c r="CM22" s="561"/>
      <c r="CN22" s="561"/>
      <c r="CO22" s="561"/>
      <c r="CP22" s="561"/>
      <c r="CQ22" s="561"/>
      <c r="CR22" s="561"/>
      <c r="CS22" s="562"/>
      <c r="CT22" s="395"/>
      <c r="CU22" s="396"/>
      <c r="CV22" s="396"/>
      <c r="CW22" s="396"/>
      <c r="CX22" s="396"/>
      <c r="CY22" s="396"/>
      <c r="CZ22" s="396"/>
      <c r="DA22" s="397"/>
      <c r="DB22" s="395"/>
      <c r="DC22" s="396"/>
      <c r="DD22" s="396"/>
      <c r="DE22" s="396"/>
      <c r="DF22" s="396"/>
      <c r="DG22" s="396"/>
      <c r="DH22" s="396"/>
      <c r="DI22" s="397"/>
    </row>
    <row r="23" spans="1:113" ht="18.75" customHeight="1" x14ac:dyDescent="0.15">
      <c r="A23" s="2"/>
      <c r="B23" s="500"/>
      <c r="C23" s="501"/>
      <c r="D23" s="502"/>
      <c r="E23" s="523"/>
      <c r="F23" s="527"/>
      <c r="G23" s="527"/>
      <c r="H23" s="527"/>
      <c r="I23" s="527"/>
      <c r="J23" s="527"/>
      <c r="K23" s="517"/>
      <c r="L23" s="523"/>
      <c r="M23" s="527"/>
      <c r="N23" s="527"/>
      <c r="O23" s="527"/>
      <c r="P23" s="517"/>
      <c r="Q23" s="566"/>
      <c r="R23" s="567"/>
      <c r="S23" s="567"/>
      <c r="T23" s="567"/>
      <c r="U23" s="567"/>
      <c r="V23" s="568"/>
      <c r="W23" s="578"/>
      <c r="X23" s="501"/>
      <c r="Y23" s="502"/>
      <c r="Z23" s="523"/>
      <c r="AA23" s="527"/>
      <c r="AB23" s="527"/>
      <c r="AC23" s="527"/>
      <c r="AD23" s="527"/>
      <c r="AE23" s="527"/>
      <c r="AF23" s="527"/>
      <c r="AG23" s="517"/>
      <c r="AH23" s="523"/>
      <c r="AI23" s="527"/>
      <c r="AJ23" s="527"/>
      <c r="AK23" s="527"/>
      <c r="AL23" s="517"/>
      <c r="AM23" s="572"/>
      <c r="AN23" s="573"/>
      <c r="AO23" s="573"/>
      <c r="AP23" s="573"/>
      <c r="AQ23" s="573"/>
      <c r="AR23" s="574"/>
      <c r="AS23" s="566"/>
      <c r="AT23" s="567"/>
      <c r="AU23" s="567"/>
      <c r="AV23" s="567"/>
      <c r="AW23" s="567"/>
      <c r="AX23" s="576"/>
      <c r="AY23" s="369" t="s">
        <v>248</v>
      </c>
      <c r="AZ23" s="370"/>
      <c r="BA23" s="370"/>
      <c r="BB23" s="370"/>
      <c r="BC23" s="370"/>
      <c r="BD23" s="370"/>
      <c r="BE23" s="370"/>
      <c r="BF23" s="370"/>
      <c r="BG23" s="370"/>
      <c r="BH23" s="370"/>
      <c r="BI23" s="370"/>
      <c r="BJ23" s="370"/>
      <c r="BK23" s="370"/>
      <c r="BL23" s="370"/>
      <c r="BM23" s="371"/>
      <c r="BN23" s="389">
        <v>23297569</v>
      </c>
      <c r="BO23" s="390"/>
      <c r="BP23" s="390"/>
      <c r="BQ23" s="390"/>
      <c r="BR23" s="390"/>
      <c r="BS23" s="390"/>
      <c r="BT23" s="390"/>
      <c r="BU23" s="391"/>
      <c r="BV23" s="389">
        <v>24190604</v>
      </c>
      <c r="BW23" s="390"/>
      <c r="BX23" s="390"/>
      <c r="BY23" s="390"/>
      <c r="BZ23" s="390"/>
      <c r="CA23" s="390"/>
      <c r="CB23" s="390"/>
      <c r="CC23" s="391"/>
      <c r="CD23" s="24"/>
      <c r="CE23" s="561"/>
      <c r="CF23" s="561"/>
      <c r="CG23" s="561"/>
      <c r="CH23" s="561"/>
      <c r="CI23" s="561"/>
      <c r="CJ23" s="561"/>
      <c r="CK23" s="561"/>
      <c r="CL23" s="561"/>
      <c r="CM23" s="561"/>
      <c r="CN23" s="561"/>
      <c r="CO23" s="561"/>
      <c r="CP23" s="561"/>
      <c r="CQ23" s="561"/>
      <c r="CR23" s="561"/>
      <c r="CS23" s="562"/>
      <c r="CT23" s="395"/>
      <c r="CU23" s="396"/>
      <c r="CV23" s="396"/>
      <c r="CW23" s="396"/>
      <c r="CX23" s="396"/>
      <c r="CY23" s="396"/>
      <c r="CZ23" s="396"/>
      <c r="DA23" s="397"/>
      <c r="DB23" s="395"/>
      <c r="DC23" s="396"/>
      <c r="DD23" s="396"/>
      <c r="DE23" s="396"/>
      <c r="DF23" s="396"/>
      <c r="DG23" s="396"/>
      <c r="DH23" s="396"/>
      <c r="DI23" s="397"/>
    </row>
    <row r="24" spans="1:113" ht="18.75" customHeight="1" x14ac:dyDescent="0.15">
      <c r="A24" s="2"/>
      <c r="B24" s="500"/>
      <c r="C24" s="501"/>
      <c r="D24" s="502"/>
      <c r="E24" s="404" t="s">
        <v>251</v>
      </c>
      <c r="F24" s="382"/>
      <c r="G24" s="382"/>
      <c r="H24" s="382"/>
      <c r="I24" s="382"/>
      <c r="J24" s="382"/>
      <c r="K24" s="383"/>
      <c r="L24" s="405">
        <v>1</v>
      </c>
      <c r="M24" s="406"/>
      <c r="N24" s="406"/>
      <c r="O24" s="406"/>
      <c r="P24" s="426"/>
      <c r="Q24" s="405">
        <v>7410</v>
      </c>
      <c r="R24" s="406"/>
      <c r="S24" s="406"/>
      <c r="T24" s="406"/>
      <c r="U24" s="406"/>
      <c r="V24" s="426"/>
      <c r="W24" s="578"/>
      <c r="X24" s="501"/>
      <c r="Y24" s="502"/>
      <c r="Z24" s="404" t="s">
        <v>252</v>
      </c>
      <c r="AA24" s="382"/>
      <c r="AB24" s="382"/>
      <c r="AC24" s="382"/>
      <c r="AD24" s="382"/>
      <c r="AE24" s="382"/>
      <c r="AF24" s="382"/>
      <c r="AG24" s="383"/>
      <c r="AH24" s="405">
        <v>309</v>
      </c>
      <c r="AI24" s="406"/>
      <c r="AJ24" s="406"/>
      <c r="AK24" s="406"/>
      <c r="AL24" s="426"/>
      <c r="AM24" s="405">
        <v>942141</v>
      </c>
      <c r="AN24" s="406"/>
      <c r="AO24" s="406"/>
      <c r="AP24" s="406"/>
      <c r="AQ24" s="406"/>
      <c r="AR24" s="426"/>
      <c r="AS24" s="405">
        <v>3049</v>
      </c>
      <c r="AT24" s="406"/>
      <c r="AU24" s="406"/>
      <c r="AV24" s="406"/>
      <c r="AW24" s="406"/>
      <c r="AX24" s="407"/>
      <c r="AY24" s="481" t="s">
        <v>253</v>
      </c>
      <c r="AZ24" s="482"/>
      <c r="BA24" s="482"/>
      <c r="BB24" s="482"/>
      <c r="BC24" s="482"/>
      <c r="BD24" s="482"/>
      <c r="BE24" s="482"/>
      <c r="BF24" s="482"/>
      <c r="BG24" s="482"/>
      <c r="BH24" s="482"/>
      <c r="BI24" s="482"/>
      <c r="BJ24" s="482"/>
      <c r="BK24" s="482"/>
      <c r="BL24" s="482"/>
      <c r="BM24" s="483"/>
      <c r="BN24" s="389">
        <v>16479891</v>
      </c>
      <c r="BO24" s="390"/>
      <c r="BP24" s="390"/>
      <c r="BQ24" s="390"/>
      <c r="BR24" s="390"/>
      <c r="BS24" s="390"/>
      <c r="BT24" s="390"/>
      <c r="BU24" s="391"/>
      <c r="BV24" s="389">
        <v>17098608</v>
      </c>
      <c r="BW24" s="390"/>
      <c r="BX24" s="390"/>
      <c r="BY24" s="390"/>
      <c r="BZ24" s="390"/>
      <c r="CA24" s="390"/>
      <c r="CB24" s="390"/>
      <c r="CC24" s="391"/>
      <c r="CD24" s="24"/>
      <c r="CE24" s="561"/>
      <c r="CF24" s="561"/>
      <c r="CG24" s="561"/>
      <c r="CH24" s="561"/>
      <c r="CI24" s="561"/>
      <c r="CJ24" s="561"/>
      <c r="CK24" s="561"/>
      <c r="CL24" s="561"/>
      <c r="CM24" s="561"/>
      <c r="CN24" s="561"/>
      <c r="CO24" s="561"/>
      <c r="CP24" s="561"/>
      <c r="CQ24" s="561"/>
      <c r="CR24" s="561"/>
      <c r="CS24" s="562"/>
      <c r="CT24" s="395"/>
      <c r="CU24" s="396"/>
      <c r="CV24" s="396"/>
      <c r="CW24" s="396"/>
      <c r="CX24" s="396"/>
      <c r="CY24" s="396"/>
      <c r="CZ24" s="396"/>
      <c r="DA24" s="397"/>
      <c r="DB24" s="395"/>
      <c r="DC24" s="396"/>
      <c r="DD24" s="396"/>
      <c r="DE24" s="396"/>
      <c r="DF24" s="396"/>
      <c r="DG24" s="396"/>
      <c r="DH24" s="396"/>
      <c r="DI24" s="397"/>
    </row>
    <row r="25" spans="1:113" ht="18.75" customHeight="1" x14ac:dyDescent="0.15">
      <c r="A25" s="2"/>
      <c r="B25" s="500"/>
      <c r="C25" s="501"/>
      <c r="D25" s="502"/>
      <c r="E25" s="404" t="s">
        <v>256</v>
      </c>
      <c r="F25" s="382"/>
      <c r="G25" s="382"/>
      <c r="H25" s="382"/>
      <c r="I25" s="382"/>
      <c r="J25" s="382"/>
      <c r="K25" s="383"/>
      <c r="L25" s="405">
        <v>1</v>
      </c>
      <c r="M25" s="406"/>
      <c r="N25" s="406"/>
      <c r="O25" s="406"/>
      <c r="P25" s="426"/>
      <c r="Q25" s="405">
        <v>5780</v>
      </c>
      <c r="R25" s="406"/>
      <c r="S25" s="406"/>
      <c r="T25" s="406"/>
      <c r="U25" s="406"/>
      <c r="V25" s="426"/>
      <c r="W25" s="578"/>
      <c r="X25" s="501"/>
      <c r="Y25" s="502"/>
      <c r="Z25" s="404" t="s">
        <v>257</v>
      </c>
      <c r="AA25" s="382"/>
      <c r="AB25" s="382"/>
      <c r="AC25" s="382"/>
      <c r="AD25" s="382"/>
      <c r="AE25" s="382"/>
      <c r="AF25" s="382"/>
      <c r="AG25" s="383"/>
      <c r="AH25" s="405" t="s">
        <v>201</v>
      </c>
      <c r="AI25" s="406"/>
      <c r="AJ25" s="406"/>
      <c r="AK25" s="406"/>
      <c r="AL25" s="426"/>
      <c r="AM25" s="405" t="s">
        <v>201</v>
      </c>
      <c r="AN25" s="406"/>
      <c r="AO25" s="406"/>
      <c r="AP25" s="406"/>
      <c r="AQ25" s="406"/>
      <c r="AR25" s="426"/>
      <c r="AS25" s="405" t="s">
        <v>201</v>
      </c>
      <c r="AT25" s="406"/>
      <c r="AU25" s="406"/>
      <c r="AV25" s="406"/>
      <c r="AW25" s="406"/>
      <c r="AX25" s="407"/>
      <c r="AY25" s="369" t="s">
        <v>36</v>
      </c>
      <c r="AZ25" s="370"/>
      <c r="BA25" s="370"/>
      <c r="BB25" s="370"/>
      <c r="BC25" s="370"/>
      <c r="BD25" s="370"/>
      <c r="BE25" s="370"/>
      <c r="BF25" s="370"/>
      <c r="BG25" s="370"/>
      <c r="BH25" s="370"/>
      <c r="BI25" s="370"/>
      <c r="BJ25" s="370"/>
      <c r="BK25" s="370"/>
      <c r="BL25" s="370"/>
      <c r="BM25" s="371"/>
      <c r="BN25" s="372">
        <v>4237464</v>
      </c>
      <c r="BO25" s="373"/>
      <c r="BP25" s="373"/>
      <c r="BQ25" s="373"/>
      <c r="BR25" s="373"/>
      <c r="BS25" s="373"/>
      <c r="BT25" s="373"/>
      <c r="BU25" s="374"/>
      <c r="BV25" s="372">
        <v>4261918</v>
      </c>
      <c r="BW25" s="373"/>
      <c r="BX25" s="373"/>
      <c r="BY25" s="373"/>
      <c r="BZ25" s="373"/>
      <c r="CA25" s="373"/>
      <c r="CB25" s="373"/>
      <c r="CC25" s="374"/>
      <c r="CD25" s="24"/>
      <c r="CE25" s="561"/>
      <c r="CF25" s="561"/>
      <c r="CG25" s="561"/>
      <c r="CH25" s="561"/>
      <c r="CI25" s="561"/>
      <c r="CJ25" s="561"/>
      <c r="CK25" s="561"/>
      <c r="CL25" s="561"/>
      <c r="CM25" s="561"/>
      <c r="CN25" s="561"/>
      <c r="CO25" s="561"/>
      <c r="CP25" s="561"/>
      <c r="CQ25" s="561"/>
      <c r="CR25" s="561"/>
      <c r="CS25" s="562"/>
      <c r="CT25" s="395"/>
      <c r="CU25" s="396"/>
      <c r="CV25" s="396"/>
      <c r="CW25" s="396"/>
      <c r="CX25" s="396"/>
      <c r="CY25" s="396"/>
      <c r="CZ25" s="396"/>
      <c r="DA25" s="397"/>
      <c r="DB25" s="395"/>
      <c r="DC25" s="396"/>
      <c r="DD25" s="396"/>
      <c r="DE25" s="396"/>
      <c r="DF25" s="396"/>
      <c r="DG25" s="396"/>
      <c r="DH25" s="396"/>
      <c r="DI25" s="397"/>
    </row>
    <row r="26" spans="1:113" ht="18.75" customHeight="1" x14ac:dyDescent="0.15">
      <c r="A26" s="2"/>
      <c r="B26" s="500"/>
      <c r="C26" s="501"/>
      <c r="D26" s="502"/>
      <c r="E26" s="404" t="s">
        <v>258</v>
      </c>
      <c r="F26" s="382"/>
      <c r="G26" s="382"/>
      <c r="H26" s="382"/>
      <c r="I26" s="382"/>
      <c r="J26" s="382"/>
      <c r="K26" s="383"/>
      <c r="L26" s="405">
        <v>1</v>
      </c>
      <c r="M26" s="406"/>
      <c r="N26" s="406"/>
      <c r="O26" s="406"/>
      <c r="P26" s="426"/>
      <c r="Q26" s="405">
        <v>5400</v>
      </c>
      <c r="R26" s="406"/>
      <c r="S26" s="406"/>
      <c r="T26" s="406"/>
      <c r="U26" s="406"/>
      <c r="V26" s="426"/>
      <c r="W26" s="578"/>
      <c r="X26" s="501"/>
      <c r="Y26" s="502"/>
      <c r="Z26" s="404" t="s">
        <v>259</v>
      </c>
      <c r="AA26" s="487"/>
      <c r="AB26" s="487"/>
      <c r="AC26" s="487"/>
      <c r="AD26" s="487"/>
      <c r="AE26" s="487"/>
      <c r="AF26" s="487"/>
      <c r="AG26" s="488"/>
      <c r="AH26" s="405">
        <v>8</v>
      </c>
      <c r="AI26" s="406"/>
      <c r="AJ26" s="406"/>
      <c r="AK26" s="406"/>
      <c r="AL26" s="426"/>
      <c r="AM26" s="405">
        <v>22712</v>
      </c>
      <c r="AN26" s="406"/>
      <c r="AO26" s="406"/>
      <c r="AP26" s="406"/>
      <c r="AQ26" s="406"/>
      <c r="AR26" s="426"/>
      <c r="AS26" s="405">
        <v>2839</v>
      </c>
      <c r="AT26" s="406"/>
      <c r="AU26" s="406"/>
      <c r="AV26" s="406"/>
      <c r="AW26" s="406"/>
      <c r="AX26" s="407"/>
      <c r="AY26" s="392" t="s">
        <v>260</v>
      </c>
      <c r="AZ26" s="393"/>
      <c r="BA26" s="393"/>
      <c r="BB26" s="393"/>
      <c r="BC26" s="393"/>
      <c r="BD26" s="393"/>
      <c r="BE26" s="393"/>
      <c r="BF26" s="393"/>
      <c r="BG26" s="393"/>
      <c r="BH26" s="393"/>
      <c r="BI26" s="393"/>
      <c r="BJ26" s="393"/>
      <c r="BK26" s="393"/>
      <c r="BL26" s="393"/>
      <c r="BM26" s="394"/>
      <c r="BN26" s="389" t="s">
        <v>201</v>
      </c>
      <c r="BO26" s="390"/>
      <c r="BP26" s="390"/>
      <c r="BQ26" s="390"/>
      <c r="BR26" s="390"/>
      <c r="BS26" s="390"/>
      <c r="BT26" s="390"/>
      <c r="BU26" s="391"/>
      <c r="BV26" s="389" t="s">
        <v>201</v>
      </c>
      <c r="BW26" s="390"/>
      <c r="BX26" s="390"/>
      <c r="BY26" s="390"/>
      <c r="BZ26" s="390"/>
      <c r="CA26" s="390"/>
      <c r="CB26" s="390"/>
      <c r="CC26" s="391"/>
      <c r="CD26" s="24"/>
      <c r="CE26" s="561"/>
      <c r="CF26" s="561"/>
      <c r="CG26" s="561"/>
      <c r="CH26" s="561"/>
      <c r="CI26" s="561"/>
      <c r="CJ26" s="561"/>
      <c r="CK26" s="561"/>
      <c r="CL26" s="561"/>
      <c r="CM26" s="561"/>
      <c r="CN26" s="561"/>
      <c r="CO26" s="561"/>
      <c r="CP26" s="561"/>
      <c r="CQ26" s="561"/>
      <c r="CR26" s="561"/>
      <c r="CS26" s="562"/>
      <c r="CT26" s="395"/>
      <c r="CU26" s="396"/>
      <c r="CV26" s="396"/>
      <c r="CW26" s="396"/>
      <c r="CX26" s="396"/>
      <c r="CY26" s="396"/>
      <c r="CZ26" s="396"/>
      <c r="DA26" s="397"/>
      <c r="DB26" s="395"/>
      <c r="DC26" s="396"/>
      <c r="DD26" s="396"/>
      <c r="DE26" s="396"/>
      <c r="DF26" s="396"/>
      <c r="DG26" s="396"/>
      <c r="DH26" s="396"/>
      <c r="DI26" s="397"/>
    </row>
    <row r="27" spans="1:113" ht="18.75" customHeight="1" x14ac:dyDescent="0.15">
      <c r="A27" s="2"/>
      <c r="B27" s="500"/>
      <c r="C27" s="501"/>
      <c r="D27" s="502"/>
      <c r="E27" s="404" t="s">
        <v>261</v>
      </c>
      <c r="F27" s="382"/>
      <c r="G27" s="382"/>
      <c r="H27" s="382"/>
      <c r="I27" s="382"/>
      <c r="J27" s="382"/>
      <c r="K27" s="383"/>
      <c r="L27" s="405">
        <v>1</v>
      </c>
      <c r="M27" s="406"/>
      <c r="N27" s="406"/>
      <c r="O27" s="406"/>
      <c r="P27" s="426"/>
      <c r="Q27" s="405">
        <v>3920</v>
      </c>
      <c r="R27" s="406"/>
      <c r="S27" s="406"/>
      <c r="T27" s="406"/>
      <c r="U27" s="406"/>
      <c r="V27" s="426"/>
      <c r="W27" s="578"/>
      <c r="X27" s="501"/>
      <c r="Y27" s="502"/>
      <c r="Z27" s="404" t="s">
        <v>263</v>
      </c>
      <c r="AA27" s="382"/>
      <c r="AB27" s="382"/>
      <c r="AC27" s="382"/>
      <c r="AD27" s="382"/>
      <c r="AE27" s="382"/>
      <c r="AF27" s="382"/>
      <c r="AG27" s="383"/>
      <c r="AH27" s="405">
        <v>30</v>
      </c>
      <c r="AI27" s="406"/>
      <c r="AJ27" s="406"/>
      <c r="AK27" s="406"/>
      <c r="AL27" s="426"/>
      <c r="AM27" s="405">
        <v>75120</v>
      </c>
      <c r="AN27" s="406"/>
      <c r="AO27" s="406"/>
      <c r="AP27" s="406"/>
      <c r="AQ27" s="406"/>
      <c r="AR27" s="426"/>
      <c r="AS27" s="405">
        <v>2504</v>
      </c>
      <c r="AT27" s="406"/>
      <c r="AU27" s="406"/>
      <c r="AV27" s="406"/>
      <c r="AW27" s="406"/>
      <c r="AX27" s="407"/>
      <c r="AY27" s="436" t="s">
        <v>265</v>
      </c>
      <c r="AZ27" s="437"/>
      <c r="BA27" s="437"/>
      <c r="BB27" s="437"/>
      <c r="BC27" s="437"/>
      <c r="BD27" s="437"/>
      <c r="BE27" s="437"/>
      <c r="BF27" s="437"/>
      <c r="BG27" s="437"/>
      <c r="BH27" s="437"/>
      <c r="BI27" s="437"/>
      <c r="BJ27" s="437"/>
      <c r="BK27" s="437"/>
      <c r="BL27" s="437"/>
      <c r="BM27" s="438"/>
      <c r="BN27" s="484">
        <v>976652</v>
      </c>
      <c r="BO27" s="485"/>
      <c r="BP27" s="485"/>
      <c r="BQ27" s="485"/>
      <c r="BR27" s="485"/>
      <c r="BS27" s="485"/>
      <c r="BT27" s="485"/>
      <c r="BU27" s="486"/>
      <c r="BV27" s="484">
        <v>969754</v>
      </c>
      <c r="BW27" s="485"/>
      <c r="BX27" s="485"/>
      <c r="BY27" s="485"/>
      <c r="BZ27" s="485"/>
      <c r="CA27" s="485"/>
      <c r="CB27" s="485"/>
      <c r="CC27" s="486"/>
      <c r="CD27" s="19"/>
      <c r="CE27" s="561"/>
      <c r="CF27" s="561"/>
      <c r="CG27" s="561"/>
      <c r="CH27" s="561"/>
      <c r="CI27" s="561"/>
      <c r="CJ27" s="561"/>
      <c r="CK27" s="561"/>
      <c r="CL27" s="561"/>
      <c r="CM27" s="561"/>
      <c r="CN27" s="561"/>
      <c r="CO27" s="561"/>
      <c r="CP27" s="561"/>
      <c r="CQ27" s="561"/>
      <c r="CR27" s="561"/>
      <c r="CS27" s="562"/>
      <c r="CT27" s="395"/>
      <c r="CU27" s="396"/>
      <c r="CV27" s="396"/>
      <c r="CW27" s="396"/>
      <c r="CX27" s="396"/>
      <c r="CY27" s="396"/>
      <c r="CZ27" s="396"/>
      <c r="DA27" s="397"/>
      <c r="DB27" s="395"/>
      <c r="DC27" s="396"/>
      <c r="DD27" s="396"/>
      <c r="DE27" s="396"/>
      <c r="DF27" s="396"/>
      <c r="DG27" s="396"/>
      <c r="DH27" s="396"/>
      <c r="DI27" s="397"/>
    </row>
    <row r="28" spans="1:113" ht="18.75" customHeight="1" x14ac:dyDescent="0.15">
      <c r="A28" s="2"/>
      <c r="B28" s="500"/>
      <c r="C28" s="501"/>
      <c r="D28" s="502"/>
      <c r="E28" s="404" t="s">
        <v>266</v>
      </c>
      <c r="F28" s="382"/>
      <c r="G28" s="382"/>
      <c r="H28" s="382"/>
      <c r="I28" s="382"/>
      <c r="J28" s="382"/>
      <c r="K28" s="383"/>
      <c r="L28" s="405">
        <v>1</v>
      </c>
      <c r="M28" s="406"/>
      <c r="N28" s="406"/>
      <c r="O28" s="406"/>
      <c r="P28" s="426"/>
      <c r="Q28" s="405">
        <v>3520</v>
      </c>
      <c r="R28" s="406"/>
      <c r="S28" s="406"/>
      <c r="T28" s="406"/>
      <c r="U28" s="406"/>
      <c r="V28" s="426"/>
      <c r="W28" s="578"/>
      <c r="X28" s="501"/>
      <c r="Y28" s="502"/>
      <c r="Z28" s="404" t="s">
        <v>37</v>
      </c>
      <c r="AA28" s="382"/>
      <c r="AB28" s="382"/>
      <c r="AC28" s="382"/>
      <c r="AD28" s="382"/>
      <c r="AE28" s="382"/>
      <c r="AF28" s="382"/>
      <c r="AG28" s="383"/>
      <c r="AH28" s="405" t="s">
        <v>201</v>
      </c>
      <c r="AI28" s="406"/>
      <c r="AJ28" s="406"/>
      <c r="AK28" s="406"/>
      <c r="AL28" s="426"/>
      <c r="AM28" s="405" t="s">
        <v>201</v>
      </c>
      <c r="AN28" s="406"/>
      <c r="AO28" s="406"/>
      <c r="AP28" s="406"/>
      <c r="AQ28" s="406"/>
      <c r="AR28" s="426"/>
      <c r="AS28" s="405" t="s">
        <v>201</v>
      </c>
      <c r="AT28" s="406"/>
      <c r="AU28" s="406"/>
      <c r="AV28" s="406"/>
      <c r="AW28" s="406"/>
      <c r="AX28" s="407"/>
      <c r="AY28" s="582" t="s">
        <v>270</v>
      </c>
      <c r="AZ28" s="583"/>
      <c r="BA28" s="583"/>
      <c r="BB28" s="584"/>
      <c r="BC28" s="369" t="s">
        <v>101</v>
      </c>
      <c r="BD28" s="370"/>
      <c r="BE28" s="370"/>
      <c r="BF28" s="370"/>
      <c r="BG28" s="370"/>
      <c r="BH28" s="370"/>
      <c r="BI28" s="370"/>
      <c r="BJ28" s="370"/>
      <c r="BK28" s="370"/>
      <c r="BL28" s="370"/>
      <c r="BM28" s="371"/>
      <c r="BN28" s="372">
        <v>2163844</v>
      </c>
      <c r="BO28" s="373"/>
      <c r="BP28" s="373"/>
      <c r="BQ28" s="373"/>
      <c r="BR28" s="373"/>
      <c r="BS28" s="373"/>
      <c r="BT28" s="373"/>
      <c r="BU28" s="374"/>
      <c r="BV28" s="372">
        <v>2893276</v>
      </c>
      <c r="BW28" s="373"/>
      <c r="BX28" s="373"/>
      <c r="BY28" s="373"/>
      <c r="BZ28" s="373"/>
      <c r="CA28" s="373"/>
      <c r="CB28" s="373"/>
      <c r="CC28" s="374"/>
      <c r="CD28" s="24"/>
      <c r="CE28" s="561"/>
      <c r="CF28" s="561"/>
      <c r="CG28" s="561"/>
      <c r="CH28" s="561"/>
      <c r="CI28" s="561"/>
      <c r="CJ28" s="561"/>
      <c r="CK28" s="561"/>
      <c r="CL28" s="561"/>
      <c r="CM28" s="561"/>
      <c r="CN28" s="561"/>
      <c r="CO28" s="561"/>
      <c r="CP28" s="561"/>
      <c r="CQ28" s="561"/>
      <c r="CR28" s="561"/>
      <c r="CS28" s="562"/>
      <c r="CT28" s="395"/>
      <c r="CU28" s="396"/>
      <c r="CV28" s="396"/>
      <c r="CW28" s="396"/>
      <c r="CX28" s="396"/>
      <c r="CY28" s="396"/>
      <c r="CZ28" s="396"/>
      <c r="DA28" s="397"/>
      <c r="DB28" s="395"/>
      <c r="DC28" s="396"/>
      <c r="DD28" s="396"/>
      <c r="DE28" s="396"/>
      <c r="DF28" s="396"/>
      <c r="DG28" s="396"/>
      <c r="DH28" s="396"/>
      <c r="DI28" s="397"/>
    </row>
    <row r="29" spans="1:113" ht="18.75" customHeight="1" x14ac:dyDescent="0.15">
      <c r="A29" s="2"/>
      <c r="B29" s="500"/>
      <c r="C29" s="501"/>
      <c r="D29" s="502"/>
      <c r="E29" s="404" t="s">
        <v>271</v>
      </c>
      <c r="F29" s="382"/>
      <c r="G29" s="382"/>
      <c r="H29" s="382"/>
      <c r="I29" s="382"/>
      <c r="J29" s="382"/>
      <c r="K29" s="383"/>
      <c r="L29" s="405">
        <v>16</v>
      </c>
      <c r="M29" s="406"/>
      <c r="N29" s="406"/>
      <c r="O29" s="406"/>
      <c r="P29" s="426"/>
      <c r="Q29" s="405">
        <v>3310</v>
      </c>
      <c r="R29" s="406"/>
      <c r="S29" s="406"/>
      <c r="T29" s="406"/>
      <c r="U29" s="406"/>
      <c r="V29" s="426"/>
      <c r="W29" s="579"/>
      <c r="X29" s="580"/>
      <c r="Y29" s="581"/>
      <c r="Z29" s="404" t="s">
        <v>273</v>
      </c>
      <c r="AA29" s="382"/>
      <c r="AB29" s="382"/>
      <c r="AC29" s="382"/>
      <c r="AD29" s="382"/>
      <c r="AE29" s="382"/>
      <c r="AF29" s="382"/>
      <c r="AG29" s="383"/>
      <c r="AH29" s="405">
        <v>339</v>
      </c>
      <c r="AI29" s="406"/>
      <c r="AJ29" s="406"/>
      <c r="AK29" s="406"/>
      <c r="AL29" s="426"/>
      <c r="AM29" s="405">
        <v>1017261</v>
      </c>
      <c r="AN29" s="406"/>
      <c r="AO29" s="406"/>
      <c r="AP29" s="406"/>
      <c r="AQ29" s="406"/>
      <c r="AR29" s="426"/>
      <c r="AS29" s="405">
        <v>3001</v>
      </c>
      <c r="AT29" s="406"/>
      <c r="AU29" s="406"/>
      <c r="AV29" s="406"/>
      <c r="AW29" s="406"/>
      <c r="AX29" s="407"/>
      <c r="AY29" s="585"/>
      <c r="AZ29" s="586"/>
      <c r="BA29" s="586"/>
      <c r="BB29" s="587"/>
      <c r="BC29" s="386" t="s">
        <v>274</v>
      </c>
      <c r="BD29" s="387"/>
      <c r="BE29" s="387"/>
      <c r="BF29" s="387"/>
      <c r="BG29" s="387"/>
      <c r="BH29" s="387"/>
      <c r="BI29" s="387"/>
      <c r="BJ29" s="387"/>
      <c r="BK29" s="387"/>
      <c r="BL29" s="387"/>
      <c r="BM29" s="388"/>
      <c r="BN29" s="389">
        <v>891768</v>
      </c>
      <c r="BO29" s="390"/>
      <c r="BP29" s="390"/>
      <c r="BQ29" s="390"/>
      <c r="BR29" s="390"/>
      <c r="BS29" s="390"/>
      <c r="BT29" s="390"/>
      <c r="BU29" s="391"/>
      <c r="BV29" s="389">
        <v>890711</v>
      </c>
      <c r="BW29" s="390"/>
      <c r="BX29" s="390"/>
      <c r="BY29" s="390"/>
      <c r="BZ29" s="390"/>
      <c r="CA29" s="390"/>
      <c r="CB29" s="390"/>
      <c r="CC29" s="391"/>
      <c r="CD29" s="19"/>
      <c r="CE29" s="561"/>
      <c r="CF29" s="561"/>
      <c r="CG29" s="561"/>
      <c r="CH29" s="561"/>
      <c r="CI29" s="561"/>
      <c r="CJ29" s="561"/>
      <c r="CK29" s="561"/>
      <c r="CL29" s="561"/>
      <c r="CM29" s="561"/>
      <c r="CN29" s="561"/>
      <c r="CO29" s="561"/>
      <c r="CP29" s="561"/>
      <c r="CQ29" s="561"/>
      <c r="CR29" s="561"/>
      <c r="CS29" s="562"/>
      <c r="CT29" s="395"/>
      <c r="CU29" s="396"/>
      <c r="CV29" s="396"/>
      <c r="CW29" s="396"/>
      <c r="CX29" s="396"/>
      <c r="CY29" s="396"/>
      <c r="CZ29" s="396"/>
      <c r="DA29" s="397"/>
      <c r="DB29" s="395"/>
      <c r="DC29" s="396"/>
      <c r="DD29" s="396"/>
      <c r="DE29" s="396"/>
      <c r="DF29" s="396"/>
      <c r="DG29" s="396"/>
      <c r="DH29" s="396"/>
      <c r="DI29" s="397"/>
    </row>
    <row r="30" spans="1:113" ht="18.75" customHeight="1" x14ac:dyDescent="0.15">
      <c r="A30" s="2"/>
      <c r="B30" s="503"/>
      <c r="C30" s="504"/>
      <c r="D30" s="505"/>
      <c r="E30" s="408"/>
      <c r="F30" s="409"/>
      <c r="G30" s="409"/>
      <c r="H30" s="409"/>
      <c r="I30" s="409"/>
      <c r="J30" s="409"/>
      <c r="K30" s="410"/>
      <c r="L30" s="489"/>
      <c r="M30" s="490"/>
      <c r="N30" s="490"/>
      <c r="O30" s="490"/>
      <c r="P30" s="491"/>
      <c r="Q30" s="489"/>
      <c r="R30" s="490"/>
      <c r="S30" s="490"/>
      <c r="T30" s="490"/>
      <c r="U30" s="490"/>
      <c r="V30" s="491"/>
      <c r="W30" s="492" t="s">
        <v>276</v>
      </c>
      <c r="X30" s="493"/>
      <c r="Y30" s="493"/>
      <c r="Z30" s="493"/>
      <c r="AA30" s="493"/>
      <c r="AB30" s="493"/>
      <c r="AC30" s="493"/>
      <c r="AD30" s="493"/>
      <c r="AE30" s="493"/>
      <c r="AF30" s="493"/>
      <c r="AG30" s="494"/>
      <c r="AH30" s="463">
        <v>97.8</v>
      </c>
      <c r="AI30" s="464"/>
      <c r="AJ30" s="464"/>
      <c r="AK30" s="464"/>
      <c r="AL30" s="464"/>
      <c r="AM30" s="464"/>
      <c r="AN30" s="464"/>
      <c r="AO30" s="464"/>
      <c r="AP30" s="464"/>
      <c r="AQ30" s="464"/>
      <c r="AR30" s="464"/>
      <c r="AS30" s="464"/>
      <c r="AT30" s="464"/>
      <c r="AU30" s="464"/>
      <c r="AV30" s="464"/>
      <c r="AW30" s="464"/>
      <c r="AX30" s="466"/>
      <c r="AY30" s="588"/>
      <c r="AZ30" s="589"/>
      <c r="BA30" s="589"/>
      <c r="BB30" s="590"/>
      <c r="BC30" s="481" t="s">
        <v>65</v>
      </c>
      <c r="BD30" s="482"/>
      <c r="BE30" s="482"/>
      <c r="BF30" s="482"/>
      <c r="BG30" s="482"/>
      <c r="BH30" s="482"/>
      <c r="BI30" s="482"/>
      <c r="BJ30" s="482"/>
      <c r="BK30" s="482"/>
      <c r="BL30" s="482"/>
      <c r="BM30" s="483"/>
      <c r="BN30" s="484">
        <v>1861044</v>
      </c>
      <c r="BO30" s="485"/>
      <c r="BP30" s="485"/>
      <c r="BQ30" s="485"/>
      <c r="BR30" s="485"/>
      <c r="BS30" s="485"/>
      <c r="BT30" s="485"/>
      <c r="BU30" s="486"/>
      <c r="BV30" s="484">
        <v>893258</v>
      </c>
      <c r="BW30" s="485"/>
      <c r="BX30" s="485"/>
      <c r="BY30" s="485"/>
      <c r="BZ30" s="485"/>
      <c r="CA30" s="485"/>
      <c r="CB30" s="485"/>
      <c r="CC30" s="48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186</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278</v>
      </c>
      <c r="AN32" s="8"/>
      <c r="AO32" s="8"/>
      <c r="AP32" s="8"/>
      <c r="AQ32" s="8"/>
      <c r="AR32" s="8"/>
      <c r="AS32" s="22"/>
      <c r="AT32" s="22"/>
      <c r="AU32" s="22"/>
      <c r="AV32" s="22"/>
      <c r="AW32" s="22"/>
      <c r="AX32" s="22"/>
      <c r="AY32" s="22"/>
      <c r="AZ32" s="22"/>
      <c r="BA32" s="22"/>
      <c r="BB32" s="8"/>
      <c r="BC32" s="22"/>
      <c r="BD32" s="8"/>
      <c r="BE32" s="22" t="s">
        <v>279</v>
      </c>
      <c r="BF32" s="8"/>
      <c r="BG32" s="8"/>
      <c r="BH32" s="8"/>
      <c r="BI32" s="8"/>
      <c r="BJ32" s="22"/>
      <c r="BK32" s="22"/>
      <c r="BL32" s="22"/>
      <c r="BM32" s="22"/>
      <c r="BN32" s="22"/>
      <c r="BO32" s="22"/>
      <c r="BP32" s="22"/>
      <c r="BQ32" s="22"/>
      <c r="BR32" s="8"/>
      <c r="BS32" s="8"/>
      <c r="BT32" s="8"/>
      <c r="BU32" s="8"/>
      <c r="BV32" s="8"/>
      <c r="BW32" s="8" t="s">
        <v>283</v>
      </c>
      <c r="BX32" s="8"/>
      <c r="BY32" s="8"/>
      <c r="BZ32" s="8"/>
      <c r="CA32" s="8"/>
      <c r="CB32" s="22"/>
      <c r="CC32" s="22"/>
      <c r="CD32" s="22"/>
      <c r="CE32" s="22"/>
      <c r="CF32" s="22"/>
      <c r="CG32" s="22"/>
      <c r="CH32" s="22"/>
      <c r="CI32" s="22"/>
      <c r="CJ32" s="22"/>
      <c r="CK32" s="22"/>
      <c r="CL32" s="22"/>
      <c r="CM32" s="22"/>
      <c r="CN32" s="22"/>
      <c r="CO32" s="22" t="s">
        <v>284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95" t="s">
        <v>120</v>
      </c>
      <c r="D33" s="495"/>
      <c r="E33" s="496" t="s">
        <v>285</v>
      </c>
      <c r="F33" s="496"/>
      <c r="G33" s="496"/>
      <c r="H33" s="496"/>
      <c r="I33" s="496"/>
      <c r="J33" s="496"/>
      <c r="K33" s="496"/>
      <c r="L33" s="496"/>
      <c r="M33" s="496"/>
      <c r="N33" s="496"/>
      <c r="O33" s="496"/>
      <c r="P33" s="496"/>
      <c r="Q33" s="496"/>
      <c r="R33" s="496"/>
      <c r="S33" s="496"/>
      <c r="T33" s="14"/>
      <c r="U33" s="495" t="s">
        <v>120</v>
      </c>
      <c r="V33" s="495"/>
      <c r="W33" s="496" t="s">
        <v>285</v>
      </c>
      <c r="X33" s="496"/>
      <c r="Y33" s="496"/>
      <c r="Z33" s="496"/>
      <c r="AA33" s="496"/>
      <c r="AB33" s="496"/>
      <c r="AC33" s="496"/>
      <c r="AD33" s="496"/>
      <c r="AE33" s="496"/>
      <c r="AF33" s="496"/>
      <c r="AG33" s="496"/>
      <c r="AH33" s="496"/>
      <c r="AI33" s="496"/>
      <c r="AJ33" s="496"/>
      <c r="AK33" s="496"/>
      <c r="AL33" s="14"/>
      <c r="AM33" s="495" t="s">
        <v>120</v>
      </c>
      <c r="AN33" s="495"/>
      <c r="AO33" s="496" t="s">
        <v>285</v>
      </c>
      <c r="AP33" s="496"/>
      <c r="AQ33" s="496"/>
      <c r="AR33" s="496"/>
      <c r="AS33" s="496"/>
      <c r="AT33" s="496"/>
      <c r="AU33" s="496"/>
      <c r="AV33" s="496"/>
      <c r="AW33" s="496"/>
      <c r="AX33" s="496"/>
      <c r="AY33" s="496"/>
      <c r="AZ33" s="496"/>
      <c r="BA33" s="496"/>
      <c r="BB33" s="496"/>
      <c r="BC33" s="496"/>
      <c r="BD33" s="10"/>
      <c r="BE33" s="496" t="s">
        <v>287</v>
      </c>
      <c r="BF33" s="496"/>
      <c r="BG33" s="496" t="s">
        <v>164</v>
      </c>
      <c r="BH33" s="496"/>
      <c r="BI33" s="496"/>
      <c r="BJ33" s="496"/>
      <c r="BK33" s="496"/>
      <c r="BL33" s="496"/>
      <c r="BM33" s="496"/>
      <c r="BN33" s="496"/>
      <c r="BO33" s="496"/>
      <c r="BP33" s="496"/>
      <c r="BQ33" s="496"/>
      <c r="BR33" s="496"/>
      <c r="BS33" s="496"/>
      <c r="BT33" s="496"/>
      <c r="BU33" s="496"/>
      <c r="BV33" s="10"/>
      <c r="BW33" s="495" t="s">
        <v>287</v>
      </c>
      <c r="BX33" s="495"/>
      <c r="BY33" s="496" t="s">
        <v>111</v>
      </c>
      <c r="BZ33" s="496"/>
      <c r="CA33" s="496"/>
      <c r="CB33" s="496"/>
      <c r="CC33" s="496"/>
      <c r="CD33" s="496"/>
      <c r="CE33" s="496"/>
      <c r="CF33" s="496"/>
      <c r="CG33" s="496"/>
      <c r="CH33" s="496"/>
      <c r="CI33" s="496"/>
      <c r="CJ33" s="496"/>
      <c r="CK33" s="496"/>
      <c r="CL33" s="496"/>
      <c r="CM33" s="496"/>
      <c r="CN33" s="14"/>
      <c r="CO33" s="495" t="s">
        <v>120</v>
      </c>
      <c r="CP33" s="495"/>
      <c r="CQ33" s="496" t="s">
        <v>288</v>
      </c>
      <c r="CR33" s="496"/>
      <c r="CS33" s="496"/>
      <c r="CT33" s="496"/>
      <c r="CU33" s="496"/>
      <c r="CV33" s="496"/>
      <c r="CW33" s="496"/>
      <c r="CX33" s="496"/>
      <c r="CY33" s="496"/>
      <c r="CZ33" s="496"/>
      <c r="DA33" s="496"/>
      <c r="DB33" s="496"/>
      <c r="DC33" s="496"/>
      <c r="DD33" s="496"/>
      <c r="DE33" s="496"/>
      <c r="DF33" s="14"/>
      <c r="DG33" s="506" t="s">
        <v>77</v>
      </c>
      <c r="DH33" s="506"/>
      <c r="DI33" s="21"/>
    </row>
    <row r="34" spans="1:113" ht="32.25" customHeight="1" x14ac:dyDescent="0.15">
      <c r="A34" s="2"/>
      <c r="B34" s="5"/>
      <c r="C34" s="507">
        <f>IF(E34="","",1)</f>
        <v>1</v>
      </c>
      <c r="D34" s="507"/>
      <c r="E34" s="508" t="str">
        <f>IF('各会計、関係団体の財政状況及び健全化判断比率'!B7="","",'各会計、関係団体の財政状況及び健全化判断比率'!B7)</f>
        <v>一般会計</v>
      </c>
      <c r="F34" s="508"/>
      <c r="G34" s="508"/>
      <c r="H34" s="508"/>
      <c r="I34" s="508"/>
      <c r="J34" s="508"/>
      <c r="K34" s="508"/>
      <c r="L34" s="508"/>
      <c r="M34" s="508"/>
      <c r="N34" s="508"/>
      <c r="O34" s="508"/>
      <c r="P34" s="508"/>
      <c r="Q34" s="508"/>
      <c r="R34" s="508"/>
      <c r="S34" s="508"/>
      <c r="T34" s="9"/>
      <c r="U34" s="507">
        <f>IF(W34="","",MAX(C34:D43)+1)</f>
        <v>3</v>
      </c>
      <c r="V34" s="507"/>
      <c r="W34" s="508" t="str">
        <f>IF('各会計、関係団体の財政状況及び健全化判断比率'!B28="","",'各会計、関係団体の財政状況及び健全化判断比率'!B28)</f>
        <v>国民健康保険特別会計</v>
      </c>
      <c r="X34" s="508"/>
      <c r="Y34" s="508"/>
      <c r="Z34" s="508"/>
      <c r="AA34" s="508"/>
      <c r="AB34" s="508"/>
      <c r="AC34" s="508"/>
      <c r="AD34" s="508"/>
      <c r="AE34" s="508"/>
      <c r="AF34" s="508"/>
      <c r="AG34" s="508"/>
      <c r="AH34" s="508"/>
      <c r="AI34" s="508"/>
      <c r="AJ34" s="508"/>
      <c r="AK34" s="508"/>
      <c r="AL34" s="9"/>
      <c r="AM34" s="507">
        <f>IF(AO34="","",MAX(C34:D43,U34:V43)+1)</f>
        <v>6</v>
      </c>
      <c r="AN34" s="507"/>
      <c r="AO34" s="508" t="str">
        <f>IF('各会計、関係団体の財政状況及び健全化判断比率'!B31="","",'各会計、関係団体の財政状況及び健全化判断比率'!B31)</f>
        <v>水道事業会計</v>
      </c>
      <c r="AP34" s="508"/>
      <c r="AQ34" s="508"/>
      <c r="AR34" s="508"/>
      <c r="AS34" s="508"/>
      <c r="AT34" s="508"/>
      <c r="AU34" s="508"/>
      <c r="AV34" s="508"/>
      <c r="AW34" s="508"/>
      <c r="AX34" s="508"/>
      <c r="AY34" s="508"/>
      <c r="AZ34" s="508"/>
      <c r="BA34" s="508"/>
      <c r="BB34" s="508"/>
      <c r="BC34" s="508"/>
      <c r="BD34" s="9"/>
      <c r="BE34" s="507">
        <f>IF(BG34="","",MAX(C34:D43,U34:V43,AM34:AN43)+1)</f>
        <v>7</v>
      </c>
      <c r="BF34" s="507"/>
      <c r="BG34" s="508" t="str">
        <f>IF('各会計、関係団体の財政状況及び健全化判断比率'!B32="","",'各会計、関係団体の財政状況及び健全化判断比率'!B32)</f>
        <v>公共下水道事業特別会計</v>
      </c>
      <c r="BH34" s="508"/>
      <c r="BI34" s="508"/>
      <c r="BJ34" s="508"/>
      <c r="BK34" s="508"/>
      <c r="BL34" s="508"/>
      <c r="BM34" s="508"/>
      <c r="BN34" s="508"/>
      <c r="BO34" s="508"/>
      <c r="BP34" s="508"/>
      <c r="BQ34" s="508"/>
      <c r="BR34" s="508"/>
      <c r="BS34" s="508"/>
      <c r="BT34" s="508"/>
      <c r="BU34" s="508"/>
      <c r="BV34" s="9"/>
      <c r="BW34" s="507">
        <f>IF(BY34="","",MAX(C34:D43,U34:V43,AM34:AN43,BE34:BF43)+1)</f>
        <v>9</v>
      </c>
      <c r="BX34" s="507"/>
      <c r="BY34" s="508" t="str">
        <f>IF('各会計、関係団体の財政状況及び健全化判断比率'!B68="","",'各会計、関係団体の財政状況及び健全化判断比率'!B68)</f>
        <v>茨城県市町村総合事務組合(一般会計)</v>
      </c>
      <c r="BZ34" s="508"/>
      <c r="CA34" s="508"/>
      <c r="CB34" s="508"/>
      <c r="CC34" s="508"/>
      <c r="CD34" s="508"/>
      <c r="CE34" s="508"/>
      <c r="CF34" s="508"/>
      <c r="CG34" s="508"/>
      <c r="CH34" s="508"/>
      <c r="CI34" s="508"/>
      <c r="CJ34" s="508"/>
      <c r="CK34" s="508"/>
      <c r="CL34" s="508"/>
      <c r="CM34" s="508"/>
      <c r="CN34" s="9"/>
      <c r="CO34" s="507" t="str">
        <f>IF(CQ34="","",MAX(C34:D43,U34:V43,AM34:AN43,BE34:BF43,BW34:BX43)+1)</f>
        <v/>
      </c>
      <c r="CP34" s="507"/>
      <c r="CQ34" s="508" t="str">
        <f>IF('各会計、関係団体の財政状況及び健全化判断比率'!BS7="","",'各会計、関係団体の財政状況及び健全化判断比率'!BS7)</f>
        <v/>
      </c>
      <c r="CR34" s="508"/>
      <c r="CS34" s="508"/>
      <c r="CT34" s="508"/>
      <c r="CU34" s="508"/>
      <c r="CV34" s="508"/>
      <c r="CW34" s="508"/>
      <c r="CX34" s="508"/>
      <c r="CY34" s="508"/>
      <c r="CZ34" s="508"/>
      <c r="DA34" s="508"/>
      <c r="DB34" s="508"/>
      <c r="DC34" s="508"/>
      <c r="DD34" s="508"/>
      <c r="DE34" s="508"/>
      <c r="DF34" s="8"/>
      <c r="DG34" s="509" t="str">
        <f>IF('各会計、関係団体の財政状況及び健全化判断比率'!BR7="","",'各会計、関係団体の財政状況及び健全化判断比率'!BR7)</f>
        <v/>
      </c>
      <c r="DH34" s="509"/>
      <c r="DI34" s="21"/>
    </row>
    <row r="35" spans="1:113" ht="32.25" customHeight="1" x14ac:dyDescent="0.15">
      <c r="A35" s="2"/>
      <c r="B35" s="5"/>
      <c r="C35" s="507">
        <f t="shared" ref="C35:C43" si="0">IF(E35="","",C34+1)</f>
        <v>2</v>
      </c>
      <c r="D35" s="507"/>
      <c r="E35" s="508" t="str">
        <f>IF('各会計、関係団体の財政状況及び健全化判断比率'!B8="","",'各会計、関係団体の財政状況及び健全化判断比率'!B8)</f>
        <v>市営分譲住宅特別会計</v>
      </c>
      <c r="F35" s="508"/>
      <c r="G35" s="508"/>
      <c r="H35" s="508"/>
      <c r="I35" s="508"/>
      <c r="J35" s="508"/>
      <c r="K35" s="508"/>
      <c r="L35" s="508"/>
      <c r="M35" s="508"/>
      <c r="N35" s="508"/>
      <c r="O35" s="508"/>
      <c r="P35" s="508"/>
      <c r="Q35" s="508"/>
      <c r="R35" s="508"/>
      <c r="S35" s="508"/>
      <c r="T35" s="9"/>
      <c r="U35" s="507">
        <f t="shared" ref="U35:U43" si="1">IF(W35="","",U34+1)</f>
        <v>4</v>
      </c>
      <c r="V35" s="507"/>
      <c r="W35" s="508" t="str">
        <f>IF('各会計、関係団体の財政状況及び健全化判断比率'!B29="","",'各会計、関係団体の財政状況及び健全化判断比率'!B29)</f>
        <v>介護保険特別会計</v>
      </c>
      <c r="X35" s="508"/>
      <c r="Y35" s="508"/>
      <c r="Z35" s="508"/>
      <c r="AA35" s="508"/>
      <c r="AB35" s="508"/>
      <c r="AC35" s="508"/>
      <c r="AD35" s="508"/>
      <c r="AE35" s="508"/>
      <c r="AF35" s="508"/>
      <c r="AG35" s="508"/>
      <c r="AH35" s="508"/>
      <c r="AI35" s="508"/>
      <c r="AJ35" s="508"/>
      <c r="AK35" s="508"/>
      <c r="AL35" s="9"/>
      <c r="AM35" s="507" t="str">
        <f t="shared" ref="AM35:AM43" si="2">IF(AO35="","",AM34+1)</f>
        <v/>
      </c>
      <c r="AN35" s="507"/>
      <c r="AO35" s="508"/>
      <c r="AP35" s="508"/>
      <c r="AQ35" s="508"/>
      <c r="AR35" s="508"/>
      <c r="AS35" s="508"/>
      <c r="AT35" s="508"/>
      <c r="AU35" s="508"/>
      <c r="AV35" s="508"/>
      <c r="AW35" s="508"/>
      <c r="AX35" s="508"/>
      <c r="AY35" s="508"/>
      <c r="AZ35" s="508"/>
      <c r="BA35" s="508"/>
      <c r="BB35" s="508"/>
      <c r="BC35" s="508"/>
      <c r="BD35" s="9"/>
      <c r="BE35" s="507">
        <f t="shared" ref="BE35:BE43" si="3">IF(BG35="","",BE34+1)</f>
        <v>8</v>
      </c>
      <c r="BF35" s="507"/>
      <c r="BG35" s="508" t="str">
        <f>IF('各会計、関係団体の財政状況及び健全化判断比率'!B33="","",'各会計、関係団体の財政状況及び健全化判断比率'!B33)</f>
        <v>農業集落排水事業特別会計</v>
      </c>
      <c r="BH35" s="508"/>
      <c r="BI35" s="508"/>
      <c r="BJ35" s="508"/>
      <c r="BK35" s="508"/>
      <c r="BL35" s="508"/>
      <c r="BM35" s="508"/>
      <c r="BN35" s="508"/>
      <c r="BO35" s="508"/>
      <c r="BP35" s="508"/>
      <c r="BQ35" s="508"/>
      <c r="BR35" s="508"/>
      <c r="BS35" s="508"/>
      <c r="BT35" s="508"/>
      <c r="BU35" s="508"/>
      <c r="BV35" s="9"/>
      <c r="BW35" s="507">
        <f t="shared" ref="BW35:BW43" si="4">IF(BY35="","",BW34+1)</f>
        <v>10</v>
      </c>
      <c r="BX35" s="507"/>
      <c r="BY35" s="508" t="str">
        <f>IF('各会計、関係団体の財政状況及び健全化判断比率'!B69="","",'各会計、関係団体の財政状況及び健全化判断比率'!B69)</f>
        <v>茨城県市町村総合事務組合(県民交通災害共済事業特別会計)</v>
      </c>
      <c r="BZ35" s="508"/>
      <c r="CA35" s="508"/>
      <c r="CB35" s="508"/>
      <c r="CC35" s="508"/>
      <c r="CD35" s="508"/>
      <c r="CE35" s="508"/>
      <c r="CF35" s="508"/>
      <c r="CG35" s="508"/>
      <c r="CH35" s="508"/>
      <c r="CI35" s="508"/>
      <c r="CJ35" s="508"/>
      <c r="CK35" s="508"/>
      <c r="CL35" s="508"/>
      <c r="CM35" s="508"/>
      <c r="CN35" s="9"/>
      <c r="CO35" s="507" t="str">
        <f t="shared" ref="CO35:CO43" si="5">IF(CQ35="","",CO34+1)</f>
        <v/>
      </c>
      <c r="CP35" s="507"/>
      <c r="CQ35" s="508" t="str">
        <f>IF('各会計、関係団体の財政状況及び健全化判断比率'!BS8="","",'各会計、関係団体の財政状況及び健全化判断比率'!BS8)</f>
        <v/>
      </c>
      <c r="CR35" s="508"/>
      <c r="CS35" s="508"/>
      <c r="CT35" s="508"/>
      <c r="CU35" s="508"/>
      <c r="CV35" s="508"/>
      <c r="CW35" s="508"/>
      <c r="CX35" s="508"/>
      <c r="CY35" s="508"/>
      <c r="CZ35" s="508"/>
      <c r="DA35" s="508"/>
      <c r="DB35" s="508"/>
      <c r="DC35" s="508"/>
      <c r="DD35" s="508"/>
      <c r="DE35" s="508"/>
      <c r="DF35" s="8"/>
      <c r="DG35" s="509" t="str">
        <f>IF('各会計、関係団体の財政状況及び健全化判断比率'!BR8="","",'各会計、関係団体の財政状況及び健全化判断比率'!BR8)</f>
        <v/>
      </c>
      <c r="DH35" s="509"/>
      <c r="DI35" s="21"/>
    </row>
    <row r="36" spans="1:113" ht="32.25" customHeight="1" x14ac:dyDescent="0.15">
      <c r="A36" s="2"/>
      <c r="B36" s="5"/>
      <c r="C36" s="507" t="str">
        <f t="shared" si="0"/>
        <v/>
      </c>
      <c r="D36" s="507"/>
      <c r="E36" s="508" t="str">
        <f>IF('各会計、関係団体の財政状況及び健全化判断比率'!B9="","",'各会計、関係団体の財政状況及び健全化判断比率'!B9)</f>
        <v/>
      </c>
      <c r="F36" s="508"/>
      <c r="G36" s="508"/>
      <c r="H36" s="508"/>
      <c r="I36" s="508"/>
      <c r="J36" s="508"/>
      <c r="K36" s="508"/>
      <c r="L36" s="508"/>
      <c r="M36" s="508"/>
      <c r="N36" s="508"/>
      <c r="O36" s="508"/>
      <c r="P36" s="508"/>
      <c r="Q36" s="508"/>
      <c r="R36" s="508"/>
      <c r="S36" s="508"/>
      <c r="T36" s="9"/>
      <c r="U36" s="507">
        <f t="shared" si="1"/>
        <v>5</v>
      </c>
      <c r="V36" s="507"/>
      <c r="W36" s="508" t="str">
        <f>IF('各会計、関係団体の財政状況及び健全化判断比率'!B30="","",'各会計、関係団体の財政状況及び健全化判断比率'!B30)</f>
        <v>後期高齢者医療特別会計</v>
      </c>
      <c r="X36" s="508"/>
      <c r="Y36" s="508"/>
      <c r="Z36" s="508"/>
      <c r="AA36" s="508"/>
      <c r="AB36" s="508"/>
      <c r="AC36" s="508"/>
      <c r="AD36" s="508"/>
      <c r="AE36" s="508"/>
      <c r="AF36" s="508"/>
      <c r="AG36" s="508"/>
      <c r="AH36" s="508"/>
      <c r="AI36" s="508"/>
      <c r="AJ36" s="508"/>
      <c r="AK36" s="508"/>
      <c r="AL36" s="9"/>
      <c r="AM36" s="507" t="str">
        <f t="shared" si="2"/>
        <v/>
      </c>
      <c r="AN36" s="507"/>
      <c r="AO36" s="508"/>
      <c r="AP36" s="508"/>
      <c r="AQ36" s="508"/>
      <c r="AR36" s="508"/>
      <c r="AS36" s="508"/>
      <c r="AT36" s="508"/>
      <c r="AU36" s="508"/>
      <c r="AV36" s="508"/>
      <c r="AW36" s="508"/>
      <c r="AX36" s="508"/>
      <c r="AY36" s="508"/>
      <c r="AZ36" s="508"/>
      <c r="BA36" s="508"/>
      <c r="BB36" s="508"/>
      <c r="BC36" s="508"/>
      <c r="BD36" s="9"/>
      <c r="BE36" s="507" t="str">
        <f t="shared" si="3"/>
        <v/>
      </c>
      <c r="BF36" s="507"/>
      <c r="BG36" s="508"/>
      <c r="BH36" s="508"/>
      <c r="BI36" s="508"/>
      <c r="BJ36" s="508"/>
      <c r="BK36" s="508"/>
      <c r="BL36" s="508"/>
      <c r="BM36" s="508"/>
      <c r="BN36" s="508"/>
      <c r="BO36" s="508"/>
      <c r="BP36" s="508"/>
      <c r="BQ36" s="508"/>
      <c r="BR36" s="508"/>
      <c r="BS36" s="508"/>
      <c r="BT36" s="508"/>
      <c r="BU36" s="508"/>
      <c r="BV36" s="9"/>
      <c r="BW36" s="507">
        <f t="shared" si="4"/>
        <v>11</v>
      </c>
      <c r="BX36" s="507"/>
      <c r="BY36" s="508" t="str">
        <f>IF('各会計、関係団体の財政状況及び健全化判断比率'!B70="","",'各会計、関係団体の財政状況及び健全化判断比率'!B70)</f>
        <v>茨城県租税債権管理機構(一般会計)</v>
      </c>
      <c r="BZ36" s="508"/>
      <c r="CA36" s="508"/>
      <c r="CB36" s="508"/>
      <c r="CC36" s="508"/>
      <c r="CD36" s="508"/>
      <c r="CE36" s="508"/>
      <c r="CF36" s="508"/>
      <c r="CG36" s="508"/>
      <c r="CH36" s="508"/>
      <c r="CI36" s="508"/>
      <c r="CJ36" s="508"/>
      <c r="CK36" s="508"/>
      <c r="CL36" s="508"/>
      <c r="CM36" s="508"/>
      <c r="CN36" s="9"/>
      <c r="CO36" s="507" t="str">
        <f t="shared" si="5"/>
        <v/>
      </c>
      <c r="CP36" s="507"/>
      <c r="CQ36" s="508" t="str">
        <f>IF('各会計、関係団体の財政状況及び健全化判断比率'!BS9="","",'各会計、関係団体の財政状況及び健全化判断比率'!BS9)</f>
        <v/>
      </c>
      <c r="CR36" s="508"/>
      <c r="CS36" s="508"/>
      <c r="CT36" s="508"/>
      <c r="CU36" s="508"/>
      <c r="CV36" s="508"/>
      <c r="CW36" s="508"/>
      <c r="CX36" s="508"/>
      <c r="CY36" s="508"/>
      <c r="CZ36" s="508"/>
      <c r="DA36" s="508"/>
      <c r="DB36" s="508"/>
      <c r="DC36" s="508"/>
      <c r="DD36" s="508"/>
      <c r="DE36" s="508"/>
      <c r="DF36" s="8"/>
      <c r="DG36" s="509" t="str">
        <f>IF('各会計、関係団体の財政状況及び健全化判断比率'!BR9="","",'各会計、関係団体の財政状況及び健全化判断比率'!BR9)</f>
        <v/>
      </c>
      <c r="DH36" s="509"/>
      <c r="DI36" s="21"/>
    </row>
    <row r="37" spans="1:113" ht="32.25" customHeight="1" x14ac:dyDescent="0.15">
      <c r="A37" s="2"/>
      <c r="B37" s="5"/>
      <c r="C37" s="507" t="str">
        <f t="shared" si="0"/>
        <v/>
      </c>
      <c r="D37" s="507"/>
      <c r="E37" s="508" t="str">
        <f>IF('各会計、関係団体の財政状況及び健全化判断比率'!B10="","",'各会計、関係団体の財政状況及び健全化判断比率'!B10)</f>
        <v/>
      </c>
      <c r="F37" s="508"/>
      <c r="G37" s="508"/>
      <c r="H37" s="508"/>
      <c r="I37" s="508"/>
      <c r="J37" s="508"/>
      <c r="K37" s="508"/>
      <c r="L37" s="508"/>
      <c r="M37" s="508"/>
      <c r="N37" s="508"/>
      <c r="O37" s="508"/>
      <c r="P37" s="508"/>
      <c r="Q37" s="508"/>
      <c r="R37" s="508"/>
      <c r="S37" s="508"/>
      <c r="T37" s="9"/>
      <c r="U37" s="507" t="str">
        <f t="shared" si="1"/>
        <v/>
      </c>
      <c r="V37" s="507"/>
      <c r="W37" s="508"/>
      <c r="X37" s="508"/>
      <c r="Y37" s="508"/>
      <c r="Z37" s="508"/>
      <c r="AA37" s="508"/>
      <c r="AB37" s="508"/>
      <c r="AC37" s="508"/>
      <c r="AD37" s="508"/>
      <c r="AE37" s="508"/>
      <c r="AF37" s="508"/>
      <c r="AG37" s="508"/>
      <c r="AH37" s="508"/>
      <c r="AI37" s="508"/>
      <c r="AJ37" s="508"/>
      <c r="AK37" s="508"/>
      <c r="AL37" s="9"/>
      <c r="AM37" s="507" t="str">
        <f t="shared" si="2"/>
        <v/>
      </c>
      <c r="AN37" s="507"/>
      <c r="AO37" s="508"/>
      <c r="AP37" s="508"/>
      <c r="AQ37" s="508"/>
      <c r="AR37" s="508"/>
      <c r="AS37" s="508"/>
      <c r="AT37" s="508"/>
      <c r="AU37" s="508"/>
      <c r="AV37" s="508"/>
      <c r="AW37" s="508"/>
      <c r="AX37" s="508"/>
      <c r="AY37" s="508"/>
      <c r="AZ37" s="508"/>
      <c r="BA37" s="508"/>
      <c r="BB37" s="508"/>
      <c r="BC37" s="508"/>
      <c r="BD37" s="9"/>
      <c r="BE37" s="507" t="str">
        <f t="shared" si="3"/>
        <v/>
      </c>
      <c r="BF37" s="507"/>
      <c r="BG37" s="508"/>
      <c r="BH37" s="508"/>
      <c r="BI37" s="508"/>
      <c r="BJ37" s="508"/>
      <c r="BK37" s="508"/>
      <c r="BL37" s="508"/>
      <c r="BM37" s="508"/>
      <c r="BN37" s="508"/>
      <c r="BO37" s="508"/>
      <c r="BP37" s="508"/>
      <c r="BQ37" s="508"/>
      <c r="BR37" s="508"/>
      <c r="BS37" s="508"/>
      <c r="BT37" s="508"/>
      <c r="BU37" s="508"/>
      <c r="BV37" s="9"/>
      <c r="BW37" s="507">
        <f t="shared" si="4"/>
        <v>12</v>
      </c>
      <c r="BX37" s="507"/>
      <c r="BY37" s="508" t="str">
        <f>IF('各会計、関係団体の財政状況及び健全化判断比率'!B71="","",'各会計、関係団体の財政状況及び健全化判断比率'!B71)</f>
        <v>茨城県後期高齢者医療広域連合(一般会計)</v>
      </c>
      <c r="BZ37" s="508"/>
      <c r="CA37" s="508"/>
      <c r="CB37" s="508"/>
      <c r="CC37" s="508"/>
      <c r="CD37" s="508"/>
      <c r="CE37" s="508"/>
      <c r="CF37" s="508"/>
      <c r="CG37" s="508"/>
      <c r="CH37" s="508"/>
      <c r="CI37" s="508"/>
      <c r="CJ37" s="508"/>
      <c r="CK37" s="508"/>
      <c r="CL37" s="508"/>
      <c r="CM37" s="508"/>
      <c r="CN37" s="9"/>
      <c r="CO37" s="507" t="str">
        <f t="shared" si="5"/>
        <v/>
      </c>
      <c r="CP37" s="507"/>
      <c r="CQ37" s="508" t="str">
        <f>IF('各会計、関係団体の財政状況及び健全化判断比率'!BS10="","",'各会計、関係団体の財政状況及び健全化判断比率'!BS10)</f>
        <v/>
      </c>
      <c r="CR37" s="508"/>
      <c r="CS37" s="508"/>
      <c r="CT37" s="508"/>
      <c r="CU37" s="508"/>
      <c r="CV37" s="508"/>
      <c r="CW37" s="508"/>
      <c r="CX37" s="508"/>
      <c r="CY37" s="508"/>
      <c r="CZ37" s="508"/>
      <c r="DA37" s="508"/>
      <c r="DB37" s="508"/>
      <c r="DC37" s="508"/>
      <c r="DD37" s="508"/>
      <c r="DE37" s="508"/>
      <c r="DF37" s="8"/>
      <c r="DG37" s="509" t="str">
        <f>IF('各会計、関係団体の財政状況及び健全化判断比率'!BR10="","",'各会計、関係団体の財政状況及び健全化判断比率'!BR10)</f>
        <v/>
      </c>
      <c r="DH37" s="509"/>
      <c r="DI37" s="21"/>
    </row>
    <row r="38" spans="1:113" ht="32.25" customHeight="1" x14ac:dyDescent="0.15">
      <c r="A38" s="2"/>
      <c r="B38" s="5"/>
      <c r="C38" s="507" t="str">
        <f t="shared" si="0"/>
        <v/>
      </c>
      <c r="D38" s="507"/>
      <c r="E38" s="508" t="str">
        <f>IF('各会計、関係団体の財政状況及び健全化判断比率'!B11="","",'各会計、関係団体の財政状況及び健全化判断比率'!B11)</f>
        <v/>
      </c>
      <c r="F38" s="508"/>
      <c r="G38" s="508"/>
      <c r="H38" s="508"/>
      <c r="I38" s="508"/>
      <c r="J38" s="508"/>
      <c r="K38" s="508"/>
      <c r="L38" s="508"/>
      <c r="M38" s="508"/>
      <c r="N38" s="508"/>
      <c r="O38" s="508"/>
      <c r="P38" s="508"/>
      <c r="Q38" s="508"/>
      <c r="R38" s="508"/>
      <c r="S38" s="508"/>
      <c r="T38" s="9"/>
      <c r="U38" s="507" t="str">
        <f t="shared" si="1"/>
        <v/>
      </c>
      <c r="V38" s="507"/>
      <c r="W38" s="508"/>
      <c r="X38" s="508"/>
      <c r="Y38" s="508"/>
      <c r="Z38" s="508"/>
      <c r="AA38" s="508"/>
      <c r="AB38" s="508"/>
      <c r="AC38" s="508"/>
      <c r="AD38" s="508"/>
      <c r="AE38" s="508"/>
      <c r="AF38" s="508"/>
      <c r="AG38" s="508"/>
      <c r="AH38" s="508"/>
      <c r="AI38" s="508"/>
      <c r="AJ38" s="508"/>
      <c r="AK38" s="508"/>
      <c r="AL38" s="9"/>
      <c r="AM38" s="507" t="str">
        <f t="shared" si="2"/>
        <v/>
      </c>
      <c r="AN38" s="507"/>
      <c r="AO38" s="508"/>
      <c r="AP38" s="508"/>
      <c r="AQ38" s="508"/>
      <c r="AR38" s="508"/>
      <c r="AS38" s="508"/>
      <c r="AT38" s="508"/>
      <c r="AU38" s="508"/>
      <c r="AV38" s="508"/>
      <c r="AW38" s="508"/>
      <c r="AX38" s="508"/>
      <c r="AY38" s="508"/>
      <c r="AZ38" s="508"/>
      <c r="BA38" s="508"/>
      <c r="BB38" s="508"/>
      <c r="BC38" s="508"/>
      <c r="BD38" s="9"/>
      <c r="BE38" s="507" t="str">
        <f t="shared" si="3"/>
        <v/>
      </c>
      <c r="BF38" s="507"/>
      <c r="BG38" s="508"/>
      <c r="BH38" s="508"/>
      <c r="BI38" s="508"/>
      <c r="BJ38" s="508"/>
      <c r="BK38" s="508"/>
      <c r="BL38" s="508"/>
      <c r="BM38" s="508"/>
      <c r="BN38" s="508"/>
      <c r="BO38" s="508"/>
      <c r="BP38" s="508"/>
      <c r="BQ38" s="508"/>
      <c r="BR38" s="508"/>
      <c r="BS38" s="508"/>
      <c r="BT38" s="508"/>
      <c r="BU38" s="508"/>
      <c r="BV38" s="9"/>
      <c r="BW38" s="507">
        <f t="shared" si="4"/>
        <v>13</v>
      </c>
      <c r="BX38" s="507"/>
      <c r="BY38" s="508" t="str">
        <f>IF('各会計、関係団体の財政状況及び健全化判断比率'!B72="","",'各会計、関係団体の財政状況及び健全化判断比率'!B72)</f>
        <v>茨城県後期高齢者医療広域連合(後期高齢者医療特別会計)</v>
      </c>
      <c r="BZ38" s="508"/>
      <c r="CA38" s="508"/>
      <c r="CB38" s="508"/>
      <c r="CC38" s="508"/>
      <c r="CD38" s="508"/>
      <c r="CE38" s="508"/>
      <c r="CF38" s="508"/>
      <c r="CG38" s="508"/>
      <c r="CH38" s="508"/>
      <c r="CI38" s="508"/>
      <c r="CJ38" s="508"/>
      <c r="CK38" s="508"/>
      <c r="CL38" s="508"/>
      <c r="CM38" s="508"/>
      <c r="CN38" s="9"/>
      <c r="CO38" s="507" t="str">
        <f t="shared" si="5"/>
        <v/>
      </c>
      <c r="CP38" s="507"/>
      <c r="CQ38" s="508" t="str">
        <f>IF('各会計、関係団体の財政状況及び健全化判断比率'!BS11="","",'各会計、関係団体の財政状況及び健全化判断比率'!BS11)</f>
        <v/>
      </c>
      <c r="CR38" s="508"/>
      <c r="CS38" s="508"/>
      <c r="CT38" s="508"/>
      <c r="CU38" s="508"/>
      <c r="CV38" s="508"/>
      <c r="CW38" s="508"/>
      <c r="CX38" s="508"/>
      <c r="CY38" s="508"/>
      <c r="CZ38" s="508"/>
      <c r="DA38" s="508"/>
      <c r="DB38" s="508"/>
      <c r="DC38" s="508"/>
      <c r="DD38" s="508"/>
      <c r="DE38" s="508"/>
      <c r="DF38" s="8"/>
      <c r="DG38" s="509" t="str">
        <f>IF('各会計、関係団体の財政状況及び健全化判断比率'!BR11="","",'各会計、関係団体の財政状況及び健全化判断比率'!BR11)</f>
        <v/>
      </c>
      <c r="DH38" s="509"/>
      <c r="DI38" s="21"/>
    </row>
    <row r="39" spans="1:113" ht="32.25" customHeight="1" x14ac:dyDescent="0.15">
      <c r="A39" s="2"/>
      <c r="B39" s="5"/>
      <c r="C39" s="507" t="str">
        <f t="shared" si="0"/>
        <v/>
      </c>
      <c r="D39" s="507"/>
      <c r="E39" s="508" t="str">
        <f>IF('各会計、関係団体の財政状況及び健全化判断比率'!B12="","",'各会計、関係団体の財政状況及び健全化判断比率'!B12)</f>
        <v/>
      </c>
      <c r="F39" s="508"/>
      <c r="G39" s="508"/>
      <c r="H39" s="508"/>
      <c r="I39" s="508"/>
      <c r="J39" s="508"/>
      <c r="K39" s="508"/>
      <c r="L39" s="508"/>
      <c r="M39" s="508"/>
      <c r="N39" s="508"/>
      <c r="O39" s="508"/>
      <c r="P39" s="508"/>
      <c r="Q39" s="508"/>
      <c r="R39" s="508"/>
      <c r="S39" s="508"/>
      <c r="T39" s="9"/>
      <c r="U39" s="507" t="str">
        <f t="shared" si="1"/>
        <v/>
      </c>
      <c r="V39" s="507"/>
      <c r="W39" s="508"/>
      <c r="X39" s="508"/>
      <c r="Y39" s="508"/>
      <c r="Z39" s="508"/>
      <c r="AA39" s="508"/>
      <c r="AB39" s="508"/>
      <c r="AC39" s="508"/>
      <c r="AD39" s="508"/>
      <c r="AE39" s="508"/>
      <c r="AF39" s="508"/>
      <c r="AG39" s="508"/>
      <c r="AH39" s="508"/>
      <c r="AI39" s="508"/>
      <c r="AJ39" s="508"/>
      <c r="AK39" s="508"/>
      <c r="AL39" s="9"/>
      <c r="AM39" s="507" t="str">
        <f t="shared" si="2"/>
        <v/>
      </c>
      <c r="AN39" s="507"/>
      <c r="AO39" s="508"/>
      <c r="AP39" s="508"/>
      <c r="AQ39" s="508"/>
      <c r="AR39" s="508"/>
      <c r="AS39" s="508"/>
      <c r="AT39" s="508"/>
      <c r="AU39" s="508"/>
      <c r="AV39" s="508"/>
      <c r="AW39" s="508"/>
      <c r="AX39" s="508"/>
      <c r="AY39" s="508"/>
      <c r="AZ39" s="508"/>
      <c r="BA39" s="508"/>
      <c r="BB39" s="508"/>
      <c r="BC39" s="508"/>
      <c r="BD39" s="9"/>
      <c r="BE39" s="507" t="str">
        <f t="shared" si="3"/>
        <v/>
      </c>
      <c r="BF39" s="507"/>
      <c r="BG39" s="508"/>
      <c r="BH39" s="508"/>
      <c r="BI39" s="508"/>
      <c r="BJ39" s="508"/>
      <c r="BK39" s="508"/>
      <c r="BL39" s="508"/>
      <c r="BM39" s="508"/>
      <c r="BN39" s="508"/>
      <c r="BO39" s="508"/>
      <c r="BP39" s="508"/>
      <c r="BQ39" s="508"/>
      <c r="BR39" s="508"/>
      <c r="BS39" s="508"/>
      <c r="BT39" s="508"/>
      <c r="BU39" s="508"/>
      <c r="BV39" s="9"/>
      <c r="BW39" s="507">
        <f t="shared" si="4"/>
        <v>14</v>
      </c>
      <c r="BX39" s="507"/>
      <c r="BY39" s="508" t="str">
        <f>IF('各会計、関係団体の財政状況及び健全化判断比率'!B73="","",'各会計、関係団体の財政状況及び健全化判断比率'!B73)</f>
        <v>常総衛生組合(一般会計)</v>
      </c>
      <c r="BZ39" s="508"/>
      <c r="CA39" s="508"/>
      <c r="CB39" s="508"/>
      <c r="CC39" s="508"/>
      <c r="CD39" s="508"/>
      <c r="CE39" s="508"/>
      <c r="CF39" s="508"/>
      <c r="CG39" s="508"/>
      <c r="CH39" s="508"/>
      <c r="CI39" s="508"/>
      <c r="CJ39" s="508"/>
      <c r="CK39" s="508"/>
      <c r="CL39" s="508"/>
      <c r="CM39" s="508"/>
      <c r="CN39" s="9"/>
      <c r="CO39" s="507" t="str">
        <f t="shared" si="5"/>
        <v/>
      </c>
      <c r="CP39" s="507"/>
      <c r="CQ39" s="508" t="str">
        <f>IF('各会計、関係団体の財政状況及び健全化判断比率'!BS12="","",'各会計、関係団体の財政状況及び健全化判断比率'!BS12)</f>
        <v/>
      </c>
      <c r="CR39" s="508"/>
      <c r="CS39" s="508"/>
      <c r="CT39" s="508"/>
      <c r="CU39" s="508"/>
      <c r="CV39" s="508"/>
      <c r="CW39" s="508"/>
      <c r="CX39" s="508"/>
      <c r="CY39" s="508"/>
      <c r="CZ39" s="508"/>
      <c r="DA39" s="508"/>
      <c r="DB39" s="508"/>
      <c r="DC39" s="508"/>
      <c r="DD39" s="508"/>
      <c r="DE39" s="508"/>
      <c r="DF39" s="8"/>
      <c r="DG39" s="509" t="str">
        <f>IF('各会計、関係団体の財政状況及び健全化判断比率'!BR12="","",'各会計、関係団体の財政状況及び健全化判断比率'!BR12)</f>
        <v/>
      </c>
      <c r="DH39" s="509"/>
      <c r="DI39" s="21"/>
    </row>
    <row r="40" spans="1:113" ht="32.25" customHeight="1" x14ac:dyDescent="0.15">
      <c r="A40" s="2"/>
      <c r="B40" s="5"/>
      <c r="C40" s="507" t="str">
        <f t="shared" si="0"/>
        <v/>
      </c>
      <c r="D40" s="507"/>
      <c r="E40" s="508" t="str">
        <f>IF('各会計、関係団体の財政状況及び健全化判断比率'!B13="","",'各会計、関係団体の財政状況及び健全化判断比率'!B13)</f>
        <v/>
      </c>
      <c r="F40" s="508"/>
      <c r="G40" s="508"/>
      <c r="H40" s="508"/>
      <c r="I40" s="508"/>
      <c r="J40" s="508"/>
      <c r="K40" s="508"/>
      <c r="L40" s="508"/>
      <c r="M40" s="508"/>
      <c r="N40" s="508"/>
      <c r="O40" s="508"/>
      <c r="P40" s="508"/>
      <c r="Q40" s="508"/>
      <c r="R40" s="508"/>
      <c r="S40" s="508"/>
      <c r="T40" s="9"/>
      <c r="U40" s="507" t="str">
        <f t="shared" si="1"/>
        <v/>
      </c>
      <c r="V40" s="507"/>
      <c r="W40" s="508"/>
      <c r="X40" s="508"/>
      <c r="Y40" s="508"/>
      <c r="Z40" s="508"/>
      <c r="AA40" s="508"/>
      <c r="AB40" s="508"/>
      <c r="AC40" s="508"/>
      <c r="AD40" s="508"/>
      <c r="AE40" s="508"/>
      <c r="AF40" s="508"/>
      <c r="AG40" s="508"/>
      <c r="AH40" s="508"/>
      <c r="AI40" s="508"/>
      <c r="AJ40" s="508"/>
      <c r="AK40" s="508"/>
      <c r="AL40" s="9"/>
      <c r="AM40" s="507" t="str">
        <f t="shared" si="2"/>
        <v/>
      </c>
      <c r="AN40" s="507"/>
      <c r="AO40" s="508"/>
      <c r="AP40" s="508"/>
      <c r="AQ40" s="508"/>
      <c r="AR40" s="508"/>
      <c r="AS40" s="508"/>
      <c r="AT40" s="508"/>
      <c r="AU40" s="508"/>
      <c r="AV40" s="508"/>
      <c r="AW40" s="508"/>
      <c r="AX40" s="508"/>
      <c r="AY40" s="508"/>
      <c r="AZ40" s="508"/>
      <c r="BA40" s="508"/>
      <c r="BB40" s="508"/>
      <c r="BC40" s="508"/>
      <c r="BD40" s="9"/>
      <c r="BE40" s="507" t="str">
        <f t="shared" si="3"/>
        <v/>
      </c>
      <c r="BF40" s="507"/>
      <c r="BG40" s="508"/>
      <c r="BH40" s="508"/>
      <c r="BI40" s="508"/>
      <c r="BJ40" s="508"/>
      <c r="BK40" s="508"/>
      <c r="BL40" s="508"/>
      <c r="BM40" s="508"/>
      <c r="BN40" s="508"/>
      <c r="BO40" s="508"/>
      <c r="BP40" s="508"/>
      <c r="BQ40" s="508"/>
      <c r="BR40" s="508"/>
      <c r="BS40" s="508"/>
      <c r="BT40" s="508"/>
      <c r="BU40" s="508"/>
      <c r="BV40" s="9"/>
      <c r="BW40" s="507">
        <f t="shared" si="4"/>
        <v>15</v>
      </c>
      <c r="BX40" s="507"/>
      <c r="BY40" s="508" t="str">
        <f>IF('各会計、関係団体の財政状況及び健全化判断比率'!B74="","",'各会計、関係団体の財政状況及び健全化判断比率'!B74)</f>
        <v>取手市外２市火葬場組合(一般会計)</v>
      </c>
      <c r="BZ40" s="508"/>
      <c r="CA40" s="508"/>
      <c r="CB40" s="508"/>
      <c r="CC40" s="508"/>
      <c r="CD40" s="508"/>
      <c r="CE40" s="508"/>
      <c r="CF40" s="508"/>
      <c r="CG40" s="508"/>
      <c r="CH40" s="508"/>
      <c r="CI40" s="508"/>
      <c r="CJ40" s="508"/>
      <c r="CK40" s="508"/>
      <c r="CL40" s="508"/>
      <c r="CM40" s="508"/>
      <c r="CN40" s="9"/>
      <c r="CO40" s="507" t="str">
        <f t="shared" si="5"/>
        <v/>
      </c>
      <c r="CP40" s="507"/>
      <c r="CQ40" s="508" t="str">
        <f>IF('各会計、関係団体の財政状況及び健全化判断比率'!BS13="","",'各会計、関係団体の財政状況及び健全化判断比率'!BS13)</f>
        <v/>
      </c>
      <c r="CR40" s="508"/>
      <c r="CS40" s="508"/>
      <c r="CT40" s="508"/>
      <c r="CU40" s="508"/>
      <c r="CV40" s="508"/>
      <c r="CW40" s="508"/>
      <c r="CX40" s="508"/>
      <c r="CY40" s="508"/>
      <c r="CZ40" s="508"/>
      <c r="DA40" s="508"/>
      <c r="DB40" s="508"/>
      <c r="DC40" s="508"/>
      <c r="DD40" s="508"/>
      <c r="DE40" s="508"/>
      <c r="DF40" s="8"/>
      <c r="DG40" s="509" t="str">
        <f>IF('各会計、関係団体の財政状況及び健全化判断比率'!BR13="","",'各会計、関係団体の財政状況及び健全化判断比率'!BR13)</f>
        <v/>
      </c>
      <c r="DH40" s="509"/>
      <c r="DI40" s="21"/>
    </row>
    <row r="41" spans="1:113" ht="32.25" customHeight="1" x14ac:dyDescent="0.15">
      <c r="A41" s="2"/>
      <c r="B41" s="5"/>
      <c r="C41" s="507" t="str">
        <f t="shared" si="0"/>
        <v/>
      </c>
      <c r="D41" s="507"/>
      <c r="E41" s="508" t="str">
        <f>IF('各会計、関係団体の財政状況及び健全化判断比率'!B14="","",'各会計、関係団体の財政状況及び健全化判断比率'!B14)</f>
        <v/>
      </c>
      <c r="F41" s="508"/>
      <c r="G41" s="508"/>
      <c r="H41" s="508"/>
      <c r="I41" s="508"/>
      <c r="J41" s="508"/>
      <c r="K41" s="508"/>
      <c r="L41" s="508"/>
      <c r="M41" s="508"/>
      <c r="N41" s="508"/>
      <c r="O41" s="508"/>
      <c r="P41" s="508"/>
      <c r="Q41" s="508"/>
      <c r="R41" s="508"/>
      <c r="S41" s="508"/>
      <c r="T41" s="9"/>
      <c r="U41" s="507" t="str">
        <f t="shared" si="1"/>
        <v/>
      </c>
      <c r="V41" s="507"/>
      <c r="W41" s="508"/>
      <c r="X41" s="508"/>
      <c r="Y41" s="508"/>
      <c r="Z41" s="508"/>
      <c r="AA41" s="508"/>
      <c r="AB41" s="508"/>
      <c r="AC41" s="508"/>
      <c r="AD41" s="508"/>
      <c r="AE41" s="508"/>
      <c r="AF41" s="508"/>
      <c r="AG41" s="508"/>
      <c r="AH41" s="508"/>
      <c r="AI41" s="508"/>
      <c r="AJ41" s="508"/>
      <c r="AK41" s="508"/>
      <c r="AL41" s="9"/>
      <c r="AM41" s="507" t="str">
        <f t="shared" si="2"/>
        <v/>
      </c>
      <c r="AN41" s="507"/>
      <c r="AO41" s="508"/>
      <c r="AP41" s="508"/>
      <c r="AQ41" s="508"/>
      <c r="AR41" s="508"/>
      <c r="AS41" s="508"/>
      <c r="AT41" s="508"/>
      <c r="AU41" s="508"/>
      <c r="AV41" s="508"/>
      <c r="AW41" s="508"/>
      <c r="AX41" s="508"/>
      <c r="AY41" s="508"/>
      <c r="AZ41" s="508"/>
      <c r="BA41" s="508"/>
      <c r="BB41" s="508"/>
      <c r="BC41" s="508"/>
      <c r="BD41" s="9"/>
      <c r="BE41" s="507" t="str">
        <f t="shared" si="3"/>
        <v/>
      </c>
      <c r="BF41" s="507"/>
      <c r="BG41" s="508"/>
      <c r="BH41" s="508"/>
      <c r="BI41" s="508"/>
      <c r="BJ41" s="508"/>
      <c r="BK41" s="508"/>
      <c r="BL41" s="508"/>
      <c r="BM41" s="508"/>
      <c r="BN41" s="508"/>
      <c r="BO41" s="508"/>
      <c r="BP41" s="508"/>
      <c r="BQ41" s="508"/>
      <c r="BR41" s="508"/>
      <c r="BS41" s="508"/>
      <c r="BT41" s="508"/>
      <c r="BU41" s="508"/>
      <c r="BV41" s="9"/>
      <c r="BW41" s="507">
        <f t="shared" si="4"/>
        <v>16</v>
      </c>
      <c r="BX41" s="507"/>
      <c r="BY41" s="508" t="str">
        <f>IF('各会計、関係団体の財政状況及び健全化判断比率'!B75="","",'各会計、関係団体の財政状況及び健全化判断比率'!B75)</f>
        <v>常総広域市町村圏事務組合(一般会計)</v>
      </c>
      <c r="BZ41" s="508"/>
      <c r="CA41" s="508"/>
      <c r="CB41" s="508"/>
      <c r="CC41" s="508"/>
      <c r="CD41" s="508"/>
      <c r="CE41" s="508"/>
      <c r="CF41" s="508"/>
      <c r="CG41" s="508"/>
      <c r="CH41" s="508"/>
      <c r="CI41" s="508"/>
      <c r="CJ41" s="508"/>
      <c r="CK41" s="508"/>
      <c r="CL41" s="508"/>
      <c r="CM41" s="508"/>
      <c r="CN41" s="9"/>
      <c r="CO41" s="507" t="str">
        <f t="shared" si="5"/>
        <v/>
      </c>
      <c r="CP41" s="507"/>
      <c r="CQ41" s="508" t="str">
        <f>IF('各会計、関係団体の財政状況及び健全化判断比率'!BS14="","",'各会計、関係団体の財政状況及び健全化判断比率'!BS14)</f>
        <v/>
      </c>
      <c r="CR41" s="508"/>
      <c r="CS41" s="508"/>
      <c r="CT41" s="508"/>
      <c r="CU41" s="508"/>
      <c r="CV41" s="508"/>
      <c r="CW41" s="508"/>
      <c r="CX41" s="508"/>
      <c r="CY41" s="508"/>
      <c r="CZ41" s="508"/>
      <c r="DA41" s="508"/>
      <c r="DB41" s="508"/>
      <c r="DC41" s="508"/>
      <c r="DD41" s="508"/>
      <c r="DE41" s="508"/>
      <c r="DF41" s="8"/>
      <c r="DG41" s="509" t="str">
        <f>IF('各会計、関係団体の財政状況及び健全化判断比率'!BR14="","",'各会計、関係団体の財政状況及び健全化判断比率'!BR14)</f>
        <v/>
      </c>
      <c r="DH41" s="509"/>
      <c r="DI41" s="21"/>
    </row>
    <row r="42" spans="1:113" ht="32.25" customHeight="1" x14ac:dyDescent="0.15">
      <c r="B42" s="5"/>
      <c r="C42" s="507" t="str">
        <f t="shared" si="0"/>
        <v/>
      </c>
      <c r="D42" s="507"/>
      <c r="E42" s="508" t="str">
        <f>IF('各会計、関係団体の財政状況及び健全化判断比率'!B15="","",'各会計、関係団体の財政状況及び健全化判断比率'!B15)</f>
        <v/>
      </c>
      <c r="F42" s="508"/>
      <c r="G42" s="508"/>
      <c r="H42" s="508"/>
      <c r="I42" s="508"/>
      <c r="J42" s="508"/>
      <c r="K42" s="508"/>
      <c r="L42" s="508"/>
      <c r="M42" s="508"/>
      <c r="N42" s="508"/>
      <c r="O42" s="508"/>
      <c r="P42" s="508"/>
      <c r="Q42" s="508"/>
      <c r="R42" s="508"/>
      <c r="S42" s="508"/>
      <c r="T42" s="9"/>
      <c r="U42" s="507" t="str">
        <f t="shared" si="1"/>
        <v/>
      </c>
      <c r="V42" s="507"/>
      <c r="W42" s="508"/>
      <c r="X42" s="508"/>
      <c r="Y42" s="508"/>
      <c r="Z42" s="508"/>
      <c r="AA42" s="508"/>
      <c r="AB42" s="508"/>
      <c r="AC42" s="508"/>
      <c r="AD42" s="508"/>
      <c r="AE42" s="508"/>
      <c r="AF42" s="508"/>
      <c r="AG42" s="508"/>
      <c r="AH42" s="508"/>
      <c r="AI42" s="508"/>
      <c r="AJ42" s="508"/>
      <c r="AK42" s="508"/>
      <c r="AL42" s="9"/>
      <c r="AM42" s="507" t="str">
        <f t="shared" si="2"/>
        <v/>
      </c>
      <c r="AN42" s="507"/>
      <c r="AO42" s="508"/>
      <c r="AP42" s="508"/>
      <c r="AQ42" s="508"/>
      <c r="AR42" s="508"/>
      <c r="AS42" s="508"/>
      <c r="AT42" s="508"/>
      <c r="AU42" s="508"/>
      <c r="AV42" s="508"/>
      <c r="AW42" s="508"/>
      <c r="AX42" s="508"/>
      <c r="AY42" s="508"/>
      <c r="AZ42" s="508"/>
      <c r="BA42" s="508"/>
      <c r="BB42" s="508"/>
      <c r="BC42" s="508"/>
      <c r="BD42" s="9"/>
      <c r="BE42" s="507" t="str">
        <f t="shared" si="3"/>
        <v/>
      </c>
      <c r="BF42" s="507"/>
      <c r="BG42" s="508"/>
      <c r="BH42" s="508"/>
      <c r="BI42" s="508"/>
      <c r="BJ42" s="508"/>
      <c r="BK42" s="508"/>
      <c r="BL42" s="508"/>
      <c r="BM42" s="508"/>
      <c r="BN42" s="508"/>
      <c r="BO42" s="508"/>
      <c r="BP42" s="508"/>
      <c r="BQ42" s="508"/>
      <c r="BR42" s="508"/>
      <c r="BS42" s="508"/>
      <c r="BT42" s="508"/>
      <c r="BU42" s="508"/>
      <c r="BV42" s="9"/>
      <c r="BW42" s="507">
        <f t="shared" si="4"/>
        <v>17</v>
      </c>
      <c r="BX42" s="507"/>
      <c r="BY42" s="508" t="str">
        <f>IF('各会計、関係団体の財政状況及び健全化判断比率'!B76="","",'各会計、関係団体の財政状況及び健全化判断比率'!B76)</f>
        <v>取手地方広域下水道組合(一般会計)</v>
      </c>
      <c r="BZ42" s="508"/>
      <c r="CA42" s="508"/>
      <c r="CB42" s="508"/>
      <c r="CC42" s="508"/>
      <c r="CD42" s="508"/>
      <c r="CE42" s="508"/>
      <c r="CF42" s="508"/>
      <c r="CG42" s="508"/>
      <c r="CH42" s="508"/>
      <c r="CI42" s="508"/>
      <c r="CJ42" s="508"/>
      <c r="CK42" s="508"/>
      <c r="CL42" s="508"/>
      <c r="CM42" s="508"/>
      <c r="CN42" s="9"/>
      <c r="CO42" s="507" t="str">
        <f t="shared" si="5"/>
        <v/>
      </c>
      <c r="CP42" s="507"/>
      <c r="CQ42" s="508" t="str">
        <f>IF('各会計、関係団体の財政状況及び健全化判断比率'!BS15="","",'各会計、関係団体の財政状況及び健全化判断比率'!BS15)</f>
        <v/>
      </c>
      <c r="CR42" s="508"/>
      <c r="CS42" s="508"/>
      <c r="CT42" s="508"/>
      <c r="CU42" s="508"/>
      <c r="CV42" s="508"/>
      <c r="CW42" s="508"/>
      <c r="CX42" s="508"/>
      <c r="CY42" s="508"/>
      <c r="CZ42" s="508"/>
      <c r="DA42" s="508"/>
      <c r="DB42" s="508"/>
      <c r="DC42" s="508"/>
      <c r="DD42" s="508"/>
      <c r="DE42" s="508"/>
      <c r="DF42" s="8"/>
      <c r="DG42" s="509" t="str">
        <f>IF('各会計、関係団体の財政状況及び健全化判断比率'!BR15="","",'各会計、関係団体の財政状況及び健全化判断比率'!BR15)</f>
        <v/>
      </c>
      <c r="DH42" s="509"/>
      <c r="DI42" s="21"/>
    </row>
    <row r="43" spans="1:113" ht="32.25" customHeight="1" x14ac:dyDescent="0.15">
      <c r="B43" s="5"/>
      <c r="C43" s="507" t="str">
        <f t="shared" si="0"/>
        <v/>
      </c>
      <c r="D43" s="507"/>
      <c r="E43" s="508" t="str">
        <f>IF('各会計、関係団体の財政状況及び健全化判断比率'!B16="","",'各会計、関係団体の財政状況及び健全化判断比率'!B16)</f>
        <v/>
      </c>
      <c r="F43" s="508"/>
      <c r="G43" s="508"/>
      <c r="H43" s="508"/>
      <c r="I43" s="508"/>
      <c r="J43" s="508"/>
      <c r="K43" s="508"/>
      <c r="L43" s="508"/>
      <c r="M43" s="508"/>
      <c r="N43" s="508"/>
      <c r="O43" s="508"/>
      <c r="P43" s="508"/>
      <c r="Q43" s="508"/>
      <c r="R43" s="508"/>
      <c r="S43" s="508"/>
      <c r="T43" s="9"/>
      <c r="U43" s="507" t="str">
        <f t="shared" si="1"/>
        <v/>
      </c>
      <c r="V43" s="507"/>
      <c r="W43" s="508"/>
      <c r="X43" s="508"/>
      <c r="Y43" s="508"/>
      <c r="Z43" s="508"/>
      <c r="AA43" s="508"/>
      <c r="AB43" s="508"/>
      <c r="AC43" s="508"/>
      <c r="AD43" s="508"/>
      <c r="AE43" s="508"/>
      <c r="AF43" s="508"/>
      <c r="AG43" s="508"/>
      <c r="AH43" s="508"/>
      <c r="AI43" s="508"/>
      <c r="AJ43" s="508"/>
      <c r="AK43" s="508"/>
      <c r="AL43" s="9"/>
      <c r="AM43" s="507" t="str">
        <f t="shared" si="2"/>
        <v/>
      </c>
      <c r="AN43" s="507"/>
      <c r="AO43" s="508"/>
      <c r="AP43" s="508"/>
      <c r="AQ43" s="508"/>
      <c r="AR43" s="508"/>
      <c r="AS43" s="508"/>
      <c r="AT43" s="508"/>
      <c r="AU43" s="508"/>
      <c r="AV43" s="508"/>
      <c r="AW43" s="508"/>
      <c r="AX43" s="508"/>
      <c r="AY43" s="508"/>
      <c r="AZ43" s="508"/>
      <c r="BA43" s="508"/>
      <c r="BB43" s="508"/>
      <c r="BC43" s="508"/>
      <c r="BD43" s="9"/>
      <c r="BE43" s="507" t="str">
        <f t="shared" si="3"/>
        <v/>
      </c>
      <c r="BF43" s="507"/>
      <c r="BG43" s="508"/>
      <c r="BH43" s="508"/>
      <c r="BI43" s="508"/>
      <c r="BJ43" s="508"/>
      <c r="BK43" s="508"/>
      <c r="BL43" s="508"/>
      <c r="BM43" s="508"/>
      <c r="BN43" s="508"/>
      <c r="BO43" s="508"/>
      <c r="BP43" s="508"/>
      <c r="BQ43" s="508"/>
      <c r="BR43" s="508"/>
      <c r="BS43" s="508"/>
      <c r="BT43" s="508"/>
      <c r="BU43" s="508"/>
      <c r="BV43" s="9"/>
      <c r="BW43" s="507">
        <f t="shared" si="4"/>
        <v>18</v>
      </c>
      <c r="BX43" s="507"/>
      <c r="BY43" s="508" t="str">
        <f>IF('各会計、関係団体の財政状況及び健全化判断比率'!B77="","",'各会計、関係団体の財政状況及び健全化判断比率'!B77)</f>
        <v>利根川水系県南水防事務組合(一般会計)</v>
      </c>
      <c r="BZ43" s="508"/>
      <c r="CA43" s="508"/>
      <c r="CB43" s="508"/>
      <c r="CC43" s="508"/>
      <c r="CD43" s="508"/>
      <c r="CE43" s="508"/>
      <c r="CF43" s="508"/>
      <c r="CG43" s="508"/>
      <c r="CH43" s="508"/>
      <c r="CI43" s="508"/>
      <c r="CJ43" s="508"/>
      <c r="CK43" s="508"/>
      <c r="CL43" s="508"/>
      <c r="CM43" s="508"/>
      <c r="CN43" s="9"/>
      <c r="CO43" s="507" t="str">
        <f t="shared" si="5"/>
        <v/>
      </c>
      <c r="CP43" s="507"/>
      <c r="CQ43" s="508" t="str">
        <f>IF('各会計、関係団体の財政状況及び健全化判断比率'!BS16="","",'各会計、関係団体の財政状況及び健全化判断比率'!BS16)</f>
        <v/>
      </c>
      <c r="CR43" s="508"/>
      <c r="CS43" s="508"/>
      <c r="CT43" s="508"/>
      <c r="CU43" s="508"/>
      <c r="CV43" s="508"/>
      <c r="CW43" s="508"/>
      <c r="CX43" s="508"/>
      <c r="CY43" s="508"/>
      <c r="CZ43" s="508"/>
      <c r="DA43" s="508"/>
      <c r="DB43" s="508"/>
      <c r="DC43" s="508"/>
      <c r="DD43" s="508"/>
      <c r="DE43" s="508"/>
      <c r="DF43" s="8"/>
      <c r="DG43" s="509" t="str">
        <f>IF('各会計、関係団体の財政状況及び健全化判断比率'!BR16="","",'各会計、関係団体の財政状況及び健全化判断比率'!BR16)</f>
        <v/>
      </c>
      <c r="DH43" s="50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289</v>
      </c>
      <c r="E46" s="1" t="s">
        <v>290</v>
      </c>
    </row>
    <row r="47" spans="1:113" x14ac:dyDescent="0.15">
      <c r="E47" s="1" t="s">
        <v>293</v>
      </c>
    </row>
    <row r="48" spans="1:113" x14ac:dyDescent="0.15">
      <c r="E48" s="1" t="s">
        <v>295</v>
      </c>
    </row>
    <row r="49" spans="5:5" x14ac:dyDescent="0.15">
      <c r="E49" s="1" t="s">
        <v>296</v>
      </c>
    </row>
    <row r="50" spans="5:5" x14ac:dyDescent="0.15">
      <c r="E50" s="1" t="s">
        <v>198</v>
      </c>
    </row>
    <row r="51" spans="5:5" x14ac:dyDescent="0.15">
      <c r="E51" s="1" t="s">
        <v>299</v>
      </c>
    </row>
    <row r="52" spans="5:5" x14ac:dyDescent="0.15">
      <c r="E52" s="1" t="s">
        <v>301</v>
      </c>
    </row>
    <row r="53" spans="5:5" x14ac:dyDescent="0.15"/>
    <row r="54" spans="5:5" x14ac:dyDescent="0.15"/>
    <row r="55" spans="5:5" x14ac:dyDescent="0.15"/>
    <row r="56" spans="5:5" x14ac:dyDescent="0.15"/>
  </sheetData>
  <sheetProtection algorithmName="SHA-512" hashValue="bZtdCMTBg0pv8wp0uti/lWtuLOTyomCagvHeNrh+azeeXR9qdG7JlnFoo01AEXMmyCgC0SB5NB1J/vC67zi9WQ==" saltValue="dTOWSD5sMs3n84TKA7t2Q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14</v>
      </c>
      <c r="F33" s="213" t="s">
        <v>521</v>
      </c>
      <c r="G33" s="218" t="s">
        <v>374</v>
      </c>
      <c r="H33" s="218" t="s">
        <v>220</v>
      </c>
      <c r="I33" s="218" t="s">
        <v>437</v>
      </c>
      <c r="J33" s="222" t="s">
        <v>522</v>
      </c>
      <c r="K33" s="203"/>
      <c r="L33" s="203"/>
      <c r="M33" s="203"/>
      <c r="N33" s="203"/>
      <c r="O33" s="203"/>
      <c r="P33" s="203"/>
    </row>
    <row r="34" spans="1:16" ht="39" customHeight="1" x14ac:dyDescent="0.15">
      <c r="A34" s="203"/>
      <c r="B34" s="205"/>
      <c r="C34" s="1072" t="s">
        <v>452</v>
      </c>
      <c r="D34" s="1072"/>
      <c r="E34" s="1073"/>
      <c r="F34" s="214">
        <v>14.98</v>
      </c>
      <c r="G34" s="219">
        <v>14.88</v>
      </c>
      <c r="H34" s="219">
        <v>13.34</v>
      </c>
      <c r="I34" s="219">
        <v>12.06</v>
      </c>
      <c r="J34" s="223">
        <v>9.69</v>
      </c>
      <c r="K34" s="203"/>
      <c r="L34" s="203"/>
      <c r="M34" s="203"/>
      <c r="N34" s="203"/>
      <c r="O34" s="203"/>
      <c r="P34" s="203"/>
    </row>
    <row r="35" spans="1:16" ht="39" customHeight="1" x14ac:dyDescent="0.15">
      <c r="A35" s="203"/>
      <c r="B35" s="206"/>
      <c r="C35" s="1074" t="s">
        <v>443</v>
      </c>
      <c r="D35" s="1074"/>
      <c r="E35" s="1075"/>
      <c r="F35" s="215">
        <v>3.92</v>
      </c>
      <c r="G35" s="220">
        <v>3.71</v>
      </c>
      <c r="H35" s="220">
        <v>5.74</v>
      </c>
      <c r="I35" s="220">
        <v>5.1100000000000003</v>
      </c>
      <c r="J35" s="224">
        <v>4.01</v>
      </c>
      <c r="K35" s="203"/>
      <c r="L35" s="203"/>
      <c r="M35" s="203"/>
      <c r="N35" s="203"/>
      <c r="O35" s="203"/>
      <c r="P35" s="203"/>
    </row>
    <row r="36" spans="1:16" ht="39" customHeight="1" x14ac:dyDescent="0.15">
      <c r="A36" s="203"/>
      <c r="B36" s="206"/>
      <c r="C36" s="1074" t="s">
        <v>224</v>
      </c>
      <c r="D36" s="1074"/>
      <c r="E36" s="1075"/>
      <c r="F36" s="215">
        <v>0</v>
      </c>
      <c r="G36" s="220">
        <v>0.01</v>
      </c>
      <c r="H36" s="220">
        <v>0.01</v>
      </c>
      <c r="I36" s="220">
        <v>1.49</v>
      </c>
      <c r="J36" s="224">
        <v>1.34</v>
      </c>
      <c r="K36" s="203"/>
      <c r="L36" s="203"/>
      <c r="M36" s="203"/>
      <c r="N36" s="203"/>
      <c r="O36" s="203"/>
      <c r="P36" s="203"/>
    </row>
    <row r="37" spans="1:16" ht="39" customHeight="1" x14ac:dyDescent="0.15">
      <c r="A37" s="203"/>
      <c r="B37" s="206"/>
      <c r="C37" s="1074" t="s">
        <v>453</v>
      </c>
      <c r="D37" s="1074"/>
      <c r="E37" s="1075"/>
      <c r="F37" s="215">
        <v>0.59</v>
      </c>
      <c r="G37" s="220">
        <v>0.33</v>
      </c>
      <c r="H37" s="220">
        <v>0.48</v>
      </c>
      <c r="I37" s="220">
        <v>0.64</v>
      </c>
      <c r="J37" s="224">
        <v>0.59</v>
      </c>
      <c r="K37" s="203"/>
      <c r="L37" s="203"/>
      <c r="M37" s="203"/>
      <c r="N37" s="203"/>
      <c r="O37" s="203"/>
      <c r="P37" s="203"/>
    </row>
    <row r="38" spans="1:16" ht="39" customHeight="1" x14ac:dyDescent="0.15">
      <c r="A38" s="203"/>
      <c r="B38" s="206"/>
      <c r="C38" s="1074" t="s">
        <v>237</v>
      </c>
      <c r="D38" s="1074"/>
      <c r="E38" s="1075"/>
      <c r="F38" s="215">
        <v>1.59</v>
      </c>
      <c r="G38" s="220">
        <v>2.21</v>
      </c>
      <c r="H38" s="220">
        <v>1.87</v>
      </c>
      <c r="I38" s="220">
        <v>1.74</v>
      </c>
      <c r="J38" s="224">
        <v>0.28999999999999998</v>
      </c>
      <c r="K38" s="203"/>
      <c r="L38" s="203"/>
      <c r="M38" s="203"/>
      <c r="N38" s="203"/>
      <c r="O38" s="203"/>
      <c r="P38" s="203"/>
    </row>
    <row r="39" spans="1:16" ht="39" customHeight="1" x14ac:dyDescent="0.15">
      <c r="A39" s="203"/>
      <c r="B39" s="206"/>
      <c r="C39" s="1074" t="s">
        <v>454</v>
      </c>
      <c r="D39" s="1074"/>
      <c r="E39" s="1075"/>
      <c r="F39" s="215">
        <v>0.26</v>
      </c>
      <c r="G39" s="220">
        <v>0.17</v>
      </c>
      <c r="H39" s="220">
        <v>0.23</v>
      </c>
      <c r="I39" s="220">
        <v>0.24</v>
      </c>
      <c r="J39" s="224">
        <v>0.09</v>
      </c>
      <c r="K39" s="203"/>
      <c r="L39" s="203"/>
      <c r="M39" s="203"/>
      <c r="N39" s="203"/>
      <c r="O39" s="203"/>
      <c r="P39" s="203"/>
    </row>
    <row r="40" spans="1:16" ht="39" customHeight="1" x14ac:dyDescent="0.15">
      <c r="A40" s="203"/>
      <c r="B40" s="206"/>
      <c r="C40" s="1074" t="s">
        <v>241</v>
      </c>
      <c r="D40" s="1074"/>
      <c r="E40" s="1075"/>
      <c r="F40" s="215">
        <v>0.01</v>
      </c>
      <c r="G40" s="220">
        <v>0</v>
      </c>
      <c r="H40" s="220">
        <v>0.01</v>
      </c>
      <c r="I40" s="220">
        <v>0</v>
      </c>
      <c r="J40" s="224">
        <v>0</v>
      </c>
      <c r="K40" s="203"/>
      <c r="L40" s="203"/>
      <c r="M40" s="203"/>
      <c r="N40" s="203"/>
      <c r="O40" s="203"/>
      <c r="P40" s="203"/>
    </row>
    <row r="41" spans="1:16" ht="39" customHeight="1" x14ac:dyDescent="0.15">
      <c r="A41" s="203"/>
      <c r="B41" s="206"/>
      <c r="C41" s="1074" t="s">
        <v>27</v>
      </c>
      <c r="D41" s="1074"/>
      <c r="E41" s="1075"/>
      <c r="F41" s="215">
        <v>1.1599999999999999</v>
      </c>
      <c r="G41" s="220">
        <v>2.17</v>
      </c>
      <c r="H41" s="220">
        <v>1.64</v>
      </c>
      <c r="I41" s="220">
        <v>0.01</v>
      </c>
      <c r="J41" s="224">
        <v>0</v>
      </c>
      <c r="K41" s="203"/>
      <c r="L41" s="203"/>
      <c r="M41" s="203"/>
      <c r="N41" s="203"/>
      <c r="O41" s="203"/>
      <c r="P41" s="203"/>
    </row>
    <row r="42" spans="1:16" ht="39" customHeight="1" x14ac:dyDescent="0.15">
      <c r="A42" s="203"/>
      <c r="B42" s="207"/>
      <c r="C42" s="1074" t="s">
        <v>525</v>
      </c>
      <c r="D42" s="1074"/>
      <c r="E42" s="1075"/>
      <c r="F42" s="215" t="s">
        <v>201</v>
      </c>
      <c r="G42" s="220" t="s">
        <v>201</v>
      </c>
      <c r="H42" s="220" t="s">
        <v>201</v>
      </c>
      <c r="I42" s="220" t="s">
        <v>201</v>
      </c>
      <c r="J42" s="224" t="s">
        <v>201</v>
      </c>
      <c r="K42" s="203"/>
      <c r="L42" s="203"/>
      <c r="M42" s="203"/>
      <c r="N42" s="203"/>
      <c r="O42" s="203"/>
      <c r="P42" s="203"/>
    </row>
    <row r="43" spans="1:16" ht="39" customHeight="1" x14ac:dyDescent="0.15">
      <c r="A43" s="203"/>
      <c r="B43" s="208"/>
      <c r="C43" s="1076" t="s">
        <v>484</v>
      </c>
      <c r="D43" s="1076"/>
      <c r="E43" s="1077"/>
      <c r="F43" s="216" t="s">
        <v>201</v>
      </c>
      <c r="G43" s="221" t="s">
        <v>201</v>
      </c>
      <c r="H43" s="221" t="s">
        <v>201</v>
      </c>
      <c r="I43" s="221" t="s">
        <v>201</v>
      </c>
      <c r="J43" s="225" t="s">
        <v>201</v>
      </c>
      <c r="K43" s="203"/>
      <c r="L43" s="203"/>
      <c r="M43" s="203"/>
      <c r="N43" s="203"/>
      <c r="O43" s="203"/>
      <c r="P43" s="203"/>
    </row>
    <row r="44" spans="1:16" ht="39" customHeight="1" x14ac:dyDescent="0.15">
      <c r="A44" s="203"/>
      <c r="B44" s="209" t="s">
        <v>17</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vo2TtVCbZnqNUBJlSyl+Vtf1JUGup7GpjbxcXQPIki44v25ZzyUWQHcBd3Mps8nxCA6ielQOWOxbl1y8/+9gIQ==" saltValue="iGqgKHfgRNczahPsIK6Qb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orientation="portrait"/>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20</v>
      </c>
      <c r="P43" s="103"/>
      <c r="Q43" s="103"/>
      <c r="R43" s="103"/>
      <c r="S43" s="103"/>
      <c r="T43" s="103"/>
      <c r="U43" s="103"/>
    </row>
    <row r="44" spans="1:21" ht="30.75" customHeight="1" x14ac:dyDescent="0.15">
      <c r="A44" s="103"/>
      <c r="B44" s="226" t="s">
        <v>25</v>
      </c>
      <c r="C44" s="232"/>
      <c r="D44" s="232"/>
      <c r="E44" s="240"/>
      <c r="F44" s="240"/>
      <c r="G44" s="240"/>
      <c r="H44" s="240"/>
      <c r="I44" s="240"/>
      <c r="J44" s="243" t="s">
        <v>14</v>
      </c>
      <c r="K44" s="245" t="s">
        <v>521</v>
      </c>
      <c r="L44" s="253" t="s">
        <v>374</v>
      </c>
      <c r="M44" s="253" t="s">
        <v>220</v>
      </c>
      <c r="N44" s="253" t="s">
        <v>437</v>
      </c>
      <c r="O44" s="261" t="s">
        <v>522</v>
      </c>
      <c r="P44" s="103"/>
      <c r="Q44" s="103"/>
      <c r="R44" s="103"/>
      <c r="S44" s="103"/>
      <c r="T44" s="103"/>
      <c r="U44" s="103"/>
    </row>
    <row r="45" spans="1:21" ht="30.75" customHeight="1" x14ac:dyDescent="0.15">
      <c r="A45" s="103"/>
      <c r="B45" s="1088" t="s">
        <v>26</v>
      </c>
      <c r="C45" s="1089"/>
      <c r="D45" s="235"/>
      <c r="E45" s="1102" t="s">
        <v>24</v>
      </c>
      <c r="F45" s="1102"/>
      <c r="G45" s="1102"/>
      <c r="H45" s="1102"/>
      <c r="I45" s="1102"/>
      <c r="J45" s="1103"/>
      <c r="K45" s="246">
        <v>1485</v>
      </c>
      <c r="L45" s="254">
        <v>1561</v>
      </c>
      <c r="M45" s="254">
        <v>1574</v>
      </c>
      <c r="N45" s="254">
        <v>1638</v>
      </c>
      <c r="O45" s="262">
        <v>1813</v>
      </c>
      <c r="P45" s="103"/>
      <c r="Q45" s="103"/>
      <c r="R45" s="103"/>
      <c r="S45" s="103"/>
      <c r="T45" s="103"/>
      <c r="U45" s="103"/>
    </row>
    <row r="46" spans="1:21" ht="30.75" customHeight="1" x14ac:dyDescent="0.15">
      <c r="A46" s="103"/>
      <c r="B46" s="1090"/>
      <c r="C46" s="1091"/>
      <c r="D46" s="236"/>
      <c r="E46" s="1094" t="s">
        <v>30</v>
      </c>
      <c r="F46" s="1094"/>
      <c r="G46" s="1094"/>
      <c r="H46" s="1094"/>
      <c r="I46" s="1094"/>
      <c r="J46" s="1095"/>
      <c r="K46" s="247" t="s">
        <v>201</v>
      </c>
      <c r="L46" s="255" t="s">
        <v>201</v>
      </c>
      <c r="M46" s="255" t="s">
        <v>201</v>
      </c>
      <c r="N46" s="255" t="s">
        <v>201</v>
      </c>
      <c r="O46" s="263" t="s">
        <v>201</v>
      </c>
      <c r="P46" s="103"/>
      <c r="Q46" s="103"/>
      <c r="R46" s="103"/>
      <c r="S46" s="103"/>
      <c r="T46" s="103"/>
      <c r="U46" s="103"/>
    </row>
    <row r="47" spans="1:21" ht="30.75" customHeight="1" x14ac:dyDescent="0.15">
      <c r="A47" s="103"/>
      <c r="B47" s="1090"/>
      <c r="C47" s="1091"/>
      <c r="D47" s="236"/>
      <c r="E47" s="1094" t="s">
        <v>33</v>
      </c>
      <c r="F47" s="1094"/>
      <c r="G47" s="1094"/>
      <c r="H47" s="1094"/>
      <c r="I47" s="1094"/>
      <c r="J47" s="1095"/>
      <c r="K47" s="247" t="s">
        <v>201</v>
      </c>
      <c r="L47" s="255">
        <v>3</v>
      </c>
      <c r="M47" s="255">
        <v>3</v>
      </c>
      <c r="N47" s="255">
        <v>3</v>
      </c>
      <c r="O47" s="263">
        <v>3</v>
      </c>
      <c r="P47" s="103"/>
      <c r="Q47" s="103"/>
      <c r="R47" s="103"/>
      <c r="S47" s="103"/>
      <c r="T47" s="103"/>
      <c r="U47" s="103"/>
    </row>
    <row r="48" spans="1:21" ht="30.75" customHeight="1" x14ac:dyDescent="0.15">
      <c r="A48" s="103"/>
      <c r="B48" s="1090"/>
      <c r="C48" s="1091"/>
      <c r="D48" s="236"/>
      <c r="E48" s="1094" t="s">
        <v>39</v>
      </c>
      <c r="F48" s="1094"/>
      <c r="G48" s="1094"/>
      <c r="H48" s="1094"/>
      <c r="I48" s="1094"/>
      <c r="J48" s="1095"/>
      <c r="K48" s="247">
        <v>537</v>
      </c>
      <c r="L48" s="255">
        <v>546</v>
      </c>
      <c r="M48" s="255">
        <v>562</v>
      </c>
      <c r="N48" s="255">
        <v>548</v>
      </c>
      <c r="O48" s="263">
        <v>529</v>
      </c>
      <c r="P48" s="103"/>
      <c r="Q48" s="103"/>
      <c r="R48" s="103"/>
      <c r="S48" s="103"/>
      <c r="T48" s="103"/>
      <c r="U48" s="103"/>
    </row>
    <row r="49" spans="1:21" ht="30.75" customHeight="1" x14ac:dyDescent="0.15">
      <c r="A49" s="103"/>
      <c r="B49" s="1090"/>
      <c r="C49" s="1091"/>
      <c r="D49" s="236"/>
      <c r="E49" s="1094" t="s">
        <v>0</v>
      </c>
      <c r="F49" s="1094"/>
      <c r="G49" s="1094"/>
      <c r="H49" s="1094"/>
      <c r="I49" s="1094"/>
      <c r="J49" s="1095"/>
      <c r="K49" s="247">
        <v>532</v>
      </c>
      <c r="L49" s="255">
        <v>541</v>
      </c>
      <c r="M49" s="255">
        <v>550</v>
      </c>
      <c r="N49" s="255">
        <v>508</v>
      </c>
      <c r="O49" s="263">
        <v>502</v>
      </c>
      <c r="P49" s="103"/>
      <c r="Q49" s="103"/>
      <c r="R49" s="103"/>
      <c r="S49" s="103"/>
      <c r="T49" s="103"/>
      <c r="U49" s="103"/>
    </row>
    <row r="50" spans="1:21" ht="30.75" customHeight="1" x14ac:dyDescent="0.15">
      <c r="A50" s="103"/>
      <c r="B50" s="1090"/>
      <c r="C50" s="1091"/>
      <c r="D50" s="236"/>
      <c r="E50" s="1094" t="s">
        <v>41</v>
      </c>
      <c r="F50" s="1094"/>
      <c r="G50" s="1094"/>
      <c r="H50" s="1094"/>
      <c r="I50" s="1094"/>
      <c r="J50" s="1095"/>
      <c r="K50" s="247">
        <v>56</v>
      </c>
      <c r="L50" s="255">
        <v>56</v>
      </c>
      <c r="M50" s="255">
        <v>56</v>
      </c>
      <c r="N50" s="255">
        <v>56</v>
      </c>
      <c r="O50" s="263">
        <v>32</v>
      </c>
      <c r="P50" s="103"/>
      <c r="Q50" s="103"/>
      <c r="R50" s="103"/>
      <c r="S50" s="103"/>
      <c r="T50" s="103"/>
      <c r="U50" s="103"/>
    </row>
    <row r="51" spans="1:21" ht="30.75" customHeight="1" x14ac:dyDescent="0.15">
      <c r="A51" s="103"/>
      <c r="B51" s="1092"/>
      <c r="C51" s="1093"/>
      <c r="D51" s="237"/>
      <c r="E51" s="1094" t="s">
        <v>48</v>
      </c>
      <c r="F51" s="1094"/>
      <c r="G51" s="1094"/>
      <c r="H51" s="1094"/>
      <c r="I51" s="1094"/>
      <c r="J51" s="1095"/>
      <c r="K51" s="247" t="s">
        <v>201</v>
      </c>
      <c r="L51" s="255" t="s">
        <v>201</v>
      </c>
      <c r="M51" s="255" t="s">
        <v>201</v>
      </c>
      <c r="N51" s="255" t="s">
        <v>201</v>
      </c>
      <c r="O51" s="263" t="s">
        <v>201</v>
      </c>
      <c r="P51" s="103"/>
      <c r="Q51" s="103"/>
      <c r="R51" s="103"/>
      <c r="S51" s="103"/>
      <c r="T51" s="103"/>
      <c r="U51" s="103"/>
    </row>
    <row r="52" spans="1:21" ht="30.75" customHeight="1" x14ac:dyDescent="0.15">
      <c r="A52" s="103"/>
      <c r="B52" s="1096" t="s">
        <v>16</v>
      </c>
      <c r="C52" s="1097"/>
      <c r="D52" s="237"/>
      <c r="E52" s="1094" t="s">
        <v>49</v>
      </c>
      <c r="F52" s="1094"/>
      <c r="G52" s="1094"/>
      <c r="H52" s="1094"/>
      <c r="I52" s="1094"/>
      <c r="J52" s="1095"/>
      <c r="K52" s="247">
        <v>1889</v>
      </c>
      <c r="L52" s="255">
        <v>1923</v>
      </c>
      <c r="M52" s="255">
        <v>1973</v>
      </c>
      <c r="N52" s="255">
        <v>2051</v>
      </c>
      <c r="O52" s="263">
        <v>2126</v>
      </c>
      <c r="P52" s="103"/>
      <c r="Q52" s="103"/>
      <c r="R52" s="103"/>
      <c r="S52" s="103"/>
      <c r="T52" s="103"/>
      <c r="U52" s="103"/>
    </row>
    <row r="53" spans="1:21" ht="30.75" customHeight="1" x14ac:dyDescent="0.15">
      <c r="A53" s="103"/>
      <c r="B53" s="1098" t="s">
        <v>51</v>
      </c>
      <c r="C53" s="1099"/>
      <c r="D53" s="238"/>
      <c r="E53" s="1100" t="s">
        <v>54</v>
      </c>
      <c r="F53" s="1100"/>
      <c r="G53" s="1100"/>
      <c r="H53" s="1100"/>
      <c r="I53" s="1100"/>
      <c r="J53" s="1101"/>
      <c r="K53" s="248">
        <v>721</v>
      </c>
      <c r="L53" s="256">
        <v>784</v>
      </c>
      <c r="M53" s="256">
        <v>772</v>
      </c>
      <c r="N53" s="256">
        <v>702</v>
      </c>
      <c r="O53" s="264">
        <v>753</v>
      </c>
      <c r="P53" s="103"/>
      <c r="Q53" s="103"/>
      <c r="R53" s="103"/>
      <c r="S53" s="103"/>
      <c r="T53" s="103"/>
      <c r="U53" s="103"/>
    </row>
    <row r="54" spans="1:21" ht="24" customHeight="1" x14ac:dyDescent="0.15">
      <c r="A54" s="103"/>
      <c r="B54" s="227" t="s">
        <v>59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14</v>
      </c>
      <c r="K56" s="250" t="s">
        <v>267</v>
      </c>
      <c r="L56" s="257" t="s">
        <v>527</v>
      </c>
      <c r="M56" s="257" t="s">
        <v>526</v>
      </c>
      <c r="N56" s="257" t="s">
        <v>528</v>
      </c>
      <c r="O56" s="265" t="s">
        <v>529</v>
      </c>
      <c r="P56" s="103"/>
      <c r="Q56" s="103"/>
      <c r="R56" s="103"/>
      <c r="S56" s="103"/>
      <c r="T56" s="103"/>
      <c r="U56" s="103"/>
    </row>
    <row r="57" spans="1:21" ht="31.5" customHeight="1" x14ac:dyDescent="0.15">
      <c r="B57" s="1084" t="s">
        <v>15</v>
      </c>
      <c r="C57" s="1085"/>
      <c r="D57" s="1078" t="s">
        <v>60</v>
      </c>
      <c r="E57" s="1079"/>
      <c r="F57" s="1079"/>
      <c r="G57" s="1079"/>
      <c r="H57" s="1079"/>
      <c r="I57" s="1079"/>
      <c r="J57" s="1080"/>
      <c r="K57" s="251"/>
      <c r="L57" s="258">
        <v>20</v>
      </c>
      <c r="M57" s="258">
        <v>40</v>
      </c>
      <c r="N57" s="258">
        <v>60</v>
      </c>
      <c r="O57" s="266">
        <v>80</v>
      </c>
    </row>
    <row r="58" spans="1:21" ht="31.5" customHeight="1" x14ac:dyDescent="0.15">
      <c r="B58" s="1086"/>
      <c r="C58" s="1087"/>
      <c r="D58" s="1081" t="s">
        <v>57</v>
      </c>
      <c r="E58" s="1082"/>
      <c r="F58" s="1082"/>
      <c r="G58" s="1082"/>
      <c r="H58" s="1082"/>
      <c r="I58" s="1082"/>
      <c r="J58" s="1083"/>
      <c r="K58" s="252"/>
      <c r="L58" s="259"/>
      <c r="M58" s="259">
        <v>3</v>
      </c>
      <c r="N58" s="259">
        <v>7</v>
      </c>
      <c r="O58" s="267">
        <v>10</v>
      </c>
    </row>
    <row r="59" spans="1:21" ht="24" customHeight="1" x14ac:dyDescent="0.15">
      <c r="B59" s="230"/>
      <c r="C59" s="230"/>
      <c r="D59" s="239" t="s">
        <v>46</v>
      </c>
      <c r="E59" s="242"/>
      <c r="F59" s="242"/>
      <c r="G59" s="242"/>
      <c r="H59" s="242"/>
      <c r="I59" s="242"/>
      <c r="J59" s="242"/>
      <c r="K59" s="242"/>
      <c r="L59" s="242"/>
      <c r="M59" s="242"/>
      <c r="N59" s="242"/>
      <c r="O59" s="242"/>
    </row>
    <row r="60" spans="1:21" ht="24" customHeight="1" x14ac:dyDescent="0.15">
      <c r="B60" s="231"/>
      <c r="C60" s="231"/>
      <c r="D60" s="239" t="s">
        <v>40</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PR7Zrd6GE40sa840HJl6ecN4R/jZu5NvvfabGls8SQKI3TtebAFaG3OU9OlviDsYH1yFPjKaUnfjAEVA9BaxYA==" saltValue="0AX45AthXdi0EvTo7im14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orientation="portrait"/>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20</v>
      </c>
    </row>
    <row r="40" spans="2:13" ht="27.75" customHeight="1" x14ac:dyDescent="0.15">
      <c r="B40" s="226" t="s">
        <v>25</v>
      </c>
      <c r="C40" s="232"/>
      <c r="D40" s="232"/>
      <c r="E40" s="240"/>
      <c r="F40" s="240"/>
      <c r="G40" s="240"/>
      <c r="H40" s="243" t="s">
        <v>14</v>
      </c>
      <c r="I40" s="245" t="s">
        <v>521</v>
      </c>
      <c r="J40" s="253" t="s">
        <v>374</v>
      </c>
      <c r="K40" s="253" t="s">
        <v>220</v>
      </c>
      <c r="L40" s="253" t="s">
        <v>437</v>
      </c>
      <c r="M40" s="273" t="s">
        <v>522</v>
      </c>
    </row>
    <row r="41" spans="2:13" ht="27.75" customHeight="1" x14ac:dyDescent="0.15">
      <c r="B41" s="1088" t="s">
        <v>35</v>
      </c>
      <c r="C41" s="1089"/>
      <c r="D41" s="235"/>
      <c r="E41" s="1113" t="s">
        <v>61</v>
      </c>
      <c r="F41" s="1113"/>
      <c r="G41" s="1113"/>
      <c r="H41" s="1114"/>
      <c r="I41" s="246">
        <v>20065</v>
      </c>
      <c r="J41" s="254">
        <v>21494</v>
      </c>
      <c r="K41" s="254">
        <v>23317</v>
      </c>
      <c r="L41" s="254">
        <v>24191</v>
      </c>
      <c r="M41" s="262">
        <v>23298</v>
      </c>
    </row>
    <row r="42" spans="2:13" ht="27.75" customHeight="1" x14ac:dyDescent="0.15">
      <c r="B42" s="1090"/>
      <c r="C42" s="1091"/>
      <c r="D42" s="236"/>
      <c r="E42" s="1104" t="s">
        <v>68</v>
      </c>
      <c r="F42" s="1104"/>
      <c r="G42" s="1104"/>
      <c r="H42" s="1105"/>
      <c r="I42" s="247">
        <v>190</v>
      </c>
      <c r="J42" s="255">
        <v>142</v>
      </c>
      <c r="K42" s="255">
        <v>92</v>
      </c>
      <c r="L42" s="255">
        <v>34</v>
      </c>
      <c r="M42" s="263">
        <v>8</v>
      </c>
    </row>
    <row r="43" spans="2:13" ht="27.75" customHeight="1" x14ac:dyDescent="0.15">
      <c r="B43" s="1090"/>
      <c r="C43" s="1091"/>
      <c r="D43" s="236"/>
      <c r="E43" s="1104" t="s">
        <v>69</v>
      </c>
      <c r="F43" s="1104"/>
      <c r="G43" s="1104"/>
      <c r="H43" s="1105"/>
      <c r="I43" s="247">
        <v>6671</v>
      </c>
      <c r="J43" s="255">
        <v>6798</v>
      </c>
      <c r="K43" s="255">
        <v>6600</v>
      </c>
      <c r="L43" s="255">
        <v>6511</v>
      </c>
      <c r="M43" s="263">
        <v>6133</v>
      </c>
    </row>
    <row r="44" spans="2:13" ht="27.75" customHeight="1" x14ac:dyDescent="0.15">
      <c r="B44" s="1090"/>
      <c r="C44" s="1091"/>
      <c r="D44" s="236"/>
      <c r="E44" s="1104" t="s">
        <v>71</v>
      </c>
      <c r="F44" s="1104"/>
      <c r="G44" s="1104"/>
      <c r="H44" s="1105"/>
      <c r="I44" s="247">
        <v>8746</v>
      </c>
      <c r="J44" s="255">
        <v>8450</v>
      </c>
      <c r="K44" s="255">
        <v>8137</v>
      </c>
      <c r="L44" s="255">
        <v>7538</v>
      </c>
      <c r="M44" s="263">
        <v>6997</v>
      </c>
    </row>
    <row r="45" spans="2:13" ht="27.75" customHeight="1" x14ac:dyDescent="0.15">
      <c r="B45" s="1090"/>
      <c r="C45" s="1091"/>
      <c r="D45" s="236"/>
      <c r="E45" s="1104" t="s">
        <v>73</v>
      </c>
      <c r="F45" s="1104"/>
      <c r="G45" s="1104"/>
      <c r="H45" s="1105"/>
      <c r="I45" s="247">
        <v>1765</v>
      </c>
      <c r="J45" s="255">
        <v>1636</v>
      </c>
      <c r="K45" s="255">
        <v>1685</v>
      </c>
      <c r="L45" s="255">
        <v>1549</v>
      </c>
      <c r="M45" s="263">
        <v>1409</v>
      </c>
    </row>
    <row r="46" spans="2:13" ht="27.75" customHeight="1" x14ac:dyDescent="0.15">
      <c r="B46" s="1090"/>
      <c r="C46" s="1091"/>
      <c r="D46" s="237"/>
      <c r="E46" s="1104" t="s">
        <v>72</v>
      </c>
      <c r="F46" s="1104"/>
      <c r="G46" s="1104"/>
      <c r="H46" s="1105"/>
      <c r="I46" s="247">
        <v>4</v>
      </c>
      <c r="J46" s="255">
        <v>11</v>
      </c>
      <c r="K46" s="255">
        <v>5</v>
      </c>
      <c r="L46" s="255">
        <v>5</v>
      </c>
      <c r="M46" s="263">
        <v>2</v>
      </c>
    </row>
    <row r="47" spans="2:13" ht="27.75" customHeight="1" x14ac:dyDescent="0.15">
      <c r="B47" s="1090"/>
      <c r="C47" s="1091"/>
      <c r="D47" s="269"/>
      <c r="E47" s="1110" t="s">
        <v>76</v>
      </c>
      <c r="F47" s="1111"/>
      <c r="G47" s="1111"/>
      <c r="H47" s="1112"/>
      <c r="I47" s="247" t="s">
        <v>201</v>
      </c>
      <c r="J47" s="255" t="s">
        <v>201</v>
      </c>
      <c r="K47" s="255" t="s">
        <v>201</v>
      </c>
      <c r="L47" s="255" t="s">
        <v>201</v>
      </c>
      <c r="M47" s="263" t="s">
        <v>201</v>
      </c>
    </row>
    <row r="48" spans="2:13" ht="27.75" customHeight="1" x14ac:dyDescent="0.15">
      <c r="B48" s="1090"/>
      <c r="C48" s="1091"/>
      <c r="D48" s="236"/>
      <c r="E48" s="1104" t="s">
        <v>80</v>
      </c>
      <c r="F48" s="1104"/>
      <c r="G48" s="1104"/>
      <c r="H48" s="1105"/>
      <c r="I48" s="247" t="s">
        <v>201</v>
      </c>
      <c r="J48" s="255" t="s">
        <v>201</v>
      </c>
      <c r="K48" s="255" t="s">
        <v>201</v>
      </c>
      <c r="L48" s="255" t="s">
        <v>201</v>
      </c>
      <c r="M48" s="263" t="s">
        <v>201</v>
      </c>
    </row>
    <row r="49" spans="2:13" ht="27.75" customHeight="1" x14ac:dyDescent="0.15">
      <c r="B49" s="1092"/>
      <c r="C49" s="1093"/>
      <c r="D49" s="236"/>
      <c r="E49" s="1104" t="s">
        <v>86</v>
      </c>
      <c r="F49" s="1104"/>
      <c r="G49" s="1104"/>
      <c r="H49" s="1105"/>
      <c r="I49" s="247" t="s">
        <v>201</v>
      </c>
      <c r="J49" s="255" t="s">
        <v>201</v>
      </c>
      <c r="K49" s="255" t="s">
        <v>201</v>
      </c>
      <c r="L49" s="255" t="s">
        <v>201</v>
      </c>
      <c r="M49" s="263" t="s">
        <v>201</v>
      </c>
    </row>
    <row r="50" spans="2:13" ht="27.75" customHeight="1" x14ac:dyDescent="0.15">
      <c r="B50" s="1108" t="s">
        <v>89</v>
      </c>
      <c r="C50" s="1109"/>
      <c r="D50" s="270"/>
      <c r="E50" s="1104" t="s">
        <v>91</v>
      </c>
      <c r="F50" s="1104"/>
      <c r="G50" s="1104"/>
      <c r="H50" s="1105"/>
      <c r="I50" s="247">
        <v>7659</v>
      </c>
      <c r="J50" s="255">
        <v>7571</v>
      </c>
      <c r="K50" s="255">
        <v>6339</v>
      </c>
      <c r="L50" s="255">
        <v>5928</v>
      </c>
      <c r="M50" s="263">
        <v>6273</v>
      </c>
    </row>
    <row r="51" spans="2:13" ht="27.75" customHeight="1" x14ac:dyDescent="0.15">
      <c r="B51" s="1090"/>
      <c r="C51" s="1091"/>
      <c r="D51" s="236"/>
      <c r="E51" s="1104" t="s">
        <v>94</v>
      </c>
      <c r="F51" s="1104"/>
      <c r="G51" s="1104"/>
      <c r="H51" s="1105"/>
      <c r="I51" s="247">
        <v>4348</v>
      </c>
      <c r="J51" s="255">
        <v>4300</v>
      </c>
      <c r="K51" s="255">
        <v>4226</v>
      </c>
      <c r="L51" s="255">
        <v>4025</v>
      </c>
      <c r="M51" s="263">
        <v>3812</v>
      </c>
    </row>
    <row r="52" spans="2:13" ht="27.75" customHeight="1" x14ac:dyDescent="0.15">
      <c r="B52" s="1092"/>
      <c r="C52" s="1093"/>
      <c r="D52" s="236"/>
      <c r="E52" s="1104" t="s">
        <v>43</v>
      </c>
      <c r="F52" s="1104"/>
      <c r="G52" s="1104"/>
      <c r="H52" s="1105"/>
      <c r="I52" s="247">
        <v>21013</v>
      </c>
      <c r="J52" s="255">
        <v>20914</v>
      </c>
      <c r="K52" s="255">
        <v>20934</v>
      </c>
      <c r="L52" s="255">
        <v>23432</v>
      </c>
      <c r="M52" s="263">
        <v>22782</v>
      </c>
    </row>
    <row r="53" spans="2:13" ht="27.75" customHeight="1" x14ac:dyDescent="0.15">
      <c r="B53" s="1098" t="s">
        <v>51</v>
      </c>
      <c r="C53" s="1099"/>
      <c r="D53" s="238"/>
      <c r="E53" s="1106" t="s">
        <v>96</v>
      </c>
      <c r="F53" s="1106"/>
      <c r="G53" s="1106"/>
      <c r="H53" s="1107"/>
      <c r="I53" s="248">
        <v>4421</v>
      </c>
      <c r="J53" s="256">
        <v>5745</v>
      </c>
      <c r="K53" s="256">
        <v>8336</v>
      </c>
      <c r="L53" s="256">
        <v>6442</v>
      </c>
      <c r="M53" s="264">
        <v>4979</v>
      </c>
    </row>
    <row r="54" spans="2:13" ht="27.75" customHeight="1" x14ac:dyDescent="0.15">
      <c r="B54" s="209" t="s">
        <v>97</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W6vGXZ2rBjb1h5E6EcVo8mIIpoS658lao0S4pRwjn+ul3v+HNFotUXp69XW1H5Pf5JUugBAWYskJDkX7oGfOA==" saltValue="2yBjpzziuni+JLrtKCNdK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orientation="portrait"/>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3" t="s">
        <v>92</v>
      </c>
    </row>
    <row r="54" spans="2:8" ht="29.25" customHeight="1" x14ac:dyDescent="0.2">
      <c r="B54" s="274" t="s">
        <v>9</v>
      </c>
      <c r="C54" s="280"/>
      <c r="D54" s="280"/>
      <c r="E54" s="283" t="s">
        <v>14</v>
      </c>
      <c r="F54" s="285" t="s">
        <v>220</v>
      </c>
      <c r="G54" s="285" t="s">
        <v>437</v>
      </c>
      <c r="H54" s="294" t="s">
        <v>522</v>
      </c>
    </row>
    <row r="55" spans="2:8" ht="52.5" customHeight="1" x14ac:dyDescent="0.15">
      <c r="B55" s="275"/>
      <c r="C55" s="1120" t="s">
        <v>101</v>
      </c>
      <c r="D55" s="1120"/>
      <c r="E55" s="1121"/>
      <c r="F55" s="286">
        <v>3146</v>
      </c>
      <c r="G55" s="286">
        <v>2893</v>
      </c>
      <c r="H55" s="295">
        <v>2164</v>
      </c>
    </row>
    <row r="56" spans="2:8" ht="52.5" customHeight="1" x14ac:dyDescent="0.15">
      <c r="B56" s="276"/>
      <c r="C56" s="1122" t="s">
        <v>104</v>
      </c>
      <c r="D56" s="1122"/>
      <c r="E56" s="1123"/>
      <c r="F56" s="287">
        <v>555</v>
      </c>
      <c r="G56" s="287">
        <v>891</v>
      </c>
      <c r="H56" s="296">
        <v>892</v>
      </c>
    </row>
    <row r="57" spans="2:8" ht="53.25" customHeight="1" x14ac:dyDescent="0.15">
      <c r="B57" s="276"/>
      <c r="C57" s="1124" t="s">
        <v>65</v>
      </c>
      <c r="D57" s="1124"/>
      <c r="E57" s="1125"/>
      <c r="F57" s="288">
        <v>1542</v>
      </c>
      <c r="G57" s="288">
        <v>893</v>
      </c>
      <c r="H57" s="297">
        <v>1861</v>
      </c>
    </row>
    <row r="58" spans="2:8" ht="45.75" customHeight="1" x14ac:dyDescent="0.15">
      <c r="B58" s="277"/>
      <c r="C58" s="1126" t="s">
        <v>538</v>
      </c>
      <c r="D58" s="1127"/>
      <c r="E58" s="1128"/>
      <c r="F58" s="289">
        <v>34</v>
      </c>
      <c r="G58" s="292">
        <v>16</v>
      </c>
      <c r="H58" s="298">
        <v>1027</v>
      </c>
    </row>
    <row r="59" spans="2:8" ht="45.75" customHeight="1" x14ac:dyDescent="0.15">
      <c r="B59" s="277"/>
      <c r="C59" s="1126" t="s">
        <v>482</v>
      </c>
      <c r="D59" s="1127"/>
      <c r="E59" s="1128"/>
      <c r="F59" s="289">
        <v>370</v>
      </c>
      <c r="G59" s="289">
        <v>354</v>
      </c>
      <c r="H59" s="298">
        <v>320</v>
      </c>
    </row>
    <row r="60" spans="2:8" ht="45.75" customHeight="1" x14ac:dyDescent="0.15">
      <c r="B60" s="277"/>
      <c r="C60" s="281" t="s">
        <v>536</v>
      </c>
      <c r="D60" s="282"/>
      <c r="E60" s="284"/>
      <c r="F60" s="289">
        <v>862</v>
      </c>
      <c r="G60" s="292">
        <v>263</v>
      </c>
      <c r="H60" s="298">
        <v>264</v>
      </c>
    </row>
    <row r="61" spans="2:8" ht="45.75" customHeight="1" x14ac:dyDescent="0.15">
      <c r="B61" s="277"/>
      <c r="C61" s="281" t="s">
        <v>537</v>
      </c>
      <c r="D61" s="282"/>
      <c r="E61" s="284"/>
      <c r="F61" s="289">
        <v>276</v>
      </c>
      <c r="G61" s="289">
        <v>260</v>
      </c>
      <c r="H61" s="298">
        <v>250</v>
      </c>
    </row>
    <row r="62" spans="2:8" ht="45.75" customHeight="1" x14ac:dyDescent="0.15">
      <c r="B62" s="278"/>
      <c r="C62" s="1115"/>
      <c r="D62" s="1116"/>
      <c r="E62" s="1117"/>
      <c r="F62" s="290"/>
      <c r="G62" s="290"/>
      <c r="H62" s="299"/>
    </row>
    <row r="63" spans="2:8" ht="52.5" customHeight="1" x14ac:dyDescent="0.15">
      <c r="B63" s="279"/>
      <c r="C63" s="1118" t="s">
        <v>109</v>
      </c>
      <c r="D63" s="1118"/>
      <c r="E63" s="1119"/>
      <c r="F63" s="291">
        <v>5243</v>
      </c>
      <c r="G63" s="291">
        <v>4677</v>
      </c>
      <c r="H63" s="300">
        <v>4917</v>
      </c>
    </row>
    <row r="64" spans="2:8" ht="15" customHeight="1" x14ac:dyDescent="0.15"/>
    <row r="65" ht="0" hidden="1" customHeight="1" x14ac:dyDescent="0.15"/>
    <row r="66" ht="0" hidden="1" customHeight="1" x14ac:dyDescent="0.15"/>
  </sheetData>
  <sheetProtection algorithmName="SHA-512" hashValue="cvOLlPTU3LfXwUjqCn/r6J3FPlWH6eIls7+DfwX8f5sAm+vrj38OTVvzJTiXAEUBzr1TXhSsErTQ5dVROF38KA==" saltValue="jSk6QnTaRICJEJCw4fFhkQ==" spinCount="100000" sheet="1" objects="1" scenarios="1"/>
  <mergeCells count="7">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orientation="portrait"/>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26" customWidth="1"/>
    <col min="2" max="107" width="2.5" style="326" customWidth="1"/>
    <col min="108" max="108" width="6.125" style="334" customWidth="1"/>
    <col min="109" max="109" width="5.875" style="333" customWidth="1"/>
    <col min="110" max="110" width="19.125" style="326" hidden="1"/>
    <col min="111" max="115" width="12.625" style="326" hidden="1"/>
    <col min="116" max="349" width="8.625" style="326" hidden="1"/>
    <col min="350" max="355" width="14.875" style="326" hidden="1"/>
    <col min="356" max="357" width="15.875" style="326" hidden="1"/>
    <col min="358" max="363" width="16.125" style="326" hidden="1"/>
    <col min="364" max="364" width="6.125" style="326" hidden="1"/>
    <col min="365" max="365" width="3" style="326" hidden="1"/>
    <col min="366" max="605" width="8.625" style="326" hidden="1"/>
    <col min="606" max="611" width="14.875" style="326" hidden="1"/>
    <col min="612" max="613" width="15.875" style="326" hidden="1"/>
    <col min="614" max="619" width="16.125" style="326" hidden="1"/>
    <col min="620" max="620" width="6.125" style="326" hidden="1"/>
    <col min="621" max="621" width="3" style="326" hidden="1"/>
    <col min="622" max="861" width="8.625" style="326" hidden="1"/>
    <col min="862" max="867" width="14.875" style="326" hidden="1"/>
    <col min="868" max="869" width="15.875" style="326" hidden="1"/>
    <col min="870" max="875" width="16.125" style="326" hidden="1"/>
    <col min="876" max="876" width="6.125" style="326" hidden="1"/>
    <col min="877" max="877" width="3" style="326" hidden="1"/>
    <col min="878" max="1117" width="8.625" style="326" hidden="1"/>
    <col min="1118" max="1123" width="14.875" style="326" hidden="1"/>
    <col min="1124" max="1125" width="15.875" style="326" hidden="1"/>
    <col min="1126" max="1131" width="16.125" style="326" hidden="1"/>
    <col min="1132" max="1132" width="6.125" style="326" hidden="1"/>
    <col min="1133" max="1133" width="3" style="326" hidden="1"/>
    <col min="1134" max="1373" width="8.625" style="326" hidden="1"/>
    <col min="1374" max="1379" width="14.875" style="326" hidden="1"/>
    <col min="1380" max="1381" width="15.875" style="326" hidden="1"/>
    <col min="1382" max="1387" width="16.125" style="326" hidden="1"/>
    <col min="1388" max="1388" width="6.125" style="326" hidden="1"/>
    <col min="1389" max="1389" width="3" style="326" hidden="1"/>
    <col min="1390" max="1629" width="8.625" style="326" hidden="1"/>
    <col min="1630" max="1635" width="14.875" style="326" hidden="1"/>
    <col min="1636" max="1637" width="15.875" style="326" hidden="1"/>
    <col min="1638" max="1643" width="16.125" style="326" hidden="1"/>
    <col min="1644" max="1644" width="6.125" style="326" hidden="1"/>
    <col min="1645" max="1645" width="3" style="326" hidden="1"/>
    <col min="1646" max="1885" width="8.625" style="326" hidden="1"/>
    <col min="1886" max="1891" width="14.875" style="326" hidden="1"/>
    <col min="1892" max="1893" width="15.875" style="326" hidden="1"/>
    <col min="1894" max="1899" width="16.125" style="326" hidden="1"/>
    <col min="1900" max="1900" width="6.125" style="326" hidden="1"/>
    <col min="1901" max="1901" width="3" style="326" hidden="1"/>
    <col min="1902" max="2141" width="8.625" style="326" hidden="1"/>
    <col min="2142" max="2147" width="14.875" style="326" hidden="1"/>
    <col min="2148" max="2149" width="15.875" style="326" hidden="1"/>
    <col min="2150" max="2155" width="16.125" style="326" hidden="1"/>
    <col min="2156" max="2156" width="6.125" style="326" hidden="1"/>
    <col min="2157" max="2157" width="3" style="326" hidden="1"/>
    <col min="2158" max="2397" width="8.625" style="326" hidden="1"/>
    <col min="2398" max="2403" width="14.875" style="326" hidden="1"/>
    <col min="2404" max="2405" width="15.875" style="326" hidden="1"/>
    <col min="2406" max="2411" width="16.125" style="326" hidden="1"/>
    <col min="2412" max="2412" width="6.125" style="326" hidden="1"/>
    <col min="2413" max="2413" width="3" style="326" hidden="1"/>
    <col min="2414" max="2653" width="8.625" style="326" hidden="1"/>
    <col min="2654" max="2659" width="14.875" style="326" hidden="1"/>
    <col min="2660" max="2661" width="15.875" style="326" hidden="1"/>
    <col min="2662" max="2667" width="16.125" style="326" hidden="1"/>
    <col min="2668" max="2668" width="6.125" style="326" hidden="1"/>
    <col min="2669" max="2669" width="3" style="326" hidden="1"/>
    <col min="2670" max="2909" width="8.625" style="326" hidden="1"/>
    <col min="2910" max="2915" width="14.875" style="326" hidden="1"/>
    <col min="2916" max="2917" width="15.875" style="326" hidden="1"/>
    <col min="2918" max="2923" width="16.125" style="326" hidden="1"/>
    <col min="2924" max="2924" width="6.125" style="326" hidden="1"/>
    <col min="2925" max="2925" width="3" style="326" hidden="1"/>
    <col min="2926" max="3165" width="8.625" style="326" hidden="1"/>
    <col min="3166" max="3171" width="14.875" style="326" hidden="1"/>
    <col min="3172" max="3173" width="15.875" style="326" hidden="1"/>
    <col min="3174" max="3179" width="16.125" style="326" hidden="1"/>
    <col min="3180" max="3180" width="6.125" style="326" hidden="1"/>
    <col min="3181" max="3181" width="3" style="326" hidden="1"/>
    <col min="3182" max="3421" width="8.625" style="326" hidden="1"/>
    <col min="3422" max="3427" width="14.875" style="326" hidden="1"/>
    <col min="3428" max="3429" width="15.875" style="326" hidden="1"/>
    <col min="3430" max="3435" width="16.125" style="326" hidden="1"/>
    <col min="3436" max="3436" width="6.125" style="326" hidden="1"/>
    <col min="3437" max="3437" width="3" style="326" hidden="1"/>
    <col min="3438" max="3677" width="8.625" style="326" hidden="1"/>
    <col min="3678" max="3683" width="14.875" style="326" hidden="1"/>
    <col min="3684" max="3685" width="15.875" style="326" hidden="1"/>
    <col min="3686" max="3691" width="16.125" style="326" hidden="1"/>
    <col min="3692" max="3692" width="6.125" style="326" hidden="1"/>
    <col min="3693" max="3693" width="3" style="326" hidden="1"/>
    <col min="3694" max="3933" width="8.625" style="326" hidden="1"/>
    <col min="3934" max="3939" width="14.875" style="326" hidden="1"/>
    <col min="3940" max="3941" width="15.875" style="326" hidden="1"/>
    <col min="3942" max="3947" width="16.125" style="326" hidden="1"/>
    <col min="3948" max="3948" width="6.125" style="326" hidden="1"/>
    <col min="3949" max="3949" width="3" style="326" hidden="1"/>
    <col min="3950" max="4189" width="8.625" style="326" hidden="1"/>
    <col min="4190" max="4195" width="14.875" style="326" hidden="1"/>
    <col min="4196" max="4197" width="15.875" style="326" hidden="1"/>
    <col min="4198" max="4203" width="16.125" style="326" hidden="1"/>
    <col min="4204" max="4204" width="6.125" style="326" hidden="1"/>
    <col min="4205" max="4205" width="3" style="326" hidden="1"/>
    <col min="4206" max="4445" width="8.625" style="326" hidden="1"/>
    <col min="4446" max="4451" width="14.875" style="326" hidden="1"/>
    <col min="4452" max="4453" width="15.875" style="326" hidden="1"/>
    <col min="4454" max="4459" width="16.125" style="326" hidden="1"/>
    <col min="4460" max="4460" width="6.125" style="326" hidden="1"/>
    <col min="4461" max="4461" width="3" style="326" hidden="1"/>
    <col min="4462" max="4701" width="8.625" style="326" hidden="1"/>
    <col min="4702" max="4707" width="14.875" style="326" hidden="1"/>
    <col min="4708" max="4709" width="15.875" style="326" hidden="1"/>
    <col min="4710" max="4715" width="16.125" style="326" hidden="1"/>
    <col min="4716" max="4716" width="6.125" style="326" hidden="1"/>
    <col min="4717" max="4717" width="3" style="326" hidden="1"/>
    <col min="4718" max="4957" width="8.625" style="326" hidden="1"/>
    <col min="4958" max="4963" width="14.875" style="326" hidden="1"/>
    <col min="4964" max="4965" width="15.875" style="326" hidden="1"/>
    <col min="4966" max="4971" width="16.125" style="326" hidden="1"/>
    <col min="4972" max="4972" width="6.125" style="326" hidden="1"/>
    <col min="4973" max="4973" width="3" style="326" hidden="1"/>
    <col min="4974" max="5213" width="8.625" style="326" hidden="1"/>
    <col min="5214" max="5219" width="14.875" style="326" hidden="1"/>
    <col min="5220" max="5221" width="15.875" style="326" hidden="1"/>
    <col min="5222" max="5227" width="16.125" style="326" hidden="1"/>
    <col min="5228" max="5228" width="6.125" style="326" hidden="1"/>
    <col min="5229" max="5229" width="3" style="326" hidden="1"/>
    <col min="5230" max="5469" width="8.625" style="326" hidden="1"/>
    <col min="5470" max="5475" width="14.875" style="326" hidden="1"/>
    <col min="5476" max="5477" width="15.875" style="326" hidden="1"/>
    <col min="5478" max="5483" width="16.125" style="326" hidden="1"/>
    <col min="5484" max="5484" width="6.125" style="326" hidden="1"/>
    <col min="5485" max="5485" width="3" style="326" hidden="1"/>
    <col min="5486" max="5725" width="8.625" style="326" hidden="1"/>
    <col min="5726" max="5731" width="14.875" style="326" hidden="1"/>
    <col min="5732" max="5733" width="15.875" style="326" hidden="1"/>
    <col min="5734" max="5739" width="16.125" style="326" hidden="1"/>
    <col min="5740" max="5740" width="6.125" style="326" hidden="1"/>
    <col min="5741" max="5741" width="3" style="326" hidden="1"/>
    <col min="5742" max="5981" width="8.625" style="326" hidden="1"/>
    <col min="5982" max="5987" width="14.875" style="326" hidden="1"/>
    <col min="5988" max="5989" width="15.875" style="326" hidden="1"/>
    <col min="5990" max="5995" width="16.125" style="326" hidden="1"/>
    <col min="5996" max="5996" width="6.125" style="326" hidden="1"/>
    <col min="5997" max="5997" width="3" style="326" hidden="1"/>
    <col min="5998" max="6237" width="8.625" style="326" hidden="1"/>
    <col min="6238" max="6243" width="14.875" style="326" hidden="1"/>
    <col min="6244" max="6245" width="15.875" style="326" hidden="1"/>
    <col min="6246" max="6251" width="16.125" style="326" hidden="1"/>
    <col min="6252" max="6252" width="6.125" style="326" hidden="1"/>
    <col min="6253" max="6253" width="3" style="326" hidden="1"/>
    <col min="6254" max="6493" width="8.625" style="326" hidden="1"/>
    <col min="6494" max="6499" width="14.875" style="326" hidden="1"/>
    <col min="6500" max="6501" width="15.875" style="326" hidden="1"/>
    <col min="6502" max="6507" width="16.125" style="326" hidden="1"/>
    <col min="6508" max="6508" width="6.125" style="326" hidden="1"/>
    <col min="6509" max="6509" width="3" style="326" hidden="1"/>
    <col min="6510" max="6749" width="8.625" style="326" hidden="1"/>
    <col min="6750" max="6755" width="14.875" style="326" hidden="1"/>
    <col min="6756" max="6757" width="15.875" style="326" hidden="1"/>
    <col min="6758" max="6763" width="16.125" style="326" hidden="1"/>
    <col min="6764" max="6764" width="6.125" style="326" hidden="1"/>
    <col min="6765" max="6765" width="3" style="326" hidden="1"/>
    <col min="6766" max="7005" width="8.625" style="326" hidden="1"/>
    <col min="7006" max="7011" width="14.875" style="326" hidden="1"/>
    <col min="7012" max="7013" width="15.875" style="326" hidden="1"/>
    <col min="7014" max="7019" width="16.125" style="326" hidden="1"/>
    <col min="7020" max="7020" width="6.125" style="326" hidden="1"/>
    <col min="7021" max="7021" width="3" style="326" hidden="1"/>
    <col min="7022" max="7261" width="8.625" style="326" hidden="1"/>
    <col min="7262" max="7267" width="14.875" style="326" hidden="1"/>
    <col min="7268" max="7269" width="15.875" style="326" hidden="1"/>
    <col min="7270" max="7275" width="16.125" style="326" hidden="1"/>
    <col min="7276" max="7276" width="6.125" style="326" hidden="1"/>
    <col min="7277" max="7277" width="3" style="326" hidden="1"/>
    <col min="7278" max="7517" width="8.625" style="326" hidden="1"/>
    <col min="7518" max="7523" width="14.875" style="326" hidden="1"/>
    <col min="7524" max="7525" width="15.875" style="326" hidden="1"/>
    <col min="7526" max="7531" width="16.125" style="326" hidden="1"/>
    <col min="7532" max="7532" width="6.125" style="326" hidden="1"/>
    <col min="7533" max="7533" width="3" style="326" hidden="1"/>
    <col min="7534" max="7773" width="8.625" style="326" hidden="1"/>
    <col min="7774" max="7779" width="14.875" style="326" hidden="1"/>
    <col min="7780" max="7781" width="15.875" style="326" hidden="1"/>
    <col min="7782" max="7787" width="16.125" style="326" hidden="1"/>
    <col min="7788" max="7788" width="6.125" style="326" hidden="1"/>
    <col min="7789" max="7789" width="3" style="326" hidden="1"/>
    <col min="7790" max="8029" width="8.625" style="326" hidden="1"/>
    <col min="8030" max="8035" width="14.875" style="326" hidden="1"/>
    <col min="8036" max="8037" width="15.875" style="326" hidden="1"/>
    <col min="8038" max="8043" width="16.125" style="326" hidden="1"/>
    <col min="8044" max="8044" width="6.125" style="326" hidden="1"/>
    <col min="8045" max="8045" width="3" style="326" hidden="1"/>
    <col min="8046" max="8285" width="8.625" style="326" hidden="1"/>
    <col min="8286" max="8291" width="14.875" style="326" hidden="1"/>
    <col min="8292" max="8293" width="15.875" style="326" hidden="1"/>
    <col min="8294" max="8299" width="16.125" style="326" hidden="1"/>
    <col min="8300" max="8300" width="6.125" style="326" hidden="1"/>
    <col min="8301" max="8301" width="3" style="326" hidden="1"/>
    <col min="8302" max="8541" width="8.625" style="326" hidden="1"/>
    <col min="8542" max="8547" width="14.875" style="326" hidden="1"/>
    <col min="8548" max="8549" width="15.875" style="326" hidden="1"/>
    <col min="8550" max="8555" width="16.125" style="326" hidden="1"/>
    <col min="8556" max="8556" width="6.125" style="326" hidden="1"/>
    <col min="8557" max="8557" width="3" style="326" hidden="1"/>
    <col min="8558" max="8797" width="8.625" style="326" hidden="1"/>
    <col min="8798" max="8803" width="14.875" style="326" hidden="1"/>
    <col min="8804" max="8805" width="15.875" style="326" hidden="1"/>
    <col min="8806" max="8811" width="16.125" style="326" hidden="1"/>
    <col min="8812" max="8812" width="6.125" style="326" hidden="1"/>
    <col min="8813" max="8813" width="3" style="326" hidden="1"/>
    <col min="8814" max="9053" width="8.625" style="326" hidden="1"/>
    <col min="9054" max="9059" width="14.875" style="326" hidden="1"/>
    <col min="9060" max="9061" width="15.875" style="326" hidden="1"/>
    <col min="9062" max="9067" width="16.125" style="326" hidden="1"/>
    <col min="9068" max="9068" width="6.125" style="326" hidden="1"/>
    <col min="9069" max="9069" width="3" style="326" hidden="1"/>
    <col min="9070" max="9309" width="8.625" style="326" hidden="1"/>
    <col min="9310" max="9315" width="14.875" style="326" hidden="1"/>
    <col min="9316" max="9317" width="15.875" style="326" hidden="1"/>
    <col min="9318" max="9323" width="16.125" style="326" hidden="1"/>
    <col min="9324" max="9324" width="6.125" style="326" hidden="1"/>
    <col min="9325" max="9325" width="3" style="326" hidden="1"/>
    <col min="9326" max="9565" width="8.625" style="326" hidden="1"/>
    <col min="9566" max="9571" width="14.875" style="326" hidden="1"/>
    <col min="9572" max="9573" width="15.875" style="326" hidden="1"/>
    <col min="9574" max="9579" width="16.125" style="326" hidden="1"/>
    <col min="9580" max="9580" width="6.125" style="326" hidden="1"/>
    <col min="9581" max="9581" width="3" style="326" hidden="1"/>
    <col min="9582" max="9821" width="8.625" style="326" hidden="1"/>
    <col min="9822" max="9827" width="14.875" style="326" hidden="1"/>
    <col min="9828" max="9829" width="15.875" style="326" hidden="1"/>
    <col min="9830" max="9835" width="16.125" style="326" hidden="1"/>
    <col min="9836" max="9836" width="6.125" style="326" hidden="1"/>
    <col min="9837" max="9837" width="3" style="326" hidden="1"/>
    <col min="9838" max="10077" width="8.625" style="326" hidden="1"/>
    <col min="10078" max="10083" width="14.875" style="326" hidden="1"/>
    <col min="10084" max="10085" width="15.875" style="326" hidden="1"/>
    <col min="10086" max="10091" width="16.125" style="326" hidden="1"/>
    <col min="10092" max="10092" width="6.125" style="326" hidden="1"/>
    <col min="10093" max="10093" width="3" style="326" hidden="1"/>
    <col min="10094" max="10333" width="8.625" style="326" hidden="1"/>
    <col min="10334" max="10339" width="14.875" style="326" hidden="1"/>
    <col min="10340" max="10341" width="15.875" style="326" hidden="1"/>
    <col min="10342" max="10347" width="16.125" style="326" hidden="1"/>
    <col min="10348" max="10348" width="6.125" style="326" hidden="1"/>
    <col min="10349" max="10349" width="3" style="326" hidden="1"/>
    <col min="10350" max="10589" width="8.625" style="326" hidden="1"/>
    <col min="10590" max="10595" width="14.875" style="326" hidden="1"/>
    <col min="10596" max="10597" width="15.875" style="326" hidden="1"/>
    <col min="10598" max="10603" width="16.125" style="326" hidden="1"/>
    <col min="10604" max="10604" width="6.125" style="326" hidden="1"/>
    <col min="10605" max="10605" width="3" style="326" hidden="1"/>
    <col min="10606" max="10845" width="8.625" style="326" hidden="1"/>
    <col min="10846" max="10851" width="14.875" style="326" hidden="1"/>
    <col min="10852" max="10853" width="15.875" style="326" hidden="1"/>
    <col min="10854" max="10859" width="16.125" style="326" hidden="1"/>
    <col min="10860" max="10860" width="6.125" style="326" hidden="1"/>
    <col min="10861" max="10861" width="3" style="326" hidden="1"/>
    <col min="10862" max="11101" width="8.625" style="326" hidden="1"/>
    <col min="11102" max="11107" width="14.875" style="326" hidden="1"/>
    <col min="11108" max="11109" width="15.875" style="326" hidden="1"/>
    <col min="11110" max="11115" width="16.125" style="326" hidden="1"/>
    <col min="11116" max="11116" width="6.125" style="326" hidden="1"/>
    <col min="11117" max="11117" width="3" style="326" hidden="1"/>
    <col min="11118" max="11357" width="8.625" style="326" hidden="1"/>
    <col min="11358" max="11363" width="14.875" style="326" hidden="1"/>
    <col min="11364" max="11365" width="15.875" style="326" hidden="1"/>
    <col min="11366" max="11371" width="16.125" style="326" hidden="1"/>
    <col min="11372" max="11372" width="6.125" style="326" hidden="1"/>
    <col min="11373" max="11373" width="3" style="326" hidden="1"/>
    <col min="11374" max="11613" width="8.625" style="326" hidden="1"/>
    <col min="11614" max="11619" width="14.875" style="326" hidden="1"/>
    <col min="11620" max="11621" width="15.875" style="326" hidden="1"/>
    <col min="11622" max="11627" width="16.125" style="326" hidden="1"/>
    <col min="11628" max="11628" width="6.125" style="326" hidden="1"/>
    <col min="11629" max="11629" width="3" style="326" hidden="1"/>
    <col min="11630" max="11869" width="8.625" style="326" hidden="1"/>
    <col min="11870" max="11875" width="14.875" style="326" hidden="1"/>
    <col min="11876" max="11877" width="15.875" style="326" hidden="1"/>
    <col min="11878" max="11883" width="16.125" style="326" hidden="1"/>
    <col min="11884" max="11884" width="6.125" style="326" hidden="1"/>
    <col min="11885" max="11885" width="3" style="326" hidden="1"/>
    <col min="11886" max="12125" width="8.625" style="326" hidden="1"/>
    <col min="12126" max="12131" width="14.875" style="326" hidden="1"/>
    <col min="12132" max="12133" width="15.875" style="326" hidden="1"/>
    <col min="12134" max="12139" width="16.125" style="326" hidden="1"/>
    <col min="12140" max="12140" width="6.125" style="326" hidden="1"/>
    <col min="12141" max="12141" width="3" style="326" hidden="1"/>
    <col min="12142" max="12381" width="8.625" style="326" hidden="1"/>
    <col min="12382" max="12387" width="14.875" style="326" hidden="1"/>
    <col min="12388" max="12389" width="15.875" style="326" hidden="1"/>
    <col min="12390" max="12395" width="16.125" style="326" hidden="1"/>
    <col min="12396" max="12396" width="6.125" style="326" hidden="1"/>
    <col min="12397" max="12397" width="3" style="326" hidden="1"/>
    <col min="12398" max="12637" width="8.625" style="326" hidden="1"/>
    <col min="12638" max="12643" width="14.875" style="326" hidden="1"/>
    <col min="12644" max="12645" width="15.875" style="326" hidden="1"/>
    <col min="12646" max="12651" width="16.125" style="326" hidden="1"/>
    <col min="12652" max="12652" width="6.125" style="326" hidden="1"/>
    <col min="12653" max="12653" width="3" style="326" hidden="1"/>
    <col min="12654" max="12893" width="8.625" style="326" hidden="1"/>
    <col min="12894" max="12899" width="14.875" style="326" hidden="1"/>
    <col min="12900" max="12901" width="15.875" style="326" hidden="1"/>
    <col min="12902" max="12907" width="16.125" style="326" hidden="1"/>
    <col min="12908" max="12908" width="6.125" style="326" hidden="1"/>
    <col min="12909" max="12909" width="3" style="326" hidden="1"/>
    <col min="12910" max="13149" width="8.625" style="326" hidden="1"/>
    <col min="13150" max="13155" width="14.875" style="326" hidden="1"/>
    <col min="13156" max="13157" width="15.875" style="326" hidden="1"/>
    <col min="13158" max="13163" width="16.125" style="326" hidden="1"/>
    <col min="13164" max="13164" width="6.125" style="326" hidden="1"/>
    <col min="13165" max="13165" width="3" style="326" hidden="1"/>
    <col min="13166" max="13405" width="8.625" style="326" hidden="1"/>
    <col min="13406" max="13411" width="14.875" style="326" hidden="1"/>
    <col min="13412" max="13413" width="15.875" style="326" hidden="1"/>
    <col min="13414" max="13419" width="16.125" style="326" hidden="1"/>
    <col min="13420" max="13420" width="6.125" style="326" hidden="1"/>
    <col min="13421" max="13421" width="3" style="326" hidden="1"/>
    <col min="13422" max="13661" width="8.625" style="326" hidden="1"/>
    <col min="13662" max="13667" width="14.875" style="326" hidden="1"/>
    <col min="13668" max="13669" width="15.875" style="326" hidden="1"/>
    <col min="13670" max="13675" width="16.125" style="326" hidden="1"/>
    <col min="13676" max="13676" width="6.125" style="326" hidden="1"/>
    <col min="13677" max="13677" width="3" style="326" hidden="1"/>
    <col min="13678" max="13917" width="8.625" style="326" hidden="1"/>
    <col min="13918" max="13923" width="14.875" style="326" hidden="1"/>
    <col min="13924" max="13925" width="15.875" style="326" hidden="1"/>
    <col min="13926" max="13931" width="16.125" style="326" hidden="1"/>
    <col min="13932" max="13932" width="6.125" style="326" hidden="1"/>
    <col min="13933" max="13933" width="3" style="326" hidden="1"/>
    <col min="13934" max="14173" width="8.625" style="326" hidden="1"/>
    <col min="14174" max="14179" width="14.875" style="326" hidden="1"/>
    <col min="14180" max="14181" width="15.875" style="326" hidden="1"/>
    <col min="14182" max="14187" width="16.125" style="326" hidden="1"/>
    <col min="14188" max="14188" width="6.125" style="326" hidden="1"/>
    <col min="14189" max="14189" width="3" style="326" hidden="1"/>
    <col min="14190" max="14429" width="8.625" style="326" hidden="1"/>
    <col min="14430" max="14435" width="14.875" style="326" hidden="1"/>
    <col min="14436" max="14437" width="15.875" style="326" hidden="1"/>
    <col min="14438" max="14443" width="16.125" style="326" hidden="1"/>
    <col min="14444" max="14444" width="6.125" style="326" hidden="1"/>
    <col min="14445" max="14445" width="3" style="326" hidden="1"/>
    <col min="14446" max="14685" width="8.625" style="326" hidden="1"/>
    <col min="14686" max="14691" width="14.875" style="326" hidden="1"/>
    <col min="14692" max="14693" width="15.875" style="326" hidden="1"/>
    <col min="14694" max="14699" width="16.125" style="326" hidden="1"/>
    <col min="14700" max="14700" width="6.125" style="326" hidden="1"/>
    <col min="14701" max="14701" width="3" style="326" hidden="1"/>
    <col min="14702" max="14941" width="8.625" style="326" hidden="1"/>
    <col min="14942" max="14947" width="14.875" style="326" hidden="1"/>
    <col min="14948" max="14949" width="15.875" style="326" hidden="1"/>
    <col min="14950" max="14955" width="16.125" style="326" hidden="1"/>
    <col min="14956" max="14956" width="6.125" style="326" hidden="1"/>
    <col min="14957" max="14957" width="3" style="326" hidden="1"/>
    <col min="14958" max="15197" width="8.625" style="326" hidden="1"/>
    <col min="15198" max="15203" width="14.875" style="326" hidden="1"/>
    <col min="15204" max="15205" width="15.875" style="326" hidden="1"/>
    <col min="15206" max="15211" width="16.125" style="326" hidden="1"/>
    <col min="15212" max="15212" width="6.125" style="326" hidden="1"/>
    <col min="15213" max="15213" width="3" style="326" hidden="1"/>
    <col min="15214" max="15453" width="8.625" style="326" hidden="1"/>
    <col min="15454" max="15459" width="14.875" style="326" hidden="1"/>
    <col min="15460" max="15461" width="15.875" style="326" hidden="1"/>
    <col min="15462" max="15467" width="16.125" style="326" hidden="1"/>
    <col min="15468" max="15468" width="6.125" style="326" hidden="1"/>
    <col min="15469" max="15469" width="3" style="326" hidden="1"/>
    <col min="15470" max="15709" width="8.625" style="326" hidden="1"/>
    <col min="15710" max="15715" width="14.875" style="326" hidden="1"/>
    <col min="15716" max="15717" width="15.875" style="326" hidden="1"/>
    <col min="15718" max="15723" width="16.125" style="326" hidden="1"/>
    <col min="15724" max="15724" width="6.125" style="326" hidden="1"/>
    <col min="15725" max="15725" width="3" style="326" hidden="1"/>
    <col min="15726" max="15965" width="8.625" style="326" hidden="1"/>
    <col min="15966" max="15971" width="14.875" style="326" hidden="1"/>
    <col min="15972" max="15973" width="15.875" style="326" hidden="1"/>
    <col min="15974" max="15979" width="16.125" style="326" hidden="1"/>
    <col min="15980" max="15980" width="6.125" style="326" hidden="1"/>
    <col min="15981" max="15981" width="3" style="326" hidden="1"/>
    <col min="15982" max="16221" width="8.625" style="326" hidden="1"/>
    <col min="16222" max="16227" width="14.875" style="326" hidden="1"/>
    <col min="16228" max="16229" width="15.875" style="326" hidden="1"/>
    <col min="16230" max="16235" width="16.125" style="326" hidden="1"/>
    <col min="16236" max="16236" width="6.125" style="326" hidden="1"/>
    <col min="16237" max="16237" width="3" style="326" hidden="1"/>
    <col min="16238" max="16384" width="8.625" style="326" hidden="1"/>
  </cols>
  <sheetData>
    <row r="1" spans="1:143" ht="42.75" customHeight="1" x14ac:dyDescent="0.15">
      <c r="A1" s="324"/>
      <c r="B1" s="325"/>
      <c r="DD1" s="326"/>
      <c r="DE1" s="326"/>
    </row>
    <row r="2" spans="1:143" ht="25.5" customHeight="1" x14ac:dyDescent="0.15">
      <c r="A2" s="327"/>
      <c r="C2" s="327"/>
      <c r="O2" s="327"/>
      <c r="P2" s="327"/>
      <c r="Q2" s="327"/>
      <c r="R2" s="327"/>
      <c r="S2" s="327"/>
      <c r="T2" s="327"/>
      <c r="U2" s="327"/>
      <c r="V2" s="327"/>
      <c r="W2" s="327"/>
      <c r="X2" s="327"/>
      <c r="Y2" s="327"/>
      <c r="Z2" s="327"/>
      <c r="AA2" s="327"/>
      <c r="AB2" s="327"/>
      <c r="AC2" s="327"/>
      <c r="AD2" s="327"/>
      <c r="AE2" s="327"/>
      <c r="AF2" s="327"/>
      <c r="AG2" s="327"/>
      <c r="AH2" s="327"/>
      <c r="AI2" s="327"/>
      <c r="AU2" s="327"/>
      <c r="BG2" s="327"/>
      <c r="BS2" s="327"/>
      <c r="CE2" s="327"/>
      <c r="CQ2" s="327"/>
      <c r="DD2" s="326"/>
      <c r="DE2" s="326"/>
    </row>
    <row r="3" spans="1:143" ht="25.5" customHeight="1" x14ac:dyDescent="0.15">
      <c r="A3" s="327"/>
      <c r="C3" s="327"/>
      <c r="O3" s="327"/>
      <c r="P3" s="327"/>
      <c r="Q3" s="327"/>
      <c r="R3" s="327"/>
      <c r="S3" s="327"/>
      <c r="T3" s="327"/>
      <c r="U3" s="327"/>
      <c r="V3" s="327"/>
      <c r="W3" s="327"/>
      <c r="X3" s="327"/>
      <c r="Y3" s="327"/>
      <c r="Z3" s="327"/>
      <c r="AA3" s="327"/>
      <c r="AB3" s="327"/>
      <c r="AC3" s="327"/>
      <c r="AD3" s="327"/>
      <c r="AE3" s="327"/>
      <c r="AF3" s="327"/>
      <c r="AG3" s="327"/>
      <c r="AH3" s="327"/>
      <c r="AI3" s="327"/>
      <c r="AU3" s="327"/>
      <c r="BG3" s="327"/>
      <c r="BS3" s="327"/>
      <c r="CE3" s="327"/>
      <c r="CQ3" s="327"/>
      <c r="DD3" s="326"/>
      <c r="DE3" s="326"/>
    </row>
    <row r="4" spans="1:143" s="95" customFormat="1" x14ac:dyDescent="0.15">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BT4" s="327"/>
      <c r="BU4" s="327"/>
      <c r="BV4" s="327"/>
      <c r="BW4" s="327"/>
      <c r="BX4" s="327"/>
      <c r="BY4" s="327"/>
      <c r="BZ4" s="327"/>
      <c r="CA4" s="327"/>
      <c r="CB4" s="327"/>
      <c r="CC4" s="327"/>
      <c r="CD4" s="327"/>
      <c r="CE4" s="327"/>
      <c r="CF4" s="327"/>
      <c r="CG4" s="327"/>
      <c r="CH4" s="327"/>
      <c r="CI4" s="327"/>
      <c r="CJ4" s="327"/>
      <c r="CK4" s="327"/>
      <c r="CL4" s="327"/>
      <c r="CM4" s="327"/>
      <c r="CN4" s="327"/>
      <c r="CO4" s="327"/>
      <c r="CP4" s="327"/>
      <c r="CQ4" s="327"/>
      <c r="CR4" s="327"/>
      <c r="CS4" s="327"/>
      <c r="CT4" s="327"/>
      <c r="CU4" s="327"/>
      <c r="CV4" s="327"/>
      <c r="CW4" s="327"/>
      <c r="CX4" s="327"/>
      <c r="CY4" s="327"/>
      <c r="CZ4" s="327"/>
      <c r="DA4" s="327"/>
      <c r="DB4" s="327"/>
      <c r="DC4" s="327"/>
      <c r="DD4" s="327"/>
      <c r="DE4" s="327"/>
      <c r="DF4" s="94"/>
      <c r="DG4" s="94"/>
      <c r="DH4" s="94"/>
      <c r="DI4" s="94"/>
      <c r="DJ4" s="94"/>
      <c r="DK4" s="94"/>
      <c r="DL4" s="94"/>
      <c r="DM4" s="94"/>
      <c r="DN4" s="94"/>
      <c r="DO4" s="94"/>
      <c r="DP4" s="94"/>
      <c r="DQ4" s="94"/>
      <c r="DR4" s="94"/>
      <c r="DS4" s="94"/>
      <c r="DT4" s="94"/>
      <c r="DU4" s="94"/>
      <c r="DV4" s="94"/>
      <c r="DW4" s="94"/>
    </row>
    <row r="5" spans="1:143" s="95" customFormat="1" x14ac:dyDescent="0.15">
      <c r="A5" s="327"/>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27"/>
      <c r="AW5" s="327"/>
      <c r="AX5" s="327"/>
      <c r="AY5" s="327"/>
      <c r="AZ5" s="327"/>
      <c r="BA5" s="327"/>
      <c r="BB5" s="327"/>
      <c r="BC5" s="327"/>
      <c r="BD5" s="327"/>
      <c r="BE5" s="327"/>
      <c r="BF5" s="327"/>
      <c r="BG5" s="327"/>
      <c r="BH5" s="327"/>
      <c r="BI5" s="327"/>
      <c r="BJ5" s="327"/>
      <c r="BK5" s="327"/>
      <c r="BL5" s="327"/>
      <c r="BM5" s="327"/>
      <c r="BN5" s="327"/>
      <c r="BO5" s="327"/>
      <c r="BP5" s="327"/>
      <c r="BQ5" s="327"/>
      <c r="BR5" s="327"/>
      <c r="BS5" s="327"/>
      <c r="BT5" s="327"/>
      <c r="BU5" s="327"/>
      <c r="BV5" s="327"/>
      <c r="BW5" s="327"/>
      <c r="BX5" s="327"/>
      <c r="BY5" s="327"/>
      <c r="BZ5" s="327"/>
      <c r="CA5" s="327"/>
      <c r="CB5" s="327"/>
      <c r="CC5" s="327"/>
      <c r="CD5" s="327"/>
      <c r="CE5" s="327"/>
      <c r="CF5" s="327"/>
      <c r="CG5" s="327"/>
      <c r="CH5" s="327"/>
      <c r="CI5" s="327"/>
      <c r="CJ5" s="327"/>
      <c r="CK5" s="327"/>
      <c r="CL5" s="327"/>
      <c r="CM5" s="327"/>
      <c r="CN5" s="327"/>
      <c r="CO5" s="327"/>
      <c r="CP5" s="327"/>
      <c r="CQ5" s="327"/>
      <c r="CR5" s="327"/>
      <c r="CS5" s="327"/>
      <c r="CT5" s="327"/>
      <c r="CU5" s="327"/>
      <c r="CV5" s="327"/>
      <c r="CW5" s="327"/>
      <c r="CX5" s="327"/>
      <c r="CY5" s="327"/>
      <c r="CZ5" s="327"/>
      <c r="DA5" s="327"/>
      <c r="DB5" s="327"/>
      <c r="DC5" s="327"/>
      <c r="DD5" s="327"/>
      <c r="DE5" s="327"/>
      <c r="DF5" s="94"/>
      <c r="DG5" s="94"/>
      <c r="DH5" s="94"/>
      <c r="DI5" s="94"/>
      <c r="DJ5" s="94"/>
      <c r="DK5" s="94"/>
      <c r="DL5" s="94"/>
      <c r="DM5" s="94"/>
      <c r="DN5" s="94"/>
      <c r="DO5" s="94"/>
      <c r="DP5" s="94"/>
      <c r="DQ5" s="94"/>
      <c r="DR5" s="94"/>
      <c r="DS5" s="94"/>
      <c r="DT5" s="94"/>
      <c r="DU5" s="94"/>
      <c r="DV5" s="94"/>
      <c r="DW5" s="94"/>
    </row>
    <row r="6" spans="1:143" s="95" customFormat="1" x14ac:dyDescent="0.15">
      <c r="A6" s="327"/>
      <c r="B6" s="327"/>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327"/>
      <c r="AY6" s="327"/>
      <c r="AZ6" s="327"/>
      <c r="BA6" s="327"/>
      <c r="BB6" s="327"/>
      <c r="BC6" s="327"/>
      <c r="BD6" s="327"/>
      <c r="BE6" s="327"/>
      <c r="BF6" s="327"/>
      <c r="BG6" s="327"/>
      <c r="BH6" s="327"/>
      <c r="BI6" s="327"/>
      <c r="BJ6" s="327"/>
      <c r="BK6" s="327"/>
      <c r="BL6" s="327"/>
      <c r="BM6" s="327"/>
      <c r="BN6" s="327"/>
      <c r="BO6" s="327"/>
      <c r="BP6" s="327"/>
      <c r="BQ6" s="327"/>
      <c r="BR6" s="327"/>
      <c r="BS6" s="327"/>
      <c r="BT6" s="327"/>
      <c r="BU6" s="327"/>
      <c r="BV6" s="327"/>
      <c r="BW6" s="327"/>
      <c r="BX6" s="327"/>
      <c r="BY6" s="327"/>
      <c r="BZ6" s="327"/>
      <c r="CA6" s="327"/>
      <c r="CB6" s="327"/>
      <c r="CC6" s="327"/>
      <c r="CD6" s="327"/>
      <c r="CE6" s="327"/>
      <c r="CF6" s="327"/>
      <c r="CG6" s="327"/>
      <c r="CH6" s="327"/>
      <c r="CI6" s="327"/>
      <c r="CJ6" s="327"/>
      <c r="CK6" s="327"/>
      <c r="CL6" s="327"/>
      <c r="CM6" s="327"/>
      <c r="CN6" s="327"/>
      <c r="CO6" s="327"/>
      <c r="CP6" s="327"/>
      <c r="CQ6" s="327"/>
      <c r="CR6" s="327"/>
      <c r="CS6" s="327"/>
      <c r="CT6" s="327"/>
      <c r="CU6" s="327"/>
      <c r="CV6" s="327"/>
      <c r="CW6" s="327"/>
      <c r="CX6" s="327"/>
      <c r="CY6" s="327"/>
      <c r="CZ6" s="327"/>
      <c r="DA6" s="327"/>
      <c r="DB6" s="327"/>
      <c r="DC6" s="327"/>
      <c r="DD6" s="327"/>
      <c r="DE6" s="327"/>
      <c r="DF6" s="94"/>
      <c r="DG6" s="94"/>
      <c r="DH6" s="94"/>
      <c r="DI6" s="94"/>
      <c r="DJ6" s="94"/>
      <c r="DK6" s="94"/>
      <c r="DL6" s="94"/>
      <c r="DM6" s="94"/>
      <c r="DN6" s="94"/>
      <c r="DO6" s="94"/>
      <c r="DP6" s="94"/>
      <c r="DQ6" s="94"/>
      <c r="DR6" s="94"/>
      <c r="DS6" s="94"/>
      <c r="DT6" s="94"/>
      <c r="DU6" s="94"/>
      <c r="DV6" s="94"/>
      <c r="DW6" s="94"/>
    </row>
    <row r="7" spans="1:143" s="95" customFormat="1" x14ac:dyDescent="0.15">
      <c r="A7" s="327"/>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7"/>
      <c r="BB7" s="327"/>
      <c r="BC7" s="327"/>
      <c r="BD7" s="327"/>
      <c r="BE7" s="327"/>
      <c r="BF7" s="327"/>
      <c r="BG7" s="327"/>
      <c r="BH7" s="327"/>
      <c r="BI7" s="327"/>
      <c r="BJ7" s="327"/>
      <c r="BK7" s="327"/>
      <c r="BL7" s="327"/>
      <c r="BM7" s="327"/>
      <c r="BN7" s="327"/>
      <c r="BO7" s="327"/>
      <c r="BP7" s="327"/>
      <c r="BQ7" s="327"/>
      <c r="BR7" s="327"/>
      <c r="BS7" s="327"/>
      <c r="BT7" s="327"/>
      <c r="BU7" s="327"/>
      <c r="BV7" s="327"/>
      <c r="BW7" s="327"/>
      <c r="BX7" s="327"/>
      <c r="BY7" s="327"/>
      <c r="BZ7" s="327"/>
      <c r="CA7" s="327"/>
      <c r="CB7" s="327"/>
      <c r="CC7" s="327"/>
      <c r="CD7" s="327"/>
      <c r="CE7" s="327"/>
      <c r="CF7" s="327"/>
      <c r="CG7" s="327"/>
      <c r="CH7" s="327"/>
      <c r="CI7" s="327"/>
      <c r="CJ7" s="327"/>
      <c r="CK7" s="327"/>
      <c r="CL7" s="327"/>
      <c r="CM7" s="327"/>
      <c r="CN7" s="327"/>
      <c r="CO7" s="327"/>
      <c r="CP7" s="327"/>
      <c r="CQ7" s="327"/>
      <c r="CR7" s="327"/>
      <c r="CS7" s="327"/>
      <c r="CT7" s="327"/>
      <c r="CU7" s="327"/>
      <c r="CV7" s="327"/>
      <c r="CW7" s="327"/>
      <c r="CX7" s="327"/>
      <c r="CY7" s="327"/>
      <c r="CZ7" s="327"/>
      <c r="DA7" s="327"/>
      <c r="DB7" s="327"/>
      <c r="DC7" s="327"/>
      <c r="DD7" s="327"/>
      <c r="DE7" s="327"/>
      <c r="DF7" s="94"/>
      <c r="DG7" s="94"/>
      <c r="DH7" s="94"/>
      <c r="DI7" s="94"/>
      <c r="DJ7" s="94"/>
      <c r="DK7" s="94"/>
      <c r="DL7" s="94"/>
      <c r="DM7" s="94"/>
      <c r="DN7" s="94"/>
      <c r="DO7" s="94"/>
      <c r="DP7" s="94"/>
      <c r="DQ7" s="94"/>
      <c r="DR7" s="94"/>
      <c r="DS7" s="94"/>
      <c r="DT7" s="94"/>
      <c r="DU7" s="94"/>
      <c r="DV7" s="94"/>
      <c r="DW7" s="94"/>
    </row>
    <row r="8" spans="1:143" s="95" customFormat="1" x14ac:dyDescent="0.15">
      <c r="A8" s="327"/>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7"/>
      <c r="BS8" s="327"/>
      <c r="BT8" s="327"/>
      <c r="BU8" s="327"/>
      <c r="BV8" s="327"/>
      <c r="BW8" s="327"/>
      <c r="BX8" s="327"/>
      <c r="BY8" s="327"/>
      <c r="BZ8" s="327"/>
      <c r="CA8" s="327"/>
      <c r="CB8" s="327"/>
      <c r="CC8" s="327"/>
      <c r="CD8" s="327"/>
      <c r="CE8" s="327"/>
      <c r="CF8" s="327"/>
      <c r="CG8" s="327"/>
      <c r="CH8" s="327"/>
      <c r="CI8" s="327"/>
      <c r="CJ8" s="327"/>
      <c r="CK8" s="327"/>
      <c r="CL8" s="327"/>
      <c r="CM8" s="327"/>
      <c r="CN8" s="327"/>
      <c r="CO8" s="327"/>
      <c r="CP8" s="327"/>
      <c r="CQ8" s="327"/>
      <c r="CR8" s="327"/>
      <c r="CS8" s="327"/>
      <c r="CT8" s="327"/>
      <c r="CU8" s="327"/>
      <c r="CV8" s="327"/>
      <c r="CW8" s="327"/>
      <c r="CX8" s="327"/>
      <c r="CY8" s="327"/>
      <c r="CZ8" s="327"/>
      <c r="DA8" s="327"/>
      <c r="DB8" s="327"/>
      <c r="DC8" s="327"/>
      <c r="DD8" s="327"/>
      <c r="DE8" s="327"/>
      <c r="DF8" s="94"/>
      <c r="DG8" s="94"/>
      <c r="DH8" s="94"/>
      <c r="DI8" s="94"/>
      <c r="DJ8" s="94"/>
      <c r="DK8" s="94"/>
      <c r="DL8" s="94"/>
      <c r="DM8" s="94"/>
      <c r="DN8" s="94"/>
      <c r="DO8" s="94"/>
      <c r="DP8" s="94"/>
      <c r="DQ8" s="94"/>
      <c r="DR8" s="94"/>
      <c r="DS8" s="94"/>
      <c r="DT8" s="94"/>
      <c r="DU8" s="94"/>
      <c r="DV8" s="94"/>
      <c r="DW8" s="94"/>
    </row>
    <row r="9" spans="1:143" s="95" customFormat="1" x14ac:dyDescent="0.15">
      <c r="A9" s="327"/>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c r="BW9" s="327"/>
      <c r="BX9" s="327"/>
      <c r="BY9" s="327"/>
      <c r="BZ9" s="327"/>
      <c r="CA9" s="327"/>
      <c r="CB9" s="327"/>
      <c r="CC9" s="327"/>
      <c r="CD9" s="327"/>
      <c r="CE9" s="327"/>
      <c r="CF9" s="327"/>
      <c r="CG9" s="327"/>
      <c r="CH9" s="327"/>
      <c r="CI9" s="327"/>
      <c r="CJ9" s="327"/>
      <c r="CK9" s="327"/>
      <c r="CL9" s="327"/>
      <c r="CM9" s="327"/>
      <c r="CN9" s="327"/>
      <c r="CO9" s="327"/>
      <c r="CP9" s="327"/>
      <c r="CQ9" s="327"/>
      <c r="CR9" s="327"/>
      <c r="CS9" s="327"/>
      <c r="CT9" s="327"/>
      <c r="CU9" s="327"/>
      <c r="CV9" s="327"/>
      <c r="CW9" s="327"/>
      <c r="CX9" s="327"/>
      <c r="CY9" s="327"/>
      <c r="CZ9" s="327"/>
      <c r="DA9" s="327"/>
      <c r="DB9" s="327"/>
      <c r="DC9" s="327"/>
      <c r="DD9" s="327"/>
      <c r="DE9" s="327"/>
      <c r="DF9" s="94"/>
      <c r="DG9" s="94"/>
      <c r="DH9" s="94"/>
      <c r="DI9" s="94"/>
      <c r="DJ9" s="94"/>
      <c r="DK9" s="94"/>
      <c r="DL9" s="94"/>
      <c r="DM9" s="94"/>
      <c r="DN9" s="94"/>
      <c r="DO9" s="94"/>
      <c r="DP9" s="94"/>
      <c r="DQ9" s="94"/>
      <c r="DR9" s="94"/>
      <c r="DS9" s="94"/>
      <c r="DT9" s="94"/>
      <c r="DU9" s="94"/>
      <c r="DV9" s="94"/>
      <c r="DW9" s="94"/>
    </row>
    <row r="10" spans="1:143" s="95" customFormat="1" x14ac:dyDescent="0.15">
      <c r="A10" s="327"/>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327"/>
      <c r="BC10" s="327"/>
      <c r="BD10" s="327"/>
      <c r="BE10" s="327"/>
      <c r="BF10" s="327"/>
      <c r="BG10" s="327"/>
      <c r="BH10" s="327"/>
      <c r="BI10" s="327"/>
      <c r="BJ10" s="327"/>
      <c r="BK10" s="327"/>
      <c r="BL10" s="327"/>
      <c r="BM10" s="327"/>
      <c r="BN10" s="327"/>
      <c r="BO10" s="327"/>
      <c r="BP10" s="327"/>
      <c r="BQ10" s="327"/>
      <c r="BR10" s="327"/>
      <c r="BS10" s="327"/>
      <c r="BT10" s="327"/>
      <c r="BU10" s="327"/>
      <c r="BV10" s="327"/>
      <c r="BW10" s="327"/>
      <c r="BX10" s="327"/>
      <c r="BY10" s="327"/>
      <c r="BZ10" s="327"/>
      <c r="CA10" s="327"/>
      <c r="CB10" s="327"/>
      <c r="CC10" s="327"/>
      <c r="CD10" s="327"/>
      <c r="CE10" s="327"/>
      <c r="CF10" s="327"/>
      <c r="CG10" s="327"/>
      <c r="CH10" s="327"/>
      <c r="CI10" s="327"/>
      <c r="CJ10" s="327"/>
      <c r="CK10" s="327"/>
      <c r="CL10" s="327"/>
      <c r="CM10" s="327"/>
      <c r="CN10" s="327"/>
      <c r="CO10" s="327"/>
      <c r="CP10" s="327"/>
      <c r="CQ10" s="327"/>
      <c r="CR10" s="327"/>
      <c r="CS10" s="327"/>
      <c r="CT10" s="327"/>
      <c r="CU10" s="327"/>
      <c r="CV10" s="327"/>
      <c r="CW10" s="327"/>
      <c r="CX10" s="327"/>
      <c r="CY10" s="327"/>
      <c r="CZ10" s="327"/>
      <c r="DA10" s="327"/>
      <c r="DB10" s="327"/>
      <c r="DC10" s="327"/>
      <c r="DD10" s="327"/>
      <c r="DE10" s="327"/>
      <c r="DF10" s="94"/>
      <c r="DG10" s="94"/>
      <c r="DH10" s="94"/>
      <c r="DI10" s="94"/>
      <c r="DJ10" s="94"/>
      <c r="DK10" s="94"/>
      <c r="DL10" s="94"/>
      <c r="DM10" s="94"/>
      <c r="DN10" s="94"/>
      <c r="DO10" s="94"/>
      <c r="DP10" s="94"/>
      <c r="DQ10" s="94"/>
      <c r="DR10" s="94"/>
      <c r="DS10" s="94"/>
      <c r="DT10" s="94"/>
      <c r="DU10" s="94"/>
      <c r="DV10" s="94"/>
      <c r="DW10" s="94"/>
      <c r="EM10" s="95" t="s">
        <v>539</v>
      </c>
    </row>
    <row r="11" spans="1:143" s="95" customFormat="1" x14ac:dyDescent="0.15">
      <c r="A11" s="327"/>
      <c r="B11" s="327"/>
      <c r="C11" s="327"/>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c r="AS11" s="327"/>
      <c r="AT11" s="327"/>
      <c r="AU11" s="327"/>
      <c r="AV11" s="327"/>
      <c r="AW11" s="327"/>
      <c r="AX11" s="327"/>
      <c r="AY11" s="327"/>
      <c r="AZ11" s="327"/>
      <c r="BA11" s="327"/>
      <c r="BB11" s="327"/>
      <c r="BC11" s="327"/>
      <c r="BD11" s="327"/>
      <c r="BE11" s="327"/>
      <c r="BF11" s="327"/>
      <c r="BG11" s="327"/>
      <c r="BH11" s="327"/>
      <c r="BI11" s="327"/>
      <c r="BJ11" s="327"/>
      <c r="BK11" s="327"/>
      <c r="BL11" s="327"/>
      <c r="BM11" s="327"/>
      <c r="BN11" s="327"/>
      <c r="BO11" s="327"/>
      <c r="BP11" s="327"/>
      <c r="BQ11" s="327"/>
      <c r="BR11" s="327"/>
      <c r="BS11" s="327"/>
      <c r="BT11" s="327"/>
      <c r="BU11" s="327"/>
      <c r="BV11" s="327"/>
      <c r="BW11" s="327"/>
      <c r="BX11" s="327"/>
      <c r="BY11" s="327"/>
      <c r="BZ11" s="327"/>
      <c r="CA11" s="327"/>
      <c r="CB11" s="327"/>
      <c r="CC11" s="327"/>
      <c r="CD11" s="327"/>
      <c r="CE11" s="327"/>
      <c r="CF11" s="327"/>
      <c r="CG11" s="327"/>
      <c r="CH11" s="327"/>
      <c r="CI11" s="327"/>
      <c r="CJ11" s="327"/>
      <c r="CK11" s="327"/>
      <c r="CL11" s="327"/>
      <c r="CM11" s="327"/>
      <c r="CN11" s="327"/>
      <c r="CO11" s="327"/>
      <c r="CP11" s="327"/>
      <c r="CQ11" s="327"/>
      <c r="CR11" s="327"/>
      <c r="CS11" s="327"/>
      <c r="CT11" s="327"/>
      <c r="CU11" s="327"/>
      <c r="CV11" s="327"/>
      <c r="CW11" s="327"/>
      <c r="CX11" s="327"/>
      <c r="CY11" s="327"/>
      <c r="CZ11" s="327"/>
      <c r="DA11" s="327"/>
      <c r="DB11" s="327"/>
      <c r="DC11" s="327"/>
      <c r="DD11" s="327"/>
      <c r="DE11" s="327"/>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7"/>
      <c r="B12" s="327"/>
      <c r="C12" s="327"/>
      <c r="D12" s="327"/>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327"/>
      <c r="AX12" s="327"/>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c r="BW12" s="327"/>
      <c r="BX12" s="327"/>
      <c r="BY12" s="327"/>
      <c r="BZ12" s="327"/>
      <c r="CA12" s="327"/>
      <c r="CB12" s="327"/>
      <c r="CC12" s="327"/>
      <c r="CD12" s="327"/>
      <c r="CE12" s="327"/>
      <c r="CF12" s="327"/>
      <c r="CG12" s="327"/>
      <c r="CH12" s="327"/>
      <c r="CI12" s="327"/>
      <c r="CJ12" s="327"/>
      <c r="CK12" s="327"/>
      <c r="CL12" s="327"/>
      <c r="CM12" s="327"/>
      <c r="CN12" s="327"/>
      <c r="CO12" s="327"/>
      <c r="CP12" s="327"/>
      <c r="CQ12" s="327"/>
      <c r="CR12" s="327"/>
      <c r="CS12" s="327"/>
      <c r="CT12" s="327"/>
      <c r="CU12" s="327"/>
      <c r="CV12" s="327"/>
      <c r="CW12" s="327"/>
      <c r="CX12" s="327"/>
      <c r="CY12" s="327"/>
      <c r="CZ12" s="327"/>
      <c r="DA12" s="327"/>
      <c r="DB12" s="327"/>
      <c r="DC12" s="327"/>
      <c r="DD12" s="327"/>
      <c r="DE12" s="327"/>
      <c r="DF12" s="94"/>
      <c r="DG12" s="94"/>
      <c r="DH12" s="94"/>
      <c r="DI12" s="94"/>
      <c r="DJ12" s="94"/>
      <c r="DK12" s="94"/>
      <c r="DL12" s="94"/>
      <c r="DM12" s="94"/>
      <c r="DN12" s="94"/>
      <c r="DO12" s="94"/>
      <c r="DP12" s="94"/>
      <c r="DQ12" s="94"/>
      <c r="DR12" s="94"/>
      <c r="DS12" s="94"/>
      <c r="DT12" s="94"/>
      <c r="DU12" s="94"/>
      <c r="DV12" s="94"/>
      <c r="DW12" s="94"/>
      <c r="EM12" s="95" t="s">
        <v>539</v>
      </c>
    </row>
    <row r="13" spans="1:143" s="95" customFormat="1" x14ac:dyDescent="0.15">
      <c r="A13" s="327"/>
      <c r="B13" s="327"/>
      <c r="C13" s="327"/>
      <c r="D13" s="327"/>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327"/>
      <c r="AX13" s="327"/>
      <c r="AY13" s="327"/>
      <c r="AZ13" s="327"/>
      <c r="BA13" s="327"/>
      <c r="BB13" s="327"/>
      <c r="BC13" s="327"/>
      <c r="BD13" s="327"/>
      <c r="BE13" s="327"/>
      <c r="BF13" s="327"/>
      <c r="BG13" s="327"/>
      <c r="BH13" s="327"/>
      <c r="BI13" s="327"/>
      <c r="BJ13" s="327"/>
      <c r="BK13" s="327"/>
      <c r="BL13" s="327"/>
      <c r="BM13" s="327"/>
      <c r="BN13" s="327"/>
      <c r="BO13" s="327"/>
      <c r="BP13" s="327"/>
      <c r="BQ13" s="327"/>
      <c r="BR13" s="327"/>
      <c r="BS13" s="327"/>
      <c r="BT13" s="327"/>
      <c r="BU13" s="327"/>
      <c r="BV13" s="327"/>
      <c r="BW13" s="327"/>
      <c r="BX13" s="327"/>
      <c r="BY13" s="327"/>
      <c r="BZ13" s="327"/>
      <c r="CA13" s="327"/>
      <c r="CB13" s="327"/>
      <c r="CC13" s="327"/>
      <c r="CD13" s="327"/>
      <c r="CE13" s="327"/>
      <c r="CF13" s="327"/>
      <c r="CG13" s="327"/>
      <c r="CH13" s="327"/>
      <c r="CI13" s="327"/>
      <c r="CJ13" s="327"/>
      <c r="CK13" s="327"/>
      <c r="CL13" s="327"/>
      <c r="CM13" s="327"/>
      <c r="CN13" s="327"/>
      <c r="CO13" s="327"/>
      <c r="CP13" s="327"/>
      <c r="CQ13" s="327"/>
      <c r="CR13" s="327"/>
      <c r="CS13" s="327"/>
      <c r="CT13" s="327"/>
      <c r="CU13" s="327"/>
      <c r="CV13" s="327"/>
      <c r="CW13" s="327"/>
      <c r="CX13" s="327"/>
      <c r="CY13" s="327"/>
      <c r="CZ13" s="327"/>
      <c r="DA13" s="327"/>
      <c r="DB13" s="327"/>
      <c r="DC13" s="327"/>
      <c r="DD13" s="327"/>
      <c r="DE13" s="327"/>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7"/>
      <c r="B14" s="327"/>
      <c r="C14" s="327"/>
      <c r="D14" s="327"/>
      <c r="E14" s="327"/>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c r="BB14" s="327"/>
      <c r="BC14" s="327"/>
      <c r="BD14" s="327"/>
      <c r="BE14" s="327"/>
      <c r="BF14" s="327"/>
      <c r="BG14" s="327"/>
      <c r="BH14" s="327"/>
      <c r="BI14" s="327"/>
      <c r="BJ14" s="327"/>
      <c r="BK14" s="327"/>
      <c r="BL14" s="327"/>
      <c r="BM14" s="327"/>
      <c r="BN14" s="327"/>
      <c r="BO14" s="327"/>
      <c r="BP14" s="327"/>
      <c r="BQ14" s="327"/>
      <c r="BR14" s="327"/>
      <c r="BS14" s="327"/>
      <c r="BT14" s="327"/>
      <c r="BU14" s="327"/>
      <c r="BV14" s="327"/>
      <c r="BW14" s="327"/>
      <c r="BX14" s="327"/>
      <c r="BY14" s="327"/>
      <c r="BZ14" s="327"/>
      <c r="CA14" s="327"/>
      <c r="CB14" s="327"/>
      <c r="CC14" s="327"/>
      <c r="CD14" s="327"/>
      <c r="CE14" s="327"/>
      <c r="CF14" s="327"/>
      <c r="CG14" s="327"/>
      <c r="CH14" s="327"/>
      <c r="CI14" s="327"/>
      <c r="CJ14" s="327"/>
      <c r="CK14" s="327"/>
      <c r="CL14" s="327"/>
      <c r="CM14" s="327"/>
      <c r="CN14" s="327"/>
      <c r="CO14" s="327"/>
      <c r="CP14" s="327"/>
      <c r="CQ14" s="327"/>
      <c r="CR14" s="327"/>
      <c r="CS14" s="327"/>
      <c r="CT14" s="327"/>
      <c r="CU14" s="327"/>
      <c r="CV14" s="327"/>
      <c r="CW14" s="327"/>
      <c r="CX14" s="327"/>
      <c r="CY14" s="327"/>
      <c r="CZ14" s="327"/>
      <c r="DA14" s="327"/>
      <c r="DB14" s="327"/>
      <c r="DC14" s="327"/>
      <c r="DD14" s="327"/>
      <c r="DE14" s="327"/>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326"/>
      <c r="B15" s="327"/>
      <c r="C15" s="327"/>
      <c r="D15" s="327"/>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7"/>
      <c r="AY15" s="327"/>
      <c r="AZ15" s="327"/>
      <c r="BA15" s="327"/>
      <c r="BB15" s="327"/>
      <c r="BC15" s="327"/>
      <c r="BD15" s="327"/>
      <c r="BE15" s="327"/>
      <c r="BF15" s="327"/>
      <c r="BG15" s="327"/>
      <c r="BH15" s="327"/>
      <c r="BI15" s="327"/>
      <c r="BJ15" s="327"/>
      <c r="BK15" s="327"/>
      <c r="BL15" s="327"/>
      <c r="BM15" s="327"/>
      <c r="BN15" s="327"/>
      <c r="BO15" s="327"/>
      <c r="BP15" s="327"/>
      <c r="BQ15" s="327"/>
      <c r="BR15" s="327"/>
      <c r="BS15" s="327"/>
      <c r="BT15" s="327"/>
      <c r="BU15" s="327"/>
      <c r="BV15" s="327"/>
      <c r="BW15" s="327"/>
      <c r="BX15" s="327"/>
      <c r="BY15" s="327"/>
      <c r="BZ15" s="327"/>
      <c r="CA15" s="327"/>
      <c r="CB15" s="327"/>
      <c r="CC15" s="327"/>
      <c r="CD15" s="327"/>
      <c r="CE15" s="327"/>
      <c r="CF15" s="327"/>
      <c r="CG15" s="327"/>
      <c r="CH15" s="327"/>
      <c r="CI15" s="327"/>
      <c r="CJ15" s="327"/>
      <c r="CK15" s="327"/>
      <c r="CL15" s="327"/>
      <c r="CM15" s="327"/>
      <c r="CN15" s="327"/>
      <c r="CO15" s="327"/>
      <c r="CP15" s="327"/>
      <c r="CQ15" s="327"/>
      <c r="CR15" s="327"/>
      <c r="CS15" s="327"/>
      <c r="CT15" s="327"/>
      <c r="CU15" s="327"/>
      <c r="CV15" s="327"/>
      <c r="CW15" s="327"/>
      <c r="CX15" s="327"/>
      <c r="CY15" s="327"/>
      <c r="CZ15" s="327"/>
      <c r="DA15" s="327"/>
      <c r="DB15" s="327"/>
      <c r="DC15" s="327"/>
      <c r="DD15" s="327"/>
      <c r="DE15" s="327"/>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326"/>
      <c r="B16" s="327"/>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7"/>
      <c r="AX16" s="327"/>
      <c r="AY16" s="327"/>
      <c r="AZ16" s="327"/>
      <c r="BA16" s="327"/>
      <c r="BB16" s="327"/>
      <c r="BC16" s="327"/>
      <c r="BD16" s="327"/>
      <c r="BE16" s="327"/>
      <c r="BF16" s="327"/>
      <c r="BG16" s="327"/>
      <c r="BH16" s="327"/>
      <c r="BI16" s="327"/>
      <c r="BJ16" s="327"/>
      <c r="BK16" s="327"/>
      <c r="BL16" s="327"/>
      <c r="BM16" s="327"/>
      <c r="BN16" s="327"/>
      <c r="BO16" s="327"/>
      <c r="BP16" s="327"/>
      <c r="BQ16" s="327"/>
      <c r="BR16" s="327"/>
      <c r="BS16" s="327"/>
      <c r="BT16" s="327"/>
      <c r="BU16" s="327"/>
      <c r="BV16" s="327"/>
      <c r="BW16" s="327"/>
      <c r="BX16" s="327"/>
      <c r="BY16" s="327"/>
      <c r="BZ16" s="327"/>
      <c r="CA16" s="327"/>
      <c r="CB16" s="327"/>
      <c r="CC16" s="327"/>
      <c r="CD16" s="327"/>
      <c r="CE16" s="327"/>
      <c r="CF16" s="327"/>
      <c r="CG16" s="327"/>
      <c r="CH16" s="327"/>
      <c r="CI16" s="327"/>
      <c r="CJ16" s="327"/>
      <c r="CK16" s="327"/>
      <c r="CL16" s="327"/>
      <c r="CM16" s="327"/>
      <c r="CN16" s="327"/>
      <c r="CO16" s="327"/>
      <c r="CP16" s="327"/>
      <c r="CQ16" s="327"/>
      <c r="CR16" s="327"/>
      <c r="CS16" s="327"/>
      <c r="CT16" s="327"/>
      <c r="CU16" s="327"/>
      <c r="CV16" s="327"/>
      <c r="CW16" s="327"/>
      <c r="CX16" s="327"/>
      <c r="CY16" s="327"/>
      <c r="CZ16" s="327"/>
      <c r="DA16" s="327"/>
      <c r="DB16" s="327"/>
      <c r="DC16" s="327"/>
      <c r="DD16" s="327"/>
      <c r="DE16" s="327"/>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326"/>
      <c r="B17" s="327"/>
      <c r="C17" s="327"/>
      <c r="D17" s="327"/>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7"/>
      <c r="CA17" s="327"/>
      <c r="CB17" s="327"/>
      <c r="CC17" s="327"/>
      <c r="CD17" s="327"/>
      <c r="CE17" s="327"/>
      <c r="CF17" s="327"/>
      <c r="CG17" s="327"/>
      <c r="CH17" s="327"/>
      <c r="CI17" s="327"/>
      <c r="CJ17" s="327"/>
      <c r="CK17" s="327"/>
      <c r="CL17" s="327"/>
      <c r="CM17" s="327"/>
      <c r="CN17" s="327"/>
      <c r="CO17" s="327"/>
      <c r="CP17" s="327"/>
      <c r="CQ17" s="327"/>
      <c r="CR17" s="327"/>
      <c r="CS17" s="327"/>
      <c r="CT17" s="327"/>
      <c r="CU17" s="327"/>
      <c r="CV17" s="327"/>
      <c r="CW17" s="327"/>
      <c r="CX17" s="327"/>
      <c r="CY17" s="327"/>
      <c r="CZ17" s="327"/>
      <c r="DA17" s="327"/>
      <c r="DB17" s="327"/>
      <c r="DC17" s="327"/>
      <c r="DD17" s="327"/>
      <c r="DE17" s="327"/>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326"/>
      <c r="B18" s="327"/>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327"/>
      <c r="AX18" s="327"/>
      <c r="AY18" s="327"/>
      <c r="AZ18" s="327"/>
      <c r="BA18" s="327"/>
      <c r="BB18" s="327"/>
      <c r="BC18" s="327"/>
      <c r="BD18" s="327"/>
      <c r="BE18" s="327"/>
      <c r="BF18" s="327"/>
      <c r="BG18" s="327"/>
      <c r="BH18" s="327"/>
      <c r="BI18" s="327"/>
      <c r="BJ18" s="327"/>
      <c r="BK18" s="327"/>
      <c r="BL18" s="327"/>
      <c r="BM18" s="327"/>
      <c r="BN18" s="327"/>
      <c r="BO18" s="327"/>
      <c r="BP18" s="327"/>
      <c r="BQ18" s="327"/>
      <c r="BR18" s="327"/>
      <c r="BS18" s="327"/>
      <c r="BT18" s="327"/>
      <c r="BU18" s="327"/>
      <c r="BV18" s="327"/>
      <c r="BW18" s="327"/>
      <c r="BX18" s="327"/>
      <c r="BY18" s="327"/>
      <c r="BZ18" s="327"/>
      <c r="CA18" s="327"/>
      <c r="CB18" s="327"/>
      <c r="CC18" s="327"/>
      <c r="CD18" s="327"/>
      <c r="CE18" s="327"/>
      <c r="CF18" s="327"/>
      <c r="CG18" s="327"/>
      <c r="CH18" s="327"/>
      <c r="CI18" s="327"/>
      <c r="CJ18" s="327"/>
      <c r="CK18" s="327"/>
      <c r="CL18" s="327"/>
      <c r="CM18" s="327"/>
      <c r="CN18" s="327"/>
      <c r="CO18" s="327"/>
      <c r="CP18" s="327"/>
      <c r="CQ18" s="327"/>
      <c r="CR18" s="327"/>
      <c r="CS18" s="327"/>
      <c r="CT18" s="327"/>
      <c r="CU18" s="327"/>
      <c r="CV18" s="327"/>
      <c r="CW18" s="327"/>
      <c r="CX18" s="327"/>
      <c r="CY18" s="327"/>
      <c r="CZ18" s="327"/>
      <c r="DA18" s="327"/>
      <c r="DB18" s="327"/>
      <c r="DC18" s="327"/>
      <c r="DD18" s="327"/>
      <c r="DE18" s="327"/>
      <c r="DF18" s="94"/>
      <c r="DG18" s="94"/>
      <c r="DH18" s="94"/>
      <c r="DI18" s="94"/>
      <c r="DJ18" s="94"/>
      <c r="DK18" s="94"/>
      <c r="DL18" s="94"/>
      <c r="DM18" s="94"/>
      <c r="DN18" s="94"/>
      <c r="DO18" s="94"/>
      <c r="DP18" s="94"/>
      <c r="DQ18" s="94"/>
      <c r="DR18" s="94"/>
      <c r="DS18" s="94"/>
      <c r="DT18" s="94"/>
      <c r="DU18" s="94"/>
      <c r="DV18" s="94"/>
      <c r="DW18" s="94"/>
    </row>
    <row r="19" spans="1:351" x14ac:dyDescent="0.15">
      <c r="DD19" s="326"/>
      <c r="DE19" s="326"/>
    </row>
    <row r="20" spans="1:351" x14ac:dyDescent="0.15">
      <c r="DD20" s="326"/>
      <c r="DE20" s="326"/>
    </row>
    <row r="21" spans="1:351" ht="17.25" x14ac:dyDescent="0.15">
      <c r="B21" s="328"/>
      <c r="C21" s="329"/>
      <c r="D21" s="329"/>
      <c r="E21" s="329"/>
      <c r="F21" s="329"/>
      <c r="G21" s="329"/>
      <c r="H21" s="329"/>
      <c r="I21" s="329"/>
      <c r="J21" s="329"/>
      <c r="K21" s="329"/>
      <c r="L21" s="329"/>
      <c r="M21" s="329"/>
      <c r="N21" s="330"/>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30"/>
      <c r="AU21" s="329"/>
      <c r="AV21" s="329"/>
      <c r="AW21" s="329"/>
      <c r="AX21" s="329"/>
      <c r="AY21" s="329"/>
      <c r="AZ21" s="329"/>
      <c r="BA21" s="329"/>
      <c r="BB21" s="329"/>
      <c r="BC21" s="329"/>
      <c r="BD21" s="329"/>
      <c r="BE21" s="329"/>
      <c r="BF21" s="330"/>
      <c r="BG21" s="329"/>
      <c r="BH21" s="329"/>
      <c r="BI21" s="329"/>
      <c r="BJ21" s="329"/>
      <c r="BK21" s="329"/>
      <c r="BL21" s="329"/>
      <c r="BM21" s="329"/>
      <c r="BN21" s="329"/>
      <c r="BO21" s="329"/>
      <c r="BP21" s="329"/>
      <c r="BQ21" s="329"/>
      <c r="BR21" s="330"/>
      <c r="BS21" s="329"/>
      <c r="BT21" s="329"/>
      <c r="BU21" s="329"/>
      <c r="BV21" s="329"/>
      <c r="BW21" s="329"/>
      <c r="BX21" s="329"/>
      <c r="BY21" s="329"/>
      <c r="BZ21" s="329"/>
      <c r="CA21" s="329"/>
      <c r="CB21" s="329"/>
      <c r="CC21" s="329"/>
      <c r="CD21" s="330"/>
      <c r="CE21" s="329"/>
      <c r="CF21" s="329"/>
      <c r="CG21" s="329"/>
      <c r="CH21" s="329"/>
      <c r="CI21" s="329"/>
      <c r="CJ21" s="329"/>
      <c r="CK21" s="329"/>
      <c r="CL21" s="329"/>
      <c r="CM21" s="329"/>
      <c r="CN21" s="329"/>
      <c r="CO21" s="329"/>
      <c r="CP21" s="330"/>
      <c r="CQ21" s="329"/>
      <c r="CR21" s="329"/>
      <c r="CS21" s="329"/>
      <c r="CT21" s="329"/>
      <c r="CU21" s="329"/>
      <c r="CV21" s="329"/>
      <c r="CW21" s="329"/>
      <c r="CX21" s="329"/>
      <c r="CY21" s="329"/>
      <c r="CZ21" s="329"/>
      <c r="DA21" s="329"/>
      <c r="DB21" s="330"/>
      <c r="DC21" s="329"/>
      <c r="DD21" s="331"/>
      <c r="DE21" s="326"/>
      <c r="MM21" s="332"/>
    </row>
    <row r="22" spans="1:351" ht="17.25" x14ac:dyDescent="0.15">
      <c r="B22" s="333"/>
      <c r="MM22" s="332"/>
    </row>
    <row r="23" spans="1:351" x14ac:dyDescent="0.15">
      <c r="B23" s="333"/>
    </row>
    <row r="24" spans="1:351" x14ac:dyDescent="0.15">
      <c r="B24" s="333"/>
    </row>
    <row r="25" spans="1:351" x14ac:dyDescent="0.15">
      <c r="B25" s="333"/>
    </row>
    <row r="26" spans="1:351" x14ac:dyDescent="0.15">
      <c r="B26" s="333"/>
    </row>
    <row r="27" spans="1:351" x14ac:dyDescent="0.15">
      <c r="B27" s="333"/>
    </row>
    <row r="28" spans="1:351" x14ac:dyDescent="0.15">
      <c r="B28" s="333"/>
    </row>
    <row r="29" spans="1:351" x14ac:dyDescent="0.15">
      <c r="B29" s="333"/>
    </row>
    <row r="30" spans="1:351" x14ac:dyDescent="0.15">
      <c r="B30" s="333"/>
    </row>
    <row r="31" spans="1:351" x14ac:dyDescent="0.15">
      <c r="B31" s="333"/>
    </row>
    <row r="32" spans="1:351" x14ac:dyDescent="0.15">
      <c r="B32" s="333"/>
    </row>
    <row r="33" spans="2:109" x14ac:dyDescent="0.15">
      <c r="B33" s="333"/>
    </row>
    <row r="34" spans="2:109" x14ac:dyDescent="0.15">
      <c r="B34" s="333"/>
    </row>
    <row r="35" spans="2:109" x14ac:dyDescent="0.15">
      <c r="B35" s="333"/>
    </row>
    <row r="36" spans="2:109" x14ac:dyDescent="0.15">
      <c r="B36" s="333"/>
    </row>
    <row r="37" spans="2:109" x14ac:dyDescent="0.15">
      <c r="B37" s="333"/>
    </row>
    <row r="38" spans="2:109" x14ac:dyDescent="0.15">
      <c r="B38" s="333"/>
    </row>
    <row r="39" spans="2:109" x14ac:dyDescent="0.15">
      <c r="B39" s="335"/>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336"/>
      <c r="BR39" s="336"/>
      <c r="BS39" s="336"/>
      <c r="BT39" s="336"/>
      <c r="BU39" s="336"/>
      <c r="BV39" s="336"/>
      <c r="BW39" s="336"/>
      <c r="BX39" s="336"/>
      <c r="BY39" s="336"/>
      <c r="BZ39" s="336"/>
      <c r="CA39" s="336"/>
      <c r="CB39" s="336"/>
      <c r="CC39" s="336"/>
      <c r="CD39" s="336"/>
      <c r="CE39" s="336"/>
      <c r="CF39" s="336"/>
      <c r="CG39" s="336"/>
      <c r="CH39" s="336"/>
      <c r="CI39" s="336"/>
      <c r="CJ39" s="336"/>
      <c r="CK39" s="336"/>
      <c r="CL39" s="336"/>
      <c r="CM39" s="336"/>
      <c r="CN39" s="336"/>
      <c r="CO39" s="336"/>
      <c r="CP39" s="336"/>
      <c r="CQ39" s="336"/>
      <c r="CR39" s="336"/>
      <c r="CS39" s="336"/>
      <c r="CT39" s="336"/>
      <c r="CU39" s="336"/>
      <c r="CV39" s="336"/>
      <c r="CW39" s="336"/>
      <c r="CX39" s="336"/>
      <c r="CY39" s="336"/>
      <c r="CZ39" s="336"/>
      <c r="DA39" s="336"/>
      <c r="DB39" s="336"/>
      <c r="DC39" s="336"/>
      <c r="DD39" s="337"/>
    </row>
    <row r="40" spans="2:109" x14ac:dyDescent="0.15">
      <c r="B40" s="338"/>
      <c r="DD40" s="338"/>
      <c r="DE40" s="326"/>
    </row>
    <row r="41" spans="2:109" ht="17.25" x14ac:dyDescent="0.15">
      <c r="B41" s="339" t="s">
        <v>540</v>
      </c>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BY41" s="329"/>
      <c r="BZ41" s="329"/>
      <c r="CA41" s="329"/>
      <c r="CB41" s="329"/>
      <c r="CC41" s="329"/>
      <c r="CD41" s="329"/>
      <c r="CE41" s="329"/>
      <c r="CF41" s="329"/>
      <c r="CG41" s="329"/>
      <c r="CH41" s="329"/>
      <c r="CI41" s="329"/>
      <c r="CJ41" s="329"/>
      <c r="CK41" s="329"/>
      <c r="CL41" s="329"/>
      <c r="CM41" s="329"/>
      <c r="CN41" s="329"/>
      <c r="CO41" s="329"/>
      <c r="CP41" s="329"/>
      <c r="CQ41" s="329"/>
      <c r="CR41" s="329"/>
      <c r="CS41" s="329"/>
      <c r="CT41" s="329"/>
      <c r="CU41" s="329"/>
      <c r="CV41" s="329"/>
      <c r="CW41" s="329"/>
      <c r="CX41" s="329"/>
      <c r="CY41" s="329"/>
      <c r="CZ41" s="329"/>
      <c r="DA41" s="329"/>
      <c r="DB41" s="329"/>
      <c r="DC41" s="329"/>
      <c r="DD41" s="331"/>
    </row>
    <row r="42" spans="2:109" x14ac:dyDescent="0.15">
      <c r="B42" s="333"/>
      <c r="G42" s="340"/>
      <c r="I42" s="341"/>
      <c r="J42" s="341"/>
      <c r="K42" s="341"/>
      <c r="AM42" s="340"/>
      <c r="AN42" s="340" t="s">
        <v>541</v>
      </c>
      <c r="AP42" s="341"/>
      <c r="AQ42" s="341"/>
      <c r="AR42" s="341"/>
      <c r="AY42" s="340"/>
      <c r="BA42" s="341"/>
      <c r="BB42" s="341"/>
      <c r="BC42" s="341"/>
      <c r="BK42" s="340"/>
      <c r="BM42" s="341"/>
      <c r="BN42" s="341"/>
      <c r="BO42" s="341"/>
      <c r="BW42" s="340"/>
      <c r="BY42" s="341"/>
      <c r="BZ42" s="341"/>
      <c r="CA42" s="341"/>
      <c r="CI42" s="340"/>
      <c r="CK42" s="341"/>
      <c r="CL42" s="341"/>
      <c r="CM42" s="341"/>
      <c r="CU42" s="340"/>
      <c r="CW42" s="341"/>
      <c r="CX42" s="341"/>
      <c r="CY42" s="341"/>
    </row>
    <row r="43" spans="2:109" ht="13.5" customHeight="1" x14ac:dyDescent="0.15">
      <c r="B43" s="333"/>
      <c r="AN43" s="1131" t="s">
        <v>550</v>
      </c>
      <c r="AO43" s="1132"/>
      <c r="AP43" s="1132"/>
      <c r="AQ43" s="1132"/>
      <c r="AR43" s="1132"/>
      <c r="AS43" s="1132"/>
      <c r="AT43" s="1132"/>
      <c r="AU43" s="1132"/>
      <c r="AV43" s="1132"/>
      <c r="AW43" s="1132"/>
      <c r="AX43" s="1132"/>
      <c r="AY43" s="1132"/>
      <c r="AZ43" s="1132"/>
      <c r="BA43" s="1132"/>
      <c r="BB43" s="1132"/>
      <c r="BC43" s="1132"/>
      <c r="BD43" s="1132"/>
      <c r="BE43" s="1132"/>
      <c r="BF43" s="1132"/>
      <c r="BG43" s="1132"/>
      <c r="BH43" s="1132"/>
      <c r="BI43" s="1132"/>
      <c r="BJ43" s="1132"/>
      <c r="BK43" s="1132"/>
      <c r="BL43" s="1132"/>
      <c r="BM43" s="1132"/>
      <c r="BN43" s="1132"/>
      <c r="BO43" s="1132"/>
      <c r="BP43" s="1132"/>
      <c r="BQ43" s="1132"/>
      <c r="BR43" s="1132"/>
      <c r="BS43" s="1132"/>
      <c r="BT43" s="1132"/>
      <c r="BU43" s="1132"/>
      <c r="BV43" s="1132"/>
      <c r="BW43" s="1132"/>
      <c r="BX43" s="1132"/>
      <c r="BY43" s="1132"/>
      <c r="BZ43" s="1132"/>
      <c r="CA43" s="1132"/>
      <c r="CB43" s="1132"/>
      <c r="CC43" s="1132"/>
      <c r="CD43" s="1132"/>
      <c r="CE43" s="1132"/>
      <c r="CF43" s="1132"/>
      <c r="CG43" s="1132"/>
      <c r="CH43" s="1132"/>
      <c r="CI43" s="1132"/>
      <c r="CJ43" s="1132"/>
      <c r="CK43" s="1132"/>
      <c r="CL43" s="1132"/>
      <c r="CM43" s="1132"/>
      <c r="CN43" s="1132"/>
      <c r="CO43" s="1132"/>
      <c r="CP43" s="1132"/>
      <c r="CQ43" s="1132"/>
      <c r="CR43" s="1132"/>
      <c r="CS43" s="1132"/>
      <c r="CT43" s="1132"/>
      <c r="CU43" s="1132"/>
      <c r="CV43" s="1132"/>
      <c r="CW43" s="1132"/>
      <c r="CX43" s="1132"/>
      <c r="CY43" s="1132"/>
      <c r="CZ43" s="1132"/>
      <c r="DA43" s="1132"/>
      <c r="DB43" s="1132"/>
      <c r="DC43" s="1133"/>
    </row>
    <row r="44" spans="2:109" x14ac:dyDescent="0.15">
      <c r="B44" s="333"/>
      <c r="AN44" s="1134"/>
      <c r="AO44" s="1135"/>
      <c r="AP44" s="1135"/>
      <c r="AQ44" s="1135"/>
      <c r="AR44" s="1135"/>
      <c r="AS44" s="1135"/>
      <c r="AT44" s="1135"/>
      <c r="AU44" s="1135"/>
      <c r="AV44" s="1135"/>
      <c r="AW44" s="1135"/>
      <c r="AX44" s="1135"/>
      <c r="AY44" s="1135"/>
      <c r="AZ44" s="1135"/>
      <c r="BA44" s="1135"/>
      <c r="BB44" s="1135"/>
      <c r="BC44" s="1135"/>
      <c r="BD44" s="1135"/>
      <c r="BE44" s="1135"/>
      <c r="BF44" s="1135"/>
      <c r="BG44" s="1135"/>
      <c r="BH44" s="1135"/>
      <c r="BI44" s="1135"/>
      <c r="BJ44" s="1135"/>
      <c r="BK44" s="1135"/>
      <c r="BL44" s="1135"/>
      <c r="BM44" s="1135"/>
      <c r="BN44" s="1135"/>
      <c r="BO44" s="1135"/>
      <c r="BP44" s="1135"/>
      <c r="BQ44" s="1135"/>
      <c r="BR44" s="1135"/>
      <c r="BS44" s="1135"/>
      <c r="BT44" s="1135"/>
      <c r="BU44" s="1135"/>
      <c r="BV44" s="1135"/>
      <c r="BW44" s="1135"/>
      <c r="BX44" s="1135"/>
      <c r="BY44" s="1135"/>
      <c r="BZ44" s="1135"/>
      <c r="CA44" s="1135"/>
      <c r="CB44" s="1135"/>
      <c r="CC44" s="1135"/>
      <c r="CD44" s="1135"/>
      <c r="CE44" s="1135"/>
      <c r="CF44" s="1135"/>
      <c r="CG44" s="1135"/>
      <c r="CH44" s="1135"/>
      <c r="CI44" s="1135"/>
      <c r="CJ44" s="1135"/>
      <c r="CK44" s="1135"/>
      <c r="CL44" s="1135"/>
      <c r="CM44" s="1135"/>
      <c r="CN44" s="1135"/>
      <c r="CO44" s="1135"/>
      <c r="CP44" s="1135"/>
      <c r="CQ44" s="1135"/>
      <c r="CR44" s="1135"/>
      <c r="CS44" s="1135"/>
      <c r="CT44" s="1135"/>
      <c r="CU44" s="1135"/>
      <c r="CV44" s="1135"/>
      <c r="CW44" s="1135"/>
      <c r="CX44" s="1135"/>
      <c r="CY44" s="1135"/>
      <c r="CZ44" s="1135"/>
      <c r="DA44" s="1135"/>
      <c r="DB44" s="1135"/>
      <c r="DC44" s="1136"/>
    </row>
    <row r="45" spans="2:109" x14ac:dyDescent="0.15">
      <c r="B45" s="333"/>
      <c r="AN45" s="1134"/>
      <c r="AO45" s="1135"/>
      <c r="AP45" s="1135"/>
      <c r="AQ45" s="1135"/>
      <c r="AR45" s="1135"/>
      <c r="AS45" s="1135"/>
      <c r="AT45" s="1135"/>
      <c r="AU45" s="1135"/>
      <c r="AV45" s="1135"/>
      <c r="AW45" s="1135"/>
      <c r="AX45" s="1135"/>
      <c r="AY45" s="1135"/>
      <c r="AZ45" s="1135"/>
      <c r="BA45" s="1135"/>
      <c r="BB45" s="1135"/>
      <c r="BC45" s="1135"/>
      <c r="BD45" s="1135"/>
      <c r="BE45" s="1135"/>
      <c r="BF45" s="1135"/>
      <c r="BG45" s="1135"/>
      <c r="BH45" s="1135"/>
      <c r="BI45" s="1135"/>
      <c r="BJ45" s="1135"/>
      <c r="BK45" s="1135"/>
      <c r="BL45" s="1135"/>
      <c r="BM45" s="1135"/>
      <c r="BN45" s="1135"/>
      <c r="BO45" s="1135"/>
      <c r="BP45" s="1135"/>
      <c r="BQ45" s="1135"/>
      <c r="BR45" s="1135"/>
      <c r="BS45" s="1135"/>
      <c r="BT45" s="1135"/>
      <c r="BU45" s="1135"/>
      <c r="BV45" s="1135"/>
      <c r="BW45" s="1135"/>
      <c r="BX45" s="1135"/>
      <c r="BY45" s="1135"/>
      <c r="BZ45" s="1135"/>
      <c r="CA45" s="1135"/>
      <c r="CB45" s="1135"/>
      <c r="CC45" s="1135"/>
      <c r="CD45" s="1135"/>
      <c r="CE45" s="1135"/>
      <c r="CF45" s="1135"/>
      <c r="CG45" s="1135"/>
      <c r="CH45" s="1135"/>
      <c r="CI45" s="1135"/>
      <c r="CJ45" s="1135"/>
      <c r="CK45" s="1135"/>
      <c r="CL45" s="1135"/>
      <c r="CM45" s="1135"/>
      <c r="CN45" s="1135"/>
      <c r="CO45" s="1135"/>
      <c r="CP45" s="1135"/>
      <c r="CQ45" s="1135"/>
      <c r="CR45" s="1135"/>
      <c r="CS45" s="1135"/>
      <c r="CT45" s="1135"/>
      <c r="CU45" s="1135"/>
      <c r="CV45" s="1135"/>
      <c r="CW45" s="1135"/>
      <c r="CX45" s="1135"/>
      <c r="CY45" s="1135"/>
      <c r="CZ45" s="1135"/>
      <c r="DA45" s="1135"/>
      <c r="DB45" s="1135"/>
      <c r="DC45" s="1136"/>
    </row>
    <row r="46" spans="2:109" x14ac:dyDescent="0.15">
      <c r="B46" s="333"/>
      <c r="AN46" s="1134"/>
      <c r="AO46" s="1135"/>
      <c r="AP46" s="1135"/>
      <c r="AQ46" s="1135"/>
      <c r="AR46" s="1135"/>
      <c r="AS46" s="1135"/>
      <c r="AT46" s="1135"/>
      <c r="AU46" s="1135"/>
      <c r="AV46" s="1135"/>
      <c r="AW46" s="1135"/>
      <c r="AX46" s="1135"/>
      <c r="AY46" s="1135"/>
      <c r="AZ46" s="1135"/>
      <c r="BA46" s="1135"/>
      <c r="BB46" s="1135"/>
      <c r="BC46" s="1135"/>
      <c r="BD46" s="1135"/>
      <c r="BE46" s="1135"/>
      <c r="BF46" s="1135"/>
      <c r="BG46" s="1135"/>
      <c r="BH46" s="1135"/>
      <c r="BI46" s="1135"/>
      <c r="BJ46" s="1135"/>
      <c r="BK46" s="1135"/>
      <c r="BL46" s="1135"/>
      <c r="BM46" s="1135"/>
      <c r="BN46" s="1135"/>
      <c r="BO46" s="1135"/>
      <c r="BP46" s="1135"/>
      <c r="BQ46" s="1135"/>
      <c r="BR46" s="1135"/>
      <c r="BS46" s="1135"/>
      <c r="BT46" s="1135"/>
      <c r="BU46" s="1135"/>
      <c r="BV46" s="1135"/>
      <c r="BW46" s="1135"/>
      <c r="BX46" s="1135"/>
      <c r="BY46" s="1135"/>
      <c r="BZ46" s="1135"/>
      <c r="CA46" s="1135"/>
      <c r="CB46" s="1135"/>
      <c r="CC46" s="1135"/>
      <c r="CD46" s="1135"/>
      <c r="CE46" s="1135"/>
      <c r="CF46" s="1135"/>
      <c r="CG46" s="1135"/>
      <c r="CH46" s="1135"/>
      <c r="CI46" s="1135"/>
      <c r="CJ46" s="1135"/>
      <c r="CK46" s="1135"/>
      <c r="CL46" s="1135"/>
      <c r="CM46" s="1135"/>
      <c r="CN46" s="1135"/>
      <c r="CO46" s="1135"/>
      <c r="CP46" s="1135"/>
      <c r="CQ46" s="1135"/>
      <c r="CR46" s="1135"/>
      <c r="CS46" s="1135"/>
      <c r="CT46" s="1135"/>
      <c r="CU46" s="1135"/>
      <c r="CV46" s="1135"/>
      <c r="CW46" s="1135"/>
      <c r="CX46" s="1135"/>
      <c r="CY46" s="1135"/>
      <c r="CZ46" s="1135"/>
      <c r="DA46" s="1135"/>
      <c r="DB46" s="1135"/>
      <c r="DC46" s="1136"/>
    </row>
    <row r="47" spans="2:109" x14ac:dyDescent="0.15">
      <c r="B47" s="333"/>
      <c r="AN47" s="1137"/>
      <c r="AO47" s="1138"/>
      <c r="AP47" s="1138"/>
      <c r="AQ47" s="1138"/>
      <c r="AR47" s="1138"/>
      <c r="AS47" s="1138"/>
      <c r="AT47" s="1138"/>
      <c r="AU47" s="1138"/>
      <c r="AV47" s="1138"/>
      <c r="AW47" s="1138"/>
      <c r="AX47" s="1138"/>
      <c r="AY47" s="1138"/>
      <c r="AZ47" s="1138"/>
      <c r="BA47" s="1138"/>
      <c r="BB47" s="1138"/>
      <c r="BC47" s="1138"/>
      <c r="BD47" s="1138"/>
      <c r="BE47" s="1138"/>
      <c r="BF47" s="1138"/>
      <c r="BG47" s="1138"/>
      <c r="BH47" s="1138"/>
      <c r="BI47" s="1138"/>
      <c r="BJ47" s="1138"/>
      <c r="BK47" s="1138"/>
      <c r="BL47" s="1138"/>
      <c r="BM47" s="1138"/>
      <c r="BN47" s="1138"/>
      <c r="BO47" s="1138"/>
      <c r="BP47" s="1138"/>
      <c r="BQ47" s="1138"/>
      <c r="BR47" s="1138"/>
      <c r="BS47" s="1138"/>
      <c r="BT47" s="1138"/>
      <c r="BU47" s="1138"/>
      <c r="BV47" s="1138"/>
      <c r="BW47" s="1138"/>
      <c r="BX47" s="1138"/>
      <c r="BY47" s="1138"/>
      <c r="BZ47" s="1138"/>
      <c r="CA47" s="1138"/>
      <c r="CB47" s="1138"/>
      <c r="CC47" s="1138"/>
      <c r="CD47" s="1138"/>
      <c r="CE47" s="1138"/>
      <c r="CF47" s="1138"/>
      <c r="CG47" s="1138"/>
      <c r="CH47" s="1138"/>
      <c r="CI47" s="1138"/>
      <c r="CJ47" s="1138"/>
      <c r="CK47" s="1138"/>
      <c r="CL47" s="1138"/>
      <c r="CM47" s="1138"/>
      <c r="CN47" s="1138"/>
      <c r="CO47" s="1138"/>
      <c r="CP47" s="1138"/>
      <c r="CQ47" s="1138"/>
      <c r="CR47" s="1138"/>
      <c r="CS47" s="1138"/>
      <c r="CT47" s="1138"/>
      <c r="CU47" s="1138"/>
      <c r="CV47" s="1138"/>
      <c r="CW47" s="1138"/>
      <c r="CX47" s="1138"/>
      <c r="CY47" s="1138"/>
      <c r="CZ47" s="1138"/>
      <c r="DA47" s="1138"/>
      <c r="DB47" s="1138"/>
      <c r="DC47" s="1139"/>
    </row>
    <row r="48" spans="2:109" x14ac:dyDescent="0.15">
      <c r="B48" s="333"/>
      <c r="H48" s="342"/>
      <c r="I48" s="342"/>
      <c r="J48" s="342"/>
      <c r="AN48" s="342"/>
      <c r="AO48" s="342"/>
      <c r="AP48" s="342"/>
      <c r="AZ48" s="342"/>
      <c r="BA48" s="342"/>
      <c r="BB48" s="342"/>
      <c r="BL48" s="342"/>
      <c r="BM48" s="342"/>
      <c r="BN48" s="342"/>
      <c r="BX48" s="342"/>
      <c r="BY48" s="342"/>
      <c r="BZ48" s="342"/>
      <c r="CJ48" s="342"/>
      <c r="CK48" s="342"/>
      <c r="CL48" s="342"/>
      <c r="CV48" s="342"/>
      <c r="CW48" s="342"/>
      <c r="CX48" s="342"/>
    </row>
    <row r="49" spans="1:109" x14ac:dyDescent="0.15">
      <c r="B49" s="333"/>
      <c r="AN49" s="326" t="s">
        <v>542</v>
      </c>
    </row>
    <row r="50" spans="1:109" x14ac:dyDescent="0.15">
      <c r="B50" s="333"/>
      <c r="G50" s="1140"/>
      <c r="H50" s="1140"/>
      <c r="I50" s="1140"/>
      <c r="J50" s="1140"/>
      <c r="K50" s="343"/>
      <c r="L50" s="343"/>
      <c r="M50" s="344"/>
      <c r="N50" s="344"/>
      <c r="AN50" s="1141"/>
      <c r="AO50" s="1142"/>
      <c r="AP50" s="1142"/>
      <c r="AQ50" s="1142"/>
      <c r="AR50" s="1142"/>
      <c r="AS50" s="1142"/>
      <c r="AT50" s="1142"/>
      <c r="AU50" s="1142"/>
      <c r="AV50" s="1142"/>
      <c r="AW50" s="1142"/>
      <c r="AX50" s="1142"/>
      <c r="AY50" s="1142"/>
      <c r="AZ50" s="1142"/>
      <c r="BA50" s="1142"/>
      <c r="BB50" s="1142"/>
      <c r="BC50" s="1142"/>
      <c r="BD50" s="1142"/>
      <c r="BE50" s="1142"/>
      <c r="BF50" s="1142"/>
      <c r="BG50" s="1142"/>
      <c r="BH50" s="1142"/>
      <c r="BI50" s="1142"/>
      <c r="BJ50" s="1142"/>
      <c r="BK50" s="1142"/>
      <c r="BL50" s="1142"/>
      <c r="BM50" s="1142"/>
      <c r="BN50" s="1142"/>
      <c r="BO50" s="1143"/>
      <c r="BP50" s="1144" t="s">
        <v>521</v>
      </c>
      <c r="BQ50" s="1144"/>
      <c r="BR50" s="1144"/>
      <c r="BS50" s="1144"/>
      <c r="BT50" s="1144"/>
      <c r="BU50" s="1144"/>
      <c r="BV50" s="1144"/>
      <c r="BW50" s="1144"/>
      <c r="BX50" s="1144" t="s">
        <v>374</v>
      </c>
      <c r="BY50" s="1144"/>
      <c r="BZ50" s="1144"/>
      <c r="CA50" s="1144"/>
      <c r="CB50" s="1144"/>
      <c r="CC50" s="1144"/>
      <c r="CD50" s="1144"/>
      <c r="CE50" s="1144"/>
      <c r="CF50" s="1144" t="s">
        <v>220</v>
      </c>
      <c r="CG50" s="1144"/>
      <c r="CH50" s="1144"/>
      <c r="CI50" s="1144"/>
      <c r="CJ50" s="1144"/>
      <c r="CK50" s="1144"/>
      <c r="CL50" s="1144"/>
      <c r="CM50" s="1144"/>
      <c r="CN50" s="1144" t="s">
        <v>437</v>
      </c>
      <c r="CO50" s="1144"/>
      <c r="CP50" s="1144"/>
      <c r="CQ50" s="1144"/>
      <c r="CR50" s="1144"/>
      <c r="CS50" s="1144"/>
      <c r="CT50" s="1144"/>
      <c r="CU50" s="1144"/>
      <c r="CV50" s="1144" t="s">
        <v>522</v>
      </c>
      <c r="CW50" s="1144"/>
      <c r="CX50" s="1144"/>
      <c r="CY50" s="1144"/>
      <c r="CZ50" s="1144"/>
      <c r="DA50" s="1144"/>
      <c r="DB50" s="1144"/>
      <c r="DC50" s="1144"/>
    </row>
    <row r="51" spans="1:109" ht="13.5" customHeight="1" x14ac:dyDescent="0.15">
      <c r="B51" s="333"/>
      <c r="G51" s="1145"/>
      <c r="H51" s="1145"/>
      <c r="I51" s="1148"/>
      <c r="J51" s="1148"/>
      <c r="K51" s="1146"/>
      <c r="L51" s="1146"/>
      <c r="M51" s="1146"/>
      <c r="N51" s="1146"/>
      <c r="AM51" s="342"/>
      <c r="AN51" s="1147" t="s">
        <v>543</v>
      </c>
      <c r="AO51" s="1147"/>
      <c r="AP51" s="1147"/>
      <c r="AQ51" s="1147"/>
      <c r="AR51" s="1147"/>
      <c r="AS51" s="1147"/>
      <c r="AT51" s="1147"/>
      <c r="AU51" s="1147"/>
      <c r="AV51" s="1147"/>
      <c r="AW51" s="1147"/>
      <c r="AX51" s="1147"/>
      <c r="AY51" s="1147"/>
      <c r="AZ51" s="1147"/>
      <c r="BA51" s="1147"/>
      <c r="BB51" s="1147" t="s">
        <v>544</v>
      </c>
      <c r="BC51" s="1147"/>
      <c r="BD51" s="1147"/>
      <c r="BE51" s="1147"/>
      <c r="BF51" s="1147"/>
      <c r="BG51" s="1147"/>
      <c r="BH51" s="1147"/>
      <c r="BI51" s="1147"/>
      <c r="BJ51" s="1147"/>
      <c r="BK51" s="1147"/>
      <c r="BL51" s="1147"/>
      <c r="BM51" s="1147"/>
      <c r="BN51" s="1147"/>
      <c r="BO51" s="1147"/>
      <c r="BP51" s="1129"/>
      <c r="BQ51" s="1130"/>
      <c r="BR51" s="1130"/>
      <c r="BS51" s="1130"/>
      <c r="BT51" s="1130"/>
      <c r="BU51" s="1130"/>
      <c r="BV51" s="1130"/>
      <c r="BW51" s="1130"/>
      <c r="BX51" s="1129"/>
      <c r="BY51" s="1130"/>
      <c r="BZ51" s="1130"/>
      <c r="CA51" s="1130"/>
      <c r="CB51" s="1130"/>
      <c r="CC51" s="1130"/>
      <c r="CD51" s="1130"/>
      <c r="CE51" s="1130"/>
      <c r="CF51" s="1130">
        <v>82.9</v>
      </c>
      <c r="CG51" s="1130"/>
      <c r="CH51" s="1130"/>
      <c r="CI51" s="1130"/>
      <c r="CJ51" s="1130"/>
      <c r="CK51" s="1130"/>
      <c r="CL51" s="1130"/>
      <c r="CM51" s="1130"/>
      <c r="CN51" s="1130">
        <v>64.5</v>
      </c>
      <c r="CO51" s="1130"/>
      <c r="CP51" s="1130"/>
      <c r="CQ51" s="1130"/>
      <c r="CR51" s="1130"/>
      <c r="CS51" s="1130"/>
      <c r="CT51" s="1130"/>
      <c r="CU51" s="1130"/>
      <c r="CV51" s="1130">
        <v>48.9</v>
      </c>
      <c r="CW51" s="1130"/>
      <c r="CX51" s="1130"/>
      <c r="CY51" s="1130"/>
      <c r="CZ51" s="1130"/>
      <c r="DA51" s="1130"/>
      <c r="DB51" s="1130"/>
      <c r="DC51" s="1130"/>
    </row>
    <row r="52" spans="1:109" x14ac:dyDescent="0.15">
      <c r="B52" s="333"/>
      <c r="G52" s="1145"/>
      <c r="H52" s="1145"/>
      <c r="I52" s="1148"/>
      <c r="J52" s="1148"/>
      <c r="K52" s="1146"/>
      <c r="L52" s="1146"/>
      <c r="M52" s="1146"/>
      <c r="N52" s="1146"/>
      <c r="AM52" s="342"/>
      <c r="AN52" s="1147"/>
      <c r="AO52" s="1147"/>
      <c r="AP52" s="1147"/>
      <c r="AQ52" s="1147"/>
      <c r="AR52" s="1147"/>
      <c r="AS52" s="1147"/>
      <c r="AT52" s="1147"/>
      <c r="AU52" s="1147"/>
      <c r="AV52" s="1147"/>
      <c r="AW52" s="1147"/>
      <c r="AX52" s="1147"/>
      <c r="AY52" s="1147"/>
      <c r="AZ52" s="1147"/>
      <c r="BA52" s="1147"/>
      <c r="BB52" s="1147"/>
      <c r="BC52" s="1147"/>
      <c r="BD52" s="1147"/>
      <c r="BE52" s="1147"/>
      <c r="BF52" s="1147"/>
      <c r="BG52" s="1147"/>
      <c r="BH52" s="1147"/>
      <c r="BI52" s="1147"/>
      <c r="BJ52" s="1147"/>
      <c r="BK52" s="1147"/>
      <c r="BL52" s="1147"/>
      <c r="BM52" s="1147"/>
      <c r="BN52" s="1147"/>
      <c r="BO52" s="1147"/>
      <c r="BP52" s="1130"/>
      <c r="BQ52" s="1130"/>
      <c r="BR52" s="1130"/>
      <c r="BS52" s="1130"/>
      <c r="BT52" s="1130"/>
      <c r="BU52" s="1130"/>
      <c r="BV52" s="1130"/>
      <c r="BW52" s="1130"/>
      <c r="BX52" s="1130"/>
      <c r="BY52" s="1130"/>
      <c r="BZ52" s="1130"/>
      <c r="CA52" s="1130"/>
      <c r="CB52" s="1130"/>
      <c r="CC52" s="1130"/>
      <c r="CD52" s="1130"/>
      <c r="CE52" s="1130"/>
      <c r="CF52" s="1130"/>
      <c r="CG52" s="1130"/>
      <c r="CH52" s="1130"/>
      <c r="CI52" s="1130"/>
      <c r="CJ52" s="1130"/>
      <c r="CK52" s="1130"/>
      <c r="CL52" s="1130"/>
      <c r="CM52" s="1130"/>
      <c r="CN52" s="1130"/>
      <c r="CO52" s="1130"/>
      <c r="CP52" s="1130"/>
      <c r="CQ52" s="1130"/>
      <c r="CR52" s="1130"/>
      <c r="CS52" s="1130"/>
      <c r="CT52" s="1130"/>
      <c r="CU52" s="1130"/>
      <c r="CV52" s="1130"/>
      <c r="CW52" s="1130"/>
      <c r="CX52" s="1130"/>
      <c r="CY52" s="1130"/>
      <c r="CZ52" s="1130"/>
      <c r="DA52" s="1130"/>
      <c r="DB52" s="1130"/>
      <c r="DC52" s="1130"/>
    </row>
    <row r="53" spans="1:109" x14ac:dyDescent="0.15">
      <c r="A53" s="341"/>
      <c r="B53" s="333"/>
      <c r="G53" s="1145"/>
      <c r="H53" s="1145"/>
      <c r="I53" s="1140"/>
      <c r="J53" s="1140"/>
      <c r="K53" s="1146"/>
      <c r="L53" s="1146"/>
      <c r="M53" s="1146"/>
      <c r="N53" s="1146"/>
      <c r="AM53" s="342"/>
      <c r="AN53" s="1147"/>
      <c r="AO53" s="1147"/>
      <c r="AP53" s="1147"/>
      <c r="AQ53" s="1147"/>
      <c r="AR53" s="1147"/>
      <c r="AS53" s="1147"/>
      <c r="AT53" s="1147"/>
      <c r="AU53" s="1147"/>
      <c r="AV53" s="1147"/>
      <c r="AW53" s="1147"/>
      <c r="AX53" s="1147"/>
      <c r="AY53" s="1147"/>
      <c r="AZ53" s="1147"/>
      <c r="BA53" s="1147"/>
      <c r="BB53" s="1147" t="s">
        <v>545</v>
      </c>
      <c r="BC53" s="1147"/>
      <c r="BD53" s="1147"/>
      <c r="BE53" s="1147"/>
      <c r="BF53" s="1147"/>
      <c r="BG53" s="1147"/>
      <c r="BH53" s="1147"/>
      <c r="BI53" s="1147"/>
      <c r="BJ53" s="1147"/>
      <c r="BK53" s="1147"/>
      <c r="BL53" s="1147"/>
      <c r="BM53" s="1147"/>
      <c r="BN53" s="1147"/>
      <c r="BO53" s="1147"/>
      <c r="BP53" s="1129"/>
      <c r="BQ53" s="1130"/>
      <c r="BR53" s="1130"/>
      <c r="BS53" s="1130"/>
      <c r="BT53" s="1130"/>
      <c r="BU53" s="1130"/>
      <c r="BV53" s="1130"/>
      <c r="BW53" s="1130"/>
      <c r="BX53" s="1129"/>
      <c r="BY53" s="1130"/>
      <c r="BZ53" s="1130"/>
      <c r="CA53" s="1130"/>
      <c r="CB53" s="1130"/>
      <c r="CC53" s="1130"/>
      <c r="CD53" s="1130"/>
      <c r="CE53" s="1130"/>
      <c r="CF53" s="1130">
        <v>32.1</v>
      </c>
      <c r="CG53" s="1130"/>
      <c r="CH53" s="1130"/>
      <c r="CI53" s="1130"/>
      <c r="CJ53" s="1130"/>
      <c r="CK53" s="1130"/>
      <c r="CL53" s="1130"/>
      <c r="CM53" s="1130"/>
      <c r="CN53" s="1130">
        <v>43</v>
      </c>
      <c r="CO53" s="1130"/>
      <c r="CP53" s="1130"/>
      <c r="CQ53" s="1130"/>
      <c r="CR53" s="1130"/>
      <c r="CS53" s="1130"/>
      <c r="CT53" s="1130"/>
      <c r="CU53" s="1130"/>
      <c r="CV53" s="1130">
        <v>45.4</v>
      </c>
      <c r="CW53" s="1130"/>
      <c r="CX53" s="1130"/>
      <c r="CY53" s="1130"/>
      <c r="CZ53" s="1130"/>
      <c r="DA53" s="1130"/>
      <c r="DB53" s="1130"/>
      <c r="DC53" s="1130"/>
    </row>
    <row r="54" spans="1:109" x14ac:dyDescent="0.15">
      <c r="A54" s="341"/>
      <c r="B54" s="333"/>
      <c r="G54" s="1145"/>
      <c r="H54" s="1145"/>
      <c r="I54" s="1140"/>
      <c r="J54" s="1140"/>
      <c r="K54" s="1146"/>
      <c r="L54" s="1146"/>
      <c r="M54" s="1146"/>
      <c r="N54" s="1146"/>
      <c r="AM54" s="342"/>
      <c r="AN54" s="1147"/>
      <c r="AO54" s="1147"/>
      <c r="AP54" s="1147"/>
      <c r="AQ54" s="1147"/>
      <c r="AR54" s="1147"/>
      <c r="AS54" s="1147"/>
      <c r="AT54" s="1147"/>
      <c r="AU54" s="1147"/>
      <c r="AV54" s="1147"/>
      <c r="AW54" s="1147"/>
      <c r="AX54" s="1147"/>
      <c r="AY54" s="1147"/>
      <c r="AZ54" s="1147"/>
      <c r="BA54" s="1147"/>
      <c r="BB54" s="1147"/>
      <c r="BC54" s="1147"/>
      <c r="BD54" s="1147"/>
      <c r="BE54" s="1147"/>
      <c r="BF54" s="1147"/>
      <c r="BG54" s="1147"/>
      <c r="BH54" s="1147"/>
      <c r="BI54" s="1147"/>
      <c r="BJ54" s="1147"/>
      <c r="BK54" s="1147"/>
      <c r="BL54" s="1147"/>
      <c r="BM54" s="1147"/>
      <c r="BN54" s="1147"/>
      <c r="BO54" s="1147"/>
      <c r="BP54" s="1130"/>
      <c r="BQ54" s="1130"/>
      <c r="BR54" s="1130"/>
      <c r="BS54" s="1130"/>
      <c r="BT54" s="1130"/>
      <c r="BU54" s="1130"/>
      <c r="BV54" s="1130"/>
      <c r="BW54" s="1130"/>
      <c r="BX54" s="1130"/>
      <c r="BY54" s="1130"/>
      <c r="BZ54" s="1130"/>
      <c r="CA54" s="1130"/>
      <c r="CB54" s="1130"/>
      <c r="CC54" s="1130"/>
      <c r="CD54" s="1130"/>
      <c r="CE54" s="1130"/>
      <c r="CF54" s="1130"/>
      <c r="CG54" s="1130"/>
      <c r="CH54" s="1130"/>
      <c r="CI54" s="1130"/>
      <c r="CJ54" s="1130"/>
      <c r="CK54" s="1130"/>
      <c r="CL54" s="1130"/>
      <c r="CM54" s="1130"/>
      <c r="CN54" s="1130"/>
      <c r="CO54" s="1130"/>
      <c r="CP54" s="1130"/>
      <c r="CQ54" s="1130"/>
      <c r="CR54" s="1130"/>
      <c r="CS54" s="1130"/>
      <c r="CT54" s="1130"/>
      <c r="CU54" s="1130"/>
      <c r="CV54" s="1130"/>
      <c r="CW54" s="1130"/>
      <c r="CX54" s="1130"/>
      <c r="CY54" s="1130"/>
      <c r="CZ54" s="1130"/>
      <c r="DA54" s="1130"/>
      <c r="DB54" s="1130"/>
      <c r="DC54" s="1130"/>
    </row>
    <row r="55" spans="1:109" x14ac:dyDescent="0.15">
      <c r="A55" s="341"/>
      <c r="B55" s="333"/>
      <c r="G55" s="1140"/>
      <c r="H55" s="1140"/>
      <c r="I55" s="1140"/>
      <c r="J55" s="1140"/>
      <c r="K55" s="1146"/>
      <c r="L55" s="1146"/>
      <c r="M55" s="1146"/>
      <c r="N55" s="1146"/>
      <c r="AN55" s="1144" t="s">
        <v>546</v>
      </c>
      <c r="AO55" s="1144"/>
      <c r="AP55" s="1144"/>
      <c r="AQ55" s="1144"/>
      <c r="AR55" s="1144"/>
      <c r="AS55" s="1144"/>
      <c r="AT55" s="1144"/>
      <c r="AU55" s="1144"/>
      <c r="AV55" s="1144"/>
      <c r="AW55" s="1144"/>
      <c r="AX55" s="1144"/>
      <c r="AY55" s="1144"/>
      <c r="AZ55" s="1144"/>
      <c r="BA55" s="1144"/>
      <c r="BB55" s="1147" t="s">
        <v>544</v>
      </c>
      <c r="BC55" s="1147"/>
      <c r="BD55" s="1147"/>
      <c r="BE55" s="1147"/>
      <c r="BF55" s="1147"/>
      <c r="BG55" s="1147"/>
      <c r="BH55" s="1147"/>
      <c r="BI55" s="1147"/>
      <c r="BJ55" s="1147"/>
      <c r="BK55" s="1147"/>
      <c r="BL55" s="1147"/>
      <c r="BM55" s="1147"/>
      <c r="BN55" s="1147"/>
      <c r="BO55" s="1147"/>
      <c r="BP55" s="1129"/>
      <c r="BQ55" s="1130"/>
      <c r="BR55" s="1130"/>
      <c r="BS55" s="1130"/>
      <c r="BT55" s="1130"/>
      <c r="BU55" s="1130"/>
      <c r="BV55" s="1130"/>
      <c r="BW55" s="1130"/>
      <c r="BX55" s="1129"/>
      <c r="BY55" s="1130"/>
      <c r="BZ55" s="1130"/>
      <c r="CA55" s="1130"/>
      <c r="CB55" s="1130"/>
      <c r="CC55" s="1130"/>
      <c r="CD55" s="1130"/>
      <c r="CE55" s="1130"/>
      <c r="CF55" s="1130">
        <v>52.3</v>
      </c>
      <c r="CG55" s="1130"/>
      <c r="CH55" s="1130"/>
      <c r="CI55" s="1130"/>
      <c r="CJ55" s="1130"/>
      <c r="CK55" s="1130"/>
      <c r="CL55" s="1130"/>
      <c r="CM55" s="1130"/>
      <c r="CN55" s="1130">
        <v>55.4</v>
      </c>
      <c r="CO55" s="1130"/>
      <c r="CP55" s="1130"/>
      <c r="CQ55" s="1130"/>
      <c r="CR55" s="1130"/>
      <c r="CS55" s="1130"/>
      <c r="CT55" s="1130"/>
      <c r="CU55" s="1130"/>
      <c r="CV55" s="1130">
        <v>52.7</v>
      </c>
      <c r="CW55" s="1130"/>
      <c r="CX55" s="1130"/>
      <c r="CY55" s="1130"/>
      <c r="CZ55" s="1130"/>
      <c r="DA55" s="1130"/>
      <c r="DB55" s="1130"/>
      <c r="DC55" s="1130"/>
    </row>
    <row r="56" spans="1:109" x14ac:dyDescent="0.15">
      <c r="A56" s="341"/>
      <c r="B56" s="333"/>
      <c r="G56" s="1140"/>
      <c r="H56" s="1140"/>
      <c r="I56" s="1140"/>
      <c r="J56" s="1140"/>
      <c r="K56" s="1146"/>
      <c r="L56" s="1146"/>
      <c r="M56" s="1146"/>
      <c r="N56" s="1146"/>
      <c r="AN56" s="1144"/>
      <c r="AO56" s="1144"/>
      <c r="AP56" s="1144"/>
      <c r="AQ56" s="1144"/>
      <c r="AR56" s="1144"/>
      <c r="AS56" s="1144"/>
      <c r="AT56" s="1144"/>
      <c r="AU56" s="1144"/>
      <c r="AV56" s="1144"/>
      <c r="AW56" s="1144"/>
      <c r="AX56" s="1144"/>
      <c r="AY56" s="1144"/>
      <c r="AZ56" s="1144"/>
      <c r="BA56" s="1144"/>
      <c r="BB56" s="1147"/>
      <c r="BC56" s="1147"/>
      <c r="BD56" s="1147"/>
      <c r="BE56" s="1147"/>
      <c r="BF56" s="1147"/>
      <c r="BG56" s="1147"/>
      <c r="BH56" s="1147"/>
      <c r="BI56" s="1147"/>
      <c r="BJ56" s="1147"/>
      <c r="BK56" s="1147"/>
      <c r="BL56" s="1147"/>
      <c r="BM56" s="1147"/>
      <c r="BN56" s="1147"/>
      <c r="BO56" s="1147"/>
      <c r="BP56" s="1130"/>
      <c r="BQ56" s="1130"/>
      <c r="BR56" s="1130"/>
      <c r="BS56" s="1130"/>
      <c r="BT56" s="1130"/>
      <c r="BU56" s="1130"/>
      <c r="BV56" s="1130"/>
      <c r="BW56" s="1130"/>
      <c r="BX56" s="1130"/>
      <c r="BY56" s="1130"/>
      <c r="BZ56" s="1130"/>
      <c r="CA56" s="1130"/>
      <c r="CB56" s="1130"/>
      <c r="CC56" s="1130"/>
      <c r="CD56" s="1130"/>
      <c r="CE56" s="1130"/>
      <c r="CF56" s="1130"/>
      <c r="CG56" s="1130"/>
      <c r="CH56" s="1130"/>
      <c r="CI56" s="1130"/>
      <c r="CJ56" s="1130"/>
      <c r="CK56" s="1130"/>
      <c r="CL56" s="1130"/>
      <c r="CM56" s="1130"/>
      <c r="CN56" s="1130"/>
      <c r="CO56" s="1130"/>
      <c r="CP56" s="1130"/>
      <c r="CQ56" s="1130"/>
      <c r="CR56" s="1130"/>
      <c r="CS56" s="1130"/>
      <c r="CT56" s="1130"/>
      <c r="CU56" s="1130"/>
      <c r="CV56" s="1130"/>
      <c r="CW56" s="1130"/>
      <c r="CX56" s="1130"/>
      <c r="CY56" s="1130"/>
      <c r="CZ56" s="1130"/>
      <c r="DA56" s="1130"/>
      <c r="DB56" s="1130"/>
      <c r="DC56" s="1130"/>
    </row>
    <row r="57" spans="1:109" s="341" customFormat="1" x14ac:dyDescent="0.15">
      <c r="B57" s="345"/>
      <c r="G57" s="1140"/>
      <c r="H57" s="1140"/>
      <c r="I57" s="1149"/>
      <c r="J57" s="1149"/>
      <c r="K57" s="1146"/>
      <c r="L57" s="1146"/>
      <c r="M57" s="1146"/>
      <c r="N57" s="1146"/>
      <c r="AM57" s="326"/>
      <c r="AN57" s="1144"/>
      <c r="AO57" s="1144"/>
      <c r="AP57" s="1144"/>
      <c r="AQ57" s="1144"/>
      <c r="AR57" s="1144"/>
      <c r="AS57" s="1144"/>
      <c r="AT57" s="1144"/>
      <c r="AU57" s="1144"/>
      <c r="AV57" s="1144"/>
      <c r="AW57" s="1144"/>
      <c r="AX57" s="1144"/>
      <c r="AY57" s="1144"/>
      <c r="AZ57" s="1144"/>
      <c r="BA57" s="1144"/>
      <c r="BB57" s="1147" t="s">
        <v>545</v>
      </c>
      <c r="BC57" s="1147"/>
      <c r="BD57" s="1147"/>
      <c r="BE57" s="1147"/>
      <c r="BF57" s="1147"/>
      <c r="BG57" s="1147"/>
      <c r="BH57" s="1147"/>
      <c r="BI57" s="1147"/>
      <c r="BJ57" s="1147"/>
      <c r="BK57" s="1147"/>
      <c r="BL57" s="1147"/>
      <c r="BM57" s="1147"/>
      <c r="BN57" s="1147"/>
      <c r="BO57" s="1147"/>
      <c r="BP57" s="1129"/>
      <c r="BQ57" s="1130"/>
      <c r="BR57" s="1130"/>
      <c r="BS57" s="1130"/>
      <c r="BT57" s="1130"/>
      <c r="BU57" s="1130"/>
      <c r="BV57" s="1130"/>
      <c r="BW57" s="1130"/>
      <c r="BX57" s="1129"/>
      <c r="BY57" s="1130"/>
      <c r="BZ57" s="1130"/>
      <c r="CA57" s="1130"/>
      <c r="CB57" s="1130"/>
      <c r="CC57" s="1130"/>
      <c r="CD57" s="1130"/>
      <c r="CE57" s="1130"/>
      <c r="CF57" s="1130">
        <v>57.1</v>
      </c>
      <c r="CG57" s="1130"/>
      <c r="CH57" s="1130"/>
      <c r="CI57" s="1130"/>
      <c r="CJ57" s="1130"/>
      <c r="CK57" s="1130"/>
      <c r="CL57" s="1130"/>
      <c r="CM57" s="1130"/>
      <c r="CN57" s="1130">
        <v>58.7</v>
      </c>
      <c r="CO57" s="1130"/>
      <c r="CP57" s="1130"/>
      <c r="CQ57" s="1130"/>
      <c r="CR57" s="1130"/>
      <c r="CS57" s="1130"/>
      <c r="CT57" s="1130"/>
      <c r="CU57" s="1130"/>
      <c r="CV57" s="1130">
        <v>59.5</v>
      </c>
      <c r="CW57" s="1130"/>
      <c r="CX57" s="1130"/>
      <c r="CY57" s="1130"/>
      <c r="CZ57" s="1130"/>
      <c r="DA57" s="1130"/>
      <c r="DB57" s="1130"/>
      <c r="DC57" s="1130"/>
      <c r="DD57" s="346"/>
      <c r="DE57" s="345"/>
    </row>
    <row r="58" spans="1:109" s="341" customFormat="1" x14ac:dyDescent="0.15">
      <c r="A58" s="326"/>
      <c r="B58" s="345"/>
      <c r="G58" s="1140"/>
      <c r="H58" s="1140"/>
      <c r="I58" s="1149"/>
      <c r="J58" s="1149"/>
      <c r="K58" s="1146"/>
      <c r="L58" s="1146"/>
      <c r="M58" s="1146"/>
      <c r="N58" s="1146"/>
      <c r="AM58" s="326"/>
      <c r="AN58" s="1144"/>
      <c r="AO58" s="1144"/>
      <c r="AP58" s="1144"/>
      <c r="AQ58" s="1144"/>
      <c r="AR58" s="1144"/>
      <c r="AS58" s="1144"/>
      <c r="AT58" s="1144"/>
      <c r="AU58" s="1144"/>
      <c r="AV58" s="1144"/>
      <c r="AW58" s="1144"/>
      <c r="AX58" s="1144"/>
      <c r="AY58" s="1144"/>
      <c r="AZ58" s="1144"/>
      <c r="BA58" s="1144"/>
      <c r="BB58" s="1147"/>
      <c r="BC58" s="1147"/>
      <c r="BD58" s="1147"/>
      <c r="BE58" s="1147"/>
      <c r="BF58" s="1147"/>
      <c r="BG58" s="1147"/>
      <c r="BH58" s="1147"/>
      <c r="BI58" s="1147"/>
      <c r="BJ58" s="1147"/>
      <c r="BK58" s="1147"/>
      <c r="BL58" s="1147"/>
      <c r="BM58" s="1147"/>
      <c r="BN58" s="1147"/>
      <c r="BO58" s="1147"/>
      <c r="BP58" s="1130"/>
      <c r="BQ58" s="1130"/>
      <c r="BR58" s="1130"/>
      <c r="BS58" s="1130"/>
      <c r="BT58" s="1130"/>
      <c r="BU58" s="1130"/>
      <c r="BV58" s="1130"/>
      <c r="BW58" s="1130"/>
      <c r="BX58" s="1130"/>
      <c r="BY58" s="1130"/>
      <c r="BZ58" s="1130"/>
      <c r="CA58" s="1130"/>
      <c r="CB58" s="1130"/>
      <c r="CC58" s="1130"/>
      <c r="CD58" s="1130"/>
      <c r="CE58" s="1130"/>
      <c r="CF58" s="1130"/>
      <c r="CG58" s="1130"/>
      <c r="CH58" s="1130"/>
      <c r="CI58" s="1130"/>
      <c r="CJ58" s="1130"/>
      <c r="CK58" s="1130"/>
      <c r="CL58" s="1130"/>
      <c r="CM58" s="1130"/>
      <c r="CN58" s="1130"/>
      <c r="CO58" s="1130"/>
      <c r="CP58" s="1130"/>
      <c r="CQ58" s="1130"/>
      <c r="CR58" s="1130"/>
      <c r="CS58" s="1130"/>
      <c r="CT58" s="1130"/>
      <c r="CU58" s="1130"/>
      <c r="CV58" s="1130"/>
      <c r="CW58" s="1130"/>
      <c r="CX58" s="1130"/>
      <c r="CY58" s="1130"/>
      <c r="CZ58" s="1130"/>
      <c r="DA58" s="1130"/>
      <c r="DB58" s="1130"/>
      <c r="DC58" s="1130"/>
      <c r="DD58" s="346"/>
      <c r="DE58" s="345"/>
    </row>
    <row r="59" spans="1:109" s="341" customFormat="1" x14ac:dyDescent="0.15">
      <c r="A59" s="326"/>
      <c r="B59" s="345"/>
      <c r="K59" s="347"/>
      <c r="L59" s="347"/>
      <c r="M59" s="347"/>
      <c r="N59" s="347"/>
      <c r="AQ59" s="347"/>
      <c r="AR59" s="347"/>
      <c r="AS59" s="347"/>
      <c r="AT59" s="347"/>
      <c r="BC59" s="347"/>
      <c r="BD59" s="347"/>
      <c r="BE59" s="347"/>
      <c r="BF59" s="347"/>
      <c r="BO59" s="347"/>
      <c r="BP59" s="347"/>
      <c r="BQ59" s="347"/>
      <c r="BR59" s="347"/>
      <c r="CA59" s="347"/>
      <c r="CB59" s="347"/>
      <c r="CC59" s="347"/>
      <c r="CD59" s="347"/>
      <c r="CM59" s="347"/>
      <c r="CN59" s="347"/>
      <c r="CO59" s="347"/>
      <c r="CP59" s="347"/>
      <c r="CY59" s="347"/>
      <c r="CZ59" s="347"/>
      <c r="DA59" s="347"/>
      <c r="DB59" s="347"/>
      <c r="DC59" s="347"/>
      <c r="DD59" s="346"/>
      <c r="DE59" s="345"/>
    </row>
    <row r="60" spans="1:109" s="341" customFormat="1" x14ac:dyDescent="0.15">
      <c r="A60" s="326"/>
      <c r="B60" s="345"/>
      <c r="K60" s="347"/>
      <c r="L60" s="347"/>
      <c r="M60" s="347"/>
      <c r="N60" s="347"/>
      <c r="AQ60" s="347"/>
      <c r="AR60" s="347"/>
      <c r="AS60" s="347"/>
      <c r="AT60" s="347"/>
      <c r="BC60" s="347"/>
      <c r="BD60" s="347"/>
      <c r="BE60" s="347"/>
      <c r="BF60" s="347"/>
      <c r="BO60" s="347"/>
      <c r="BP60" s="347"/>
      <c r="BQ60" s="347"/>
      <c r="BR60" s="347"/>
      <c r="CA60" s="347"/>
      <c r="CB60" s="347"/>
      <c r="CC60" s="347"/>
      <c r="CD60" s="347"/>
      <c r="CM60" s="347"/>
      <c r="CN60" s="347"/>
      <c r="CO60" s="347"/>
      <c r="CP60" s="347"/>
      <c r="CY60" s="347"/>
      <c r="CZ60" s="347"/>
      <c r="DA60" s="347"/>
      <c r="DB60" s="347"/>
      <c r="DC60" s="347"/>
      <c r="DD60" s="346"/>
      <c r="DE60" s="345"/>
    </row>
    <row r="61" spans="1:109" s="341" customFormat="1" x14ac:dyDescent="0.15">
      <c r="A61" s="326"/>
      <c r="B61" s="348"/>
      <c r="C61" s="349"/>
      <c r="D61" s="349"/>
      <c r="E61" s="349"/>
      <c r="F61" s="349"/>
      <c r="G61" s="349"/>
      <c r="H61" s="349"/>
      <c r="I61" s="349"/>
      <c r="J61" s="349"/>
      <c r="K61" s="349"/>
      <c r="L61" s="349"/>
      <c r="M61" s="350"/>
      <c r="N61" s="350"/>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50"/>
      <c r="AT61" s="350"/>
      <c r="AU61" s="349"/>
      <c r="AV61" s="349"/>
      <c r="AW61" s="349"/>
      <c r="AX61" s="349"/>
      <c r="AY61" s="349"/>
      <c r="AZ61" s="349"/>
      <c r="BA61" s="349"/>
      <c r="BB61" s="349"/>
      <c r="BC61" s="349"/>
      <c r="BD61" s="349"/>
      <c r="BE61" s="350"/>
      <c r="BF61" s="350"/>
      <c r="BG61" s="349"/>
      <c r="BH61" s="349"/>
      <c r="BI61" s="349"/>
      <c r="BJ61" s="349"/>
      <c r="BK61" s="349"/>
      <c r="BL61" s="349"/>
      <c r="BM61" s="349"/>
      <c r="BN61" s="349"/>
      <c r="BO61" s="349"/>
      <c r="BP61" s="349"/>
      <c r="BQ61" s="350"/>
      <c r="BR61" s="350"/>
      <c r="BS61" s="349"/>
      <c r="BT61" s="349"/>
      <c r="BU61" s="349"/>
      <c r="BV61" s="349"/>
      <c r="BW61" s="349"/>
      <c r="BX61" s="349"/>
      <c r="BY61" s="349"/>
      <c r="BZ61" s="349"/>
      <c r="CA61" s="349"/>
      <c r="CB61" s="349"/>
      <c r="CC61" s="350"/>
      <c r="CD61" s="350"/>
      <c r="CE61" s="349"/>
      <c r="CF61" s="349"/>
      <c r="CG61" s="349"/>
      <c r="CH61" s="349"/>
      <c r="CI61" s="349"/>
      <c r="CJ61" s="349"/>
      <c r="CK61" s="349"/>
      <c r="CL61" s="349"/>
      <c r="CM61" s="349"/>
      <c r="CN61" s="349"/>
      <c r="CO61" s="350"/>
      <c r="CP61" s="350"/>
      <c r="CQ61" s="349"/>
      <c r="CR61" s="349"/>
      <c r="CS61" s="349"/>
      <c r="CT61" s="349"/>
      <c r="CU61" s="349"/>
      <c r="CV61" s="349"/>
      <c r="CW61" s="349"/>
      <c r="CX61" s="349"/>
      <c r="CY61" s="349"/>
      <c r="CZ61" s="349"/>
      <c r="DA61" s="350"/>
      <c r="DB61" s="350"/>
      <c r="DC61" s="350"/>
      <c r="DD61" s="351"/>
      <c r="DE61" s="345"/>
    </row>
    <row r="62" spans="1:109" x14ac:dyDescent="0.15">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8"/>
      <c r="BM62" s="338"/>
      <c r="BN62" s="338"/>
      <c r="BO62" s="338"/>
      <c r="BP62" s="338"/>
      <c r="BQ62" s="338"/>
      <c r="BR62" s="338"/>
      <c r="BS62" s="338"/>
      <c r="BT62" s="338"/>
      <c r="BU62" s="338"/>
      <c r="BV62" s="338"/>
      <c r="BW62" s="338"/>
      <c r="BX62" s="338"/>
      <c r="BY62" s="338"/>
      <c r="BZ62" s="338"/>
      <c r="CA62" s="338"/>
      <c r="CB62" s="338"/>
      <c r="CC62" s="338"/>
      <c r="CD62" s="338"/>
      <c r="CE62" s="338"/>
      <c r="CF62" s="338"/>
      <c r="CG62" s="338"/>
      <c r="CH62" s="338"/>
      <c r="CI62" s="338"/>
      <c r="CJ62" s="338"/>
      <c r="CK62" s="338"/>
      <c r="CL62" s="338"/>
      <c r="CM62" s="338"/>
      <c r="CN62" s="338"/>
      <c r="CO62" s="338"/>
      <c r="CP62" s="338"/>
      <c r="CQ62" s="338"/>
      <c r="CR62" s="338"/>
      <c r="CS62" s="338"/>
      <c r="CT62" s="338"/>
      <c r="CU62" s="338"/>
      <c r="CV62" s="338"/>
      <c r="CW62" s="338"/>
      <c r="CX62" s="338"/>
      <c r="CY62" s="338"/>
      <c r="CZ62" s="338"/>
      <c r="DA62" s="338"/>
      <c r="DB62" s="338"/>
      <c r="DC62" s="338"/>
      <c r="DD62" s="338"/>
      <c r="DE62" s="326"/>
    </row>
    <row r="63" spans="1:109" ht="17.25" x14ac:dyDescent="0.15">
      <c r="B63" s="352" t="s">
        <v>547</v>
      </c>
    </row>
    <row r="64" spans="1:109" x14ac:dyDescent="0.15">
      <c r="B64" s="333"/>
      <c r="G64" s="340"/>
      <c r="I64" s="353"/>
      <c r="J64" s="353"/>
      <c r="K64" s="353"/>
      <c r="L64" s="353"/>
      <c r="M64" s="353"/>
      <c r="N64" s="354"/>
      <c r="AM64" s="340"/>
      <c r="AN64" s="340" t="s">
        <v>541</v>
      </c>
      <c r="AP64" s="341"/>
      <c r="AQ64" s="341"/>
      <c r="AR64" s="341"/>
      <c r="AY64" s="340"/>
      <c r="BA64" s="341"/>
      <c r="BB64" s="341"/>
      <c r="BC64" s="341"/>
      <c r="BK64" s="340"/>
      <c r="BM64" s="341"/>
      <c r="BN64" s="341"/>
      <c r="BO64" s="341"/>
      <c r="BW64" s="340"/>
      <c r="BY64" s="341"/>
      <c r="BZ64" s="341"/>
      <c r="CA64" s="341"/>
      <c r="CI64" s="340"/>
      <c r="CK64" s="341"/>
      <c r="CL64" s="341"/>
      <c r="CM64" s="341"/>
      <c r="CU64" s="340"/>
      <c r="CW64" s="341"/>
      <c r="CX64" s="341"/>
      <c r="CY64" s="341"/>
    </row>
    <row r="65" spans="2:107" x14ac:dyDescent="0.15">
      <c r="B65" s="333"/>
      <c r="AN65" s="1131" t="s">
        <v>551</v>
      </c>
      <c r="AO65" s="1132"/>
      <c r="AP65" s="1132"/>
      <c r="AQ65" s="1132"/>
      <c r="AR65" s="1132"/>
      <c r="AS65" s="1132"/>
      <c r="AT65" s="1132"/>
      <c r="AU65" s="1132"/>
      <c r="AV65" s="1132"/>
      <c r="AW65" s="1132"/>
      <c r="AX65" s="1132"/>
      <c r="AY65" s="1132"/>
      <c r="AZ65" s="1132"/>
      <c r="BA65" s="1132"/>
      <c r="BB65" s="1132"/>
      <c r="BC65" s="1132"/>
      <c r="BD65" s="1132"/>
      <c r="BE65" s="1132"/>
      <c r="BF65" s="1132"/>
      <c r="BG65" s="1132"/>
      <c r="BH65" s="1132"/>
      <c r="BI65" s="1132"/>
      <c r="BJ65" s="1132"/>
      <c r="BK65" s="1132"/>
      <c r="BL65" s="1132"/>
      <c r="BM65" s="1132"/>
      <c r="BN65" s="1132"/>
      <c r="BO65" s="1132"/>
      <c r="BP65" s="1132"/>
      <c r="BQ65" s="1132"/>
      <c r="BR65" s="1132"/>
      <c r="BS65" s="1132"/>
      <c r="BT65" s="1132"/>
      <c r="BU65" s="1132"/>
      <c r="BV65" s="1132"/>
      <c r="BW65" s="1132"/>
      <c r="BX65" s="1132"/>
      <c r="BY65" s="1132"/>
      <c r="BZ65" s="1132"/>
      <c r="CA65" s="1132"/>
      <c r="CB65" s="1132"/>
      <c r="CC65" s="1132"/>
      <c r="CD65" s="1132"/>
      <c r="CE65" s="1132"/>
      <c r="CF65" s="1132"/>
      <c r="CG65" s="1132"/>
      <c r="CH65" s="1132"/>
      <c r="CI65" s="1132"/>
      <c r="CJ65" s="1132"/>
      <c r="CK65" s="1132"/>
      <c r="CL65" s="1132"/>
      <c r="CM65" s="1132"/>
      <c r="CN65" s="1132"/>
      <c r="CO65" s="1132"/>
      <c r="CP65" s="1132"/>
      <c r="CQ65" s="1132"/>
      <c r="CR65" s="1132"/>
      <c r="CS65" s="1132"/>
      <c r="CT65" s="1132"/>
      <c r="CU65" s="1132"/>
      <c r="CV65" s="1132"/>
      <c r="CW65" s="1132"/>
      <c r="CX65" s="1132"/>
      <c r="CY65" s="1132"/>
      <c r="CZ65" s="1132"/>
      <c r="DA65" s="1132"/>
      <c r="DB65" s="1132"/>
      <c r="DC65" s="1133"/>
    </row>
    <row r="66" spans="2:107" x14ac:dyDescent="0.15">
      <c r="B66" s="333"/>
      <c r="AN66" s="1134"/>
      <c r="AO66" s="1135"/>
      <c r="AP66" s="1135"/>
      <c r="AQ66" s="1135"/>
      <c r="AR66" s="1135"/>
      <c r="AS66" s="1135"/>
      <c r="AT66" s="1135"/>
      <c r="AU66" s="1135"/>
      <c r="AV66" s="1135"/>
      <c r="AW66" s="1135"/>
      <c r="AX66" s="1135"/>
      <c r="AY66" s="1135"/>
      <c r="AZ66" s="1135"/>
      <c r="BA66" s="1135"/>
      <c r="BB66" s="1135"/>
      <c r="BC66" s="1135"/>
      <c r="BD66" s="1135"/>
      <c r="BE66" s="1135"/>
      <c r="BF66" s="1135"/>
      <c r="BG66" s="1135"/>
      <c r="BH66" s="1135"/>
      <c r="BI66" s="1135"/>
      <c r="BJ66" s="1135"/>
      <c r="BK66" s="1135"/>
      <c r="BL66" s="1135"/>
      <c r="BM66" s="1135"/>
      <c r="BN66" s="1135"/>
      <c r="BO66" s="1135"/>
      <c r="BP66" s="1135"/>
      <c r="BQ66" s="1135"/>
      <c r="BR66" s="1135"/>
      <c r="BS66" s="1135"/>
      <c r="BT66" s="1135"/>
      <c r="BU66" s="1135"/>
      <c r="BV66" s="1135"/>
      <c r="BW66" s="1135"/>
      <c r="BX66" s="1135"/>
      <c r="BY66" s="1135"/>
      <c r="BZ66" s="1135"/>
      <c r="CA66" s="1135"/>
      <c r="CB66" s="1135"/>
      <c r="CC66" s="1135"/>
      <c r="CD66" s="1135"/>
      <c r="CE66" s="1135"/>
      <c r="CF66" s="1135"/>
      <c r="CG66" s="1135"/>
      <c r="CH66" s="1135"/>
      <c r="CI66" s="1135"/>
      <c r="CJ66" s="1135"/>
      <c r="CK66" s="1135"/>
      <c r="CL66" s="1135"/>
      <c r="CM66" s="1135"/>
      <c r="CN66" s="1135"/>
      <c r="CO66" s="1135"/>
      <c r="CP66" s="1135"/>
      <c r="CQ66" s="1135"/>
      <c r="CR66" s="1135"/>
      <c r="CS66" s="1135"/>
      <c r="CT66" s="1135"/>
      <c r="CU66" s="1135"/>
      <c r="CV66" s="1135"/>
      <c r="CW66" s="1135"/>
      <c r="CX66" s="1135"/>
      <c r="CY66" s="1135"/>
      <c r="CZ66" s="1135"/>
      <c r="DA66" s="1135"/>
      <c r="DB66" s="1135"/>
      <c r="DC66" s="1136"/>
    </row>
    <row r="67" spans="2:107" x14ac:dyDescent="0.15">
      <c r="B67" s="333"/>
      <c r="AN67" s="1134"/>
      <c r="AO67" s="1135"/>
      <c r="AP67" s="1135"/>
      <c r="AQ67" s="1135"/>
      <c r="AR67" s="1135"/>
      <c r="AS67" s="1135"/>
      <c r="AT67" s="1135"/>
      <c r="AU67" s="1135"/>
      <c r="AV67" s="1135"/>
      <c r="AW67" s="1135"/>
      <c r="AX67" s="1135"/>
      <c r="AY67" s="1135"/>
      <c r="AZ67" s="1135"/>
      <c r="BA67" s="1135"/>
      <c r="BB67" s="1135"/>
      <c r="BC67" s="1135"/>
      <c r="BD67" s="1135"/>
      <c r="BE67" s="1135"/>
      <c r="BF67" s="1135"/>
      <c r="BG67" s="1135"/>
      <c r="BH67" s="1135"/>
      <c r="BI67" s="1135"/>
      <c r="BJ67" s="1135"/>
      <c r="BK67" s="1135"/>
      <c r="BL67" s="1135"/>
      <c r="BM67" s="1135"/>
      <c r="BN67" s="1135"/>
      <c r="BO67" s="1135"/>
      <c r="BP67" s="1135"/>
      <c r="BQ67" s="1135"/>
      <c r="BR67" s="1135"/>
      <c r="BS67" s="1135"/>
      <c r="BT67" s="1135"/>
      <c r="BU67" s="1135"/>
      <c r="BV67" s="1135"/>
      <c r="BW67" s="1135"/>
      <c r="BX67" s="1135"/>
      <c r="BY67" s="1135"/>
      <c r="BZ67" s="1135"/>
      <c r="CA67" s="1135"/>
      <c r="CB67" s="1135"/>
      <c r="CC67" s="1135"/>
      <c r="CD67" s="1135"/>
      <c r="CE67" s="1135"/>
      <c r="CF67" s="1135"/>
      <c r="CG67" s="1135"/>
      <c r="CH67" s="1135"/>
      <c r="CI67" s="1135"/>
      <c r="CJ67" s="1135"/>
      <c r="CK67" s="1135"/>
      <c r="CL67" s="1135"/>
      <c r="CM67" s="1135"/>
      <c r="CN67" s="1135"/>
      <c r="CO67" s="1135"/>
      <c r="CP67" s="1135"/>
      <c r="CQ67" s="1135"/>
      <c r="CR67" s="1135"/>
      <c r="CS67" s="1135"/>
      <c r="CT67" s="1135"/>
      <c r="CU67" s="1135"/>
      <c r="CV67" s="1135"/>
      <c r="CW67" s="1135"/>
      <c r="CX67" s="1135"/>
      <c r="CY67" s="1135"/>
      <c r="CZ67" s="1135"/>
      <c r="DA67" s="1135"/>
      <c r="DB67" s="1135"/>
      <c r="DC67" s="1136"/>
    </row>
    <row r="68" spans="2:107" x14ac:dyDescent="0.15">
      <c r="B68" s="333"/>
      <c r="AN68" s="1134"/>
      <c r="AO68" s="1135"/>
      <c r="AP68" s="1135"/>
      <c r="AQ68" s="1135"/>
      <c r="AR68" s="1135"/>
      <c r="AS68" s="1135"/>
      <c r="AT68" s="1135"/>
      <c r="AU68" s="1135"/>
      <c r="AV68" s="1135"/>
      <c r="AW68" s="1135"/>
      <c r="AX68" s="1135"/>
      <c r="AY68" s="1135"/>
      <c r="AZ68" s="1135"/>
      <c r="BA68" s="1135"/>
      <c r="BB68" s="1135"/>
      <c r="BC68" s="1135"/>
      <c r="BD68" s="1135"/>
      <c r="BE68" s="1135"/>
      <c r="BF68" s="1135"/>
      <c r="BG68" s="1135"/>
      <c r="BH68" s="1135"/>
      <c r="BI68" s="1135"/>
      <c r="BJ68" s="1135"/>
      <c r="BK68" s="1135"/>
      <c r="BL68" s="1135"/>
      <c r="BM68" s="1135"/>
      <c r="BN68" s="1135"/>
      <c r="BO68" s="1135"/>
      <c r="BP68" s="1135"/>
      <c r="BQ68" s="1135"/>
      <c r="BR68" s="1135"/>
      <c r="BS68" s="1135"/>
      <c r="BT68" s="1135"/>
      <c r="BU68" s="1135"/>
      <c r="BV68" s="1135"/>
      <c r="BW68" s="1135"/>
      <c r="BX68" s="1135"/>
      <c r="BY68" s="1135"/>
      <c r="BZ68" s="1135"/>
      <c r="CA68" s="1135"/>
      <c r="CB68" s="1135"/>
      <c r="CC68" s="1135"/>
      <c r="CD68" s="1135"/>
      <c r="CE68" s="1135"/>
      <c r="CF68" s="1135"/>
      <c r="CG68" s="1135"/>
      <c r="CH68" s="1135"/>
      <c r="CI68" s="1135"/>
      <c r="CJ68" s="1135"/>
      <c r="CK68" s="1135"/>
      <c r="CL68" s="1135"/>
      <c r="CM68" s="1135"/>
      <c r="CN68" s="1135"/>
      <c r="CO68" s="1135"/>
      <c r="CP68" s="1135"/>
      <c r="CQ68" s="1135"/>
      <c r="CR68" s="1135"/>
      <c r="CS68" s="1135"/>
      <c r="CT68" s="1135"/>
      <c r="CU68" s="1135"/>
      <c r="CV68" s="1135"/>
      <c r="CW68" s="1135"/>
      <c r="CX68" s="1135"/>
      <c r="CY68" s="1135"/>
      <c r="CZ68" s="1135"/>
      <c r="DA68" s="1135"/>
      <c r="DB68" s="1135"/>
      <c r="DC68" s="1136"/>
    </row>
    <row r="69" spans="2:107" x14ac:dyDescent="0.15">
      <c r="B69" s="333"/>
      <c r="AN69" s="1137"/>
      <c r="AO69" s="1138"/>
      <c r="AP69" s="1138"/>
      <c r="AQ69" s="1138"/>
      <c r="AR69" s="1138"/>
      <c r="AS69" s="1138"/>
      <c r="AT69" s="1138"/>
      <c r="AU69" s="1138"/>
      <c r="AV69" s="1138"/>
      <c r="AW69" s="1138"/>
      <c r="AX69" s="1138"/>
      <c r="AY69" s="1138"/>
      <c r="AZ69" s="1138"/>
      <c r="BA69" s="1138"/>
      <c r="BB69" s="1138"/>
      <c r="BC69" s="1138"/>
      <c r="BD69" s="1138"/>
      <c r="BE69" s="1138"/>
      <c r="BF69" s="1138"/>
      <c r="BG69" s="1138"/>
      <c r="BH69" s="1138"/>
      <c r="BI69" s="1138"/>
      <c r="BJ69" s="1138"/>
      <c r="BK69" s="1138"/>
      <c r="BL69" s="1138"/>
      <c r="BM69" s="1138"/>
      <c r="BN69" s="1138"/>
      <c r="BO69" s="1138"/>
      <c r="BP69" s="1138"/>
      <c r="BQ69" s="1138"/>
      <c r="BR69" s="1138"/>
      <c r="BS69" s="1138"/>
      <c r="BT69" s="1138"/>
      <c r="BU69" s="1138"/>
      <c r="BV69" s="1138"/>
      <c r="BW69" s="1138"/>
      <c r="BX69" s="1138"/>
      <c r="BY69" s="1138"/>
      <c r="BZ69" s="1138"/>
      <c r="CA69" s="1138"/>
      <c r="CB69" s="1138"/>
      <c r="CC69" s="1138"/>
      <c r="CD69" s="1138"/>
      <c r="CE69" s="1138"/>
      <c r="CF69" s="1138"/>
      <c r="CG69" s="1138"/>
      <c r="CH69" s="1138"/>
      <c r="CI69" s="1138"/>
      <c r="CJ69" s="1138"/>
      <c r="CK69" s="1138"/>
      <c r="CL69" s="1138"/>
      <c r="CM69" s="1138"/>
      <c r="CN69" s="1138"/>
      <c r="CO69" s="1138"/>
      <c r="CP69" s="1138"/>
      <c r="CQ69" s="1138"/>
      <c r="CR69" s="1138"/>
      <c r="CS69" s="1138"/>
      <c r="CT69" s="1138"/>
      <c r="CU69" s="1138"/>
      <c r="CV69" s="1138"/>
      <c r="CW69" s="1138"/>
      <c r="CX69" s="1138"/>
      <c r="CY69" s="1138"/>
      <c r="CZ69" s="1138"/>
      <c r="DA69" s="1138"/>
      <c r="DB69" s="1138"/>
      <c r="DC69" s="1139"/>
    </row>
    <row r="70" spans="2:107" x14ac:dyDescent="0.15">
      <c r="B70" s="333"/>
      <c r="H70" s="355"/>
      <c r="I70" s="355"/>
      <c r="J70" s="356"/>
      <c r="K70" s="356"/>
      <c r="L70" s="357"/>
      <c r="M70" s="356"/>
      <c r="N70" s="357"/>
      <c r="AN70" s="342"/>
      <c r="AO70" s="342"/>
      <c r="AP70" s="342"/>
      <c r="AZ70" s="342"/>
      <c r="BA70" s="342"/>
      <c r="BB70" s="342"/>
      <c r="BL70" s="342"/>
      <c r="BM70" s="342"/>
      <c r="BN70" s="342"/>
      <c r="BX70" s="342"/>
      <c r="BY70" s="342"/>
      <c r="BZ70" s="342"/>
      <c r="CJ70" s="342"/>
      <c r="CK70" s="342"/>
      <c r="CL70" s="342"/>
      <c r="CV70" s="342"/>
      <c r="CW70" s="342"/>
      <c r="CX70" s="342"/>
    </row>
    <row r="71" spans="2:107" x14ac:dyDescent="0.15">
      <c r="B71" s="333"/>
      <c r="G71" s="358"/>
      <c r="I71" s="359"/>
      <c r="J71" s="356"/>
      <c r="K71" s="356"/>
      <c r="L71" s="357"/>
      <c r="M71" s="356"/>
      <c r="N71" s="357"/>
      <c r="AM71" s="358"/>
      <c r="AN71" s="326" t="s">
        <v>542</v>
      </c>
    </row>
    <row r="72" spans="2:107" x14ac:dyDescent="0.15">
      <c r="B72" s="333"/>
      <c r="G72" s="1140"/>
      <c r="H72" s="1140"/>
      <c r="I72" s="1140"/>
      <c r="J72" s="1140"/>
      <c r="K72" s="343"/>
      <c r="L72" s="343"/>
      <c r="M72" s="344"/>
      <c r="N72" s="344"/>
      <c r="AN72" s="1141"/>
      <c r="AO72" s="1142"/>
      <c r="AP72" s="1142"/>
      <c r="AQ72" s="1142"/>
      <c r="AR72" s="1142"/>
      <c r="AS72" s="1142"/>
      <c r="AT72" s="1142"/>
      <c r="AU72" s="1142"/>
      <c r="AV72" s="1142"/>
      <c r="AW72" s="1142"/>
      <c r="AX72" s="1142"/>
      <c r="AY72" s="1142"/>
      <c r="AZ72" s="1142"/>
      <c r="BA72" s="1142"/>
      <c r="BB72" s="1142"/>
      <c r="BC72" s="1142"/>
      <c r="BD72" s="1142"/>
      <c r="BE72" s="1142"/>
      <c r="BF72" s="1142"/>
      <c r="BG72" s="1142"/>
      <c r="BH72" s="1142"/>
      <c r="BI72" s="1142"/>
      <c r="BJ72" s="1142"/>
      <c r="BK72" s="1142"/>
      <c r="BL72" s="1142"/>
      <c r="BM72" s="1142"/>
      <c r="BN72" s="1142"/>
      <c r="BO72" s="1143"/>
      <c r="BP72" s="1144" t="s">
        <v>521</v>
      </c>
      <c r="BQ72" s="1144"/>
      <c r="BR72" s="1144"/>
      <c r="BS72" s="1144"/>
      <c r="BT72" s="1144"/>
      <c r="BU72" s="1144"/>
      <c r="BV72" s="1144"/>
      <c r="BW72" s="1144"/>
      <c r="BX72" s="1144" t="s">
        <v>374</v>
      </c>
      <c r="BY72" s="1144"/>
      <c r="BZ72" s="1144"/>
      <c r="CA72" s="1144"/>
      <c r="CB72" s="1144"/>
      <c r="CC72" s="1144"/>
      <c r="CD72" s="1144"/>
      <c r="CE72" s="1144"/>
      <c r="CF72" s="1144" t="s">
        <v>220</v>
      </c>
      <c r="CG72" s="1144"/>
      <c r="CH72" s="1144"/>
      <c r="CI72" s="1144"/>
      <c r="CJ72" s="1144"/>
      <c r="CK72" s="1144"/>
      <c r="CL72" s="1144"/>
      <c r="CM72" s="1144"/>
      <c r="CN72" s="1144" t="s">
        <v>437</v>
      </c>
      <c r="CO72" s="1144"/>
      <c r="CP72" s="1144"/>
      <c r="CQ72" s="1144"/>
      <c r="CR72" s="1144"/>
      <c r="CS72" s="1144"/>
      <c r="CT72" s="1144"/>
      <c r="CU72" s="1144"/>
      <c r="CV72" s="1144" t="s">
        <v>522</v>
      </c>
      <c r="CW72" s="1144"/>
      <c r="CX72" s="1144"/>
      <c r="CY72" s="1144"/>
      <c r="CZ72" s="1144"/>
      <c r="DA72" s="1144"/>
      <c r="DB72" s="1144"/>
      <c r="DC72" s="1144"/>
    </row>
    <row r="73" spans="2:107" x14ac:dyDescent="0.15">
      <c r="B73" s="333"/>
      <c r="G73" s="1145"/>
      <c r="H73" s="1145"/>
      <c r="I73" s="1145"/>
      <c r="J73" s="1145"/>
      <c r="K73" s="1150"/>
      <c r="L73" s="1150"/>
      <c r="M73" s="1150"/>
      <c r="N73" s="1150"/>
      <c r="AM73" s="342"/>
      <c r="AN73" s="1147" t="s">
        <v>543</v>
      </c>
      <c r="AO73" s="1147"/>
      <c r="AP73" s="1147"/>
      <c r="AQ73" s="1147"/>
      <c r="AR73" s="1147"/>
      <c r="AS73" s="1147"/>
      <c r="AT73" s="1147"/>
      <c r="AU73" s="1147"/>
      <c r="AV73" s="1147"/>
      <c r="AW73" s="1147"/>
      <c r="AX73" s="1147"/>
      <c r="AY73" s="1147"/>
      <c r="AZ73" s="1147"/>
      <c r="BA73" s="1147"/>
      <c r="BB73" s="1147" t="s">
        <v>544</v>
      </c>
      <c r="BC73" s="1147"/>
      <c r="BD73" s="1147"/>
      <c r="BE73" s="1147"/>
      <c r="BF73" s="1147"/>
      <c r="BG73" s="1147"/>
      <c r="BH73" s="1147"/>
      <c r="BI73" s="1147"/>
      <c r="BJ73" s="1147"/>
      <c r="BK73" s="1147"/>
      <c r="BL73" s="1147"/>
      <c r="BM73" s="1147"/>
      <c r="BN73" s="1147"/>
      <c r="BO73" s="1147"/>
      <c r="BP73" s="1130">
        <v>45.9</v>
      </c>
      <c r="BQ73" s="1130"/>
      <c r="BR73" s="1130"/>
      <c r="BS73" s="1130"/>
      <c r="BT73" s="1130"/>
      <c r="BU73" s="1130"/>
      <c r="BV73" s="1130"/>
      <c r="BW73" s="1130"/>
      <c r="BX73" s="1130">
        <v>57.8</v>
      </c>
      <c r="BY73" s="1130"/>
      <c r="BZ73" s="1130"/>
      <c r="CA73" s="1130"/>
      <c r="CB73" s="1130"/>
      <c r="CC73" s="1130"/>
      <c r="CD73" s="1130"/>
      <c r="CE73" s="1130"/>
      <c r="CF73" s="1130">
        <v>82.9</v>
      </c>
      <c r="CG73" s="1130"/>
      <c r="CH73" s="1130"/>
      <c r="CI73" s="1130"/>
      <c r="CJ73" s="1130"/>
      <c r="CK73" s="1130"/>
      <c r="CL73" s="1130"/>
      <c r="CM73" s="1130"/>
      <c r="CN73" s="1130">
        <v>64.5</v>
      </c>
      <c r="CO73" s="1130"/>
      <c r="CP73" s="1130"/>
      <c r="CQ73" s="1130"/>
      <c r="CR73" s="1130"/>
      <c r="CS73" s="1130"/>
      <c r="CT73" s="1130"/>
      <c r="CU73" s="1130"/>
      <c r="CV73" s="1130">
        <v>48.9</v>
      </c>
      <c r="CW73" s="1130"/>
      <c r="CX73" s="1130"/>
      <c r="CY73" s="1130"/>
      <c r="CZ73" s="1130"/>
      <c r="DA73" s="1130"/>
      <c r="DB73" s="1130"/>
      <c r="DC73" s="1130"/>
    </row>
    <row r="74" spans="2:107" x14ac:dyDescent="0.15">
      <c r="B74" s="333"/>
      <c r="G74" s="1145"/>
      <c r="H74" s="1145"/>
      <c r="I74" s="1145"/>
      <c r="J74" s="1145"/>
      <c r="K74" s="1150"/>
      <c r="L74" s="1150"/>
      <c r="M74" s="1150"/>
      <c r="N74" s="1150"/>
      <c r="AM74" s="342"/>
      <c r="AN74" s="1147"/>
      <c r="AO74" s="1147"/>
      <c r="AP74" s="1147"/>
      <c r="AQ74" s="1147"/>
      <c r="AR74" s="1147"/>
      <c r="AS74" s="1147"/>
      <c r="AT74" s="1147"/>
      <c r="AU74" s="1147"/>
      <c r="AV74" s="1147"/>
      <c r="AW74" s="1147"/>
      <c r="AX74" s="1147"/>
      <c r="AY74" s="1147"/>
      <c r="AZ74" s="1147"/>
      <c r="BA74" s="1147"/>
      <c r="BB74" s="1147"/>
      <c r="BC74" s="1147"/>
      <c r="BD74" s="1147"/>
      <c r="BE74" s="1147"/>
      <c r="BF74" s="1147"/>
      <c r="BG74" s="1147"/>
      <c r="BH74" s="1147"/>
      <c r="BI74" s="1147"/>
      <c r="BJ74" s="1147"/>
      <c r="BK74" s="1147"/>
      <c r="BL74" s="1147"/>
      <c r="BM74" s="1147"/>
      <c r="BN74" s="1147"/>
      <c r="BO74" s="1147"/>
      <c r="BP74" s="1130"/>
      <c r="BQ74" s="1130"/>
      <c r="BR74" s="1130"/>
      <c r="BS74" s="1130"/>
      <c r="BT74" s="1130"/>
      <c r="BU74" s="1130"/>
      <c r="BV74" s="1130"/>
      <c r="BW74" s="1130"/>
      <c r="BX74" s="1130"/>
      <c r="BY74" s="1130"/>
      <c r="BZ74" s="1130"/>
      <c r="CA74" s="1130"/>
      <c r="CB74" s="1130"/>
      <c r="CC74" s="1130"/>
      <c r="CD74" s="1130"/>
      <c r="CE74" s="1130"/>
      <c r="CF74" s="1130"/>
      <c r="CG74" s="1130"/>
      <c r="CH74" s="1130"/>
      <c r="CI74" s="1130"/>
      <c r="CJ74" s="1130"/>
      <c r="CK74" s="1130"/>
      <c r="CL74" s="1130"/>
      <c r="CM74" s="1130"/>
      <c r="CN74" s="1130"/>
      <c r="CO74" s="1130"/>
      <c r="CP74" s="1130"/>
      <c r="CQ74" s="1130"/>
      <c r="CR74" s="1130"/>
      <c r="CS74" s="1130"/>
      <c r="CT74" s="1130"/>
      <c r="CU74" s="1130"/>
      <c r="CV74" s="1130"/>
      <c r="CW74" s="1130"/>
      <c r="CX74" s="1130"/>
      <c r="CY74" s="1130"/>
      <c r="CZ74" s="1130"/>
      <c r="DA74" s="1130"/>
      <c r="DB74" s="1130"/>
      <c r="DC74" s="1130"/>
    </row>
    <row r="75" spans="2:107" x14ac:dyDescent="0.15">
      <c r="B75" s="333"/>
      <c r="G75" s="1145"/>
      <c r="H75" s="1145"/>
      <c r="I75" s="1140"/>
      <c r="J75" s="1140"/>
      <c r="K75" s="1146"/>
      <c r="L75" s="1146"/>
      <c r="M75" s="1146"/>
      <c r="N75" s="1146"/>
      <c r="AM75" s="342"/>
      <c r="AN75" s="1147"/>
      <c r="AO75" s="1147"/>
      <c r="AP75" s="1147"/>
      <c r="AQ75" s="1147"/>
      <c r="AR75" s="1147"/>
      <c r="AS75" s="1147"/>
      <c r="AT75" s="1147"/>
      <c r="AU75" s="1147"/>
      <c r="AV75" s="1147"/>
      <c r="AW75" s="1147"/>
      <c r="AX75" s="1147"/>
      <c r="AY75" s="1147"/>
      <c r="AZ75" s="1147"/>
      <c r="BA75" s="1147"/>
      <c r="BB75" s="1147" t="s">
        <v>548</v>
      </c>
      <c r="BC75" s="1147"/>
      <c r="BD75" s="1147"/>
      <c r="BE75" s="1147"/>
      <c r="BF75" s="1147"/>
      <c r="BG75" s="1147"/>
      <c r="BH75" s="1147"/>
      <c r="BI75" s="1147"/>
      <c r="BJ75" s="1147"/>
      <c r="BK75" s="1147"/>
      <c r="BL75" s="1147"/>
      <c r="BM75" s="1147"/>
      <c r="BN75" s="1147"/>
      <c r="BO75" s="1147"/>
      <c r="BP75" s="1130">
        <v>9.3000000000000007</v>
      </c>
      <c r="BQ75" s="1130"/>
      <c r="BR75" s="1130"/>
      <c r="BS75" s="1130"/>
      <c r="BT75" s="1130"/>
      <c r="BU75" s="1130"/>
      <c r="BV75" s="1130"/>
      <c r="BW75" s="1130"/>
      <c r="BX75" s="1130">
        <v>8</v>
      </c>
      <c r="BY75" s="1130"/>
      <c r="BZ75" s="1130"/>
      <c r="CA75" s="1130"/>
      <c r="CB75" s="1130"/>
      <c r="CC75" s="1130"/>
      <c r="CD75" s="1130"/>
      <c r="CE75" s="1130"/>
      <c r="CF75" s="1130">
        <v>7.6</v>
      </c>
      <c r="CG75" s="1130"/>
      <c r="CH75" s="1130"/>
      <c r="CI75" s="1130"/>
      <c r="CJ75" s="1130"/>
      <c r="CK75" s="1130"/>
      <c r="CL75" s="1130"/>
      <c r="CM75" s="1130"/>
      <c r="CN75" s="1130">
        <v>7.5</v>
      </c>
      <c r="CO75" s="1130"/>
      <c r="CP75" s="1130"/>
      <c r="CQ75" s="1130"/>
      <c r="CR75" s="1130"/>
      <c r="CS75" s="1130"/>
      <c r="CT75" s="1130"/>
      <c r="CU75" s="1130"/>
      <c r="CV75" s="1130">
        <v>7.3</v>
      </c>
      <c r="CW75" s="1130"/>
      <c r="CX75" s="1130"/>
      <c r="CY75" s="1130"/>
      <c r="CZ75" s="1130"/>
      <c r="DA75" s="1130"/>
      <c r="DB75" s="1130"/>
      <c r="DC75" s="1130"/>
    </row>
    <row r="76" spans="2:107" x14ac:dyDescent="0.15">
      <c r="B76" s="333"/>
      <c r="G76" s="1145"/>
      <c r="H76" s="1145"/>
      <c r="I76" s="1140"/>
      <c r="J76" s="1140"/>
      <c r="K76" s="1146"/>
      <c r="L76" s="1146"/>
      <c r="M76" s="1146"/>
      <c r="N76" s="1146"/>
      <c r="AM76" s="342"/>
      <c r="AN76" s="1147"/>
      <c r="AO76" s="1147"/>
      <c r="AP76" s="1147"/>
      <c r="AQ76" s="1147"/>
      <c r="AR76" s="1147"/>
      <c r="AS76" s="1147"/>
      <c r="AT76" s="1147"/>
      <c r="AU76" s="1147"/>
      <c r="AV76" s="1147"/>
      <c r="AW76" s="1147"/>
      <c r="AX76" s="1147"/>
      <c r="AY76" s="1147"/>
      <c r="AZ76" s="1147"/>
      <c r="BA76" s="1147"/>
      <c r="BB76" s="1147"/>
      <c r="BC76" s="1147"/>
      <c r="BD76" s="1147"/>
      <c r="BE76" s="1147"/>
      <c r="BF76" s="1147"/>
      <c r="BG76" s="1147"/>
      <c r="BH76" s="1147"/>
      <c r="BI76" s="1147"/>
      <c r="BJ76" s="1147"/>
      <c r="BK76" s="1147"/>
      <c r="BL76" s="1147"/>
      <c r="BM76" s="1147"/>
      <c r="BN76" s="1147"/>
      <c r="BO76" s="1147"/>
      <c r="BP76" s="1130"/>
      <c r="BQ76" s="1130"/>
      <c r="BR76" s="1130"/>
      <c r="BS76" s="1130"/>
      <c r="BT76" s="1130"/>
      <c r="BU76" s="1130"/>
      <c r="BV76" s="1130"/>
      <c r="BW76" s="1130"/>
      <c r="BX76" s="1130"/>
      <c r="BY76" s="1130"/>
      <c r="BZ76" s="1130"/>
      <c r="CA76" s="1130"/>
      <c r="CB76" s="1130"/>
      <c r="CC76" s="1130"/>
      <c r="CD76" s="1130"/>
      <c r="CE76" s="1130"/>
      <c r="CF76" s="1130"/>
      <c r="CG76" s="1130"/>
      <c r="CH76" s="1130"/>
      <c r="CI76" s="1130"/>
      <c r="CJ76" s="1130"/>
      <c r="CK76" s="1130"/>
      <c r="CL76" s="1130"/>
      <c r="CM76" s="1130"/>
      <c r="CN76" s="1130"/>
      <c r="CO76" s="1130"/>
      <c r="CP76" s="1130"/>
      <c r="CQ76" s="1130"/>
      <c r="CR76" s="1130"/>
      <c r="CS76" s="1130"/>
      <c r="CT76" s="1130"/>
      <c r="CU76" s="1130"/>
      <c r="CV76" s="1130"/>
      <c r="CW76" s="1130"/>
      <c r="CX76" s="1130"/>
      <c r="CY76" s="1130"/>
      <c r="CZ76" s="1130"/>
      <c r="DA76" s="1130"/>
      <c r="DB76" s="1130"/>
      <c r="DC76" s="1130"/>
    </row>
    <row r="77" spans="2:107" x14ac:dyDescent="0.15">
      <c r="B77" s="333"/>
      <c r="G77" s="1140"/>
      <c r="H77" s="1140"/>
      <c r="I77" s="1140"/>
      <c r="J77" s="1140"/>
      <c r="K77" s="1150"/>
      <c r="L77" s="1150"/>
      <c r="M77" s="1150"/>
      <c r="N77" s="1150"/>
      <c r="AN77" s="1144" t="s">
        <v>546</v>
      </c>
      <c r="AO77" s="1144"/>
      <c r="AP77" s="1144"/>
      <c r="AQ77" s="1144"/>
      <c r="AR77" s="1144"/>
      <c r="AS77" s="1144"/>
      <c r="AT77" s="1144"/>
      <c r="AU77" s="1144"/>
      <c r="AV77" s="1144"/>
      <c r="AW77" s="1144"/>
      <c r="AX77" s="1144"/>
      <c r="AY77" s="1144"/>
      <c r="AZ77" s="1144"/>
      <c r="BA77" s="1144"/>
      <c r="BB77" s="1147" t="s">
        <v>544</v>
      </c>
      <c r="BC77" s="1147"/>
      <c r="BD77" s="1147"/>
      <c r="BE77" s="1147"/>
      <c r="BF77" s="1147"/>
      <c r="BG77" s="1147"/>
      <c r="BH77" s="1147"/>
      <c r="BI77" s="1147"/>
      <c r="BJ77" s="1147"/>
      <c r="BK77" s="1147"/>
      <c r="BL77" s="1147"/>
      <c r="BM77" s="1147"/>
      <c r="BN77" s="1147"/>
      <c r="BO77" s="1147"/>
      <c r="BP77" s="1130">
        <v>60.8</v>
      </c>
      <c r="BQ77" s="1130"/>
      <c r="BR77" s="1130"/>
      <c r="BS77" s="1130"/>
      <c r="BT77" s="1130"/>
      <c r="BU77" s="1130"/>
      <c r="BV77" s="1130"/>
      <c r="BW77" s="1130"/>
      <c r="BX77" s="1130">
        <v>56.8</v>
      </c>
      <c r="BY77" s="1130"/>
      <c r="BZ77" s="1130"/>
      <c r="CA77" s="1130"/>
      <c r="CB77" s="1130"/>
      <c r="CC77" s="1130"/>
      <c r="CD77" s="1130"/>
      <c r="CE77" s="1130"/>
      <c r="CF77" s="1130">
        <v>52.3</v>
      </c>
      <c r="CG77" s="1130"/>
      <c r="CH77" s="1130"/>
      <c r="CI77" s="1130"/>
      <c r="CJ77" s="1130"/>
      <c r="CK77" s="1130"/>
      <c r="CL77" s="1130"/>
      <c r="CM77" s="1130"/>
      <c r="CN77" s="1130">
        <v>55.4</v>
      </c>
      <c r="CO77" s="1130"/>
      <c r="CP77" s="1130"/>
      <c r="CQ77" s="1130"/>
      <c r="CR77" s="1130"/>
      <c r="CS77" s="1130"/>
      <c r="CT77" s="1130"/>
      <c r="CU77" s="1130"/>
      <c r="CV77" s="1130">
        <v>52.7</v>
      </c>
      <c r="CW77" s="1130"/>
      <c r="CX77" s="1130"/>
      <c r="CY77" s="1130"/>
      <c r="CZ77" s="1130"/>
      <c r="DA77" s="1130"/>
      <c r="DB77" s="1130"/>
      <c r="DC77" s="1130"/>
    </row>
    <row r="78" spans="2:107" x14ac:dyDescent="0.15">
      <c r="B78" s="333"/>
      <c r="G78" s="1140"/>
      <c r="H78" s="1140"/>
      <c r="I78" s="1140"/>
      <c r="J78" s="1140"/>
      <c r="K78" s="1150"/>
      <c r="L78" s="1150"/>
      <c r="M78" s="1150"/>
      <c r="N78" s="1150"/>
      <c r="AN78" s="1144"/>
      <c r="AO78" s="1144"/>
      <c r="AP78" s="1144"/>
      <c r="AQ78" s="1144"/>
      <c r="AR78" s="1144"/>
      <c r="AS78" s="1144"/>
      <c r="AT78" s="1144"/>
      <c r="AU78" s="1144"/>
      <c r="AV78" s="1144"/>
      <c r="AW78" s="1144"/>
      <c r="AX78" s="1144"/>
      <c r="AY78" s="1144"/>
      <c r="AZ78" s="1144"/>
      <c r="BA78" s="1144"/>
      <c r="BB78" s="1147"/>
      <c r="BC78" s="1147"/>
      <c r="BD78" s="1147"/>
      <c r="BE78" s="1147"/>
      <c r="BF78" s="1147"/>
      <c r="BG78" s="1147"/>
      <c r="BH78" s="1147"/>
      <c r="BI78" s="1147"/>
      <c r="BJ78" s="1147"/>
      <c r="BK78" s="1147"/>
      <c r="BL78" s="1147"/>
      <c r="BM78" s="1147"/>
      <c r="BN78" s="1147"/>
      <c r="BO78" s="1147"/>
      <c r="BP78" s="1130"/>
      <c r="BQ78" s="1130"/>
      <c r="BR78" s="1130"/>
      <c r="BS78" s="1130"/>
      <c r="BT78" s="1130"/>
      <c r="BU78" s="1130"/>
      <c r="BV78" s="1130"/>
      <c r="BW78" s="1130"/>
      <c r="BX78" s="1130"/>
      <c r="BY78" s="1130"/>
      <c r="BZ78" s="1130"/>
      <c r="CA78" s="1130"/>
      <c r="CB78" s="1130"/>
      <c r="CC78" s="1130"/>
      <c r="CD78" s="1130"/>
      <c r="CE78" s="1130"/>
      <c r="CF78" s="1130"/>
      <c r="CG78" s="1130"/>
      <c r="CH78" s="1130"/>
      <c r="CI78" s="1130"/>
      <c r="CJ78" s="1130"/>
      <c r="CK78" s="1130"/>
      <c r="CL78" s="1130"/>
      <c r="CM78" s="1130"/>
      <c r="CN78" s="1130"/>
      <c r="CO78" s="1130"/>
      <c r="CP78" s="1130"/>
      <c r="CQ78" s="1130"/>
      <c r="CR78" s="1130"/>
      <c r="CS78" s="1130"/>
      <c r="CT78" s="1130"/>
      <c r="CU78" s="1130"/>
      <c r="CV78" s="1130"/>
      <c r="CW78" s="1130"/>
      <c r="CX78" s="1130"/>
      <c r="CY78" s="1130"/>
      <c r="CZ78" s="1130"/>
      <c r="DA78" s="1130"/>
      <c r="DB78" s="1130"/>
      <c r="DC78" s="1130"/>
    </row>
    <row r="79" spans="2:107" x14ac:dyDescent="0.15">
      <c r="B79" s="333"/>
      <c r="G79" s="1140"/>
      <c r="H79" s="1140"/>
      <c r="I79" s="1149"/>
      <c r="J79" s="1149"/>
      <c r="K79" s="1151"/>
      <c r="L79" s="1151"/>
      <c r="M79" s="1151"/>
      <c r="N79" s="1151"/>
      <c r="AN79" s="1144"/>
      <c r="AO79" s="1144"/>
      <c r="AP79" s="1144"/>
      <c r="AQ79" s="1144"/>
      <c r="AR79" s="1144"/>
      <c r="AS79" s="1144"/>
      <c r="AT79" s="1144"/>
      <c r="AU79" s="1144"/>
      <c r="AV79" s="1144"/>
      <c r="AW79" s="1144"/>
      <c r="AX79" s="1144"/>
      <c r="AY79" s="1144"/>
      <c r="AZ79" s="1144"/>
      <c r="BA79" s="1144"/>
      <c r="BB79" s="1147" t="s">
        <v>548</v>
      </c>
      <c r="BC79" s="1147"/>
      <c r="BD79" s="1147"/>
      <c r="BE79" s="1147"/>
      <c r="BF79" s="1147"/>
      <c r="BG79" s="1147"/>
      <c r="BH79" s="1147"/>
      <c r="BI79" s="1147"/>
      <c r="BJ79" s="1147"/>
      <c r="BK79" s="1147"/>
      <c r="BL79" s="1147"/>
      <c r="BM79" s="1147"/>
      <c r="BN79" s="1147"/>
      <c r="BO79" s="1147"/>
      <c r="BP79" s="1130">
        <v>11.1</v>
      </c>
      <c r="BQ79" s="1130"/>
      <c r="BR79" s="1130"/>
      <c r="BS79" s="1130"/>
      <c r="BT79" s="1130"/>
      <c r="BU79" s="1130"/>
      <c r="BV79" s="1130"/>
      <c r="BW79" s="1130"/>
      <c r="BX79" s="1130">
        <v>10.199999999999999</v>
      </c>
      <c r="BY79" s="1130"/>
      <c r="BZ79" s="1130"/>
      <c r="CA79" s="1130"/>
      <c r="CB79" s="1130"/>
      <c r="CC79" s="1130"/>
      <c r="CD79" s="1130"/>
      <c r="CE79" s="1130"/>
      <c r="CF79" s="1130">
        <v>10</v>
      </c>
      <c r="CG79" s="1130"/>
      <c r="CH79" s="1130"/>
      <c r="CI79" s="1130"/>
      <c r="CJ79" s="1130"/>
      <c r="CK79" s="1130"/>
      <c r="CL79" s="1130"/>
      <c r="CM79" s="1130"/>
      <c r="CN79" s="1130">
        <v>9.6999999999999993</v>
      </c>
      <c r="CO79" s="1130"/>
      <c r="CP79" s="1130"/>
      <c r="CQ79" s="1130"/>
      <c r="CR79" s="1130"/>
      <c r="CS79" s="1130"/>
      <c r="CT79" s="1130"/>
      <c r="CU79" s="1130"/>
      <c r="CV79" s="1130">
        <v>9.5</v>
      </c>
      <c r="CW79" s="1130"/>
      <c r="CX79" s="1130"/>
      <c r="CY79" s="1130"/>
      <c r="CZ79" s="1130"/>
      <c r="DA79" s="1130"/>
      <c r="DB79" s="1130"/>
      <c r="DC79" s="1130"/>
    </row>
    <row r="80" spans="2:107" x14ac:dyDescent="0.15">
      <c r="B80" s="333"/>
      <c r="G80" s="1140"/>
      <c r="H80" s="1140"/>
      <c r="I80" s="1149"/>
      <c r="J80" s="1149"/>
      <c r="K80" s="1151"/>
      <c r="L80" s="1151"/>
      <c r="M80" s="1151"/>
      <c r="N80" s="1151"/>
      <c r="AN80" s="1144"/>
      <c r="AO80" s="1144"/>
      <c r="AP80" s="1144"/>
      <c r="AQ80" s="1144"/>
      <c r="AR80" s="1144"/>
      <c r="AS80" s="1144"/>
      <c r="AT80" s="1144"/>
      <c r="AU80" s="1144"/>
      <c r="AV80" s="1144"/>
      <c r="AW80" s="1144"/>
      <c r="AX80" s="1144"/>
      <c r="AY80" s="1144"/>
      <c r="AZ80" s="1144"/>
      <c r="BA80" s="1144"/>
      <c r="BB80" s="1147"/>
      <c r="BC80" s="1147"/>
      <c r="BD80" s="1147"/>
      <c r="BE80" s="1147"/>
      <c r="BF80" s="1147"/>
      <c r="BG80" s="1147"/>
      <c r="BH80" s="1147"/>
      <c r="BI80" s="1147"/>
      <c r="BJ80" s="1147"/>
      <c r="BK80" s="1147"/>
      <c r="BL80" s="1147"/>
      <c r="BM80" s="1147"/>
      <c r="BN80" s="1147"/>
      <c r="BO80" s="1147"/>
      <c r="BP80" s="1130"/>
      <c r="BQ80" s="1130"/>
      <c r="BR80" s="1130"/>
      <c r="BS80" s="1130"/>
      <c r="BT80" s="1130"/>
      <c r="BU80" s="1130"/>
      <c r="BV80" s="1130"/>
      <c r="BW80" s="1130"/>
      <c r="BX80" s="1130"/>
      <c r="BY80" s="1130"/>
      <c r="BZ80" s="1130"/>
      <c r="CA80" s="1130"/>
      <c r="CB80" s="1130"/>
      <c r="CC80" s="1130"/>
      <c r="CD80" s="1130"/>
      <c r="CE80" s="1130"/>
      <c r="CF80" s="1130"/>
      <c r="CG80" s="1130"/>
      <c r="CH80" s="1130"/>
      <c r="CI80" s="1130"/>
      <c r="CJ80" s="1130"/>
      <c r="CK80" s="1130"/>
      <c r="CL80" s="1130"/>
      <c r="CM80" s="1130"/>
      <c r="CN80" s="1130"/>
      <c r="CO80" s="1130"/>
      <c r="CP80" s="1130"/>
      <c r="CQ80" s="1130"/>
      <c r="CR80" s="1130"/>
      <c r="CS80" s="1130"/>
      <c r="CT80" s="1130"/>
      <c r="CU80" s="1130"/>
      <c r="CV80" s="1130"/>
      <c r="CW80" s="1130"/>
      <c r="CX80" s="1130"/>
      <c r="CY80" s="1130"/>
      <c r="CZ80" s="1130"/>
      <c r="DA80" s="1130"/>
      <c r="DB80" s="1130"/>
      <c r="DC80" s="1130"/>
    </row>
    <row r="81" spans="2:109" x14ac:dyDescent="0.15">
      <c r="B81" s="333"/>
    </row>
    <row r="82" spans="2:109" ht="17.25" x14ac:dyDescent="0.15">
      <c r="B82" s="333"/>
      <c r="K82" s="360"/>
      <c r="L82" s="360"/>
      <c r="M82" s="360"/>
      <c r="N82" s="360"/>
      <c r="AQ82" s="360"/>
      <c r="AR82" s="360"/>
      <c r="AS82" s="360"/>
      <c r="AT82" s="360"/>
      <c r="BC82" s="360"/>
      <c r="BD82" s="360"/>
      <c r="BE82" s="360"/>
      <c r="BF82" s="360"/>
      <c r="BO82" s="360"/>
      <c r="BP82" s="360"/>
      <c r="BQ82" s="360"/>
      <c r="BR82" s="360"/>
      <c r="CA82" s="360"/>
      <c r="CB82" s="360"/>
      <c r="CC82" s="360"/>
      <c r="CD82" s="360"/>
      <c r="CM82" s="360"/>
      <c r="CN82" s="360"/>
      <c r="CO82" s="360"/>
      <c r="CP82" s="360"/>
      <c r="CY82" s="360"/>
      <c r="CZ82" s="360"/>
      <c r="DA82" s="360"/>
      <c r="DB82" s="360"/>
      <c r="DC82" s="360"/>
    </row>
    <row r="83" spans="2:109" x14ac:dyDescent="0.15">
      <c r="B83" s="335"/>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6"/>
      <c r="AZ83" s="336"/>
      <c r="BA83" s="336"/>
      <c r="BB83" s="336"/>
      <c r="BC83" s="336"/>
      <c r="BD83" s="336"/>
      <c r="BE83" s="336"/>
      <c r="BF83" s="336"/>
      <c r="BG83" s="336"/>
      <c r="BH83" s="336"/>
      <c r="BI83" s="336"/>
      <c r="BJ83" s="336"/>
      <c r="BK83" s="336"/>
      <c r="BL83" s="336"/>
      <c r="BM83" s="336"/>
      <c r="BN83" s="336"/>
      <c r="BO83" s="336"/>
      <c r="BP83" s="336"/>
      <c r="BQ83" s="336"/>
      <c r="BR83" s="336"/>
      <c r="BS83" s="336"/>
      <c r="BT83" s="336"/>
      <c r="BU83" s="336"/>
      <c r="BV83" s="336"/>
      <c r="BW83" s="336"/>
      <c r="BX83" s="336"/>
      <c r="BY83" s="336"/>
      <c r="BZ83" s="336"/>
      <c r="CA83" s="336"/>
      <c r="CB83" s="336"/>
      <c r="CC83" s="336"/>
      <c r="CD83" s="336"/>
      <c r="CE83" s="336"/>
      <c r="CF83" s="336"/>
      <c r="CG83" s="336"/>
      <c r="CH83" s="336"/>
      <c r="CI83" s="336"/>
      <c r="CJ83" s="336"/>
      <c r="CK83" s="336"/>
      <c r="CL83" s="336"/>
      <c r="CM83" s="336"/>
      <c r="CN83" s="336"/>
      <c r="CO83" s="336"/>
      <c r="CP83" s="336"/>
      <c r="CQ83" s="336"/>
      <c r="CR83" s="336"/>
      <c r="CS83" s="336"/>
      <c r="CT83" s="336"/>
      <c r="CU83" s="336"/>
      <c r="CV83" s="336"/>
      <c r="CW83" s="336"/>
      <c r="CX83" s="336"/>
      <c r="CY83" s="336"/>
      <c r="CZ83" s="336"/>
      <c r="DA83" s="336"/>
      <c r="DB83" s="336"/>
      <c r="DC83" s="336"/>
      <c r="DD83" s="337"/>
    </row>
    <row r="84" spans="2:109" x14ac:dyDescent="0.15">
      <c r="DD84" s="326"/>
      <c r="DE84" s="326"/>
    </row>
    <row r="85" spans="2:109" x14ac:dyDescent="0.15">
      <c r="DD85" s="326"/>
      <c r="DE85" s="326"/>
    </row>
    <row r="86" spans="2:109" hidden="1" x14ac:dyDescent="0.15">
      <c r="DD86" s="326"/>
      <c r="DE86" s="326"/>
    </row>
    <row r="87" spans="2:109" hidden="1" x14ac:dyDescent="0.15">
      <c r="K87" s="361"/>
      <c r="AQ87" s="361"/>
      <c r="BC87" s="361"/>
      <c r="BO87" s="361"/>
      <c r="CA87" s="361"/>
      <c r="CM87" s="361"/>
      <c r="CY87" s="361"/>
      <c r="DD87" s="326"/>
      <c r="DE87" s="326"/>
    </row>
    <row r="88" spans="2:109" hidden="1" x14ac:dyDescent="0.15">
      <c r="DD88" s="326"/>
      <c r="DE88" s="326"/>
    </row>
    <row r="89" spans="2:109" hidden="1" x14ac:dyDescent="0.15">
      <c r="DD89" s="326"/>
      <c r="DE89" s="326"/>
    </row>
    <row r="90" spans="2:109" hidden="1" x14ac:dyDescent="0.15">
      <c r="DD90" s="326"/>
      <c r="DE90" s="326"/>
    </row>
    <row r="91" spans="2:109" hidden="1" x14ac:dyDescent="0.15">
      <c r="DD91" s="326"/>
      <c r="DE91" s="326"/>
    </row>
    <row r="92" spans="2:109" ht="13.5" hidden="1" customHeight="1" x14ac:dyDescent="0.15">
      <c r="DD92" s="326"/>
      <c r="DE92" s="326"/>
    </row>
    <row r="93" spans="2:109" ht="13.5" hidden="1" customHeight="1" x14ac:dyDescent="0.15">
      <c r="DD93" s="326"/>
      <c r="DE93" s="326"/>
    </row>
    <row r="94" spans="2:109" ht="13.5" hidden="1" customHeight="1" x14ac:dyDescent="0.15">
      <c r="DD94" s="326"/>
      <c r="DE94" s="326"/>
    </row>
    <row r="95" spans="2:109" ht="13.5" hidden="1" customHeight="1" x14ac:dyDescent="0.15">
      <c r="DD95" s="326"/>
      <c r="DE95" s="326"/>
    </row>
    <row r="96" spans="2:109" ht="13.5" hidden="1" customHeight="1" x14ac:dyDescent="0.15">
      <c r="DD96" s="326"/>
      <c r="DE96" s="326"/>
    </row>
    <row r="97" spans="108:109" ht="13.5" hidden="1" customHeight="1" x14ac:dyDescent="0.15">
      <c r="DD97" s="326"/>
      <c r="DE97" s="326"/>
    </row>
    <row r="98" spans="108:109" ht="13.5" hidden="1" customHeight="1" x14ac:dyDescent="0.15">
      <c r="DD98" s="326"/>
      <c r="DE98" s="326"/>
    </row>
    <row r="99" spans="108:109" ht="13.5" hidden="1" customHeight="1" x14ac:dyDescent="0.15">
      <c r="DD99" s="326"/>
      <c r="DE99" s="326"/>
    </row>
    <row r="100" spans="108:109" ht="13.5" hidden="1" customHeight="1" x14ac:dyDescent="0.15">
      <c r="DD100" s="326"/>
      <c r="DE100" s="326"/>
    </row>
    <row r="101" spans="108:109" ht="13.5" hidden="1" customHeight="1" x14ac:dyDescent="0.15">
      <c r="DD101" s="326"/>
      <c r="DE101" s="326"/>
    </row>
    <row r="102" spans="108:109" ht="13.5" hidden="1" customHeight="1" x14ac:dyDescent="0.15">
      <c r="DD102" s="326"/>
      <c r="DE102" s="326"/>
    </row>
    <row r="103" spans="108:109" ht="13.5" hidden="1" customHeight="1" x14ac:dyDescent="0.15">
      <c r="DD103" s="326"/>
      <c r="DE103" s="326"/>
    </row>
    <row r="104" spans="108:109" ht="13.5" hidden="1" customHeight="1" x14ac:dyDescent="0.15">
      <c r="DD104" s="326"/>
      <c r="DE104" s="326"/>
    </row>
    <row r="105" spans="108:109" ht="13.5" hidden="1" customHeight="1" x14ac:dyDescent="0.15">
      <c r="DD105" s="326"/>
      <c r="DE105" s="326"/>
    </row>
    <row r="106" spans="108:109" ht="13.5" hidden="1" customHeight="1" x14ac:dyDescent="0.15">
      <c r="DD106" s="326"/>
      <c r="DE106" s="326"/>
    </row>
    <row r="107" spans="108:109" ht="13.5" hidden="1" customHeight="1" x14ac:dyDescent="0.15">
      <c r="DD107" s="326"/>
      <c r="DE107" s="326"/>
    </row>
    <row r="108" spans="108:109" ht="13.5" hidden="1" customHeight="1" x14ac:dyDescent="0.15">
      <c r="DD108" s="326"/>
      <c r="DE108" s="326"/>
    </row>
    <row r="109" spans="108:109" ht="13.5" hidden="1" customHeight="1" x14ac:dyDescent="0.15">
      <c r="DD109" s="326"/>
      <c r="DE109" s="326"/>
    </row>
    <row r="110" spans="108:109" ht="13.5" hidden="1" customHeight="1" x14ac:dyDescent="0.15">
      <c r="DD110" s="326"/>
      <c r="DE110" s="326"/>
    </row>
    <row r="111" spans="108:109" ht="13.5" hidden="1" customHeight="1" x14ac:dyDescent="0.15">
      <c r="DD111" s="326"/>
      <c r="DE111" s="326"/>
    </row>
    <row r="112" spans="108:109" ht="13.5" hidden="1" customHeight="1" x14ac:dyDescent="0.15">
      <c r="DD112" s="326"/>
      <c r="DE112" s="326"/>
    </row>
    <row r="113" spans="108:109" ht="13.5" hidden="1" customHeight="1" x14ac:dyDescent="0.15">
      <c r="DD113" s="326"/>
      <c r="DE113" s="326"/>
    </row>
    <row r="114" spans="108:109" ht="13.5" hidden="1" customHeight="1" x14ac:dyDescent="0.15">
      <c r="DD114" s="326"/>
      <c r="DE114" s="326"/>
    </row>
    <row r="115" spans="108:109" ht="13.5" hidden="1" customHeight="1" x14ac:dyDescent="0.15">
      <c r="DD115" s="326"/>
      <c r="DE115" s="326"/>
    </row>
    <row r="116" spans="108:109" ht="13.5" hidden="1" customHeight="1" x14ac:dyDescent="0.15">
      <c r="DD116" s="326"/>
      <c r="DE116" s="326"/>
    </row>
    <row r="117" spans="108:109" ht="13.5" hidden="1" customHeight="1" x14ac:dyDescent="0.15">
      <c r="DD117" s="326"/>
      <c r="DE117" s="326"/>
    </row>
    <row r="118" spans="108:109" ht="13.5" hidden="1" customHeight="1" x14ac:dyDescent="0.15">
      <c r="DD118" s="326"/>
      <c r="DE118" s="326"/>
    </row>
    <row r="119" spans="108:109" ht="13.5" hidden="1" customHeight="1" x14ac:dyDescent="0.15">
      <c r="DD119" s="326"/>
      <c r="DE119" s="326"/>
    </row>
    <row r="120" spans="108:109" ht="13.5" hidden="1" customHeight="1" x14ac:dyDescent="0.15">
      <c r="DD120" s="326"/>
      <c r="DE120" s="326"/>
    </row>
    <row r="121" spans="108:109" ht="13.5" hidden="1" customHeight="1" x14ac:dyDescent="0.15">
      <c r="DD121" s="326"/>
      <c r="DE121" s="326"/>
    </row>
    <row r="122" spans="108:109" ht="13.5" hidden="1" customHeight="1" x14ac:dyDescent="0.15">
      <c r="DD122" s="326"/>
      <c r="DE122" s="326"/>
    </row>
    <row r="123" spans="108:109" ht="13.5" hidden="1" customHeight="1" x14ac:dyDescent="0.15">
      <c r="DD123" s="326"/>
      <c r="DE123" s="326"/>
    </row>
    <row r="124" spans="108:109" ht="13.5" hidden="1" customHeight="1" x14ac:dyDescent="0.15">
      <c r="DD124" s="326"/>
      <c r="DE124" s="326"/>
    </row>
    <row r="125" spans="108:109" ht="13.5" hidden="1" customHeight="1" x14ac:dyDescent="0.15">
      <c r="DD125" s="326"/>
      <c r="DE125" s="326"/>
    </row>
    <row r="126" spans="108:109" ht="13.5" hidden="1" customHeight="1" x14ac:dyDescent="0.15">
      <c r="DD126" s="326"/>
      <c r="DE126" s="326"/>
    </row>
    <row r="127" spans="108:109" ht="13.5" hidden="1" customHeight="1" x14ac:dyDescent="0.15">
      <c r="DD127" s="326"/>
      <c r="DE127" s="326"/>
    </row>
    <row r="128" spans="108:109" ht="13.5" hidden="1" customHeight="1" x14ac:dyDescent="0.15">
      <c r="DD128" s="326"/>
      <c r="DE128" s="326"/>
    </row>
    <row r="129" spans="108:109" ht="13.5" hidden="1" customHeight="1" x14ac:dyDescent="0.15">
      <c r="DD129" s="326"/>
      <c r="DE129" s="326"/>
    </row>
    <row r="130" spans="108:109" ht="13.5" hidden="1" customHeight="1" x14ac:dyDescent="0.15">
      <c r="DD130" s="326"/>
      <c r="DE130" s="326"/>
    </row>
    <row r="131" spans="108:109" ht="13.5" hidden="1" customHeight="1" x14ac:dyDescent="0.15">
      <c r="DD131" s="326"/>
      <c r="DE131" s="326"/>
    </row>
    <row r="132" spans="108:109" ht="13.5" hidden="1" customHeight="1" x14ac:dyDescent="0.15">
      <c r="DD132" s="326"/>
      <c r="DE132" s="326"/>
    </row>
    <row r="133" spans="108:109" ht="13.5" hidden="1" customHeight="1" x14ac:dyDescent="0.15">
      <c r="DD133" s="326"/>
      <c r="DE133" s="326"/>
    </row>
    <row r="134" spans="108:109" ht="13.5" hidden="1" customHeight="1" x14ac:dyDescent="0.15">
      <c r="DD134" s="326"/>
      <c r="DE134" s="326"/>
    </row>
    <row r="135" spans="108:109" ht="13.5" hidden="1" customHeight="1" x14ac:dyDescent="0.15">
      <c r="DD135" s="326"/>
      <c r="DE135" s="326"/>
    </row>
    <row r="136" spans="108:109" ht="13.5" hidden="1" customHeight="1" x14ac:dyDescent="0.15">
      <c r="DD136" s="326"/>
      <c r="DE136" s="326"/>
    </row>
    <row r="137" spans="108:109" ht="13.5" hidden="1" customHeight="1" x14ac:dyDescent="0.15">
      <c r="DD137" s="326"/>
      <c r="DE137" s="326"/>
    </row>
    <row r="138" spans="108:109" ht="13.5" hidden="1" customHeight="1" x14ac:dyDescent="0.15">
      <c r="DD138" s="326"/>
      <c r="DE138" s="326"/>
    </row>
    <row r="139" spans="108:109" ht="13.5" hidden="1" customHeight="1" x14ac:dyDescent="0.15">
      <c r="DD139" s="326"/>
      <c r="DE139" s="326"/>
    </row>
    <row r="140" spans="108:109" ht="13.5" hidden="1" customHeight="1" x14ac:dyDescent="0.15">
      <c r="DD140" s="326"/>
      <c r="DE140" s="326"/>
    </row>
    <row r="141" spans="108:109" ht="13.5" hidden="1" customHeight="1" x14ac:dyDescent="0.15">
      <c r="DD141" s="326"/>
      <c r="DE141" s="326"/>
    </row>
    <row r="142" spans="108:109" ht="13.5" hidden="1" customHeight="1" x14ac:dyDescent="0.15">
      <c r="DD142" s="326"/>
      <c r="DE142" s="326"/>
    </row>
    <row r="143" spans="108:109" ht="13.5" hidden="1" customHeight="1" x14ac:dyDescent="0.15">
      <c r="DD143" s="326"/>
      <c r="DE143" s="326"/>
    </row>
    <row r="144" spans="108:109" ht="13.5" hidden="1" customHeight="1" x14ac:dyDescent="0.15">
      <c r="DD144" s="326"/>
      <c r="DE144" s="326"/>
    </row>
    <row r="145" spans="108:109" ht="13.5" hidden="1" customHeight="1" x14ac:dyDescent="0.15">
      <c r="DD145" s="326"/>
      <c r="DE145" s="326"/>
    </row>
    <row r="146" spans="108:109" ht="13.5" hidden="1" customHeight="1" x14ac:dyDescent="0.15">
      <c r="DD146" s="326"/>
      <c r="DE146" s="326"/>
    </row>
    <row r="147" spans="108:109" ht="13.5" hidden="1" customHeight="1" x14ac:dyDescent="0.15">
      <c r="DD147" s="326"/>
      <c r="DE147" s="326"/>
    </row>
    <row r="148" spans="108:109" ht="13.5" hidden="1" customHeight="1" x14ac:dyDescent="0.15">
      <c r="DD148" s="326"/>
      <c r="DE148" s="326"/>
    </row>
    <row r="149" spans="108:109" ht="13.5" hidden="1" customHeight="1" x14ac:dyDescent="0.15">
      <c r="DD149" s="326"/>
      <c r="DE149" s="326"/>
    </row>
    <row r="150" spans="108:109" ht="13.5" hidden="1" customHeight="1" x14ac:dyDescent="0.15">
      <c r="DD150" s="326"/>
      <c r="DE150" s="326"/>
    </row>
    <row r="151" spans="108:109" ht="13.5" hidden="1" customHeight="1" x14ac:dyDescent="0.15">
      <c r="DD151" s="326"/>
      <c r="DE151" s="326"/>
    </row>
    <row r="152" spans="108:109" ht="13.5" hidden="1" customHeight="1" x14ac:dyDescent="0.15">
      <c r="DD152" s="326"/>
      <c r="DE152" s="326"/>
    </row>
    <row r="153" spans="108:109" ht="13.5" hidden="1" customHeight="1" x14ac:dyDescent="0.15">
      <c r="DD153" s="326"/>
      <c r="DE153" s="326"/>
    </row>
    <row r="154" spans="108:109" ht="13.5" hidden="1" customHeight="1" x14ac:dyDescent="0.15">
      <c r="DD154" s="326"/>
      <c r="DE154" s="326"/>
    </row>
    <row r="155" spans="108:109" ht="13.5" hidden="1" customHeight="1" x14ac:dyDescent="0.15">
      <c r="DD155" s="326"/>
      <c r="DE155" s="326"/>
    </row>
    <row r="156" spans="108:109" ht="13.5" hidden="1" customHeight="1" x14ac:dyDescent="0.15">
      <c r="DD156" s="326"/>
      <c r="DE156" s="326"/>
    </row>
    <row r="157" spans="108:109" ht="13.5" hidden="1" customHeight="1" x14ac:dyDescent="0.15">
      <c r="DD157" s="326"/>
      <c r="DE157" s="326"/>
    </row>
    <row r="158" spans="108:109" ht="13.5" hidden="1" customHeight="1" x14ac:dyDescent="0.15">
      <c r="DD158" s="326"/>
      <c r="DE158" s="326"/>
    </row>
    <row r="159" spans="108:109" ht="13.5" hidden="1" customHeight="1" x14ac:dyDescent="0.15">
      <c r="DD159" s="326"/>
      <c r="DE159" s="326"/>
    </row>
    <row r="160" spans="108:109" ht="13.5" hidden="1" customHeight="1" x14ac:dyDescent="0.15">
      <c r="DD160" s="326"/>
      <c r="DE160" s="32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PEdPwVnVLEdfWYsbBRoJ8S/ec+AKIKmBdbcKM6WHmfElT+yYiY9z2JJ9Y6fkpDwt1g++lQLCRODXzCwUsOc4A==" saltValue="M8hdN64N4gE72YBbIBvQA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5"/>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549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Ei1GKqGZx+9U1IOcy3BG+py0uHj0cYU+FdxQgIuDZQVobKOXPoFfnEicxXAnFALXawqyoP2OUHAJF0vs4Nv/g==" saltValue="+Sd/p0u3cTSrFJQZlWW3NA==" spinCount="100000" sheet="1" objects="1" scenarios="1"/>
  <dataConsolidate/>
  <phoneticPr fontId="5"/>
  <printOptions horizontalCentered="1" verticalCentered="1"/>
  <pageMargins left="0" right="0" top="0.19685039370078741" bottom="0" header="0.39370078740157483" footer="0"/>
  <pageSetup paperSize="9" scale="36" orientation="landscape" verticalDpi="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549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Y53jjOjYCzQEsVa+j/KnQI4NEoBZ2YBpW24Ua6JzcwmZRS7NvJln/qpB7jHIq2LMsIHOVDv+cEMMSX7YB6xbw==" saltValue="1I7KZgbERYSN3dRSz70LBQ==" spinCount="100000" sheet="1" objects="1" scenarios="1"/>
  <dataConsolidate/>
  <phoneticPr fontId="5"/>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301" customWidth="1"/>
    <col min="2" max="8" width="13.375" style="301" customWidth="1"/>
    <col min="9" max="16384" width="11.125" style="301"/>
  </cols>
  <sheetData>
    <row r="1" spans="1:8" x14ac:dyDescent="0.15">
      <c r="A1" s="114"/>
      <c r="B1" s="120"/>
      <c r="C1" s="124"/>
      <c r="D1" s="130"/>
      <c r="E1" s="140"/>
      <c r="F1" s="140"/>
      <c r="G1" s="140"/>
      <c r="H1" s="174"/>
    </row>
    <row r="2" spans="1:8" x14ac:dyDescent="0.15">
      <c r="A2" s="115"/>
      <c r="B2" s="121"/>
      <c r="C2" s="308"/>
      <c r="D2" s="131" t="s">
        <v>78</v>
      </c>
      <c r="E2" s="141"/>
      <c r="F2" s="316" t="s">
        <v>520</v>
      </c>
      <c r="G2" s="165"/>
      <c r="H2" s="175"/>
    </row>
    <row r="3" spans="1:8" x14ac:dyDescent="0.15">
      <c r="A3" s="131" t="s">
        <v>385</v>
      </c>
      <c r="B3" s="123"/>
      <c r="C3" s="309"/>
      <c r="D3" s="312">
        <v>136876</v>
      </c>
      <c r="E3" s="314"/>
      <c r="F3" s="317">
        <v>106614</v>
      </c>
      <c r="G3" s="319"/>
      <c r="H3" s="322"/>
    </row>
    <row r="4" spans="1:8" x14ac:dyDescent="0.15">
      <c r="A4" s="116"/>
      <c r="B4" s="122"/>
      <c r="C4" s="310"/>
      <c r="D4" s="313">
        <v>45105</v>
      </c>
      <c r="E4" s="315"/>
      <c r="F4" s="318">
        <v>45545</v>
      </c>
      <c r="G4" s="320"/>
      <c r="H4" s="323"/>
    </row>
    <row r="5" spans="1:8" x14ac:dyDescent="0.15">
      <c r="A5" s="131" t="s">
        <v>231</v>
      </c>
      <c r="B5" s="123"/>
      <c r="C5" s="309"/>
      <c r="D5" s="312">
        <v>96566</v>
      </c>
      <c r="E5" s="314"/>
      <c r="F5" s="317">
        <v>81768</v>
      </c>
      <c r="G5" s="319"/>
      <c r="H5" s="322"/>
    </row>
    <row r="6" spans="1:8" x14ac:dyDescent="0.15">
      <c r="A6" s="116"/>
      <c r="B6" s="122"/>
      <c r="C6" s="310"/>
      <c r="D6" s="313">
        <v>14059</v>
      </c>
      <c r="E6" s="315"/>
      <c r="F6" s="318">
        <v>37917</v>
      </c>
      <c r="G6" s="320"/>
      <c r="H6" s="323"/>
    </row>
    <row r="7" spans="1:8" x14ac:dyDescent="0.15">
      <c r="A7" s="131" t="s">
        <v>129</v>
      </c>
      <c r="B7" s="123"/>
      <c r="C7" s="309"/>
      <c r="D7" s="312">
        <v>90693</v>
      </c>
      <c r="E7" s="314"/>
      <c r="F7" s="317">
        <v>65876</v>
      </c>
      <c r="G7" s="319"/>
      <c r="H7" s="322"/>
    </row>
    <row r="8" spans="1:8" x14ac:dyDescent="0.15">
      <c r="A8" s="116"/>
      <c r="B8" s="122"/>
      <c r="C8" s="310"/>
      <c r="D8" s="313">
        <v>16450</v>
      </c>
      <c r="E8" s="315"/>
      <c r="F8" s="318">
        <v>36484</v>
      </c>
      <c r="G8" s="320"/>
      <c r="H8" s="323"/>
    </row>
    <row r="9" spans="1:8" x14ac:dyDescent="0.15">
      <c r="A9" s="131" t="s">
        <v>229</v>
      </c>
      <c r="B9" s="123"/>
      <c r="C9" s="309"/>
      <c r="D9" s="312">
        <v>77921</v>
      </c>
      <c r="E9" s="314"/>
      <c r="F9" s="317">
        <v>68468</v>
      </c>
      <c r="G9" s="319"/>
      <c r="H9" s="322"/>
    </row>
    <row r="10" spans="1:8" x14ac:dyDescent="0.15">
      <c r="A10" s="116"/>
      <c r="B10" s="122"/>
      <c r="C10" s="310"/>
      <c r="D10" s="313">
        <v>15678</v>
      </c>
      <c r="E10" s="315"/>
      <c r="F10" s="318">
        <v>34140</v>
      </c>
      <c r="G10" s="320"/>
      <c r="H10" s="323"/>
    </row>
    <row r="11" spans="1:8" x14ac:dyDescent="0.15">
      <c r="A11" s="131" t="s">
        <v>501</v>
      </c>
      <c r="B11" s="123"/>
      <c r="C11" s="309"/>
      <c r="D11" s="312">
        <v>18969</v>
      </c>
      <c r="E11" s="314"/>
      <c r="F11" s="317">
        <v>69729</v>
      </c>
      <c r="G11" s="319"/>
      <c r="H11" s="322"/>
    </row>
    <row r="12" spans="1:8" x14ac:dyDescent="0.15">
      <c r="A12" s="116"/>
      <c r="B12" s="122"/>
      <c r="C12" s="311"/>
      <c r="D12" s="313">
        <v>13396</v>
      </c>
      <c r="E12" s="315"/>
      <c r="F12" s="318">
        <v>38908</v>
      </c>
      <c r="G12" s="320"/>
      <c r="H12" s="323"/>
    </row>
    <row r="13" spans="1:8" x14ac:dyDescent="0.15">
      <c r="A13" s="131"/>
      <c r="B13" s="123"/>
      <c r="C13" s="309"/>
      <c r="D13" s="312">
        <v>84205</v>
      </c>
      <c r="E13" s="314"/>
      <c r="F13" s="317">
        <v>78491</v>
      </c>
      <c r="G13" s="321"/>
      <c r="H13" s="322"/>
    </row>
    <row r="14" spans="1:8" x14ac:dyDescent="0.15">
      <c r="A14" s="116"/>
      <c r="B14" s="122"/>
      <c r="C14" s="310"/>
      <c r="D14" s="313">
        <v>20938</v>
      </c>
      <c r="E14" s="315"/>
      <c r="F14" s="318">
        <v>38599</v>
      </c>
      <c r="G14" s="320"/>
      <c r="H14" s="323"/>
    </row>
    <row r="17" spans="1:11" x14ac:dyDescent="0.15">
      <c r="A17" s="301" t="s">
        <v>22</v>
      </c>
    </row>
    <row r="18" spans="1:11" x14ac:dyDescent="0.15">
      <c r="A18" s="302"/>
      <c r="B18" s="302" t="str">
        <f>実質収支比率等に係る経年分析!F$46</f>
        <v>H26</v>
      </c>
      <c r="C18" s="302" t="str">
        <f>実質収支比率等に係る経年分析!G$46</f>
        <v>H27</v>
      </c>
      <c r="D18" s="302" t="str">
        <f>実質収支比率等に係る経年分析!H$46</f>
        <v>H28</v>
      </c>
      <c r="E18" s="302" t="str">
        <f>実質収支比率等に係る経年分析!I$46</f>
        <v>H29</v>
      </c>
      <c r="F18" s="302" t="str">
        <f>実質収支比率等に係る経年分析!J$46</f>
        <v>H30</v>
      </c>
    </row>
    <row r="19" spans="1:11" x14ac:dyDescent="0.15">
      <c r="A19" s="302" t="s">
        <v>85</v>
      </c>
      <c r="B19" s="302">
        <f>ROUND(VALUE(SUBSTITUTE(実質収支比率等に係る経年分析!F$48,"▲","-")),2)</f>
        <v>3.94</v>
      </c>
      <c r="C19" s="302">
        <f>ROUND(VALUE(SUBSTITUTE(実質収支比率等に係る経年分析!G$48,"▲","-")),2)</f>
        <v>3.73</v>
      </c>
      <c r="D19" s="302">
        <f>ROUND(VALUE(SUBSTITUTE(実質収支比率等に係る経年分析!H$48,"▲","-")),2)</f>
        <v>5.76</v>
      </c>
      <c r="E19" s="302">
        <f>ROUND(VALUE(SUBSTITUTE(実質収支比率等に係る経年分析!I$48,"▲","-")),2)</f>
        <v>5.12</v>
      </c>
      <c r="F19" s="302">
        <f>ROUND(VALUE(SUBSTITUTE(実質収支比率等に係る経年分析!J$48,"▲","-")),2)</f>
        <v>4.03</v>
      </c>
    </row>
    <row r="20" spans="1:11" x14ac:dyDescent="0.15">
      <c r="A20" s="302" t="s">
        <v>34</v>
      </c>
      <c r="B20" s="302">
        <f>ROUND(VALUE(SUBSTITUTE(実質収支比率等に係る経年分析!F$47,"▲","-")),2)</f>
        <v>40.28</v>
      </c>
      <c r="C20" s="302">
        <f>ROUND(VALUE(SUBSTITUTE(実質収支比率等に係る経年分析!G$47,"▲","-")),2)</f>
        <v>38.950000000000003</v>
      </c>
      <c r="D20" s="302">
        <f>ROUND(VALUE(SUBSTITUTE(実質収支比率等に係る経年分析!H$47,"▲","-")),2)</f>
        <v>26.97</v>
      </c>
      <c r="E20" s="302">
        <f>ROUND(VALUE(SUBSTITUTE(実質収支比率等に係る経年分析!I$47,"▲","-")),2)</f>
        <v>24.81</v>
      </c>
      <c r="F20" s="302">
        <f>ROUND(VALUE(SUBSTITUTE(実質収支比率等に係る経年分析!J$47,"▲","-")),2)</f>
        <v>18.16</v>
      </c>
    </row>
    <row r="21" spans="1:11" x14ac:dyDescent="0.15">
      <c r="A21" s="302" t="s">
        <v>112</v>
      </c>
      <c r="B21" s="302">
        <f>IF(ISNUMBER(VALUE(SUBSTITUTE(実質収支比率等に係る経年分析!F$49,"▲","-"))),ROUND(VALUE(SUBSTITUTE(実質収支比率等に係る経年分析!F$49,"▲","-")),2),NA())</f>
        <v>3.79</v>
      </c>
      <c r="C21" s="302">
        <f>IF(ISNUMBER(VALUE(SUBSTITUTE(実質収支比率等に係る経年分析!G$49,"▲","-"))),ROUND(VALUE(SUBSTITUTE(実質収支比率等に係る経年分析!G$49,"▲","-")),2),NA())</f>
        <v>-0.19</v>
      </c>
      <c r="D21" s="302">
        <f>IF(ISNUMBER(VALUE(SUBSTITUTE(実質収支比率等に係る経年分析!H$49,"▲","-"))),ROUND(VALUE(SUBSTITUTE(実質収支比率等に係る経年分析!H$49,"▲","-")),2),NA())</f>
        <v>-9.24</v>
      </c>
      <c r="E21" s="302">
        <f>IF(ISNUMBER(VALUE(SUBSTITUTE(実質収支比率等に係る経年分析!I$49,"▲","-"))),ROUND(VALUE(SUBSTITUTE(実質収支比率等に係る経年分析!I$49,"▲","-")),2),NA())</f>
        <v>-2.81</v>
      </c>
      <c r="F21" s="302">
        <f>IF(ISNUMBER(VALUE(SUBSTITUTE(実質収支比率等に係る経年分析!J$49,"▲","-"))),ROUND(VALUE(SUBSTITUTE(実質収支比率等に係る経年分析!J$49,"▲","-")),2),NA())</f>
        <v>-7.11</v>
      </c>
    </row>
    <row r="24" spans="1:11" x14ac:dyDescent="0.15">
      <c r="A24" s="301" t="s">
        <v>99</v>
      </c>
    </row>
    <row r="25" spans="1:11" x14ac:dyDescent="0.15">
      <c r="A25" s="303"/>
      <c r="B25" s="303" t="str">
        <f>連結実質赤字比率に係る赤字・黒字の構成分析!F$33</f>
        <v>H26</v>
      </c>
      <c r="C25" s="303"/>
      <c r="D25" s="303" t="str">
        <f>連結実質赤字比率に係る赤字・黒字の構成分析!G$33</f>
        <v>H27</v>
      </c>
      <c r="E25" s="303"/>
      <c r="F25" s="303" t="str">
        <f>連結実質赤字比率に係る赤字・黒字の構成分析!H$33</f>
        <v>H28</v>
      </c>
      <c r="G25" s="303"/>
      <c r="H25" s="303" t="str">
        <f>連結実質赤字比率に係る赤字・黒字の構成分析!I$33</f>
        <v>H29</v>
      </c>
      <c r="I25" s="303"/>
      <c r="J25" s="303" t="str">
        <f>連結実質赤字比率に係る赤字・黒字の構成分析!J$33</f>
        <v>H30</v>
      </c>
      <c r="K25" s="303"/>
    </row>
    <row r="26" spans="1:11" x14ac:dyDescent="0.15">
      <c r="A26" s="303"/>
      <c r="B26" s="303" t="s">
        <v>113</v>
      </c>
      <c r="C26" s="303" t="s">
        <v>63</v>
      </c>
      <c r="D26" s="303" t="s">
        <v>113</v>
      </c>
      <c r="E26" s="303" t="s">
        <v>63</v>
      </c>
      <c r="F26" s="303" t="s">
        <v>113</v>
      </c>
      <c r="G26" s="303" t="s">
        <v>63</v>
      </c>
      <c r="H26" s="303" t="s">
        <v>113</v>
      </c>
      <c r="I26" s="303" t="s">
        <v>63</v>
      </c>
      <c r="J26" s="303" t="s">
        <v>113</v>
      </c>
      <c r="K26" s="303" t="s">
        <v>63</v>
      </c>
    </row>
    <row r="27" spans="1:11" x14ac:dyDescent="0.15">
      <c r="A27" s="303" t="str">
        <f>IF(連結実質赤字比率に係る赤字・黒字の構成分析!C$43="",NA(),連結実質赤字比率に係る赤字・黒字の構成分析!C$43)</f>
        <v>その他会計（黒字）</v>
      </c>
      <c r="B27" s="303" t="e">
        <f>IF(ROUND(VALUE(SUBSTITUTE(連結実質赤字比率に係る赤字・黒字の構成分析!F$43,"▲","-")),2)&lt;0,ABS(ROUND(VALUE(SUBSTITUTE(連結実質赤字比率に係る赤字・黒字の構成分析!F$43,"▲","-")),2)),NA())</f>
        <v>#VALUE!</v>
      </c>
      <c r="C27" s="303" t="e">
        <f>IF(ROUND(VALUE(SUBSTITUTE(連結実質赤字比率に係る赤字・黒字の構成分析!F$43,"▲","-")),2)&gt;=0,ABS(ROUND(VALUE(SUBSTITUTE(連結実質赤字比率に係る赤字・黒字の構成分析!F$43,"▲","-")),2)),NA())</f>
        <v>#VALUE!</v>
      </c>
      <c r="D27" s="303" t="e">
        <f>IF(ROUND(VALUE(SUBSTITUTE(連結実質赤字比率に係る赤字・黒字の構成分析!G$43,"▲","-")),2)&lt;0,ABS(ROUND(VALUE(SUBSTITUTE(連結実質赤字比率に係る赤字・黒字の構成分析!G$43,"▲","-")),2)),NA())</f>
        <v>#VALUE!</v>
      </c>
      <c r="E27" s="303" t="e">
        <f>IF(ROUND(VALUE(SUBSTITUTE(連結実質赤字比率に係る赤字・黒字の構成分析!G$43,"▲","-")),2)&gt;=0,ABS(ROUND(VALUE(SUBSTITUTE(連結実質赤字比率に係る赤字・黒字の構成分析!G$43,"▲","-")),2)),NA())</f>
        <v>#VALUE!</v>
      </c>
      <c r="F27" s="303" t="e">
        <f>IF(ROUND(VALUE(SUBSTITUTE(連結実質赤字比率に係る赤字・黒字の構成分析!H$43,"▲","-")),2)&lt;0,ABS(ROUND(VALUE(SUBSTITUTE(連結実質赤字比率に係る赤字・黒字の構成分析!H$43,"▲","-")),2)),NA())</f>
        <v>#VALUE!</v>
      </c>
      <c r="G27" s="303" t="e">
        <f>IF(ROUND(VALUE(SUBSTITUTE(連結実質赤字比率に係る赤字・黒字の構成分析!H$43,"▲","-")),2)&gt;=0,ABS(ROUND(VALUE(SUBSTITUTE(連結実質赤字比率に係る赤字・黒字の構成分析!H$43,"▲","-")),2)),NA())</f>
        <v>#VALUE!</v>
      </c>
      <c r="H27" s="303" t="e">
        <f>IF(ROUND(VALUE(SUBSTITUTE(連結実質赤字比率に係る赤字・黒字の構成分析!I$43,"▲","-")),2)&lt;0,ABS(ROUND(VALUE(SUBSTITUTE(連結実質赤字比率に係る赤字・黒字の構成分析!I$43,"▲","-")),2)),NA())</f>
        <v>#VALUE!</v>
      </c>
      <c r="I27" s="303" t="e">
        <f>IF(ROUND(VALUE(SUBSTITUTE(連結実質赤字比率に係る赤字・黒字の構成分析!I$43,"▲","-")),2)&gt;=0,ABS(ROUND(VALUE(SUBSTITUTE(連結実質赤字比率に係る赤字・黒字の構成分析!I$43,"▲","-")),2)),NA())</f>
        <v>#VALUE!</v>
      </c>
      <c r="J27" s="303" t="e">
        <f>IF(ROUND(VALUE(SUBSTITUTE(連結実質赤字比率に係る赤字・黒字の構成分析!J$43,"▲","-")),2)&lt;0,ABS(ROUND(VALUE(SUBSTITUTE(連結実質赤字比率に係る赤字・黒字の構成分析!J$43,"▲","-")),2)),NA())</f>
        <v>#VALUE!</v>
      </c>
      <c r="K27" s="303" t="e">
        <f>IF(ROUND(VALUE(SUBSTITUTE(連結実質赤字比率に係る赤字・黒字の構成分析!J$43,"▲","-")),2)&gt;=0,ABS(ROUND(VALUE(SUBSTITUTE(連結実質赤字比率に係る赤字・黒字の構成分析!J$43,"▲","-")),2)),NA())</f>
        <v>#VALUE!</v>
      </c>
    </row>
    <row r="28" spans="1:11" x14ac:dyDescent="0.15">
      <c r="A28" s="303" t="str">
        <f>IF(連結実質赤字比率に係る赤字・黒字の構成分析!C$42="",NA(),連結実質赤字比率に係る赤字・黒字の構成分析!C$42)</f>
        <v>その他会計（赤字）</v>
      </c>
      <c r="B28" s="303" t="e">
        <f>IF(ROUND(VALUE(SUBSTITUTE(連結実質赤字比率に係る赤字・黒字の構成分析!F$42,"▲","-")),2)&lt;0,ABS(ROUND(VALUE(SUBSTITUTE(連結実質赤字比率に係る赤字・黒字の構成分析!F$42,"▲","-")),2)),NA())</f>
        <v>#VALUE!</v>
      </c>
      <c r="C28" s="303" t="e">
        <f>IF(ROUND(VALUE(SUBSTITUTE(連結実質赤字比率に係る赤字・黒字の構成分析!F$42,"▲","-")),2)&gt;=0,ABS(ROUND(VALUE(SUBSTITUTE(連結実質赤字比率に係る赤字・黒字の構成分析!F$42,"▲","-")),2)),NA())</f>
        <v>#VALUE!</v>
      </c>
      <c r="D28" s="303" t="e">
        <f>IF(ROUND(VALUE(SUBSTITUTE(連結実質赤字比率に係る赤字・黒字の構成分析!G$42,"▲","-")),2)&lt;0,ABS(ROUND(VALUE(SUBSTITUTE(連結実質赤字比率に係る赤字・黒字の構成分析!G$42,"▲","-")),2)),NA())</f>
        <v>#VALUE!</v>
      </c>
      <c r="E28" s="303" t="e">
        <f>IF(ROUND(VALUE(SUBSTITUTE(連結実質赤字比率に係る赤字・黒字の構成分析!G$42,"▲","-")),2)&gt;=0,ABS(ROUND(VALUE(SUBSTITUTE(連結実質赤字比率に係る赤字・黒字の構成分析!G$42,"▲","-")),2)),NA())</f>
        <v>#VALUE!</v>
      </c>
      <c r="F28" s="303" t="e">
        <f>IF(ROUND(VALUE(SUBSTITUTE(連結実質赤字比率に係る赤字・黒字の構成分析!H$42,"▲","-")),2)&lt;0,ABS(ROUND(VALUE(SUBSTITUTE(連結実質赤字比率に係る赤字・黒字の構成分析!H$42,"▲","-")),2)),NA())</f>
        <v>#VALUE!</v>
      </c>
      <c r="G28" s="303" t="e">
        <f>IF(ROUND(VALUE(SUBSTITUTE(連結実質赤字比率に係る赤字・黒字の構成分析!H$42,"▲","-")),2)&gt;=0,ABS(ROUND(VALUE(SUBSTITUTE(連結実質赤字比率に係る赤字・黒字の構成分析!H$42,"▲","-")),2)),NA())</f>
        <v>#VALUE!</v>
      </c>
      <c r="H28" s="303" t="e">
        <f>IF(ROUND(VALUE(SUBSTITUTE(連結実質赤字比率に係る赤字・黒字の構成分析!I$42,"▲","-")),2)&lt;0,ABS(ROUND(VALUE(SUBSTITUTE(連結実質赤字比率に係る赤字・黒字の構成分析!I$42,"▲","-")),2)),NA())</f>
        <v>#VALUE!</v>
      </c>
      <c r="I28" s="303" t="e">
        <f>IF(ROUND(VALUE(SUBSTITUTE(連結実質赤字比率に係る赤字・黒字の構成分析!I$42,"▲","-")),2)&gt;=0,ABS(ROUND(VALUE(SUBSTITUTE(連結実質赤字比率に係る赤字・黒字の構成分析!I$42,"▲","-")),2)),NA())</f>
        <v>#VALUE!</v>
      </c>
      <c r="J28" s="303" t="e">
        <f>IF(ROUND(VALUE(SUBSTITUTE(連結実質赤字比率に係る赤字・黒字の構成分析!J$42,"▲","-")),2)&lt;0,ABS(ROUND(VALUE(SUBSTITUTE(連結実質赤字比率に係る赤字・黒字の構成分析!J$42,"▲","-")),2)),NA())</f>
        <v>#VALUE!</v>
      </c>
      <c r="K28" s="303" t="e">
        <f>IF(ROUND(VALUE(SUBSTITUTE(連結実質赤字比率に係る赤字・黒字の構成分析!J$42,"▲","-")),2)&gt;=0,ABS(ROUND(VALUE(SUBSTITUTE(連結実質赤字比率に係る赤字・黒字の構成分析!J$42,"▲","-")),2)),NA())</f>
        <v>#VALUE!</v>
      </c>
    </row>
    <row r="29" spans="1:11" x14ac:dyDescent="0.15">
      <c r="A29" s="303" t="str">
        <f>IF(連結実質赤字比率に係る赤字・黒字の構成分析!C$41="",NA(),連結実質赤字比率に係る赤字・黒字の構成分析!C$41)</f>
        <v>介護保険特別会計</v>
      </c>
      <c r="B29" s="303" t="e">
        <f>IF(ROUND(VALUE(SUBSTITUTE(連結実質赤字比率に係る赤字・黒字の構成分析!F$41,"▲","-")),2)&lt;0,ABS(ROUND(VALUE(SUBSTITUTE(連結実質赤字比率に係る赤字・黒字の構成分析!F$41,"▲","-")),2)),NA())</f>
        <v>#N/A</v>
      </c>
      <c r="C29" s="303">
        <f>IF(ROUND(VALUE(SUBSTITUTE(連結実質赤字比率に係る赤字・黒字の構成分析!F$41,"▲","-")),2)&gt;=0,ABS(ROUND(VALUE(SUBSTITUTE(連結実質赤字比率に係る赤字・黒字の構成分析!F$41,"▲","-")),2)),NA())</f>
        <v>1.1599999999999999</v>
      </c>
      <c r="D29" s="303" t="e">
        <f>IF(ROUND(VALUE(SUBSTITUTE(連結実質赤字比率に係る赤字・黒字の構成分析!G$41,"▲","-")),2)&lt;0,ABS(ROUND(VALUE(SUBSTITUTE(連結実質赤字比率に係る赤字・黒字の構成分析!G$41,"▲","-")),2)),NA())</f>
        <v>#N/A</v>
      </c>
      <c r="E29" s="303">
        <f>IF(ROUND(VALUE(SUBSTITUTE(連結実質赤字比率に係る赤字・黒字の構成分析!G$41,"▲","-")),2)&gt;=0,ABS(ROUND(VALUE(SUBSTITUTE(連結実質赤字比率に係る赤字・黒字の構成分析!G$41,"▲","-")),2)),NA())</f>
        <v>2.17</v>
      </c>
      <c r="F29" s="303" t="e">
        <f>IF(ROUND(VALUE(SUBSTITUTE(連結実質赤字比率に係る赤字・黒字の構成分析!H$41,"▲","-")),2)&lt;0,ABS(ROUND(VALUE(SUBSTITUTE(連結実質赤字比率に係る赤字・黒字の構成分析!H$41,"▲","-")),2)),NA())</f>
        <v>#N/A</v>
      </c>
      <c r="G29" s="303">
        <f>IF(ROUND(VALUE(SUBSTITUTE(連結実質赤字比率に係る赤字・黒字の構成分析!H$41,"▲","-")),2)&gt;=0,ABS(ROUND(VALUE(SUBSTITUTE(連結実質赤字比率に係る赤字・黒字の構成分析!H$41,"▲","-")),2)),NA())</f>
        <v>1.64</v>
      </c>
      <c r="H29" s="303" t="e">
        <f>IF(ROUND(VALUE(SUBSTITUTE(連結実質赤字比率に係る赤字・黒字の構成分析!I$41,"▲","-")),2)&lt;0,ABS(ROUND(VALUE(SUBSTITUTE(連結実質赤字比率に係る赤字・黒字の構成分析!I$41,"▲","-")),2)),NA())</f>
        <v>#N/A</v>
      </c>
      <c r="I29" s="303">
        <f>IF(ROUND(VALUE(SUBSTITUTE(連結実質赤字比率に係る赤字・黒字の構成分析!I$41,"▲","-")),2)&gt;=0,ABS(ROUND(VALUE(SUBSTITUTE(連結実質赤字比率に係る赤字・黒字の構成分析!I$41,"▲","-")),2)),NA())</f>
        <v>0.01</v>
      </c>
      <c r="J29" s="303" t="e">
        <f>IF(ROUND(VALUE(SUBSTITUTE(連結実質赤字比率に係る赤字・黒字の構成分析!J$41,"▲","-")),2)&lt;0,ABS(ROUND(VALUE(SUBSTITUTE(連結実質赤字比率に係る赤字・黒字の構成分析!J$41,"▲","-")),2)),NA())</f>
        <v>#N/A</v>
      </c>
      <c r="K29" s="303">
        <f>IF(ROUND(VALUE(SUBSTITUTE(連結実質赤字比率に係る赤字・黒字の構成分析!J$41,"▲","-")),2)&gt;=0,ABS(ROUND(VALUE(SUBSTITUTE(連結実質赤字比率に係る赤字・黒字の構成分析!J$41,"▲","-")),2)),NA())</f>
        <v>0</v>
      </c>
    </row>
    <row r="30" spans="1:11" x14ac:dyDescent="0.15">
      <c r="A30" s="303" t="str">
        <f>IF(連結実質赤字比率に係る赤字・黒字の構成分析!C$40="",NA(),連結実質赤字比率に係る赤字・黒字の構成分析!C$40)</f>
        <v>市営分譲住宅特別会計</v>
      </c>
      <c r="B30" s="303" t="e">
        <f>IF(ROUND(VALUE(SUBSTITUTE(連結実質赤字比率に係る赤字・黒字の構成分析!F$40,"▲","-")),2)&lt;0,ABS(ROUND(VALUE(SUBSTITUTE(連結実質赤字比率に係る赤字・黒字の構成分析!F$40,"▲","-")),2)),NA())</f>
        <v>#N/A</v>
      </c>
      <c r="C30" s="303">
        <f>IF(ROUND(VALUE(SUBSTITUTE(連結実質赤字比率に係る赤字・黒字の構成分析!F$40,"▲","-")),2)&gt;=0,ABS(ROUND(VALUE(SUBSTITUTE(連結実質赤字比率に係る赤字・黒字の構成分析!F$40,"▲","-")),2)),NA())</f>
        <v>0.01</v>
      </c>
      <c r="D30" s="303" t="e">
        <f>IF(ROUND(VALUE(SUBSTITUTE(連結実質赤字比率に係る赤字・黒字の構成分析!G$40,"▲","-")),2)&lt;0,ABS(ROUND(VALUE(SUBSTITUTE(連結実質赤字比率に係る赤字・黒字の構成分析!G$40,"▲","-")),2)),NA())</f>
        <v>#N/A</v>
      </c>
      <c r="E30" s="303">
        <f>IF(ROUND(VALUE(SUBSTITUTE(連結実質赤字比率に係る赤字・黒字の構成分析!G$40,"▲","-")),2)&gt;=0,ABS(ROUND(VALUE(SUBSTITUTE(連結実質赤字比率に係る赤字・黒字の構成分析!G$40,"▲","-")),2)),NA())</f>
        <v>0</v>
      </c>
      <c r="F30" s="303" t="e">
        <f>IF(ROUND(VALUE(SUBSTITUTE(連結実質赤字比率に係る赤字・黒字の構成分析!H$40,"▲","-")),2)&lt;0,ABS(ROUND(VALUE(SUBSTITUTE(連結実質赤字比率に係る赤字・黒字の構成分析!H$40,"▲","-")),2)),NA())</f>
        <v>#N/A</v>
      </c>
      <c r="G30" s="303">
        <f>IF(ROUND(VALUE(SUBSTITUTE(連結実質赤字比率に係る赤字・黒字の構成分析!H$40,"▲","-")),2)&gt;=0,ABS(ROUND(VALUE(SUBSTITUTE(連結実質赤字比率に係る赤字・黒字の構成分析!H$40,"▲","-")),2)),NA())</f>
        <v>0.01</v>
      </c>
      <c r="H30" s="303" t="e">
        <f>IF(ROUND(VALUE(SUBSTITUTE(連結実質赤字比率に係る赤字・黒字の構成分析!I$40,"▲","-")),2)&lt;0,ABS(ROUND(VALUE(SUBSTITUTE(連結実質赤字比率に係る赤字・黒字の構成分析!I$40,"▲","-")),2)),NA())</f>
        <v>#N/A</v>
      </c>
      <c r="I30" s="303">
        <f>IF(ROUND(VALUE(SUBSTITUTE(連結実質赤字比率に係る赤字・黒字の構成分析!I$40,"▲","-")),2)&gt;=0,ABS(ROUND(VALUE(SUBSTITUTE(連結実質赤字比率に係る赤字・黒字の構成分析!I$40,"▲","-")),2)),NA())</f>
        <v>0</v>
      </c>
      <c r="J30" s="303" t="e">
        <f>IF(ROUND(VALUE(SUBSTITUTE(連結実質赤字比率に係る赤字・黒字の構成分析!J$40,"▲","-")),2)&lt;0,ABS(ROUND(VALUE(SUBSTITUTE(連結実質赤字比率に係る赤字・黒字の構成分析!J$40,"▲","-")),2)),NA())</f>
        <v>#N/A</v>
      </c>
      <c r="K30" s="303">
        <f>IF(ROUND(VALUE(SUBSTITUTE(連結実質赤字比率に係る赤字・黒字の構成分析!J$40,"▲","-")),2)&gt;=0,ABS(ROUND(VALUE(SUBSTITUTE(連結実質赤字比率に係る赤字・黒字の構成分析!J$40,"▲","-")),2)),NA())</f>
        <v>0</v>
      </c>
    </row>
    <row r="31" spans="1:11" x14ac:dyDescent="0.15">
      <c r="A31" s="303" t="str">
        <f>IF(連結実質赤字比率に係る赤字・黒字の構成分析!C$39="",NA(),連結実質赤字比率に係る赤字・黒字の構成分析!C$39)</f>
        <v>農業集落排水事業特別会計</v>
      </c>
      <c r="B31" s="303" t="e">
        <f>IF(ROUND(VALUE(SUBSTITUTE(連結実質赤字比率に係る赤字・黒字の構成分析!F$39,"▲","-")),2)&lt;0,ABS(ROUND(VALUE(SUBSTITUTE(連結実質赤字比率に係る赤字・黒字の構成分析!F$39,"▲","-")),2)),NA())</f>
        <v>#N/A</v>
      </c>
      <c r="C31" s="303">
        <f>IF(ROUND(VALUE(SUBSTITUTE(連結実質赤字比率に係る赤字・黒字の構成分析!F$39,"▲","-")),2)&gt;=0,ABS(ROUND(VALUE(SUBSTITUTE(連結実質赤字比率に係る赤字・黒字の構成分析!F$39,"▲","-")),2)),NA())</f>
        <v>0.26</v>
      </c>
      <c r="D31" s="303" t="e">
        <f>IF(ROUND(VALUE(SUBSTITUTE(連結実質赤字比率に係る赤字・黒字の構成分析!G$39,"▲","-")),2)&lt;0,ABS(ROUND(VALUE(SUBSTITUTE(連結実質赤字比率に係る赤字・黒字の構成分析!G$39,"▲","-")),2)),NA())</f>
        <v>#N/A</v>
      </c>
      <c r="E31" s="303">
        <f>IF(ROUND(VALUE(SUBSTITUTE(連結実質赤字比率に係る赤字・黒字の構成分析!G$39,"▲","-")),2)&gt;=0,ABS(ROUND(VALUE(SUBSTITUTE(連結実質赤字比率に係る赤字・黒字の構成分析!G$39,"▲","-")),2)),NA())</f>
        <v>0.17</v>
      </c>
      <c r="F31" s="303" t="e">
        <f>IF(ROUND(VALUE(SUBSTITUTE(連結実質赤字比率に係る赤字・黒字の構成分析!H$39,"▲","-")),2)&lt;0,ABS(ROUND(VALUE(SUBSTITUTE(連結実質赤字比率に係る赤字・黒字の構成分析!H$39,"▲","-")),2)),NA())</f>
        <v>#N/A</v>
      </c>
      <c r="G31" s="303">
        <f>IF(ROUND(VALUE(SUBSTITUTE(連結実質赤字比率に係る赤字・黒字の構成分析!H$39,"▲","-")),2)&gt;=0,ABS(ROUND(VALUE(SUBSTITUTE(連結実質赤字比率に係る赤字・黒字の構成分析!H$39,"▲","-")),2)),NA())</f>
        <v>0.23</v>
      </c>
      <c r="H31" s="303" t="e">
        <f>IF(ROUND(VALUE(SUBSTITUTE(連結実質赤字比率に係る赤字・黒字の構成分析!I$39,"▲","-")),2)&lt;0,ABS(ROUND(VALUE(SUBSTITUTE(連結実質赤字比率に係る赤字・黒字の構成分析!I$39,"▲","-")),2)),NA())</f>
        <v>#N/A</v>
      </c>
      <c r="I31" s="303">
        <f>IF(ROUND(VALUE(SUBSTITUTE(連結実質赤字比率に係る赤字・黒字の構成分析!I$39,"▲","-")),2)&gt;=0,ABS(ROUND(VALUE(SUBSTITUTE(連結実質赤字比率に係る赤字・黒字の構成分析!I$39,"▲","-")),2)),NA())</f>
        <v>0.24</v>
      </c>
      <c r="J31" s="303" t="e">
        <f>IF(ROUND(VALUE(SUBSTITUTE(連結実質赤字比率に係る赤字・黒字の構成分析!J$39,"▲","-")),2)&lt;0,ABS(ROUND(VALUE(SUBSTITUTE(連結実質赤字比率に係る赤字・黒字の構成分析!J$39,"▲","-")),2)),NA())</f>
        <v>#N/A</v>
      </c>
      <c r="K31" s="303">
        <f>IF(ROUND(VALUE(SUBSTITUTE(連結実質赤字比率に係る赤字・黒字の構成分析!J$39,"▲","-")),2)&gt;=0,ABS(ROUND(VALUE(SUBSTITUTE(連結実質赤字比率に係る赤字・黒字の構成分析!J$39,"▲","-")),2)),NA())</f>
        <v>0.09</v>
      </c>
    </row>
    <row r="32" spans="1:11" x14ac:dyDescent="0.15">
      <c r="A32" s="303" t="str">
        <f>IF(連結実質赤字比率に係る赤字・黒字の構成分析!C$38="",NA(),連結実質赤字比率に係る赤字・黒字の構成分析!C$38)</f>
        <v>国民健康保険特別会計</v>
      </c>
      <c r="B32" s="303" t="e">
        <f>IF(ROUND(VALUE(SUBSTITUTE(連結実質赤字比率に係る赤字・黒字の構成分析!F$38,"▲","-")),2)&lt;0,ABS(ROUND(VALUE(SUBSTITUTE(連結実質赤字比率に係る赤字・黒字の構成分析!F$38,"▲","-")),2)),NA())</f>
        <v>#N/A</v>
      </c>
      <c r="C32" s="303">
        <f>IF(ROUND(VALUE(SUBSTITUTE(連結実質赤字比率に係る赤字・黒字の構成分析!F$38,"▲","-")),2)&gt;=0,ABS(ROUND(VALUE(SUBSTITUTE(連結実質赤字比率に係る赤字・黒字の構成分析!F$38,"▲","-")),2)),NA())</f>
        <v>1.59</v>
      </c>
      <c r="D32" s="303" t="e">
        <f>IF(ROUND(VALUE(SUBSTITUTE(連結実質赤字比率に係る赤字・黒字の構成分析!G$38,"▲","-")),2)&lt;0,ABS(ROUND(VALUE(SUBSTITUTE(連結実質赤字比率に係る赤字・黒字の構成分析!G$38,"▲","-")),2)),NA())</f>
        <v>#N/A</v>
      </c>
      <c r="E32" s="303">
        <f>IF(ROUND(VALUE(SUBSTITUTE(連結実質赤字比率に係る赤字・黒字の構成分析!G$38,"▲","-")),2)&gt;=0,ABS(ROUND(VALUE(SUBSTITUTE(連結実質赤字比率に係る赤字・黒字の構成分析!G$38,"▲","-")),2)),NA())</f>
        <v>2.21</v>
      </c>
      <c r="F32" s="303" t="e">
        <f>IF(ROUND(VALUE(SUBSTITUTE(連結実質赤字比率に係る赤字・黒字の構成分析!H$38,"▲","-")),2)&lt;0,ABS(ROUND(VALUE(SUBSTITUTE(連結実質赤字比率に係る赤字・黒字の構成分析!H$38,"▲","-")),2)),NA())</f>
        <v>#N/A</v>
      </c>
      <c r="G32" s="303">
        <f>IF(ROUND(VALUE(SUBSTITUTE(連結実質赤字比率に係る赤字・黒字の構成分析!H$38,"▲","-")),2)&gt;=0,ABS(ROUND(VALUE(SUBSTITUTE(連結実質赤字比率に係る赤字・黒字の構成分析!H$38,"▲","-")),2)),NA())</f>
        <v>1.87</v>
      </c>
      <c r="H32" s="303" t="e">
        <f>IF(ROUND(VALUE(SUBSTITUTE(連結実質赤字比率に係る赤字・黒字の構成分析!I$38,"▲","-")),2)&lt;0,ABS(ROUND(VALUE(SUBSTITUTE(連結実質赤字比率に係る赤字・黒字の構成分析!I$38,"▲","-")),2)),NA())</f>
        <v>#N/A</v>
      </c>
      <c r="I32" s="303">
        <f>IF(ROUND(VALUE(SUBSTITUTE(連結実質赤字比率に係る赤字・黒字の構成分析!I$38,"▲","-")),2)&gt;=0,ABS(ROUND(VALUE(SUBSTITUTE(連結実質赤字比率に係る赤字・黒字の構成分析!I$38,"▲","-")),2)),NA())</f>
        <v>1.74</v>
      </c>
      <c r="J32" s="303" t="e">
        <f>IF(ROUND(VALUE(SUBSTITUTE(連結実質赤字比率に係る赤字・黒字の構成分析!J$38,"▲","-")),2)&lt;0,ABS(ROUND(VALUE(SUBSTITUTE(連結実質赤字比率に係る赤字・黒字の構成分析!J$38,"▲","-")),2)),NA())</f>
        <v>#N/A</v>
      </c>
      <c r="K32" s="303">
        <f>IF(ROUND(VALUE(SUBSTITUTE(連結実質赤字比率に係る赤字・黒字の構成分析!J$38,"▲","-")),2)&gt;=0,ABS(ROUND(VALUE(SUBSTITUTE(連結実質赤字比率に係る赤字・黒字の構成分析!J$38,"▲","-")),2)),NA())</f>
        <v>0.28999999999999998</v>
      </c>
    </row>
    <row r="33" spans="1:16" x14ac:dyDescent="0.15">
      <c r="A33" s="303" t="str">
        <f>IF(連結実質赤字比率に係る赤字・黒字の構成分析!C$37="",NA(),連結実質赤字比率に係る赤字・黒字の構成分析!C$37)</f>
        <v>公共下水道事業特別会計</v>
      </c>
      <c r="B33" s="303" t="e">
        <f>IF(ROUND(VALUE(SUBSTITUTE(連結実質赤字比率に係る赤字・黒字の構成分析!F$37,"▲","-")),2)&lt;0,ABS(ROUND(VALUE(SUBSTITUTE(連結実質赤字比率に係る赤字・黒字の構成分析!F$37,"▲","-")),2)),NA())</f>
        <v>#N/A</v>
      </c>
      <c r="C33" s="303">
        <f>IF(ROUND(VALUE(SUBSTITUTE(連結実質赤字比率に係る赤字・黒字の構成分析!F$37,"▲","-")),2)&gt;=0,ABS(ROUND(VALUE(SUBSTITUTE(連結実質赤字比率に係る赤字・黒字の構成分析!F$37,"▲","-")),2)),NA())</f>
        <v>0.59</v>
      </c>
      <c r="D33" s="303" t="e">
        <f>IF(ROUND(VALUE(SUBSTITUTE(連結実質赤字比率に係る赤字・黒字の構成分析!G$37,"▲","-")),2)&lt;0,ABS(ROUND(VALUE(SUBSTITUTE(連結実質赤字比率に係る赤字・黒字の構成分析!G$37,"▲","-")),2)),NA())</f>
        <v>#N/A</v>
      </c>
      <c r="E33" s="303">
        <f>IF(ROUND(VALUE(SUBSTITUTE(連結実質赤字比率に係る赤字・黒字の構成分析!G$37,"▲","-")),2)&gt;=0,ABS(ROUND(VALUE(SUBSTITUTE(連結実質赤字比率に係る赤字・黒字の構成分析!G$37,"▲","-")),2)),NA())</f>
        <v>0.33</v>
      </c>
      <c r="F33" s="303" t="e">
        <f>IF(ROUND(VALUE(SUBSTITUTE(連結実質赤字比率に係る赤字・黒字の構成分析!H$37,"▲","-")),2)&lt;0,ABS(ROUND(VALUE(SUBSTITUTE(連結実質赤字比率に係る赤字・黒字の構成分析!H$37,"▲","-")),2)),NA())</f>
        <v>#N/A</v>
      </c>
      <c r="G33" s="303">
        <f>IF(ROUND(VALUE(SUBSTITUTE(連結実質赤字比率に係る赤字・黒字の構成分析!H$37,"▲","-")),2)&gt;=0,ABS(ROUND(VALUE(SUBSTITUTE(連結実質赤字比率に係る赤字・黒字の構成分析!H$37,"▲","-")),2)),NA())</f>
        <v>0.48</v>
      </c>
      <c r="H33" s="303" t="e">
        <f>IF(ROUND(VALUE(SUBSTITUTE(連結実質赤字比率に係る赤字・黒字の構成分析!I$37,"▲","-")),2)&lt;0,ABS(ROUND(VALUE(SUBSTITUTE(連結実質赤字比率に係る赤字・黒字の構成分析!I$37,"▲","-")),2)),NA())</f>
        <v>#N/A</v>
      </c>
      <c r="I33" s="303">
        <f>IF(ROUND(VALUE(SUBSTITUTE(連結実質赤字比率に係る赤字・黒字の構成分析!I$37,"▲","-")),2)&gt;=0,ABS(ROUND(VALUE(SUBSTITUTE(連結実質赤字比率に係る赤字・黒字の構成分析!I$37,"▲","-")),2)),NA())</f>
        <v>0.64</v>
      </c>
      <c r="J33" s="303" t="e">
        <f>IF(ROUND(VALUE(SUBSTITUTE(連結実質赤字比率に係る赤字・黒字の構成分析!J$37,"▲","-")),2)&lt;0,ABS(ROUND(VALUE(SUBSTITUTE(連結実質赤字比率に係る赤字・黒字の構成分析!J$37,"▲","-")),2)),NA())</f>
        <v>#N/A</v>
      </c>
      <c r="K33" s="303">
        <f>IF(ROUND(VALUE(SUBSTITUTE(連結実質赤字比率に係る赤字・黒字の構成分析!J$37,"▲","-")),2)&gt;=0,ABS(ROUND(VALUE(SUBSTITUTE(連結実質赤字比率に係る赤字・黒字の構成分析!J$37,"▲","-")),2)),NA())</f>
        <v>0.59</v>
      </c>
    </row>
    <row r="34" spans="1:16" x14ac:dyDescent="0.15">
      <c r="A34" s="303" t="str">
        <f>IF(連結実質赤字比率に係る赤字・黒字の構成分析!C$36="",NA(),連結実質赤字比率に係る赤字・黒字の構成分析!C$36)</f>
        <v>後期高齢者医療特別会計</v>
      </c>
      <c r="B34" s="303" t="e">
        <f>IF(ROUND(VALUE(SUBSTITUTE(連結実質赤字比率に係る赤字・黒字の構成分析!F$36,"▲","-")),2)&lt;0,ABS(ROUND(VALUE(SUBSTITUTE(連結実質赤字比率に係る赤字・黒字の構成分析!F$36,"▲","-")),2)),NA())</f>
        <v>#N/A</v>
      </c>
      <c r="C34" s="303">
        <f>IF(ROUND(VALUE(SUBSTITUTE(連結実質赤字比率に係る赤字・黒字の構成分析!F$36,"▲","-")),2)&gt;=0,ABS(ROUND(VALUE(SUBSTITUTE(連結実質赤字比率に係る赤字・黒字の構成分析!F$36,"▲","-")),2)),NA())</f>
        <v>0</v>
      </c>
      <c r="D34" s="303" t="e">
        <f>IF(ROUND(VALUE(SUBSTITUTE(連結実質赤字比率に係る赤字・黒字の構成分析!G$36,"▲","-")),2)&lt;0,ABS(ROUND(VALUE(SUBSTITUTE(連結実質赤字比率に係る赤字・黒字の構成分析!G$36,"▲","-")),2)),NA())</f>
        <v>#N/A</v>
      </c>
      <c r="E34" s="303">
        <f>IF(ROUND(VALUE(SUBSTITUTE(連結実質赤字比率に係る赤字・黒字の構成分析!G$36,"▲","-")),2)&gt;=0,ABS(ROUND(VALUE(SUBSTITUTE(連結実質赤字比率に係る赤字・黒字の構成分析!G$36,"▲","-")),2)),NA())</f>
        <v>0.01</v>
      </c>
      <c r="F34" s="303" t="e">
        <f>IF(ROUND(VALUE(SUBSTITUTE(連結実質赤字比率に係る赤字・黒字の構成分析!H$36,"▲","-")),2)&lt;0,ABS(ROUND(VALUE(SUBSTITUTE(連結実質赤字比率に係る赤字・黒字の構成分析!H$36,"▲","-")),2)),NA())</f>
        <v>#N/A</v>
      </c>
      <c r="G34" s="303">
        <f>IF(ROUND(VALUE(SUBSTITUTE(連結実質赤字比率に係る赤字・黒字の構成分析!H$36,"▲","-")),2)&gt;=0,ABS(ROUND(VALUE(SUBSTITUTE(連結実質赤字比率に係る赤字・黒字の構成分析!H$36,"▲","-")),2)),NA())</f>
        <v>0.01</v>
      </c>
      <c r="H34" s="303" t="e">
        <f>IF(ROUND(VALUE(SUBSTITUTE(連結実質赤字比率に係る赤字・黒字の構成分析!I$36,"▲","-")),2)&lt;0,ABS(ROUND(VALUE(SUBSTITUTE(連結実質赤字比率に係る赤字・黒字の構成分析!I$36,"▲","-")),2)),NA())</f>
        <v>#N/A</v>
      </c>
      <c r="I34" s="303">
        <f>IF(ROUND(VALUE(SUBSTITUTE(連結実質赤字比率に係る赤字・黒字の構成分析!I$36,"▲","-")),2)&gt;=0,ABS(ROUND(VALUE(SUBSTITUTE(連結実質赤字比率に係る赤字・黒字の構成分析!I$36,"▲","-")),2)),NA())</f>
        <v>1.49</v>
      </c>
      <c r="J34" s="303" t="e">
        <f>IF(ROUND(VALUE(SUBSTITUTE(連結実質赤字比率に係る赤字・黒字の構成分析!J$36,"▲","-")),2)&lt;0,ABS(ROUND(VALUE(SUBSTITUTE(連結実質赤字比率に係る赤字・黒字の構成分析!J$36,"▲","-")),2)),NA())</f>
        <v>#N/A</v>
      </c>
      <c r="K34" s="303">
        <f>IF(ROUND(VALUE(SUBSTITUTE(連結実質赤字比率に係る赤字・黒字の構成分析!J$36,"▲","-")),2)&gt;=0,ABS(ROUND(VALUE(SUBSTITUTE(連結実質赤字比率に係る赤字・黒字の構成分析!J$36,"▲","-")),2)),NA())</f>
        <v>1.34</v>
      </c>
    </row>
    <row r="35" spans="1:16" x14ac:dyDescent="0.15">
      <c r="A35" s="303" t="str">
        <f>IF(連結実質赤字比率に係る赤字・黒字の構成分析!C$35="",NA(),連結実質赤字比率に係る赤字・黒字の構成分析!C$35)</f>
        <v>一般会計</v>
      </c>
      <c r="B35" s="303" t="e">
        <f>IF(ROUND(VALUE(SUBSTITUTE(連結実質赤字比率に係る赤字・黒字の構成分析!F$35,"▲","-")),2)&lt;0,ABS(ROUND(VALUE(SUBSTITUTE(連結実質赤字比率に係る赤字・黒字の構成分析!F$35,"▲","-")),2)),NA())</f>
        <v>#N/A</v>
      </c>
      <c r="C35" s="303">
        <f>IF(ROUND(VALUE(SUBSTITUTE(連結実質赤字比率に係る赤字・黒字の構成分析!F$35,"▲","-")),2)&gt;=0,ABS(ROUND(VALUE(SUBSTITUTE(連結実質赤字比率に係る赤字・黒字の構成分析!F$35,"▲","-")),2)),NA())</f>
        <v>3.92</v>
      </c>
      <c r="D35" s="303" t="e">
        <f>IF(ROUND(VALUE(SUBSTITUTE(連結実質赤字比率に係る赤字・黒字の構成分析!G$35,"▲","-")),2)&lt;0,ABS(ROUND(VALUE(SUBSTITUTE(連結実質赤字比率に係る赤字・黒字の構成分析!G$35,"▲","-")),2)),NA())</f>
        <v>#N/A</v>
      </c>
      <c r="E35" s="303">
        <f>IF(ROUND(VALUE(SUBSTITUTE(連結実質赤字比率に係る赤字・黒字の構成分析!G$35,"▲","-")),2)&gt;=0,ABS(ROUND(VALUE(SUBSTITUTE(連結実質赤字比率に係る赤字・黒字の構成分析!G$35,"▲","-")),2)),NA())</f>
        <v>3.71</v>
      </c>
      <c r="F35" s="303" t="e">
        <f>IF(ROUND(VALUE(SUBSTITUTE(連結実質赤字比率に係る赤字・黒字の構成分析!H$35,"▲","-")),2)&lt;0,ABS(ROUND(VALUE(SUBSTITUTE(連結実質赤字比率に係る赤字・黒字の構成分析!H$35,"▲","-")),2)),NA())</f>
        <v>#N/A</v>
      </c>
      <c r="G35" s="303">
        <f>IF(ROUND(VALUE(SUBSTITUTE(連結実質赤字比率に係る赤字・黒字の構成分析!H$35,"▲","-")),2)&gt;=0,ABS(ROUND(VALUE(SUBSTITUTE(連結実質赤字比率に係る赤字・黒字の構成分析!H$35,"▲","-")),2)),NA())</f>
        <v>5.74</v>
      </c>
      <c r="H35" s="303" t="e">
        <f>IF(ROUND(VALUE(SUBSTITUTE(連結実質赤字比率に係る赤字・黒字の構成分析!I$35,"▲","-")),2)&lt;0,ABS(ROUND(VALUE(SUBSTITUTE(連結実質赤字比率に係る赤字・黒字の構成分析!I$35,"▲","-")),2)),NA())</f>
        <v>#N/A</v>
      </c>
      <c r="I35" s="303">
        <f>IF(ROUND(VALUE(SUBSTITUTE(連結実質赤字比率に係る赤字・黒字の構成分析!I$35,"▲","-")),2)&gt;=0,ABS(ROUND(VALUE(SUBSTITUTE(連結実質赤字比率に係る赤字・黒字の構成分析!I$35,"▲","-")),2)),NA())</f>
        <v>5.1100000000000003</v>
      </c>
      <c r="J35" s="303" t="e">
        <f>IF(ROUND(VALUE(SUBSTITUTE(連結実質赤字比率に係る赤字・黒字の構成分析!J$35,"▲","-")),2)&lt;0,ABS(ROUND(VALUE(SUBSTITUTE(連結実質赤字比率に係る赤字・黒字の構成分析!J$35,"▲","-")),2)),NA())</f>
        <v>#N/A</v>
      </c>
      <c r="K35" s="303">
        <f>IF(ROUND(VALUE(SUBSTITUTE(連結実質赤字比率に係る赤字・黒字の構成分析!J$35,"▲","-")),2)&gt;=0,ABS(ROUND(VALUE(SUBSTITUTE(連結実質赤字比率に係る赤字・黒字の構成分析!J$35,"▲","-")),2)),NA())</f>
        <v>4.01</v>
      </c>
    </row>
    <row r="36" spans="1:16" x14ac:dyDescent="0.15">
      <c r="A36" s="303" t="str">
        <f>IF(連結実質赤字比率に係る赤字・黒字の構成分析!C$34="",NA(),連結実質赤字比率に係る赤字・黒字の構成分析!C$34)</f>
        <v>水道事業会計</v>
      </c>
      <c r="B36" s="303" t="e">
        <f>IF(ROUND(VALUE(SUBSTITUTE(連結実質赤字比率に係る赤字・黒字の構成分析!F$34,"▲","-")),2)&lt;0,ABS(ROUND(VALUE(SUBSTITUTE(連結実質赤字比率に係る赤字・黒字の構成分析!F$34,"▲","-")),2)),NA())</f>
        <v>#N/A</v>
      </c>
      <c r="C36" s="303">
        <f>IF(ROUND(VALUE(SUBSTITUTE(連結実質赤字比率に係る赤字・黒字の構成分析!F$34,"▲","-")),2)&gt;=0,ABS(ROUND(VALUE(SUBSTITUTE(連結実質赤字比率に係る赤字・黒字の構成分析!F$34,"▲","-")),2)),NA())</f>
        <v>14.98</v>
      </c>
      <c r="D36" s="303" t="e">
        <f>IF(ROUND(VALUE(SUBSTITUTE(連結実質赤字比率に係る赤字・黒字の構成分析!G$34,"▲","-")),2)&lt;0,ABS(ROUND(VALUE(SUBSTITUTE(連結実質赤字比率に係る赤字・黒字の構成分析!G$34,"▲","-")),2)),NA())</f>
        <v>#N/A</v>
      </c>
      <c r="E36" s="303">
        <f>IF(ROUND(VALUE(SUBSTITUTE(連結実質赤字比率に係る赤字・黒字の構成分析!G$34,"▲","-")),2)&gt;=0,ABS(ROUND(VALUE(SUBSTITUTE(連結実質赤字比率に係る赤字・黒字の構成分析!G$34,"▲","-")),2)),NA())</f>
        <v>14.88</v>
      </c>
      <c r="F36" s="303" t="e">
        <f>IF(ROUND(VALUE(SUBSTITUTE(連結実質赤字比率に係る赤字・黒字の構成分析!H$34,"▲","-")),2)&lt;0,ABS(ROUND(VALUE(SUBSTITUTE(連結実質赤字比率に係る赤字・黒字の構成分析!H$34,"▲","-")),2)),NA())</f>
        <v>#N/A</v>
      </c>
      <c r="G36" s="303">
        <f>IF(ROUND(VALUE(SUBSTITUTE(連結実質赤字比率に係る赤字・黒字の構成分析!H$34,"▲","-")),2)&gt;=0,ABS(ROUND(VALUE(SUBSTITUTE(連結実質赤字比率に係る赤字・黒字の構成分析!H$34,"▲","-")),2)),NA())</f>
        <v>13.34</v>
      </c>
      <c r="H36" s="303" t="e">
        <f>IF(ROUND(VALUE(SUBSTITUTE(連結実質赤字比率に係る赤字・黒字の構成分析!I$34,"▲","-")),2)&lt;0,ABS(ROUND(VALUE(SUBSTITUTE(連結実質赤字比率に係る赤字・黒字の構成分析!I$34,"▲","-")),2)),NA())</f>
        <v>#N/A</v>
      </c>
      <c r="I36" s="303">
        <f>IF(ROUND(VALUE(SUBSTITUTE(連結実質赤字比率に係る赤字・黒字の構成分析!I$34,"▲","-")),2)&gt;=0,ABS(ROUND(VALUE(SUBSTITUTE(連結実質赤字比率に係る赤字・黒字の構成分析!I$34,"▲","-")),2)),NA())</f>
        <v>12.06</v>
      </c>
      <c r="J36" s="303" t="e">
        <f>IF(ROUND(VALUE(SUBSTITUTE(連結実質赤字比率に係る赤字・黒字の構成分析!J$34,"▲","-")),2)&lt;0,ABS(ROUND(VALUE(SUBSTITUTE(連結実質赤字比率に係る赤字・黒字の構成分析!J$34,"▲","-")),2)),NA())</f>
        <v>#N/A</v>
      </c>
      <c r="K36" s="303">
        <f>IF(ROUND(VALUE(SUBSTITUTE(連結実質赤字比率に係る赤字・黒字の構成分析!J$34,"▲","-")),2)&gt;=0,ABS(ROUND(VALUE(SUBSTITUTE(連結実質赤字比率に係る赤字・黒字の構成分析!J$34,"▲","-")),2)),NA())</f>
        <v>9.69</v>
      </c>
    </row>
    <row r="39" spans="1:16" x14ac:dyDescent="0.15">
      <c r="A39" s="301" t="s">
        <v>11</v>
      </c>
    </row>
    <row r="40" spans="1:16" x14ac:dyDescent="0.15">
      <c r="A40" s="304"/>
      <c r="B40" s="304" t="str">
        <f>'実質公債費比率（分子）の構造'!K$44</f>
        <v>H26</v>
      </c>
      <c r="C40" s="304"/>
      <c r="D40" s="304"/>
      <c r="E40" s="304" t="str">
        <f>'実質公債費比率（分子）の構造'!L$44</f>
        <v>H27</v>
      </c>
      <c r="F40" s="304"/>
      <c r="G40" s="304"/>
      <c r="H40" s="304" t="str">
        <f>'実質公債費比率（分子）の構造'!M$44</f>
        <v>H28</v>
      </c>
      <c r="I40" s="304"/>
      <c r="J40" s="304"/>
      <c r="K40" s="304" t="str">
        <f>'実質公債費比率（分子）の構造'!N$44</f>
        <v>H29</v>
      </c>
      <c r="L40" s="304"/>
      <c r="M40" s="304"/>
      <c r="N40" s="304" t="str">
        <f>'実質公債費比率（分子）の構造'!O$44</f>
        <v>H30</v>
      </c>
      <c r="O40" s="304"/>
      <c r="P40" s="304"/>
    </row>
    <row r="41" spans="1:16" x14ac:dyDescent="0.15">
      <c r="A41" s="304"/>
      <c r="B41" s="304" t="s">
        <v>114</v>
      </c>
      <c r="C41" s="304"/>
      <c r="D41" s="304" t="s">
        <v>116</v>
      </c>
      <c r="E41" s="304" t="s">
        <v>114</v>
      </c>
      <c r="F41" s="304"/>
      <c r="G41" s="304" t="s">
        <v>116</v>
      </c>
      <c r="H41" s="304" t="s">
        <v>114</v>
      </c>
      <c r="I41" s="304"/>
      <c r="J41" s="304" t="s">
        <v>116</v>
      </c>
      <c r="K41" s="304" t="s">
        <v>114</v>
      </c>
      <c r="L41" s="304"/>
      <c r="M41" s="304" t="s">
        <v>116</v>
      </c>
      <c r="N41" s="304" t="s">
        <v>114</v>
      </c>
      <c r="O41" s="304"/>
      <c r="P41" s="304" t="s">
        <v>116</v>
      </c>
    </row>
    <row r="42" spans="1:16" x14ac:dyDescent="0.15">
      <c r="A42" s="304" t="s">
        <v>118</v>
      </c>
      <c r="B42" s="304"/>
      <c r="C42" s="304"/>
      <c r="D42" s="304">
        <f>'実質公債費比率（分子）の構造'!K$52</f>
        <v>1889</v>
      </c>
      <c r="E42" s="304"/>
      <c r="F42" s="304"/>
      <c r="G42" s="304">
        <f>'実質公債費比率（分子）の構造'!L$52</f>
        <v>1923</v>
      </c>
      <c r="H42" s="304"/>
      <c r="I42" s="304"/>
      <c r="J42" s="304">
        <f>'実質公債費比率（分子）の構造'!M$52</f>
        <v>1973</v>
      </c>
      <c r="K42" s="304"/>
      <c r="L42" s="304"/>
      <c r="M42" s="304">
        <f>'実質公債費比率（分子）の構造'!N$52</f>
        <v>2051</v>
      </c>
      <c r="N42" s="304"/>
      <c r="O42" s="304"/>
      <c r="P42" s="304">
        <f>'実質公債費比率（分子）の構造'!O$52</f>
        <v>2126</v>
      </c>
    </row>
    <row r="43" spans="1:16" x14ac:dyDescent="0.15">
      <c r="A43" s="304" t="s">
        <v>48</v>
      </c>
      <c r="B43" s="304" t="str">
        <f>'実質公債費比率（分子）の構造'!K$51</f>
        <v>-</v>
      </c>
      <c r="C43" s="304"/>
      <c r="D43" s="304"/>
      <c r="E43" s="304" t="str">
        <f>'実質公債費比率（分子）の構造'!L$51</f>
        <v>-</v>
      </c>
      <c r="F43" s="304"/>
      <c r="G43" s="304"/>
      <c r="H43" s="304" t="str">
        <f>'実質公債費比率（分子）の構造'!M$51</f>
        <v>-</v>
      </c>
      <c r="I43" s="304"/>
      <c r="J43" s="304"/>
      <c r="K43" s="304" t="str">
        <f>'実質公債費比率（分子）の構造'!N$51</f>
        <v>-</v>
      </c>
      <c r="L43" s="304"/>
      <c r="M43" s="304"/>
      <c r="N43" s="304" t="str">
        <f>'実質公債費比率（分子）の構造'!O$51</f>
        <v>-</v>
      </c>
      <c r="O43" s="304"/>
      <c r="P43" s="304"/>
    </row>
    <row r="44" spans="1:16" x14ac:dyDescent="0.15">
      <c r="A44" s="304" t="s">
        <v>41</v>
      </c>
      <c r="B44" s="304">
        <f>'実質公債費比率（分子）の構造'!K$50</f>
        <v>56</v>
      </c>
      <c r="C44" s="304"/>
      <c r="D44" s="304"/>
      <c r="E44" s="304">
        <f>'実質公債費比率（分子）の構造'!L$50</f>
        <v>56</v>
      </c>
      <c r="F44" s="304"/>
      <c r="G44" s="304"/>
      <c r="H44" s="304">
        <f>'実質公債費比率（分子）の構造'!M$50</f>
        <v>56</v>
      </c>
      <c r="I44" s="304"/>
      <c r="J44" s="304"/>
      <c r="K44" s="304">
        <f>'実質公債費比率（分子）の構造'!N$50</f>
        <v>56</v>
      </c>
      <c r="L44" s="304"/>
      <c r="M44" s="304"/>
      <c r="N44" s="304">
        <f>'実質公債費比率（分子）の構造'!O$50</f>
        <v>32</v>
      </c>
      <c r="O44" s="304"/>
      <c r="P44" s="304"/>
    </row>
    <row r="45" spans="1:16" x14ac:dyDescent="0.15">
      <c r="A45" s="304" t="s">
        <v>0</v>
      </c>
      <c r="B45" s="304">
        <f>'実質公債費比率（分子）の構造'!K$49</f>
        <v>532</v>
      </c>
      <c r="C45" s="304"/>
      <c r="D45" s="304"/>
      <c r="E45" s="304">
        <f>'実質公債費比率（分子）の構造'!L$49</f>
        <v>541</v>
      </c>
      <c r="F45" s="304"/>
      <c r="G45" s="304"/>
      <c r="H45" s="304">
        <f>'実質公債費比率（分子）の構造'!M$49</f>
        <v>550</v>
      </c>
      <c r="I45" s="304"/>
      <c r="J45" s="304"/>
      <c r="K45" s="304">
        <f>'実質公債費比率（分子）の構造'!N$49</f>
        <v>508</v>
      </c>
      <c r="L45" s="304"/>
      <c r="M45" s="304"/>
      <c r="N45" s="304">
        <f>'実質公債費比率（分子）の構造'!O$49</f>
        <v>502</v>
      </c>
      <c r="O45" s="304"/>
      <c r="P45" s="304"/>
    </row>
    <row r="46" spans="1:16" x14ac:dyDescent="0.15">
      <c r="A46" s="304" t="s">
        <v>39</v>
      </c>
      <c r="B46" s="304">
        <f>'実質公債費比率（分子）の構造'!K$48</f>
        <v>537</v>
      </c>
      <c r="C46" s="304"/>
      <c r="D46" s="304"/>
      <c r="E46" s="304">
        <f>'実質公債費比率（分子）の構造'!L$48</f>
        <v>546</v>
      </c>
      <c r="F46" s="304"/>
      <c r="G46" s="304"/>
      <c r="H46" s="304">
        <f>'実質公債費比率（分子）の構造'!M$48</f>
        <v>562</v>
      </c>
      <c r="I46" s="304"/>
      <c r="J46" s="304"/>
      <c r="K46" s="304">
        <f>'実質公債費比率（分子）の構造'!N$48</f>
        <v>548</v>
      </c>
      <c r="L46" s="304"/>
      <c r="M46" s="304"/>
      <c r="N46" s="304">
        <f>'実質公債費比率（分子）の構造'!O$48</f>
        <v>529</v>
      </c>
      <c r="O46" s="304"/>
      <c r="P46" s="304"/>
    </row>
    <row r="47" spans="1:16" x14ac:dyDescent="0.15">
      <c r="A47" s="304" t="s">
        <v>33</v>
      </c>
      <c r="B47" s="304" t="str">
        <f>'実質公債費比率（分子）の構造'!K$47</f>
        <v>-</v>
      </c>
      <c r="C47" s="304"/>
      <c r="D47" s="304"/>
      <c r="E47" s="304">
        <f>'実質公債費比率（分子）の構造'!L$47</f>
        <v>3</v>
      </c>
      <c r="F47" s="304"/>
      <c r="G47" s="304"/>
      <c r="H47" s="304">
        <f>'実質公債費比率（分子）の構造'!M$47</f>
        <v>3</v>
      </c>
      <c r="I47" s="304"/>
      <c r="J47" s="304"/>
      <c r="K47" s="304">
        <f>'実質公債費比率（分子）の構造'!N$47</f>
        <v>3</v>
      </c>
      <c r="L47" s="304"/>
      <c r="M47" s="304"/>
      <c r="N47" s="304">
        <f>'実質公債費比率（分子）の構造'!O$47</f>
        <v>3</v>
      </c>
      <c r="O47" s="304"/>
      <c r="P47" s="304"/>
    </row>
    <row r="48" spans="1:16" x14ac:dyDescent="0.15">
      <c r="A48" s="304" t="s">
        <v>28</v>
      </c>
      <c r="B48" s="304" t="str">
        <f>'実質公債費比率（分子）の構造'!K$46</f>
        <v>-</v>
      </c>
      <c r="C48" s="304"/>
      <c r="D48" s="304"/>
      <c r="E48" s="304" t="str">
        <f>'実質公債費比率（分子）の構造'!L$46</f>
        <v>-</v>
      </c>
      <c r="F48" s="304"/>
      <c r="G48" s="304"/>
      <c r="H48" s="304" t="str">
        <f>'実質公債費比率（分子）の構造'!M$46</f>
        <v>-</v>
      </c>
      <c r="I48" s="304"/>
      <c r="J48" s="304"/>
      <c r="K48" s="304" t="str">
        <f>'実質公債費比率（分子）の構造'!N$46</f>
        <v>-</v>
      </c>
      <c r="L48" s="304"/>
      <c r="M48" s="304"/>
      <c r="N48" s="304" t="str">
        <f>'実質公債費比率（分子）の構造'!O$46</f>
        <v>-</v>
      </c>
      <c r="O48" s="304"/>
      <c r="P48" s="304"/>
    </row>
    <row r="49" spans="1:16" x14ac:dyDescent="0.15">
      <c r="A49" s="304" t="s">
        <v>24</v>
      </c>
      <c r="B49" s="304">
        <f>'実質公債費比率（分子）の構造'!K$45</f>
        <v>1485</v>
      </c>
      <c r="C49" s="304"/>
      <c r="D49" s="304"/>
      <c r="E49" s="304">
        <f>'実質公債費比率（分子）の構造'!L$45</f>
        <v>1561</v>
      </c>
      <c r="F49" s="304"/>
      <c r="G49" s="304"/>
      <c r="H49" s="304">
        <f>'実質公債費比率（分子）の構造'!M$45</f>
        <v>1574</v>
      </c>
      <c r="I49" s="304"/>
      <c r="J49" s="304"/>
      <c r="K49" s="304">
        <f>'実質公債費比率（分子）の構造'!N$45</f>
        <v>1638</v>
      </c>
      <c r="L49" s="304"/>
      <c r="M49" s="304"/>
      <c r="N49" s="304">
        <f>'実質公債費比率（分子）の構造'!O$45</f>
        <v>1813</v>
      </c>
      <c r="O49" s="304"/>
      <c r="P49" s="304"/>
    </row>
    <row r="50" spans="1:16" x14ac:dyDescent="0.15">
      <c r="A50" s="304" t="s">
        <v>54</v>
      </c>
      <c r="B50" s="304" t="e">
        <f>NA()</f>
        <v>#N/A</v>
      </c>
      <c r="C50" s="304">
        <f>IF(ISNUMBER('実質公債費比率（分子）の構造'!K$53),'実質公債費比率（分子）の構造'!K$53,NA())</f>
        <v>721</v>
      </c>
      <c r="D50" s="304" t="e">
        <f>NA()</f>
        <v>#N/A</v>
      </c>
      <c r="E50" s="304" t="e">
        <f>NA()</f>
        <v>#N/A</v>
      </c>
      <c r="F50" s="304">
        <f>IF(ISNUMBER('実質公債費比率（分子）の構造'!L$53),'実質公債費比率（分子）の構造'!L$53,NA())</f>
        <v>784</v>
      </c>
      <c r="G50" s="304" t="e">
        <f>NA()</f>
        <v>#N/A</v>
      </c>
      <c r="H50" s="304" t="e">
        <f>NA()</f>
        <v>#N/A</v>
      </c>
      <c r="I50" s="304">
        <f>IF(ISNUMBER('実質公債費比率（分子）の構造'!M$53),'実質公債費比率（分子）の構造'!M$53,NA())</f>
        <v>772</v>
      </c>
      <c r="J50" s="304" t="e">
        <f>NA()</f>
        <v>#N/A</v>
      </c>
      <c r="K50" s="304" t="e">
        <f>NA()</f>
        <v>#N/A</v>
      </c>
      <c r="L50" s="304">
        <f>IF(ISNUMBER('実質公債費比率（分子）の構造'!N$53),'実質公債費比率（分子）の構造'!N$53,NA())</f>
        <v>702</v>
      </c>
      <c r="M50" s="304" t="e">
        <f>NA()</f>
        <v>#N/A</v>
      </c>
      <c r="N50" s="304" t="e">
        <f>NA()</f>
        <v>#N/A</v>
      </c>
      <c r="O50" s="304">
        <f>IF(ISNUMBER('実質公債費比率（分子）の構造'!O$53),'実質公債費比率（分子）の構造'!O$53,NA())</f>
        <v>753</v>
      </c>
      <c r="P50" s="304" t="e">
        <f>NA()</f>
        <v>#N/A</v>
      </c>
    </row>
    <row r="53" spans="1:16" x14ac:dyDescent="0.15">
      <c r="A53" s="301" t="s">
        <v>119</v>
      </c>
    </row>
    <row r="54" spans="1:16" x14ac:dyDescent="0.15">
      <c r="A54" s="303"/>
      <c r="B54" s="303" t="str">
        <f>'将来負担比率（分子）の構造'!I$40</f>
        <v>H26</v>
      </c>
      <c r="C54" s="303"/>
      <c r="D54" s="303"/>
      <c r="E54" s="303" t="str">
        <f>'将来負担比率（分子）の構造'!J$40</f>
        <v>H27</v>
      </c>
      <c r="F54" s="303"/>
      <c r="G54" s="303"/>
      <c r="H54" s="303" t="str">
        <f>'将来負担比率（分子）の構造'!K$40</f>
        <v>H28</v>
      </c>
      <c r="I54" s="303"/>
      <c r="J54" s="303"/>
      <c r="K54" s="303" t="str">
        <f>'将来負担比率（分子）の構造'!L$40</f>
        <v>H29</v>
      </c>
      <c r="L54" s="303"/>
      <c r="M54" s="303"/>
      <c r="N54" s="303" t="str">
        <f>'将来負担比率（分子）の構造'!M$40</f>
        <v>H30</v>
      </c>
      <c r="O54" s="303"/>
      <c r="P54" s="303"/>
    </row>
    <row r="55" spans="1:16" x14ac:dyDescent="0.15">
      <c r="A55" s="303"/>
      <c r="B55" s="303" t="s">
        <v>106</v>
      </c>
      <c r="C55" s="303"/>
      <c r="D55" s="303" t="s">
        <v>123</v>
      </c>
      <c r="E55" s="303" t="s">
        <v>106</v>
      </c>
      <c r="F55" s="303"/>
      <c r="G55" s="303" t="s">
        <v>123</v>
      </c>
      <c r="H55" s="303" t="s">
        <v>106</v>
      </c>
      <c r="I55" s="303"/>
      <c r="J55" s="303" t="s">
        <v>123</v>
      </c>
      <c r="K55" s="303" t="s">
        <v>106</v>
      </c>
      <c r="L55" s="303"/>
      <c r="M55" s="303" t="s">
        <v>123</v>
      </c>
      <c r="N55" s="303" t="s">
        <v>106</v>
      </c>
      <c r="O55" s="303"/>
      <c r="P55" s="303" t="s">
        <v>123</v>
      </c>
    </row>
    <row r="56" spans="1:16" x14ac:dyDescent="0.15">
      <c r="A56" s="303" t="s">
        <v>43</v>
      </c>
      <c r="B56" s="303"/>
      <c r="C56" s="303"/>
      <c r="D56" s="303">
        <f>'将来負担比率（分子）の構造'!I$52</f>
        <v>21013</v>
      </c>
      <c r="E56" s="303"/>
      <c r="F56" s="303"/>
      <c r="G56" s="303">
        <f>'将来負担比率（分子）の構造'!J$52</f>
        <v>20914</v>
      </c>
      <c r="H56" s="303"/>
      <c r="I56" s="303"/>
      <c r="J56" s="303">
        <f>'将来負担比率（分子）の構造'!K$52</f>
        <v>20934</v>
      </c>
      <c r="K56" s="303"/>
      <c r="L56" s="303"/>
      <c r="M56" s="303">
        <f>'将来負担比率（分子）の構造'!L$52</f>
        <v>23432</v>
      </c>
      <c r="N56" s="303"/>
      <c r="O56" s="303"/>
      <c r="P56" s="303">
        <f>'将来負担比率（分子）の構造'!M$52</f>
        <v>22782</v>
      </c>
    </row>
    <row r="57" spans="1:16" x14ac:dyDescent="0.15">
      <c r="A57" s="303" t="s">
        <v>94</v>
      </c>
      <c r="B57" s="303"/>
      <c r="C57" s="303"/>
      <c r="D57" s="303">
        <f>'将来負担比率（分子）の構造'!I$51</f>
        <v>4348</v>
      </c>
      <c r="E57" s="303"/>
      <c r="F57" s="303"/>
      <c r="G57" s="303">
        <f>'将来負担比率（分子）の構造'!J$51</f>
        <v>4300</v>
      </c>
      <c r="H57" s="303"/>
      <c r="I57" s="303"/>
      <c r="J57" s="303">
        <f>'将来負担比率（分子）の構造'!K$51</f>
        <v>4226</v>
      </c>
      <c r="K57" s="303"/>
      <c r="L57" s="303"/>
      <c r="M57" s="303">
        <f>'将来負担比率（分子）の構造'!L$51</f>
        <v>4025</v>
      </c>
      <c r="N57" s="303"/>
      <c r="O57" s="303"/>
      <c r="P57" s="303">
        <f>'将来負担比率（分子）の構造'!M$51</f>
        <v>3812</v>
      </c>
    </row>
    <row r="58" spans="1:16" x14ac:dyDescent="0.15">
      <c r="A58" s="303" t="s">
        <v>91</v>
      </c>
      <c r="B58" s="303"/>
      <c r="C58" s="303"/>
      <c r="D58" s="303">
        <f>'将来負担比率（分子）の構造'!I$50</f>
        <v>7659</v>
      </c>
      <c r="E58" s="303"/>
      <c r="F58" s="303"/>
      <c r="G58" s="303">
        <f>'将来負担比率（分子）の構造'!J$50</f>
        <v>7571</v>
      </c>
      <c r="H58" s="303"/>
      <c r="I58" s="303"/>
      <c r="J58" s="303">
        <f>'将来負担比率（分子）の構造'!K$50</f>
        <v>6339</v>
      </c>
      <c r="K58" s="303"/>
      <c r="L58" s="303"/>
      <c r="M58" s="303">
        <f>'将来負担比率（分子）の構造'!L$50</f>
        <v>5928</v>
      </c>
      <c r="N58" s="303"/>
      <c r="O58" s="303"/>
      <c r="P58" s="303">
        <f>'将来負担比率（分子）の構造'!M$50</f>
        <v>6273</v>
      </c>
    </row>
    <row r="59" spans="1:16" x14ac:dyDescent="0.15">
      <c r="A59" s="303" t="s">
        <v>86</v>
      </c>
      <c r="B59" s="303" t="str">
        <f>'将来負担比率（分子）の構造'!I$49</f>
        <v>-</v>
      </c>
      <c r="C59" s="303"/>
      <c r="D59" s="303"/>
      <c r="E59" s="303" t="str">
        <f>'将来負担比率（分子）の構造'!J$49</f>
        <v>-</v>
      </c>
      <c r="F59" s="303"/>
      <c r="G59" s="303"/>
      <c r="H59" s="303" t="str">
        <f>'将来負担比率（分子）の構造'!K$49</f>
        <v>-</v>
      </c>
      <c r="I59" s="303"/>
      <c r="J59" s="303"/>
      <c r="K59" s="303" t="str">
        <f>'将来負担比率（分子）の構造'!L$49</f>
        <v>-</v>
      </c>
      <c r="L59" s="303"/>
      <c r="M59" s="303"/>
      <c r="N59" s="303" t="str">
        <f>'将来負担比率（分子）の構造'!M$49</f>
        <v>-</v>
      </c>
      <c r="O59" s="303"/>
      <c r="P59" s="303"/>
    </row>
    <row r="60" spans="1:16" x14ac:dyDescent="0.15">
      <c r="A60" s="303" t="s">
        <v>80</v>
      </c>
      <c r="B60" s="303" t="str">
        <f>'将来負担比率（分子）の構造'!I$48</f>
        <v>-</v>
      </c>
      <c r="C60" s="303"/>
      <c r="D60" s="303"/>
      <c r="E60" s="303" t="str">
        <f>'将来負担比率（分子）の構造'!J$48</f>
        <v>-</v>
      </c>
      <c r="F60" s="303"/>
      <c r="G60" s="303"/>
      <c r="H60" s="303" t="str">
        <f>'将来負担比率（分子）の構造'!K$48</f>
        <v>-</v>
      </c>
      <c r="I60" s="303"/>
      <c r="J60" s="303"/>
      <c r="K60" s="303" t="str">
        <f>'将来負担比率（分子）の構造'!L$48</f>
        <v>-</v>
      </c>
      <c r="L60" s="303"/>
      <c r="M60" s="303"/>
      <c r="N60" s="303" t="str">
        <f>'将来負担比率（分子）の構造'!M$48</f>
        <v>-</v>
      </c>
      <c r="O60" s="303"/>
      <c r="P60" s="303"/>
    </row>
    <row r="61" spans="1:16" x14ac:dyDescent="0.15">
      <c r="A61" s="303" t="s">
        <v>72</v>
      </c>
      <c r="B61" s="303">
        <f>'将来負担比率（分子）の構造'!I$46</f>
        <v>4</v>
      </c>
      <c r="C61" s="303"/>
      <c r="D61" s="303"/>
      <c r="E61" s="303">
        <f>'将来負担比率（分子）の構造'!J$46</f>
        <v>11</v>
      </c>
      <c r="F61" s="303"/>
      <c r="G61" s="303"/>
      <c r="H61" s="303">
        <f>'将来負担比率（分子）の構造'!K$46</f>
        <v>5</v>
      </c>
      <c r="I61" s="303"/>
      <c r="J61" s="303"/>
      <c r="K61" s="303">
        <f>'将来負担比率（分子）の構造'!L$46</f>
        <v>5</v>
      </c>
      <c r="L61" s="303"/>
      <c r="M61" s="303"/>
      <c r="N61" s="303">
        <f>'将来負担比率（分子）の構造'!M$46</f>
        <v>2</v>
      </c>
      <c r="O61" s="303"/>
      <c r="P61" s="303"/>
    </row>
    <row r="62" spans="1:16" x14ac:dyDescent="0.15">
      <c r="A62" s="303" t="s">
        <v>73</v>
      </c>
      <c r="B62" s="303">
        <f>'将来負担比率（分子）の構造'!I$45</f>
        <v>1765</v>
      </c>
      <c r="C62" s="303"/>
      <c r="D62" s="303"/>
      <c r="E62" s="303">
        <f>'将来負担比率（分子）の構造'!J$45</f>
        <v>1636</v>
      </c>
      <c r="F62" s="303"/>
      <c r="G62" s="303"/>
      <c r="H62" s="303">
        <f>'将来負担比率（分子）の構造'!K$45</f>
        <v>1685</v>
      </c>
      <c r="I62" s="303"/>
      <c r="J62" s="303"/>
      <c r="K62" s="303">
        <f>'将来負担比率（分子）の構造'!L$45</f>
        <v>1549</v>
      </c>
      <c r="L62" s="303"/>
      <c r="M62" s="303"/>
      <c r="N62" s="303">
        <f>'将来負担比率（分子）の構造'!M$45</f>
        <v>1409</v>
      </c>
      <c r="O62" s="303"/>
      <c r="P62" s="303"/>
    </row>
    <row r="63" spans="1:16" x14ac:dyDescent="0.15">
      <c r="A63" s="303" t="s">
        <v>71</v>
      </c>
      <c r="B63" s="303">
        <f>'将来負担比率（分子）の構造'!I$44</f>
        <v>8746</v>
      </c>
      <c r="C63" s="303"/>
      <c r="D63" s="303"/>
      <c r="E63" s="303">
        <f>'将来負担比率（分子）の構造'!J$44</f>
        <v>8450</v>
      </c>
      <c r="F63" s="303"/>
      <c r="G63" s="303"/>
      <c r="H63" s="303">
        <f>'将来負担比率（分子）の構造'!K$44</f>
        <v>8137</v>
      </c>
      <c r="I63" s="303"/>
      <c r="J63" s="303"/>
      <c r="K63" s="303">
        <f>'将来負担比率（分子）の構造'!L$44</f>
        <v>7538</v>
      </c>
      <c r="L63" s="303"/>
      <c r="M63" s="303"/>
      <c r="N63" s="303">
        <f>'将来負担比率（分子）の構造'!M$44</f>
        <v>6997</v>
      </c>
      <c r="O63" s="303"/>
      <c r="P63" s="303"/>
    </row>
    <row r="64" spans="1:16" x14ac:dyDescent="0.15">
      <c r="A64" s="303" t="s">
        <v>69</v>
      </c>
      <c r="B64" s="303">
        <f>'将来負担比率（分子）の構造'!I$43</f>
        <v>6671</v>
      </c>
      <c r="C64" s="303"/>
      <c r="D64" s="303"/>
      <c r="E64" s="303">
        <f>'将来負担比率（分子）の構造'!J$43</f>
        <v>6798</v>
      </c>
      <c r="F64" s="303"/>
      <c r="G64" s="303"/>
      <c r="H64" s="303">
        <f>'将来負担比率（分子）の構造'!K$43</f>
        <v>6600</v>
      </c>
      <c r="I64" s="303"/>
      <c r="J64" s="303"/>
      <c r="K64" s="303">
        <f>'将来負担比率（分子）の構造'!L$43</f>
        <v>6511</v>
      </c>
      <c r="L64" s="303"/>
      <c r="M64" s="303"/>
      <c r="N64" s="303">
        <f>'将来負担比率（分子）の構造'!M$43</f>
        <v>6133</v>
      </c>
      <c r="O64" s="303"/>
      <c r="P64" s="303"/>
    </row>
    <row r="65" spans="1:16" x14ac:dyDescent="0.15">
      <c r="A65" s="303" t="s">
        <v>68</v>
      </c>
      <c r="B65" s="303">
        <f>'将来負担比率（分子）の構造'!I$42</f>
        <v>190</v>
      </c>
      <c r="C65" s="303"/>
      <c r="D65" s="303"/>
      <c r="E65" s="303">
        <f>'将来負担比率（分子）の構造'!J$42</f>
        <v>142</v>
      </c>
      <c r="F65" s="303"/>
      <c r="G65" s="303"/>
      <c r="H65" s="303">
        <f>'将来負担比率（分子）の構造'!K$42</f>
        <v>92</v>
      </c>
      <c r="I65" s="303"/>
      <c r="J65" s="303"/>
      <c r="K65" s="303">
        <f>'将来負担比率（分子）の構造'!L$42</f>
        <v>34</v>
      </c>
      <c r="L65" s="303"/>
      <c r="M65" s="303"/>
      <c r="N65" s="303">
        <f>'将来負担比率（分子）の構造'!M$42</f>
        <v>8</v>
      </c>
      <c r="O65" s="303"/>
      <c r="P65" s="303"/>
    </row>
    <row r="66" spans="1:16" x14ac:dyDescent="0.15">
      <c r="A66" s="303" t="s">
        <v>61</v>
      </c>
      <c r="B66" s="303">
        <f>'将来負担比率（分子）の構造'!I$41</f>
        <v>20065</v>
      </c>
      <c r="C66" s="303"/>
      <c r="D66" s="303"/>
      <c r="E66" s="303">
        <f>'将来負担比率（分子）の構造'!J$41</f>
        <v>21494</v>
      </c>
      <c r="F66" s="303"/>
      <c r="G66" s="303"/>
      <c r="H66" s="303">
        <f>'将来負担比率（分子）の構造'!K$41</f>
        <v>23317</v>
      </c>
      <c r="I66" s="303"/>
      <c r="J66" s="303"/>
      <c r="K66" s="303">
        <f>'将来負担比率（分子）の構造'!L$41</f>
        <v>24191</v>
      </c>
      <c r="L66" s="303"/>
      <c r="M66" s="303"/>
      <c r="N66" s="303">
        <f>'将来負担比率（分子）の構造'!M$41</f>
        <v>23298</v>
      </c>
      <c r="O66" s="303"/>
      <c r="P66" s="303"/>
    </row>
    <row r="67" spans="1:16" x14ac:dyDescent="0.15">
      <c r="A67" s="303" t="s">
        <v>96</v>
      </c>
      <c r="B67" s="303" t="e">
        <f>NA()</f>
        <v>#N/A</v>
      </c>
      <c r="C67" s="303">
        <f>IF(ISNUMBER('将来負担比率（分子）の構造'!I$53),IF('将来負担比率（分子）の構造'!I$53&lt;0,0,'将来負担比率（分子）の構造'!I$53),NA())</f>
        <v>4421</v>
      </c>
      <c r="D67" s="303" t="e">
        <f>NA()</f>
        <v>#N/A</v>
      </c>
      <c r="E67" s="303" t="e">
        <f>NA()</f>
        <v>#N/A</v>
      </c>
      <c r="F67" s="303">
        <f>IF(ISNUMBER('将来負担比率（分子）の構造'!J$53),IF('将来負担比率（分子）の構造'!J$53&lt;0,0,'将来負担比率（分子）の構造'!J$53),NA())</f>
        <v>5745</v>
      </c>
      <c r="G67" s="303" t="e">
        <f>NA()</f>
        <v>#N/A</v>
      </c>
      <c r="H67" s="303" t="e">
        <f>NA()</f>
        <v>#N/A</v>
      </c>
      <c r="I67" s="303">
        <f>IF(ISNUMBER('将来負担比率（分子）の構造'!K$53),IF('将来負担比率（分子）の構造'!K$53&lt;0,0,'将来負担比率（分子）の構造'!K$53),NA())</f>
        <v>8336</v>
      </c>
      <c r="J67" s="303" t="e">
        <f>NA()</f>
        <v>#N/A</v>
      </c>
      <c r="K67" s="303" t="e">
        <f>NA()</f>
        <v>#N/A</v>
      </c>
      <c r="L67" s="303">
        <f>IF(ISNUMBER('将来負担比率（分子）の構造'!L$53),IF('将来負担比率（分子）の構造'!L$53&lt;0,0,'将来負担比率（分子）の構造'!L$53),NA())</f>
        <v>6442</v>
      </c>
      <c r="M67" s="303" t="e">
        <f>NA()</f>
        <v>#N/A</v>
      </c>
      <c r="N67" s="303" t="e">
        <f>NA()</f>
        <v>#N/A</v>
      </c>
      <c r="O67" s="303">
        <f>IF(ISNUMBER('将来負担比率（分子）の構造'!M$53),IF('将来負担比率（分子）の構造'!M$53&lt;0,0,'将来負担比率（分子）の構造'!M$53),NA())</f>
        <v>4979</v>
      </c>
      <c r="P67" s="303" t="e">
        <f>NA()</f>
        <v>#N/A</v>
      </c>
    </row>
    <row r="70" spans="1:16" x14ac:dyDescent="0.15">
      <c r="A70" s="306" t="s">
        <v>124</v>
      </c>
      <c r="B70" s="306"/>
      <c r="C70" s="306"/>
      <c r="D70" s="306"/>
      <c r="E70" s="306"/>
      <c r="F70" s="306"/>
    </row>
    <row r="71" spans="1:16" x14ac:dyDescent="0.15">
      <c r="A71" s="305"/>
      <c r="B71" s="305" t="str">
        <f>基金残高に係る経年分析!F54</f>
        <v>H28</v>
      </c>
      <c r="C71" s="305" t="str">
        <f>基金残高に係る経年分析!G54</f>
        <v>H29</v>
      </c>
      <c r="D71" s="305" t="str">
        <f>基金残高に係る経年分析!H54</f>
        <v>H30</v>
      </c>
    </row>
    <row r="72" spans="1:16" x14ac:dyDescent="0.15">
      <c r="A72" s="305" t="s">
        <v>125</v>
      </c>
      <c r="B72" s="307">
        <f>基金残高に係る経年分析!F55</f>
        <v>3146</v>
      </c>
      <c r="C72" s="307">
        <f>基金残高に係る経年分析!G55</f>
        <v>2893</v>
      </c>
      <c r="D72" s="307">
        <f>基金残高に係る経年分析!H55</f>
        <v>2164</v>
      </c>
    </row>
    <row r="73" spans="1:16" x14ac:dyDescent="0.15">
      <c r="A73" s="305" t="s">
        <v>126</v>
      </c>
      <c r="B73" s="307">
        <f>基金残高に係る経年分析!F56</f>
        <v>555</v>
      </c>
      <c r="C73" s="307">
        <f>基金残高に係る経年分析!G56</f>
        <v>891</v>
      </c>
      <c r="D73" s="307">
        <f>基金残高に係る経年分析!H56</f>
        <v>892</v>
      </c>
    </row>
    <row r="74" spans="1:16" x14ac:dyDescent="0.15">
      <c r="A74" s="305" t="s">
        <v>128</v>
      </c>
      <c r="B74" s="307">
        <f>基金残高に係る経年分析!F57</f>
        <v>1542</v>
      </c>
      <c r="C74" s="307">
        <f>基金残高に係る経年分析!G57</f>
        <v>893</v>
      </c>
      <c r="D74" s="307">
        <f>基金残高に係る経年分析!H57</f>
        <v>1861</v>
      </c>
    </row>
  </sheetData>
  <sheetProtection algorithmName="SHA-512" hashValue="Pf5bLIJWEa6VU23NigfG0S23mluXCjXcHy/uiNe2ZG/HrIfsqAeEz4E2P90PmRvlRZlkHJOUoYmesXqZid+/dg==" saltValue="FnPOiurCXv9yfrvsGocZJg==" spinCount="100000" sheet="1" objects="1" scenarios="1"/>
  <phoneticPr fontId="5"/>
  <pageMargins left="0.78700000000000003" right="0.78700000000000003" top="0.98400000000000021" bottom="0.9840000000000002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1" t="s">
        <v>75</v>
      </c>
      <c r="DI1" s="592"/>
      <c r="DJ1" s="592"/>
      <c r="DK1" s="592"/>
      <c r="DL1" s="592"/>
      <c r="DM1" s="592"/>
      <c r="DN1" s="593"/>
      <c r="DO1" s="1"/>
      <c r="DP1" s="591" t="s">
        <v>208</v>
      </c>
      <c r="DQ1" s="592"/>
      <c r="DR1" s="592"/>
      <c r="DS1" s="592"/>
      <c r="DT1" s="592"/>
      <c r="DU1" s="592"/>
      <c r="DV1" s="592"/>
      <c r="DW1" s="592"/>
      <c r="DX1" s="592"/>
      <c r="DY1" s="592"/>
      <c r="DZ1" s="592"/>
      <c r="EA1" s="592"/>
      <c r="EB1" s="592"/>
      <c r="EC1" s="593"/>
      <c r="ED1" s="2"/>
      <c r="EE1" s="2"/>
      <c r="EF1" s="2"/>
      <c r="EG1" s="2"/>
      <c r="EH1" s="2"/>
      <c r="EI1" s="2"/>
      <c r="EJ1" s="2"/>
      <c r="EK1" s="2"/>
      <c r="EL1" s="2"/>
      <c r="EM1" s="2"/>
    </row>
    <row r="2" spans="2:143" ht="22.5" customHeight="1" x14ac:dyDescent="0.15">
      <c r="B2" s="43" t="s">
        <v>303</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84" t="s">
        <v>115</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4" t="s">
        <v>304</v>
      </c>
      <c r="AQ3" s="385"/>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434"/>
      <c r="CD3" s="384" t="s">
        <v>305</v>
      </c>
      <c r="CE3" s="385"/>
      <c r="CF3" s="385"/>
      <c r="CG3" s="385"/>
      <c r="CH3" s="385"/>
      <c r="CI3" s="385"/>
      <c r="CJ3" s="385"/>
      <c r="CK3" s="385"/>
      <c r="CL3" s="385"/>
      <c r="CM3" s="385"/>
      <c r="CN3" s="385"/>
      <c r="CO3" s="385"/>
      <c r="CP3" s="385"/>
      <c r="CQ3" s="385"/>
      <c r="CR3" s="385"/>
      <c r="CS3" s="385"/>
      <c r="CT3" s="385"/>
      <c r="CU3" s="385"/>
      <c r="CV3" s="385"/>
      <c r="CW3" s="385"/>
      <c r="CX3" s="385"/>
      <c r="CY3" s="385"/>
      <c r="CZ3" s="385"/>
      <c r="DA3" s="385"/>
      <c r="DB3" s="385"/>
      <c r="DC3" s="385"/>
      <c r="DD3" s="385"/>
      <c r="DE3" s="385"/>
      <c r="DF3" s="385"/>
      <c r="DG3" s="385"/>
      <c r="DH3" s="385"/>
      <c r="DI3" s="385"/>
      <c r="DJ3" s="385"/>
      <c r="DK3" s="385"/>
      <c r="DL3" s="385"/>
      <c r="DM3" s="385"/>
      <c r="DN3" s="385"/>
      <c r="DO3" s="385"/>
      <c r="DP3" s="385"/>
      <c r="DQ3" s="385"/>
      <c r="DR3" s="385"/>
      <c r="DS3" s="385"/>
      <c r="DT3" s="385"/>
      <c r="DU3" s="385"/>
      <c r="DV3" s="385"/>
      <c r="DW3" s="385"/>
      <c r="DX3" s="385"/>
      <c r="DY3" s="385"/>
      <c r="DZ3" s="385"/>
      <c r="EA3" s="385"/>
      <c r="EB3" s="385"/>
      <c r="EC3" s="434"/>
    </row>
    <row r="4" spans="2:143" ht="11.25" customHeight="1" x14ac:dyDescent="0.15">
      <c r="B4" s="384" t="s">
        <v>9</v>
      </c>
      <c r="C4" s="385"/>
      <c r="D4" s="385"/>
      <c r="E4" s="385"/>
      <c r="F4" s="385"/>
      <c r="G4" s="385"/>
      <c r="H4" s="385"/>
      <c r="I4" s="385"/>
      <c r="J4" s="385"/>
      <c r="K4" s="385"/>
      <c r="L4" s="385"/>
      <c r="M4" s="385"/>
      <c r="N4" s="385"/>
      <c r="O4" s="385"/>
      <c r="P4" s="385"/>
      <c r="Q4" s="434"/>
      <c r="R4" s="384" t="s">
        <v>308</v>
      </c>
      <c r="S4" s="385"/>
      <c r="T4" s="385"/>
      <c r="U4" s="385"/>
      <c r="V4" s="385"/>
      <c r="W4" s="385"/>
      <c r="X4" s="385"/>
      <c r="Y4" s="434"/>
      <c r="Z4" s="384" t="s">
        <v>311</v>
      </c>
      <c r="AA4" s="385"/>
      <c r="AB4" s="385"/>
      <c r="AC4" s="434"/>
      <c r="AD4" s="384" t="s">
        <v>254</v>
      </c>
      <c r="AE4" s="385"/>
      <c r="AF4" s="385"/>
      <c r="AG4" s="385"/>
      <c r="AH4" s="385"/>
      <c r="AI4" s="385"/>
      <c r="AJ4" s="385"/>
      <c r="AK4" s="434"/>
      <c r="AL4" s="384" t="s">
        <v>311</v>
      </c>
      <c r="AM4" s="385"/>
      <c r="AN4" s="385"/>
      <c r="AO4" s="434"/>
      <c r="AP4" s="594" t="s">
        <v>314</v>
      </c>
      <c r="AQ4" s="594"/>
      <c r="AR4" s="594"/>
      <c r="AS4" s="594"/>
      <c r="AT4" s="594"/>
      <c r="AU4" s="594"/>
      <c r="AV4" s="594"/>
      <c r="AW4" s="594"/>
      <c r="AX4" s="594"/>
      <c r="AY4" s="594"/>
      <c r="AZ4" s="594"/>
      <c r="BA4" s="594"/>
      <c r="BB4" s="594"/>
      <c r="BC4" s="594"/>
      <c r="BD4" s="594"/>
      <c r="BE4" s="594"/>
      <c r="BF4" s="594"/>
      <c r="BG4" s="594" t="s">
        <v>292</v>
      </c>
      <c r="BH4" s="594"/>
      <c r="BI4" s="594"/>
      <c r="BJ4" s="594"/>
      <c r="BK4" s="594"/>
      <c r="BL4" s="594"/>
      <c r="BM4" s="594"/>
      <c r="BN4" s="594"/>
      <c r="BO4" s="594" t="s">
        <v>311</v>
      </c>
      <c r="BP4" s="594"/>
      <c r="BQ4" s="594"/>
      <c r="BR4" s="594"/>
      <c r="BS4" s="594" t="s">
        <v>315</v>
      </c>
      <c r="BT4" s="594"/>
      <c r="BU4" s="594"/>
      <c r="BV4" s="594"/>
      <c r="BW4" s="594"/>
      <c r="BX4" s="594"/>
      <c r="BY4" s="594"/>
      <c r="BZ4" s="594"/>
      <c r="CA4" s="594"/>
      <c r="CB4" s="594"/>
      <c r="CD4" s="384" t="s">
        <v>143</v>
      </c>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385"/>
      <c r="EB4" s="385"/>
      <c r="EC4" s="434"/>
    </row>
    <row r="5" spans="2:143" s="8" customFormat="1" ht="11.25" customHeight="1" x14ac:dyDescent="0.15">
      <c r="B5" s="595" t="s">
        <v>310</v>
      </c>
      <c r="C5" s="596"/>
      <c r="D5" s="596"/>
      <c r="E5" s="596"/>
      <c r="F5" s="596"/>
      <c r="G5" s="596"/>
      <c r="H5" s="596"/>
      <c r="I5" s="596"/>
      <c r="J5" s="596"/>
      <c r="K5" s="596"/>
      <c r="L5" s="596"/>
      <c r="M5" s="596"/>
      <c r="N5" s="596"/>
      <c r="O5" s="596"/>
      <c r="P5" s="596"/>
      <c r="Q5" s="597"/>
      <c r="R5" s="598">
        <v>8215846</v>
      </c>
      <c r="S5" s="599"/>
      <c r="T5" s="599"/>
      <c r="U5" s="599"/>
      <c r="V5" s="599"/>
      <c r="W5" s="599"/>
      <c r="X5" s="599"/>
      <c r="Y5" s="600"/>
      <c r="Z5" s="601">
        <v>41.5</v>
      </c>
      <c r="AA5" s="601"/>
      <c r="AB5" s="601"/>
      <c r="AC5" s="601"/>
      <c r="AD5" s="602">
        <v>7820578</v>
      </c>
      <c r="AE5" s="602"/>
      <c r="AF5" s="602"/>
      <c r="AG5" s="602"/>
      <c r="AH5" s="602"/>
      <c r="AI5" s="602"/>
      <c r="AJ5" s="602"/>
      <c r="AK5" s="602"/>
      <c r="AL5" s="603">
        <v>68.599999999999994</v>
      </c>
      <c r="AM5" s="604"/>
      <c r="AN5" s="604"/>
      <c r="AO5" s="605"/>
      <c r="AP5" s="595" t="s">
        <v>316</v>
      </c>
      <c r="AQ5" s="596"/>
      <c r="AR5" s="596"/>
      <c r="AS5" s="596"/>
      <c r="AT5" s="596"/>
      <c r="AU5" s="596"/>
      <c r="AV5" s="596"/>
      <c r="AW5" s="596"/>
      <c r="AX5" s="596"/>
      <c r="AY5" s="596"/>
      <c r="AZ5" s="596"/>
      <c r="BA5" s="596"/>
      <c r="BB5" s="596"/>
      <c r="BC5" s="596"/>
      <c r="BD5" s="596"/>
      <c r="BE5" s="596"/>
      <c r="BF5" s="597"/>
      <c r="BG5" s="606">
        <v>7820578</v>
      </c>
      <c r="BH5" s="390"/>
      <c r="BI5" s="390"/>
      <c r="BJ5" s="390"/>
      <c r="BK5" s="390"/>
      <c r="BL5" s="390"/>
      <c r="BM5" s="390"/>
      <c r="BN5" s="607"/>
      <c r="BO5" s="608">
        <v>95.2</v>
      </c>
      <c r="BP5" s="608"/>
      <c r="BQ5" s="608"/>
      <c r="BR5" s="608"/>
      <c r="BS5" s="609" t="s">
        <v>201</v>
      </c>
      <c r="BT5" s="609"/>
      <c r="BU5" s="609"/>
      <c r="BV5" s="609"/>
      <c r="BW5" s="609"/>
      <c r="BX5" s="609"/>
      <c r="BY5" s="609"/>
      <c r="BZ5" s="609"/>
      <c r="CA5" s="609"/>
      <c r="CB5" s="610"/>
      <c r="CD5" s="384" t="s">
        <v>314</v>
      </c>
      <c r="CE5" s="385"/>
      <c r="CF5" s="385"/>
      <c r="CG5" s="385"/>
      <c r="CH5" s="385"/>
      <c r="CI5" s="385"/>
      <c r="CJ5" s="385"/>
      <c r="CK5" s="385"/>
      <c r="CL5" s="385"/>
      <c r="CM5" s="385"/>
      <c r="CN5" s="385"/>
      <c r="CO5" s="385"/>
      <c r="CP5" s="385"/>
      <c r="CQ5" s="434"/>
      <c r="CR5" s="384" t="s">
        <v>319</v>
      </c>
      <c r="CS5" s="385"/>
      <c r="CT5" s="385"/>
      <c r="CU5" s="385"/>
      <c r="CV5" s="385"/>
      <c r="CW5" s="385"/>
      <c r="CX5" s="385"/>
      <c r="CY5" s="434"/>
      <c r="CZ5" s="384" t="s">
        <v>311</v>
      </c>
      <c r="DA5" s="385"/>
      <c r="DB5" s="385"/>
      <c r="DC5" s="434"/>
      <c r="DD5" s="384" t="s">
        <v>320</v>
      </c>
      <c r="DE5" s="385"/>
      <c r="DF5" s="385"/>
      <c r="DG5" s="385"/>
      <c r="DH5" s="385"/>
      <c r="DI5" s="385"/>
      <c r="DJ5" s="385"/>
      <c r="DK5" s="385"/>
      <c r="DL5" s="385"/>
      <c r="DM5" s="385"/>
      <c r="DN5" s="385"/>
      <c r="DO5" s="385"/>
      <c r="DP5" s="434"/>
      <c r="DQ5" s="384" t="s">
        <v>322</v>
      </c>
      <c r="DR5" s="385"/>
      <c r="DS5" s="385"/>
      <c r="DT5" s="385"/>
      <c r="DU5" s="385"/>
      <c r="DV5" s="385"/>
      <c r="DW5" s="385"/>
      <c r="DX5" s="385"/>
      <c r="DY5" s="385"/>
      <c r="DZ5" s="385"/>
      <c r="EA5" s="385"/>
      <c r="EB5" s="385"/>
      <c r="EC5" s="434"/>
    </row>
    <row r="6" spans="2:143" ht="11.25" customHeight="1" x14ac:dyDescent="0.15">
      <c r="B6" s="613" t="s">
        <v>323</v>
      </c>
      <c r="C6" s="614"/>
      <c r="D6" s="614"/>
      <c r="E6" s="614"/>
      <c r="F6" s="614"/>
      <c r="G6" s="614"/>
      <c r="H6" s="614"/>
      <c r="I6" s="614"/>
      <c r="J6" s="614"/>
      <c r="K6" s="614"/>
      <c r="L6" s="614"/>
      <c r="M6" s="614"/>
      <c r="N6" s="614"/>
      <c r="O6" s="614"/>
      <c r="P6" s="614"/>
      <c r="Q6" s="615"/>
      <c r="R6" s="606">
        <v>256056</v>
      </c>
      <c r="S6" s="390"/>
      <c r="T6" s="390"/>
      <c r="U6" s="390"/>
      <c r="V6" s="390"/>
      <c r="W6" s="390"/>
      <c r="X6" s="390"/>
      <c r="Y6" s="607"/>
      <c r="Z6" s="608">
        <v>1.3</v>
      </c>
      <c r="AA6" s="608"/>
      <c r="AB6" s="608"/>
      <c r="AC6" s="608"/>
      <c r="AD6" s="609">
        <v>256056</v>
      </c>
      <c r="AE6" s="609"/>
      <c r="AF6" s="609"/>
      <c r="AG6" s="609"/>
      <c r="AH6" s="609"/>
      <c r="AI6" s="609"/>
      <c r="AJ6" s="609"/>
      <c r="AK6" s="609"/>
      <c r="AL6" s="616">
        <v>2.2000000000000002</v>
      </c>
      <c r="AM6" s="396"/>
      <c r="AN6" s="396"/>
      <c r="AO6" s="617"/>
      <c r="AP6" s="613" t="s">
        <v>105</v>
      </c>
      <c r="AQ6" s="614"/>
      <c r="AR6" s="614"/>
      <c r="AS6" s="614"/>
      <c r="AT6" s="614"/>
      <c r="AU6" s="614"/>
      <c r="AV6" s="614"/>
      <c r="AW6" s="614"/>
      <c r="AX6" s="614"/>
      <c r="AY6" s="614"/>
      <c r="AZ6" s="614"/>
      <c r="BA6" s="614"/>
      <c r="BB6" s="614"/>
      <c r="BC6" s="614"/>
      <c r="BD6" s="614"/>
      <c r="BE6" s="614"/>
      <c r="BF6" s="615"/>
      <c r="BG6" s="606">
        <v>7820578</v>
      </c>
      <c r="BH6" s="390"/>
      <c r="BI6" s="390"/>
      <c r="BJ6" s="390"/>
      <c r="BK6" s="390"/>
      <c r="BL6" s="390"/>
      <c r="BM6" s="390"/>
      <c r="BN6" s="607"/>
      <c r="BO6" s="608">
        <v>95.2</v>
      </c>
      <c r="BP6" s="608"/>
      <c r="BQ6" s="608"/>
      <c r="BR6" s="608"/>
      <c r="BS6" s="609" t="s">
        <v>201</v>
      </c>
      <c r="BT6" s="609"/>
      <c r="BU6" s="609"/>
      <c r="BV6" s="609"/>
      <c r="BW6" s="609"/>
      <c r="BX6" s="609"/>
      <c r="BY6" s="609"/>
      <c r="BZ6" s="609"/>
      <c r="CA6" s="609"/>
      <c r="CB6" s="610"/>
      <c r="CD6" s="595" t="s">
        <v>324</v>
      </c>
      <c r="CE6" s="596"/>
      <c r="CF6" s="596"/>
      <c r="CG6" s="596"/>
      <c r="CH6" s="596"/>
      <c r="CI6" s="596"/>
      <c r="CJ6" s="596"/>
      <c r="CK6" s="596"/>
      <c r="CL6" s="596"/>
      <c r="CM6" s="596"/>
      <c r="CN6" s="596"/>
      <c r="CO6" s="596"/>
      <c r="CP6" s="596"/>
      <c r="CQ6" s="597"/>
      <c r="CR6" s="606">
        <v>166010</v>
      </c>
      <c r="CS6" s="390"/>
      <c r="CT6" s="390"/>
      <c r="CU6" s="390"/>
      <c r="CV6" s="390"/>
      <c r="CW6" s="390"/>
      <c r="CX6" s="390"/>
      <c r="CY6" s="607"/>
      <c r="CZ6" s="603">
        <v>0.9</v>
      </c>
      <c r="DA6" s="604"/>
      <c r="DB6" s="604"/>
      <c r="DC6" s="618"/>
      <c r="DD6" s="611" t="s">
        <v>201</v>
      </c>
      <c r="DE6" s="390"/>
      <c r="DF6" s="390"/>
      <c r="DG6" s="390"/>
      <c r="DH6" s="390"/>
      <c r="DI6" s="390"/>
      <c r="DJ6" s="390"/>
      <c r="DK6" s="390"/>
      <c r="DL6" s="390"/>
      <c r="DM6" s="390"/>
      <c r="DN6" s="390"/>
      <c r="DO6" s="390"/>
      <c r="DP6" s="607"/>
      <c r="DQ6" s="611">
        <v>165906</v>
      </c>
      <c r="DR6" s="390"/>
      <c r="DS6" s="390"/>
      <c r="DT6" s="390"/>
      <c r="DU6" s="390"/>
      <c r="DV6" s="390"/>
      <c r="DW6" s="390"/>
      <c r="DX6" s="390"/>
      <c r="DY6" s="390"/>
      <c r="DZ6" s="390"/>
      <c r="EA6" s="390"/>
      <c r="EB6" s="390"/>
      <c r="EC6" s="612"/>
    </row>
    <row r="7" spans="2:143" ht="11.25" customHeight="1" x14ac:dyDescent="0.15">
      <c r="B7" s="613" t="s">
        <v>44</v>
      </c>
      <c r="C7" s="614"/>
      <c r="D7" s="614"/>
      <c r="E7" s="614"/>
      <c r="F7" s="614"/>
      <c r="G7" s="614"/>
      <c r="H7" s="614"/>
      <c r="I7" s="614"/>
      <c r="J7" s="614"/>
      <c r="K7" s="614"/>
      <c r="L7" s="614"/>
      <c r="M7" s="614"/>
      <c r="N7" s="614"/>
      <c r="O7" s="614"/>
      <c r="P7" s="614"/>
      <c r="Q7" s="615"/>
      <c r="R7" s="606">
        <v>10706</v>
      </c>
      <c r="S7" s="390"/>
      <c r="T7" s="390"/>
      <c r="U7" s="390"/>
      <c r="V7" s="390"/>
      <c r="W7" s="390"/>
      <c r="X7" s="390"/>
      <c r="Y7" s="607"/>
      <c r="Z7" s="608">
        <v>0.1</v>
      </c>
      <c r="AA7" s="608"/>
      <c r="AB7" s="608"/>
      <c r="AC7" s="608"/>
      <c r="AD7" s="609">
        <v>10706</v>
      </c>
      <c r="AE7" s="609"/>
      <c r="AF7" s="609"/>
      <c r="AG7" s="609"/>
      <c r="AH7" s="609"/>
      <c r="AI7" s="609"/>
      <c r="AJ7" s="609"/>
      <c r="AK7" s="609"/>
      <c r="AL7" s="616">
        <v>0.1</v>
      </c>
      <c r="AM7" s="396"/>
      <c r="AN7" s="396"/>
      <c r="AO7" s="617"/>
      <c r="AP7" s="613" t="s">
        <v>325</v>
      </c>
      <c r="AQ7" s="614"/>
      <c r="AR7" s="614"/>
      <c r="AS7" s="614"/>
      <c r="AT7" s="614"/>
      <c r="AU7" s="614"/>
      <c r="AV7" s="614"/>
      <c r="AW7" s="614"/>
      <c r="AX7" s="614"/>
      <c r="AY7" s="614"/>
      <c r="AZ7" s="614"/>
      <c r="BA7" s="614"/>
      <c r="BB7" s="614"/>
      <c r="BC7" s="614"/>
      <c r="BD7" s="614"/>
      <c r="BE7" s="614"/>
      <c r="BF7" s="615"/>
      <c r="BG7" s="606">
        <v>3979647</v>
      </c>
      <c r="BH7" s="390"/>
      <c r="BI7" s="390"/>
      <c r="BJ7" s="390"/>
      <c r="BK7" s="390"/>
      <c r="BL7" s="390"/>
      <c r="BM7" s="390"/>
      <c r="BN7" s="607"/>
      <c r="BO7" s="608">
        <v>48.4</v>
      </c>
      <c r="BP7" s="608"/>
      <c r="BQ7" s="608"/>
      <c r="BR7" s="608"/>
      <c r="BS7" s="609" t="s">
        <v>201</v>
      </c>
      <c r="BT7" s="609"/>
      <c r="BU7" s="609"/>
      <c r="BV7" s="609"/>
      <c r="BW7" s="609"/>
      <c r="BX7" s="609"/>
      <c r="BY7" s="609"/>
      <c r="BZ7" s="609"/>
      <c r="CA7" s="609"/>
      <c r="CB7" s="610"/>
      <c r="CD7" s="613" t="s">
        <v>327</v>
      </c>
      <c r="CE7" s="614"/>
      <c r="CF7" s="614"/>
      <c r="CG7" s="614"/>
      <c r="CH7" s="614"/>
      <c r="CI7" s="614"/>
      <c r="CJ7" s="614"/>
      <c r="CK7" s="614"/>
      <c r="CL7" s="614"/>
      <c r="CM7" s="614"/>
      <c r="CN7" s="614"/>
      <c r="CO7" s="614"/>
      <c r="CP7" s="614"/>
      <c r="CQ7" s="615"/>
      <c r="CR7" s="606">
        <v>3826060</v>
      </c>
      <c r="CS7" s="390"/>
      <c r="CT7" s="390"/>
      <c r="CU7" s="390"/>
      <c r="CV7" s="390"/>
      <c r="CW7" s="390"/>
      <c r="CX7" s="390"/>
      <c r="CY7" s="607"/>
      <c r="CZ7" s="608">
        <v>19.899999999999999</v>
      </c>
      <c r="DA7" s="608"/>
      <c r="DB7" s="608"/>
      <c r="DC7" s="608"/>
      <c r="DD7" s="611">
        <v>39120</v>
      </c>
      <c r="DE7" s="390"/>
      <c r="DF7" s="390"/>
      <c r="DG7" s="390"/>
      <c r="DH7" s="390"/>
      <c r="DI7" s="390"/>
      <c r="DJ7" s="390"/>
      <c r="DK7" s="390"/>
      <c r="DL7" s="390"/>
      <c r="DM7" s="390"/>
      <c r="DN7" s="390"/>
      <c r="DO7" s="390"/>
      <c r="DP7" s="607"/>
      <c r="DQ7" s="611">
        <v>2553245</v>
      </c>
      <c r="DR7" s="390"/>
      <c r="DS7" s="390"/>
      <c r="DT7" s="390"/>
      <c r="DU7" s="390"/>
      <c r="DV7" s="390"/>
      <c r="DW7" s="390"/>
      <c r="DX7" s="390"/>
      <c r="DY7" s="390"/>
      <c r="DZ7" s="390"/>
      <c r="EA7" s="390"/>
      <c r="EB7" s="390"/>
      <c r="EC7" s="612"/>
    </row>
    <row r="8" spans="2:143" ht="11.25" customHeight="1" x14ac:dyDescent="0.15">
      <c r="B8" s="613" t="s">
        <v>222</v>
      </c>
      <c r="C8" s="614"/>
      <c r="D8" s="614"/>
      <c r="E8" s="614"/>
      <c r="F8" s="614"/>
      <c r="G8" s="614"/>
      <c r="H8" s="614"/>
      <c r="I8" s="614"/>
      <c r="J8" s="614"/>
      <c r="K8" s="614"/>
      <c r="L8" s="614"/>
      <c r="M8" s="614"/>
      <c r="N8" s="614"/>
      <c r="O8" s="614"/>
      <c r="P8" s="614"/>
      <c r="Q8" s="615"/>
      <c r="R8" s="606">
        <v>24537</v>
      </c>
      <c r="S8" s="390"/>
      <c r="T8" s="390"/>
      <c r="U8" s="390"/>
      <c r="V8" s="390"/>
      <c r="W8" s="390"/>
      <c r="X8" s="390"/>
      <c r="Y8" s="607"/>
      <c r="Z8" s="608">
        <v>0.1</v>
      </c>
      <c r="AA8" s="608"/>
      <c r="AB8" s="608"/>
      <c r="AC8" s="608"/>
      <c r="AD8" s="609">
        <v>24537</v>
      </c>
      <c r="AE8" s="609"/>
      <c r="AF8" s="609"/>
      <c r="AG8" s="609"/>
      <c r="AH8" s="609"/>
      <c r="AI8" s="609"/>
      <c r="AJ8" s="609"/>
      <c r="AK8" s="609"/>
      <c r="AL8" s="616">
        <v>0.2</v>
      </c>
      <c r="AM8" s="396"/>
      <c r="AN8" s="396"/>
      <c r="AO8" s="617"/>
      <c r="AP8" s="613" t="s">
        <v>107</v>
      </c>
      <c r="AQ8" s="614"/>
      <c r="AR8" s="614"/>
      <c r="AS8" s="614"/>
      <c r="AT8" s="614"/>
      <c r="AU8" s="614"/>
      <c r="AV8" s="614"/>
      <c r="AW8" s="614"/>
      <c r="AX8" s="614"/>
      <c r="AY8" s="614"/>
      <c r="AZ8" s="614"/>
      <c r="BA8" s="614"/>
      <c r="BB8" s="614"/>
      <c r="BC8" s="614"/>
      <c r="BD8" s="614"/>
      <c r="BE8" s="614"/>
      <c r="BF8" s="615"/>
      <c r="BG8" s="606">
        <v>91906</v>
      </c>
      <c r="BH8" s="390"/>
      <c r="BI8" s="390"/>
      <c r="BJ8" s="390"/>
      <c r="BK8" s="390"/>
      <c r="BL8" s="390"/>
      <c r="BM8" s="390"/>
      <c r="BN8" s="607"/>
      <c r="BO8" s="608">
        <v>1.1000000000000001</v>
      </c>
      <c r="BP8" s="608"/>
      <c r="BQ8" s="608"/>
      <c r="BR8" s="608"/>
      <c r="BS8" s="611" t="s">
        <v>201</v>
      </c>
      <c r="BT8" s="390"/>
      <c r="BU8" s="390"/>
      <c r="BV8" s="390"/>
      <c r="BW8" s="390"/>
      <c r="BX8" s="390"/>
      <c r="BY8" s="390"/>
      <c r="BZ8" s="390"/>
      <c r="CA8" s="390"/>
      <c r="CB8" s="612"/>
      <c r="CD8" s="613" t="s">
        <v>329</v>
      </c>
      <c r="CE8" s="614"/>
      <c r="CF8" s="614"/>
      <c r="CG8" s="614"/>
      <c r="CH8" s="614"/>
      <c r="CI8" s="614"/>
      <c r="CJ8" s="614"/>
      <c r="CK8" s="614"/>
      <c r="CL8" s="614"/>
      <c r="CM8" s="614"/>
      <c r="CN8" s="614"/>
      <c r="CO8" s="614"/>
      <c r="CP8" s="614"/>
      <c r="CQ8" s="615"/>
      <c r="CR8" s="606">
        <v>6116055</v>
      </c>
      <c r="CS8" s="390"/>
      <c r="CT8" s="390"/>
      <c r="CU8" s="390"/>
      <c r="CV8" s="390"/>
      <c r="CW8" s="390"/>
      <c r="CX8" s="390"/>
      <c r="CY8" s="607"/>
      <c r="CZ8" s="608">
        <v>31.8</v>
      </c>
      <c r="DA8" s="608"/>
      <c r="DB8" s="608"/>
      <c r="DC8" s="608"/>
      <c r="DD8" s="611">
        <v>33279</v>
      </c>
      <c r="DE8" s="390"/>
      <c r="DF8" s="390"/>
      <c r="DG8" s="390"/>
      <c r="DH8" s="390"/>
      <c r="DI8" s="390"/>
      <c r="DJ8" s="390"/>
      <c r="DK8" s="390"/>
      <c r="DL8" s="390"/>
      <c r="DM8" s="390"/>
      <c r="DN8" s="390"/>
      <c r="DO8" s="390"/>
      <c r="DP8" s="607"/>
      <c r="DQ8" s="611">
        <v>3048029</v>
      </c>
      <c r="DR8" s="390"/>
      <c r="DS8" s="390"/>
      <c r="DT8" s="390"/>
      <c r="DU8" s="390"/>
      <c r="DV8" s="390"/>
      <c r="DW8" s="390"/>
      <c r="DX8" s="390"/>
      <c r="DY8" s="390"/>
      <c r="DZ8" s="390"/>
      <c r="EA8" s="390"/>
      <c r="EB8" s="390"/>
      <c r="EC8" s="612"/>
    </row>
    <row r="9" spans="2:143" ht="11.25" customHeight="1" x14ac:dyDescent="0.15">
      <c r="B9" s="613" t="s">
        <v>328</v>
      </c>
      <c r="C9" s="614"/>
      <c r="D9" s="614"/>
      <c r="E9" s="614"/>
      <c r="F9" s="614"/>
      <c r="G9" s="614"/>
      <c r="H9" s="614"/>
      <c r="I9" s="614"/>
      <c r="J9" s="614"/>
      <c r="K9" s="614"/>
      <c r="L9" s="614"/>
      <c r="M9" s="614"/>
      <c r="N9" s="614"/>
      <c r="O9" s="614"/>
      <c r="P9" s="614"/>
      <c r="Q9" s="615"/>
      <c r="R9" s="606">
        <v>21282</v>
      </c>
      <c r="S9" s="390"/>
      <c r="T9" s="390"/>
      <c r="U9" s="390"/>
      <c r="V9" s="390"/>
      <c r="W9" s="390"/>
      <c r="X9" s="390"/>
      <c r="Y9" s="607"/>
      <c r="Z9" s="608">
        <v>0.1</v>
      </c>
      <c r="AA9" s="608"/>
      <c r="AB9" s="608"/>
      <c r="AC9" s="608"/>
      <c r="AD9" s="609">
        <v>21282</v>
      </c>
      <c r="AE9" s="609"/>
      <c r="AF9" s="609"/>
      <c r="AG9" s="609"/>
      <c r="AH9" s="609"/>
      <c r="AI9" s="609"/>
      <c r="AJ9" s="609"/>
      <c r="AK9" s="609"/>
      <c r="AL9" s="616">
        <v>0.2</v>
      </c>
      <c r="AM9" s="396"/>
      <c r="AN9" s="396"/>
      <c r="AO9" s="617"/>
      <c r="AP9" s="613" t="s">
        <v>330</v>
      </c>
      <c r="AQ9" s="614"/>
      <c r="AR9" s="614"/>
      <c r="AS9" s="614"/>
      <c r="AT9" s="614"/>
      <c r="AU9" s="614"/>
      <c r="AV9" s="614"/>
      <c r="AW9" s="614"/>
      <c r="AX9" s="614"/>
      <c r="AY9" s="614"/>
      <c r="AZ9" s="614"/>
      <c r="BA9" s="614"/>
      <c r="BB9" s="614"/>
      <c r="BC9" s="614"/>
      <c r="BD9" s="614"/>
      <c r="BE9" s="614"/>
      <c r="BF9" s="615"/>
      <c r="BG9" s="606">
        <v>2810958</v>
      </c>
      <c r="BH9" s="390"/>
      <c r="BI9" s="390"/>
      <c r="BJ9" s="390"/>
      <c r="BK9" s="390"/>
      <c r="BL9" s="390"/>
      <c r="BM9" s="390"/>
      <c r="BN9" s="607"/>
      <c r="BO9" s="608">
        <v>34.200000000000003</v>
      </c>
      <c r="BP9" s="608"/>
      <c r="BQ9" s="608"/>
      <c r="BR9" s="608"/>
      <c r="BS9" s="611" t="s">
        <v>201</v>
      </c>
      <c r="BT9" s="390"/>
      <c r="BU9" s="390"/>
      <c r="BV9" s="390"/>
      <c r="BW9" s="390"/>
      <c r="BX9" s="390"/>
      <c r="BY9" s="390"/>
      <c r="BZ9" s="390"/>
      <c r="CA9" s="390"/>
      <c r="CB9" s="612"/>
      <c r="CD9" s="613" t="s">
        <v>333</v>
      </c>
      <c r="CE9" s="614"/>
      <c r="CF9" s="614"/>
      <c r="CG9" s="614"/>
      <c r="CH9" s="614"/>
      <c r="CI9" s="614"/>
      <c r="CJ9" s="614"/>
      <c r="CK9" s="614"/>
      <c r="CL9" s="614"/>
      <c r="CM9" s="614"/>
      <c r="CN9" s="614"/>
      <c r="CO9" s="614"/>
      <c r="CP9" s="614"/>
      <c r="CQ9" s="615"/>
      <c r="CR9" s="606">
        <v>1052749</v>
      </c>
      <c r="CS9" s="390"/>
      <c r="CT9" s="390"/>
      <c r="CU9" s="390"/>
      <c r="CV9" s="390"/>
      <c r="CW9" s="390"/>
      <c r="CX9" s="390"/>
      <c r="CY9" s="607"/>
      <c r="CZ9" s="608">
        <v>5.5</v>
      </c>
      <c r="DA9" s="608"/>
      <c r="DB9" s="608"/>
      <c r="DC9" s="608"/>
      <c r="DD9" s="611">
        <v>7383</v>
      </c>
      <c r="DE9" s="390"/>
      <c r="DF9" s="390"/>
      <c r="DG9" s="390"/>
      <c r="DH9" s="390"/>
      <c r="DI9" s="390"/>
      <c r="DJ9" s="390"/>
      <c r="DK9" s="390"/>
      <c r="DL9" s="390"/>
      <c r="DM9" s="390"/>
      <c r="DN9" s="390"/>
      <c r="DO9" s="390"/>
      <c r="DP9" s="607"/>
      <c r="DQ9" s="611">
        <v>983292</v>
      </c>
      <c r="DR9" s="390"/>
      <c r="DS9" s="390"/>
      <c r="DT9" s="390"/>
      <c r="DU9" s="390"/>
      <c r="DV9" s="390"/>
      <c r="DW9" s="390"/>
      <c r="DX9" s="390"/>
      <c r="DY9" s="390"/>
      <c r="DZ9" s="390"/>
      <c r="EA9" s="390"/>
      <c r="EB9" s="390"/>
      <c r="EC9" s="612"/>
    </row>
    <row r="10" spans="2:143" ht="11.25" customHeight="1" x14ac:dyDescent="0.15">
      <c r="B10" s="613" t="s">
        <v>127</v>
      </c>
      <c r="C10" s="614"/>
      <c r="D10" s="614"/>
      <c r="E10" s="614"/>
      <c r="F10" s="614"/>
      <c r="G10" s="614"/>
      <c r="H10" s="614"/>
      <c r="I10" s="614"/>
      <c r="J10" s="614"/>
      <c r="K10" s="614"/>
      <c r="L10" s="614"/>
      <c r="M10" s="614"/>
      <c r="N10" s="614"/>
      <c r="O10" s="614"/>
      <c r="P10" s="614"/>
      <c r="Q10" s="615"/>
      <c r="R10" s="606" t="s">
        <v>201</v>
      </c>
      <c r="S10" s="390"/>
      <c r="T10" s="390"/>
      <c r="U10" s="390"/>
      <c r="V10" s="390"/>
      <c r="W10" s="390"/>
      <c r="X10" s="390"/>
      <c r="Y10" s="607"/>
      <c r="Z10" s="608" t="s">
        <v>201</v>
      </c>
      <c r="AA10" s="608"/>
      <c r="AB10" s="608"/>
      <c r="AC10" s="608"/>
      <c r="AD10" s="609" t="s">
        <v>201</v>
      </c>
      <c r="AE10" s="609"/>
      <c r="AF10" s="609"/>
      <c r="AG10" s="609"/>
      <c r="AH10" s="609"/>
      <c r="AI10" s="609"/>
      <c r="AJ10" s="609"/>
      <c r="AK10" s="609"/>
      <c r="AL10" s="616" t="s">
        <v>201</v>
      </c>
      <c r="AM10" s="396"/>
      <c r="AN10" s="396"/>
      <c r="AO10" s="617"/>
      <c r="AP10" s="613" t="s">
        <v>189</v>
      </c>
      <c r="AQ10" s="614"/>
      <c r="AR10" s="614"/>
      <c r="AS10" s="614"/>
      <c r="AT10" s="614"/>
      <c r="AU10" s="614"/>
      <c r="AV10" s="614"/>
      <c r="AW10" s="614"/>
      <c r="AX10" s="614"/>
      <c r="AY10" s="614"/>
      <c r="AZ10" s="614"/>
      <c r="BA10" s="614"/>
      <c r="BB10" s="614"/>
      <c r="BC10" s="614"/>
      <c r="BD10" s="614"/>
      <c r="BE10" s="614"/>
      <c r="BF10" s="615"/>
      <c r="BG10" s="606">
        <v>133448</v>
      </c>
      <c r="BH10" s="390"/>
      <c r="BI10" s="390"/>
      <c r="BJ10" s="390"/>
      <c r="BK10" s="390"/>
      <c r="BL10" s="390"/>
      <c r="BM10" s="390"/>
      <c r="BN10" s="607"/>
      <c r="BO10" s="608">
        <v>1.6</v>
      </c>
      <c r="BP10" s="608"/>
      <c r="BQ10" s="608"/>
      <c r="BR10" s="608"/>
      <c r="BS10" s="611" t="s">
        <v>201</v>
      </c>
      <c r="BT10" s="390"/>
      <c r="BU10" s="390"/>
      <c r="BV10" s="390"/>
      <c r="BW10" s="390"/>
      <c r="BX10" s="390"/>
      <c r="BY10" s="390"/>
      <c r="BZ10" s="390"/>
      <c r="CA10" s="390"/>
      <c r="CB10" s="612"/>
      <c r="CD10" s="613" t="s">
        <v>45</v>
      </c>
      <c r="CE10" s="614"/>
      <c r="CF10" s="614"/>
      <c r="CG10" s="614"/>
      <c r="CH10" s="614"/>
      <c r="CI10" s="614"/>
      <c r="CJ10" s="614"/>
      <c r="CK10" s="614"/>
      <c r="CL10" s="614"/>
      <c r="CM10" s="614"/>
      <c r="CN10" s="614"/>
      <c r="CO10" s="614"/>
      <c r="CP10" s="614"/>
      <c r="CQ10" s="615"/>
      <c r="CR10" s="606" t="s">
        <v>201</v>
      </c>
      <c r="CS10" s="390"/>
      <c r="CT10" s="390"/>
      <c r="CU10" s="390"/>
      <c r="CV10" s="390"/>
      <c r="CW10" s="390"/>
      <c r="CX10" s="390"/>
      <c r="CY10" s="607"/>
      <c r="CZ10" s="608" t="s">
        <v>201</v>
      </c>
      <c r="DA10" s="608"/>
      <c r="DB10" s="608"/>
      <c r="DC10" s="608"/>
      <c r="DD10" s="611" t="s">
        <v>201</v>
      </c>
      <c r="DE10" s="390"/>
      <c r="DF10" s="390"/>
      <c r="DG10" s="390"/>
      <c r="DH10" s="390"/>
      <c r="DI10" s="390"/>
      <c r="DJ10" s="390"/>
      <c r="DK10" s="390"/>
      <c r="DL10" s="390"/>
      <c r="DM10" s="390"/>
      <c r="DN10" s="390"/>
      <c r="DO10" s="390"/>
      <c r="DP10" s="607"/>
      <c r="DQ10" s="611" t="s">
        <v>201</v>
      </c>
      <c r="DR10" s="390"/>
      <c r="DS10" s="390"/>
      <c r="DT10" s="390"/>
      <c r="DU10" s="390"/>
      <c r="DV10" s="390"/>
      <c r="DW10" s="390"/>
      <c r="DX10" s="390"/>
      <c r="DY10" s="390"/>
      <c r="DZ10" s="390"/>
      <c r="EA10" s="390"/>
      <c r="EB10" s="390"/>
      <c r="EC10" s="612"/>
    </row>
    <row r="11" spans="2:143" ht="11.25" customHeight="1" x14ac:dyDescent="0.15">
      <c r="B11" s="613" t="s">
        <v>335</v>
      </c>
      <c r="C11" s="614"/>
      <c r="D11" s="614"/>
      <c r="E11" s="614"/>
      <c r="F11" s="614"/>
      <c r="G11" s="614"/>
      <c r="H11" s="614"/>
      <c r="I11" s="614"/>
      <c r="J11" s="614"/>
      <c r="K11" s="614"/>
      <c r="L11" s="614"/>
      <c r="M11" s="614"/>
      <c r="N11" s="614"/>
      <c r="O11" s="614"/>
      <c r="P11" s="614"/>
      <c r="Q11" s="615"/>
      <c r="R11" s="606" t="s">
        <v>201</v>
      </c>
      <c r="S11" s="390"/>
      <c r="T11" s="390"/>
      <c r="U11" s="390"/>
      <c r="V11" s="390"/>
      <c r="W11" s="390"/>
      <c r="X11" s="390"/>
      <c r="Y11" s="607"/>
      <c r="Z11" s="608" t="s">
        <v>201</v>
      </c>
      <c r="AA11" s="608"/>
      <c r="AB11" s="608"/>
      <c r="AC11" s="608"/>
      <c r="AD11" s="609" t="s">
        <v>201</v>
      </c>
      <c r="AE11" s="609"/>
      <c r="AF11" s="609"/>
      <c r="AG11" s="609"/>
      <c r="AH11" s="609"/>
      <c r="AI11" s="609"/>
      <c r="AJ11" s="609"/>
      <c r="AK11" s="609"/>
      <c r="AL11" s="616" t="s">
        <v>201</v>
      </c>
      <c r="AM11" s="396"/>
      <c r="AN11" s="396"/>
      <c r="AO11" s="617"/>
      <c r="AP11" s="613" t="s">
        <v>336</v>
      </c>
      <c r="AQ11" s="614"/>
      <c r="AR11" s="614"/>
      <c r="AS11" s="614"/>
      <c r="AT11" s="614"/>
      <c r="AU11" s="614"/>
      <c r="AV11" s="614"/>
      <c r="AW11" s="614"/>
      <c r="AX11" s="614"/>
      <c r="AY11" s="614"/>
      <c r="AZ11" s="614"/>
      <c r="BA11" s="614"/>
      <c r="BB11" s="614"/>
      <c r="BC11" s="614"/>
      <c r="BD11" s="614"/>
      <c r="BE11" s="614"/>
      <c r="BF11" s="615"/>
      <c r="BG11" s="606">
        <v>943335</v>
      </c>
      <c r="BH11" s="390"/>
      <c r="BI11" s="390"/>
      <c r="BJ11" s="390"/>
      <c r="BK11" s="390"/>
      <c r="BL11" s="390"/>
      <c r="BM11" s="390"/>
      <c r="BN11" s="607"/>
      <c r="BO11" s="608">
        <v>11.5</v>
      </c>
      <c r="BP11" s="608"/>
      <c r="BQ11" s="608"/>
      <c r="BR11" s="608"/>
      <c r="BS11" s="611" t="s">
        <v>201</v>
      </c>
      <c r="BT11" s="390"/>
      <c r="BU11" s="390"/>
      <c r="BV11" s="390"/>
      <c r="BW11" s="390"/>
      <c r="BX11" s="390"/>
      <c r="BY11" s="390"/>
      <c r="BZ11" s="390"/>
      <c r="CA11" s="390"/>
      <c r="CB11" s="612"/>
      <c r="CD11" s="613" t="s">
        <v>339</v>
      </c>
      <c r="CE11" s="614"/>
      <c r="CF11" s="614"/>
      <c r="CG11" s="614"/>
      <c r="CH11" s="614"/>
      <c r="CI11" s="614"/>
      <c r="CJ11" s="614"/>
      <c r="CK11" s="614"/>
      <c r="CL11" s="614"/>
      <c r="CM11" s="614"/>
      <c r="CN11" s="614"/>
      <c r="CO11" s="614"/>
      <c r="CP11" s="614"/>
      <c r="CQ11" s="615"/>
      <c r="CR11" s="606">
        <v>441941</v>
      </c>
      <c r="CS11" s="390"/>
      <c r="CT11" s="390"/>
      <c r="CU11" s="390"/>
      <c r="CV11" s="390"/>
      <c r="CW11" s="390"/>
      <c r="CX11" s="390"/>
      <c r="CY11" s="607"/>
      <c r="CZ11" s="608">
        <v>2.2999999999999998</v>
      </c>
      <c r="DA11" s="608"/>
      <c r="DB11" s="608"/>
      <c r="DC11" s="608"/>
      <c r="DD11" s="611">
        <v>61738</v>
      </c>
      <c r="DE11" s="390"/>
      <c r="DF11" s="390"/>
      <c r="DG11" s="390"/>
      <c r="DH11" s="390"/>
      <c r="DI11" s="390"/>
      <c r="DJ11" s="390"/>
      <c r="DK11" s="390"/>
      <c r="DL11" s="390"/>
      <c r="DM11" s="390"/>
      <c r="DN11" s="390"/>
      <c r="DO11" s="390"/>
      <c r="DP11" s="607"/>
      <c r="DQ11" s="611">
        <v>357909</v>
      </c>
      <c r="DR11" s="390"/>
      <c r="DS11" s="390"/>
      <c r="DT11" s="390"/>
      <c r="DU11" s="390"/>
      <c r="DV11" s="390"/>
      <c r="DW11" s="390"/>
      <c r="DX11" s="390"/>
      <c r="DY11" s="390"/>
      <c r="DZ11" s="390"/>
      <c r="EA11" s="390"/>
      <c r="EB11" s="390"/>
      <c r="EC11" s="612"/>
    </row>
    <row r="12" spans="2:143" ht="11.25" customHeight="1" x14ac:dyDescent="0.15">
      <c r="B12" s="613" t="s">
        <v>103</v>
      </c>
      <c r="C12" s="614"/>
      <c r="D12" s="614"/>
      <c r="E12" s="614"/>
      <c r="F12" s="614"/>
      <c r="G12" s="614"/>
      <c r="H12" s="614"/>
      <c r="I12" s="614"/>
      <c r="J12" s="614"/>
      <c r="K12" s="614"/>
      <c r="L12" s="614"/>
      <c r="M12" s="614"/>
      <c r="N12" s="614"/>
      <c r="O12" s="614"/>
      <c r="P12" s="614"/>
      <c r="Q12" s="615"/>
      <c r="R12" s="606">
        <v>862889</v>
      </c>
      <c r="S12" s="390"/>
      <c r="T12" s="390"/>
      <c r="U12" s="390"/>
      <c r="V12" s="390"/>
      <c r="W12" s="390"/>
      <c r="X12" s="390"/>
      <c r="Y12" s="607"/>
      <c r="Z12" s="608">
        <v>4.4000000000000004</v>
      </c>
      <c r="AA12" s="608"/>
      <c r="AB12" s="608"/>
      <c r="AC12" s="608"/>
      <c r="AD12" s="609">
        <v>862889</v>
      </c>
      <c r="AE12" s="609"/>
      <c r="AF12" s="609"/>
      <c r="AG12" s="609"/>
      <c r="AH12" s="609"/>
      <c r="AI12" s="609"/>
      <c r="AJ12" s="609"/>
      <c r="AK12" s="609"/>
      <c r="AL12" s="616">
        <v>7.6</v>
      </c>
      <c r="AM12" s="396"/>
      <c r="AN12" s="396"/>
      <c r="AO12" s="617"/>
      <c r="AP12" s="613" t="s">
        <v>340</v>
      </c>
      <c r="AQ12" s="614"/>
      <c r="AR12" s="614"/>
      <c r="AS12" s="614"/>
      <c r="AT12" s="614"/>
      <c r="AU12" s="614"/>
      <c r="AV12" s="614"/>
      <c r="AW12" s="614"/>
      <c r="AX12" s="614"/>
      <c r="AY12" s="614"/>
      <c r="AZ12" s="614"/>
      <c r="BA12" s="614"/>
      <c r="BB12" s="614"/>
      <c r="BC12" s="614"/>
      <c r="BD12" s="614"/>
      <c r="BE12" s="614"/>
      <c r="BF12" s="615"/>
      <c r="BG12" s="606">
        <v>3442069</v>
      </c>
      <c r="BH12" s="390"/>
      <c r="BI12" s="390"/>
      <c r="BJ12" s="390"/>
      <c r="BK12" s="390"/>
      <c r="BL12" s="390"/>
      <c r="BM12" s="390"/>
      <c r="BN12" s="607"/>
      <c r="BO12" s="608">
        <v>41.9</v>
      </c>
      <c r="BP12" s="608"/>
      <c r="BQ12" s="608"/>
      <c r="BR12" s="608"/>
      <c r="BS12" s="611" t="s">
        <v>201</v>
      </c>
      <c r="BT12" s="390"/>
      <c r="BU12" s="390"/>
      <c r="BV12" s="390"/>
      <c r="BW12" s="390"/>
      <c r="BX12" s="390"/>
      <c r="BY12" s="390"/>
      <c r="BZ12" s="390"/>
      <c r="CA12" s="390"/>
      <c r="CB12" s="612"/>
      <c r="CD12" s="613" t="s">
        <v>87</v>
      </c>
      <c r="CE12" s="614"/>
      <c r="CF12" s="614"/>
      <c r="CG12" s="614"/>
      <c r="CH12" s="614"/>
      <c r="CI12" s="614"/>
      <c r="CJ12" s="614"/>
      <c r="CK12" s="614"/>
      <c r="CL12" s="614"/>
      <c r="CM12" s="614"/>
      <c r="CN12" s="614"/>
      <c r="CO12" s="614"/>
      <c r="CP12" s="614"/>
      <c r="CQ12" s="615"/>
      <c r="CR12" s="606">
        <v>97880</v>
      </c>
      <c r="CS12" s="390"/>
      <c r="CT12" s="390"/>
      <c r="CU12" s="390"/>
      <c r="CV12" s="390"/>
      <c r="CW12" s="390"/>
      <c r="CX12" s="390"/>
      <c r="CY12" s="607"/>
      <c r="CZ12" s="608">
        <v>0.5</v>
      </c>
      <c r="DA12" s="608"/>
      <c r="DB12" s="608"/>
      <c r="DC12" s="608"/>
      <c r="DD12" s="611" t="s">
        <v>201</v>
      </c>
      <c r="DE12" s="390"/>
      <c r="DF12" s="390"/>
      <c r="DG12" s="390"/>
      <c r="DH12" s="390"/>
      <c r="DI12" s="390"/>
      <c r="DJ12" s="390"/>
      <c r="DK12" s="390"/>
      <c r="DL12" s="390"/>
      <c r="DM12" s="390"/>
      <c r="DN12" s="390"/>
      <c r="DO12" s="390"/>
      <c r="DP12" s="607"/>
      <c r="DQ12" s="611">
        <v>80655</v>
      </c>
      <c r="DR12" s="390"/>
      <c r="DS12" s="390"/>
      <c r="DT12" s="390"/>
      <c r="DU12" s="390"/>
      <c r="DV12" s="390"/>
      <c r="DW12" s="390"/>
      <c r="DX12" s="390"/>
      <c r="DY12" s="390"/>
      <c r="DZ12" s="390"/>
      <c r="EA12" s="390"/>
      <c r="EB12" s="390"/>
      <c r="EC12" s="612"/>
    </row>
    <row r="13" spans="2:143" ht="11.25" customHeight="1" x14ac:dyDescent="0.15">
      <c r="B13" s="613" t="s">
        <v>140</v>
      </c>
      <c r="C13" s="614"/>
      <c r="D13" s="614"/>
      <c r="E13" s="614"/>
      <c r="F13" s="614"/>
      <c r="G13" s="614"/>
      <c r="H13" s="614"/>
      <c r="I13" s="614"/>
      <c r="J13" s="614"/>
      <c r="K13" s="614"/>
      <c r="L13" s="614"/>
      <c r="M13" s="614"/>
      <c r="N13" s="614"/>
      <c r="O13" s="614"/>
      <c r="P13" s="614"/>
      <c r="Q13" s="615"/>
      <c r="R13" s="606">
        <v>110716</v>
      </c>
      <c r="S13" s="390"/>
      <c r="T13" s="390"/>
      <c r="U13" s="390"/>
      <c r="V13" s="390"/>
      <c r="W13" s="390"/>
      <c r="X13" s="390"/>
      <c r="Y13" s="607"/>
      <c r="Z13" s="608">
        <v>0.6</v>
      </c>
      <c r="AA13" s="608"/>
      <c r="AB13" s="608"/>
      <c r="AC13" s="608"/>
      <c r="AD13" s="609">
        <v>110716</v>
      </c>
      <c r="AE13" s="609"/>
      <c r="AF13" s="609"/>
      <c r="AG13" s="609"/>
      <c r="AH13" s="609"/>
      <c r="AI13" s="609"/>
      <c r="AJ13" s="609"/>
      <c r="AK13" s="609"/>
      <c r="AL13" s="616">
        <v>1</v>
      </c>
      <c r="AM13" s="396"/>
      <c r="AN13" s="396"/>
      <c r="AO13" s="617"/>
      <c r="AP13" s="613" t="s">
        <v>147</v>
      </c>
      <c r="AQ13" s="614"/>
      <c r="AR13" s="614"/>
      <c r="AS13" s="614"/>
      <c r="AT13" s="614"/>
      <c r="AU13" s="614"/>
      <c r="AV13" s="614"/>
      <c r="AW13" s="614"/>
      <c r="AX13" s="614"/>
      <c r="AY13" s="614"/>
      <c r="AZ13" s="614"/>
      <c r="BA13" s="614"/>
      <c r="BB13" s="614"/>
      <c r="BC13" s="614"/>
      <c r="BD13" s="614"/>
      <c r="BE13" s="614"/>
      <c r="BF13" s="615"/>
      <c r="BG13" s="606">
        <v>3429825</v>
      </c>
      <c r="BH13" s="390"/>
      <c r="BI13" s="390"/>
      <c r="BJ13" s="390"/>
      <c r="BK13" s="390"/>
      <c r="BL13" s="390"/>
      <c r="BM13" s="390"/>
      <c r="BN13" s="607"/>
      <c r="BO13" s="608">
        <v>41.7</v>
      </c>
      <c r="BP13" s="608"/>
      <c r="BQ13" s="608"/>
      <c r="BR13" s="608"/>
      <c r="BS13" s="611" t="s">
        <v>201</v>
      </c>
      <c r="BT13" s="390"/>
      <c r="BU13" s="390"/>
      <c r="BV13" s="390"/>
      <c r="BW13" s="390"/>
      <c r="BX13" s="390"/>
      <c r="BY13" s="390"/>
      <c r="BZ13" s="390"/>
      <c r="CA13" s="390"/>
      <c r="CB13" s="612"/>
      <c r="CD13" s="613" t="s">
        <v>341</v>
      </c>
      <c r="CE13" s="614"/>
      <c r="CF13" s="614"/>
      <c r="CG13" s="614"/>
      <c r="CH13" s="614"/>
      <c r="CI13" s="614"/>
      <c r="CJ13" s="614"/>
      <c r="CK13" s="614"/>
      <c r="CL13" s="614"/>
      <c r="CM13" s="614"/>
      <c r="CN13" s="614"/>
      <c r="CO13" s="614"/>
      <c r="CP13" s="614"/>
      <c r="CQ13" s="615"/>
      <c r="CR13" s="606">
        <v>2106773</v>
      </c>
      <c r="CS13" s="390"/>
      <c r="CT13" s="390"/>
      <c r="CU13" s="390"/>
      <c r="CV13" s="390"/>
      <c r="CW13" s="390"/>
      <c r="CX13" s="390"/>
      <c r="CY13" s="607"/>
      <c r="CZ13" s="608">
        <v>10.9</v>
      </c>
      <c r="DA13" s="608"/>
      <c r="DB13" s="608"/>
      <c r="DC13" s="608"/>
      <c r="DD13" s="611">
        <v>404171</v>
      </c>
      <c r="DE13" s="390"/>
      <c r="DF13" s="390"/>
      <c r="DG13" s="390"/>
      <c r="DH13" s="390"/>
      <c r="DI13" s="390"/>
      <c r="DJ13" s="390"/>
      <c r="DK13" s="390"/>
      <c r="DL13" s="390"/>
      <c r="DM13" s="390"/>
      <c r="DN13" s="390"/>
      <c r="DO13" s="390"/>
      <c r="DP13" s="607"/>
      <c r="DQ13" s="611">
        <v>1806912</v>
      </c>
      <c r="DR13" s="390"/>
      <c r="DS13" s="390"/>
      <c r="DT13" s="390"/>
      <c r="DU13" s="390"/>
      <c r="DV13" s="390"/>
      <c r="DW13" s="390"/>
      <c r="DX13" s="390"/>
      <c r="DY13" s="390"/>
      <c r="DZ13" s="390"/>
      <c r="EA13" s="390"/>
      <c r="EB13" s="390"/>
      <c r="EC13" s="612"/>
    </row>
    <row r="14" spans="2:143" ht="11.25" customHeight="1" x14ac:dyDescent="0.15">
      <c r="B14" s="613" t="s">
        <v>342</v>
      </c>
      <c r="C14" s="614"/>
      <c r="D14" s="614"/>
      <c r="E14" s="614"/>
      <c r="F14" s="614"/>
      <c r="G14" s="614"/>
      <c r="H14" s="614"/>
      <c r="I14" s="614"/>
      <c r="J14" s="614"/>
      <c r="K14" s="614"/>
      <c r="L14" s="614"/>
      <c r="M14" s="614"/>
      <c r="N14" s="614"/>
      <c r="O14" s="614"/>
      <c r="P14" s="614"/>
      <c r="Q14" s="615"/>
      <c r="R14" s="606" t="s">
        <v>201</v>
      </c>
      <c r="S14" s="390"/>
      <c r="T14" s="390"/>
      <c r="U14" s="390"/>
      <c r="V14" s="390"/>
      <c r="W14" s="390"/>
      <c r="X14" s="390"/>
      <c r="Y14" s="607"/>
      <c r="Z14" s="608" t="s">
        <v>201</v>
      </c>
      <c r="AA14" s="608"/>
      <c r="AB14" s="608"/>
      <c r="AC14" s="608"/>
      <c r="AD14" s="609" t="s">
        <v>201</v>
      </c>
      <c r="AE14" s="609"/>
      <c r="AF14" s="609"/>
      <c r="AG14" s="609"/>
      <c r="AH14" s="609"/>
      <c r="AI14" s="609"/>
      <c r="AJ14" s="609"/>
      <c r="AK14" s="609"/>
      <c r="AL14" s="616" t="s">
        <v>201</v>
      </c>
      <c r="AM14" s="396"/>
      <c r="AN14" s="396"/>
      <c r="AO14" s="617"/>
      <c r="AP14" s="613" t="s">
        <v>217</v>
      </c>
      <c r="AQ14" s="614"/>
      <c r="AR14" s="614"/>
      <c r="AS14" s="614"/>
      <c r="AT14" s="614"/>
      <c r="AU14" s="614"/>
      <c r="AV14" s="614"/>
      <c r="AW14" s="614"/>
      <c r="AX14" s="614"/>
      <c r="AY14" s="614"/>
      <c r="AZ14" s="614"/>
      <c r="BA14" s="614"/>
      <c r="BB14" s="614"/>
      <c r="BC14" s="614"/>
      <c r="BD14" s="614"/>
      <c r="BE14" s="614"/>
      <c r="BF14" s="615"/>
      <c r="BG14" s="606">
        <v>131496</v>
      </c>
      <c r="BH14" s="390"/>
      <c r="BI14" s="390"/>
      <c r="BJ14" s="390"/>
      <c r="BK14" s="390"/>
      <c r="BL14" s="390"/>
      <c r="BM14" s="390"/>
      <c r="BN14" s="607"/>
      <c r="BO14" s="608">
        <v>1.6</v>
      </c>
      <c r="BP14" s="608"/>
      <c r="BQ14" s="608"/>
      <c r="BR14" s="608"/>
      <c r="BS14" s="611" t="s">
        <v>201</v>
      </c>
      <c r="BT14" s="390"/>
      <c r="BU14" s="390"/>
      <c r="BV14" s="390"/>
      <c r="BW14" s="390"/>
      <c r="BX14" s="390"/>
      <c r="BY14" s="390"/>
      <c r="BZ14" s="390"/>
      <c r="CA14" s="390"/>
      <c r="CB14" s="612"/>
      <c r="CD14" s="613" t="s">
        <v>343</v>
      </c>
      <c r="CE14" s="614"/>
      <c r="CF14" s="614"/>
      <c r="CG14" s="614"/>
      <c r="CH14" s="614"/>
      <c r="CI14" s="614"/>
      <c r="CJ14" s="614"/>
      <c r="CK14" s="614"/>
      <c r="CL14" s="614"/>
      <c r="CM14" s="614"/>
      <c r="CN14" s="614"/>
      <c r="CO14" s="614"/>
      <c r="CP14" s="614"/>
      <c r="CQ14" s="615"/>
      <c r="CR14" s="606">
        <v>890055</v>
      </c>
      <c r="CS14" s="390"/>
      <c r="CT14" s="390"/>
      <c r="CU14" s="390"/>
      <c r="CV14" s="390"/>
      <c r="CW14" s="390"/>
      <c r="CX14" s="390"/>
      <c r="CY14" s="607"/>
      <c r="CZ14" s="608">
        <v>4.5999999999999996</v>
      </c>
      <c r="DA14" s="608"/>
      <c r="DB14" s="608"/>
      <c r="DC14" s="608"/>
      <c r="DD14" s="611">
        <v>24781</v>
      </c>
      <c r="DE14" s="390"/>
      <c r="DF14" s="390"/>
      <c r="DG14" s="390"/>
      <c r="DH14" s="390"/>
      <c r="DI14" s="390"/>
      <c r="DJ14" s="390"/>
      <c r="DK14" s="390"/>
      <c r="DL14" s="390"/>
      <c r="DM14" s="390"/>
      <c r="DN14" s="390"/>
      <c r="DO14" s="390"/>
      <c r="DP14" s="607"/>
      <c r="DQ14" s="611">
        <v>875690</v>
      </c>
      <c r="DR14" s="390"/>
      <c r="DS14" s="390"/>
      <c r="DT14" s="390"/>
      <c r="DU14" s="390"/>
      <c r="DV14" s="390"/>
      <c r="DW14" s="390"/>
      <c r="DX14" s="390"/>
      <c r="DY14" s="390"/>
      <c r="DZ14" s="390"/>
      <c r="EA14" s="390"/>
      <c r="EB14" s="390"/>
      <c r="EC14" s="612"/>
    </row>
    <row r="15" spans="2:143" ht="11.25" customHeight="1" x14ac:dyDescent="0.15">
      <c r="B15" s="613" t="s">
        <v>345</v>
      </c>
      <c r="C15" s="614"/>
      <c r="D15" s="614"/>
      <c r="E15" s="614"/>
      <c r="F15" s="614"/>
      <c r="G15" s="614"/>
      <c r="H15" s="614"/>
      <c r="I15" s="614"/>
      <c r="J15" s="614"/>
      <c r="K15" s="614"/>
      <c r="L15" s="614"/>
      <c r="M15" s="614"/>
      <c r="N15" s="614"/>
      <c r="O15" s="614"/>
      <c r="P15" s="614"/>
      <c r="Q15" s="615"/>
      <c r="R15" s="606">
        <v>70381</v>
      </c>
      <c r="S15" s="390"/>
      <c r="T15" s="390"/>
      <c r="U15" s="390"/>
      <c r="V15" s="390"/>
      <c r="W15" s="390"/>
      <c r="X15" s="390"/>
      <c r="Y15" s="607"/>
      <c r="Z15" s="608">
        <v>0.4</v>
      </c>
      <c r="AA15" s="608"/>
      <c r="AB15" s="608"/>
      <c r="AC15" s="608"/>
      <c r="AD15" s="609">
        <v>70381</v>
      </c>
      <c r="AE15" s="609"/>
      <c r="AF15" s="609"/>
      <c r="AG15" s="609"/>
      <c r="AH15" s="609"/>
      <c r="AI15" s="609"/>
      <c r="AJ15" s="609"/>
      <c r="AK15" s="609"/>
      <c r="AL15" s="616">
        <v>0.6</v>
      </c>
      <c r="AM15" s="396"/>
      <c r="AN15" s="396"/>
      <c r="AO15" s="617"/>
      <c r="AP15" s="613" t="s">
        <v>346</v>
      </c>
      <c r="AQ15" s="614"/>
      <c r="AR15" s="614"/>
      <c r="AS15" s="614"/>
      <c r="AT15" s="614"/>
      <c r="AU15" s="614"/>
      <c r="AV15" s="614"/>
      <c r="AW15" s="614"/>
      <c r="AX15" s="614"/>
      <c r="AY15" s="614"/>
      <c r="AZ15" s="614"/>
      <c r="BA15" s="614"/>
      <c r="BB15" s="614"/>
      <c r="BC15" s="614"/>
      <c r="BD15" s="614"/>
      <c r="BE15" s="614"/>
      <c r="BF15" s="615"/>
      <c r="BG15" s="606">
        <v>267366</v>
      </c>
      <c r="BH15" s="390"/>
      <c r="BI15" s="390"/>
      <c r="BJ15" s="390"/>
      <c r="BK15" s="390"/>
      <c r="BL15" s="390"/>
      <c r="BM15" s="390"/>
      <c r="BN15" s="607"/>
      <c r="BO15" s="608">
        <v>3.3</v>
      </c>
      <c r="BP15" s="608"/>
      <c r="BQ15" s="608"/>
      <c r="BR15" s="608"/>
      <c r="BS15" s="611" t="s">
        <v>201</v>
      </c>
      <c r="BT15" s="390"/>
      <c r="BU15" s="390"/>
      <c r="BV15" s="390"/>
      <c r="BW15" s="390"/>
      <c r="BX15" s="390"/>
      <c r="BY15" s="390"/>
      <c r="BZ15" s="390"/>
      <c r="CA15" s="390"/>
      <c r="CB15" s="612"/>
      <c r="CD15" s="613" t="s">
        <v>347</v>
      </c>
      <c r="CE15" s="614"/>
      <c r="CF15" s="614"/>
      <c r="CG15" s="614"/>
      <c r="CH15" s="614"/>
      <c r="CI15" s="614"/>
      <c r="CJ15" s="614"/>
      <c r="CK15" s="614"/>
      <c r="CL15" s="614"/>
      <c r="CM15" s="614"/>
      <c r="CN15" s="614"/>
      <c r="CO15" s="614"/>
      <c r="CP15" s="614"/>
      <c r="CQ15" s="615"/>
      <c r="CR15" s="606">
        <v>2737118</v>
      </c>
      <c r="CS15" s="390"/>
      <c r="CT15" s="390"/>
      <c r="CU15" s="390"/>
      <c r="CV15" s="390"/>
      <c r="CW15" s="390"/>
      <c r="CX15" s="390"/>
      <c r="CY15" s="607"/>
      <c r="CZ15" s="608">
        <v>14.2</v>
      </c>
      <c r="DA15" s="608"/>
      <c r="DB15" s="608"/>
      <c r="DC15" s="608"/>
      <c r="DD15" s="611">
        <v>408889</v>
      </c>
      <c r="DE15" s="390"/>
      <c r="DF15" s="390"/>
      <c r="DG15" s="390"/>
      <c r="DH15" s="390"/>
      <c r="DI15" s="390"/>
      <c r="DJ15" s="390"/>
      <c r="DK15" s="390"/>
      <c r="DL15" s="390"/>
      <c r="DM15" s="390"/>
      <c r="DN15" s="390"/>
      <c r="DO15" s="390"/>
      <c r="DP15" s="607"/>
      <c r="DQ15" s="611">
        <v>2102048</v>
      </c>
      <c r="DR15" s="390"/>
      <c r="DS15" s="390"/>
      <c r="DT15" s="390"/>
      <c r="DU15" s="390"/>
      <c r="DV15" s="390"/>
      <c r="DW15" s="390"/>
      <c r="DX15" s="390"/>
      <c r="DY15" s="390"/>
      <c r="DZ15" s="390"/>
      <c r="EA15" s="390"/>
      <c r="EB15" s="390"/>
      <c r="EC15" s="612"/>
    </row>
    <row r="16" spans="2:143" ht="11.25" customHeight="1" x14ac:dyDescent="0.15">
      <c r="B16" s="613" t="s">
        <v>317</v>
      </c>
      <c r="C16" s="614"/>
      <c r="D16" s="614"/>
      <c r="E16" s="614"/>
      <c r="F16" s="614"/>
      <c r="G16" s="614"/>
      <c r="H16" s="614"/>
      <c r="I16" s="614"/>
      <c r="J16" s="614"/>
      <c r="K16" s="614"/>
      <c r="L16" s="614"/>
      <c r="M16" s="614"/>
      <c r="N16" s="614"/>
      <c r="O16" s="614"/>
      <c r="P16" s="614"/>
      <c r="Q16" s="615"/>
      <c r="R16" s="606" t="s">
        <v>201</v>
      </c>
      <c r="S16" s="390"/>
      <c r="T16" s="390"/>
      <c r="U16" s="390"/>
      <c r="V16" s="390"/>
      <c r="W16" s="390"/>
      <c r="X16" s="390"/>
      <c r="Y16" s="607"/>
      <c r="Z16" s="608" t="s">
        <v>201</v>
      </c>
      <c r="AA16" s="608"/>
      <c r="AB16" s="608"/>
      <c r="AC16" s="608"/>
      <c r="AD16" s="609" t="s">
        <v>201</v>
      </c>
      <c r="AE16" s="609"/>
      <c r="AF16" s="609"/>
      <c r="AG16" s="609"/>
      <c r="AH16" s="609"/>
      <c r="AI16" s="609"/>
      <c r="AJ16" s="609"/>
      <c r="AK16" s="609"/>
      <c r="AL16" s="616" t="s">
        <v>201</v>
      </c>
      <c r="AM16" s="396"/>
      <c r="AN16" s="396"/>
      <c r="AO16" s="617"/>
      <c r="AP16" s="613" t="s">
        <v>348</v>
      </c>
      <c r="AQ16" s="614"/>
      <c r="AR16" s="614"/>
      <c r="AS16" s="614"/>
      <c r="AT16" s="614"/>
      <c r="AU16" s="614"/>
      <c r="AV16" s="614"/>
      <c r="AW16" s="614"/>
      <c r="AX16" s="614"/>
      <c r="AY16" s="614"/>
      <c r="AZ16" s="614"/>
      <c r="BA16" s="614"/>
      <c r="BB16" s="614"/>
      <c r="BC16" s="614"/>
      <c r="BD16" s="614"/>
      <c r="BE16" s="614"/>
      <c r="BF16" s="615"/>
      <c r="BG16" s="606" t="s">
        <v>201</v>
      </c>
      <c r="BH16" s="390"/>
      <c r="BI16" s="390"/>
      <c r="BJ16" s="390"/>
      <c r="BK16" s="390"/>
      <c r="BL16" s="390"/>
      <c r="BM16" s="390"/>
      <c r="BN16" s="607"/>
      <c r="BO16" s="608" t="s">
        <v>201</v>
      </c>
      <c r="BP16" s="608"/>
      <c r="BQ16" s="608"/>
      <c r="BR16" s="608"/>
      <c r="BS16" s="611" t="s">
        <v>201</v>
      </c>
      <c r="BT16" s="390"/>
      <c r="BU16" s="390"/>
      <c r="BV16" s="390"/>
      <c r="BW16" s="390"/>
      <c r="BX16" s="390"/>
      <c r="BY16" s="390"/>
      <c r="BZ16" s="390"/>
      <c r="CA16" s="390"/>
      <c r="CB16" s="612"/>
      <c r="CD16" s="613" t="s">
        <v>349</v>
      </c>
      <c r="CE16" s="614"/>
      <c r="CF16" s="614"/>
      <c r="CG16" s="614"/>
      <c r="CH16" s="614"/>
      <c r="CI16" s="614"/>
      <c r="CJ16" s="614"/>
      <c r="CK16" s="614"/>
      <c r="CL16" s="614"/>
      <c r="CM16" s="614"/>
      <c r="CN16" s="614"/>
      <c r="CO16" s="614"/>
      <c r="CP16" s="614"/>
      <c r="CQ16" s="615"/>
      <c r="CR16" s="606" t="s">
        <v>201</v>
      </c>
      <c r="CS16" s="390"/>
      <c r="CT16" s="390"/>
      <c r="CU16" s="390"/>
      <c r="CV16" s="390"/>
      <c r="CW16" s="390"/>
      <c r="CX16" s="390"/>
      <c r="CY16" s="607"/>
      <c r="CZ16" s="608" t="s">
        <v>201</v>
      </c>
      <c r="DA16" s="608"/>
      <c r="DB16" s="608"/>
      <c r="DC16" s="608"/>
      <c r="DD16" s="611" t="s">
        <v>201</v>
      </c>
      <c r="DE16" s="390"/>
      <c r="DF16" s="390"/>
      <c r="DG16" s="390"/>
      <c r="DH16" s="390"/>
      <c r="DI16" s="390"/>
      <c r="DJ16" s="390"/>
      <c r="DK16" s="390"/>
      <c r="DL16" s="390"/>
      <c r="DM16" s="390"/>
      <c r="DN16" s="390"/>
      <c r="DO16" s="390"/>
      <c r="DP16" s="607"/>
      <c r="DQ16" s="611" t="s">
        <v>201</v>
      </c>
      <c r="DR16" s="390"/>
      <c r="DS16" s="390"/>
      <c r="DT16" s="390"/>
      <c r="DU16" s="390"/>
      <c r="DV16" s="390"/>
      <c r="DW16" s="390"/>
      <c r="DX16" s="390"/>
      <c r="DY16" s="390"/>
      <c r="DZ16" s="390"/>
      <c r="EA16" s="390"/>
      <c r="EB16" s="390"/>
      <c r="EC16" s="612"/>
    </row>
    <row r="17" spans="2:133" ht="11.25" customHeight="1" x14ac:dyDescent="0.15">
      <c r="B17" s="613" t="s">
        <v>161</v>
      </c>
      <c r="C17" s="614"/>
      <c r="D17" s="614"/>
      <c r="E17" s="614"/>
      <c r="F17" s="614"/>
      <c r="G17" s="614"/>
      <c r="H17" s="614"/>
      <c r="I17" s="614"/>
      <c r="J17" s="614"/>
      <c r="K17" s="614"/>
      <c r="L17" s="614"/>
      <c r="M17" s="614"/>
      <c r="N17" s="614"/>
      <c r="O17" s="614"/>
      <c r="P17" s="614"/>
      <c r="Q17" s="615"/>
      <c r="R17" s="606">
        <v>74942</v>
      </c>
      <c r="S17" s="390"/>
      <c r="T17" s="390"/>
      <c r="U17" s="390"/>
      <c r="V17" s="390"/>
      <c r="W17" s="390"/>
      <c r="X17" s="390"/>
      <c r="Y17" s="607"/>
      <c r="Z17" s="608">
        <v>0.4</v>
      </c>
      <c r="AA17" s="608"/>
      <c r="AB17" s="608"/>
      <c r="AC17" s="608"/>
      <c r="AD17" s="609">
        <v>74942</v>
      </c>
      <c r="AE17" s="609"/>
      <c r="AF17" s="609"/>
      <c r="AG17" s="609"/>
      <c r="AH17" s="609"/>
      <c r="AI17" s="609"/>
      <c r="AJ17" s="609"/>
      <c r="AK17" s="609"/>
      <c r="AL17" s="616">
        <v>0.7</v>
      </c>
      <c r="AM17" s="396"/>
      <c r="AN17" s="396"/>
      <c r="AO17" s="617"/>
      <c r="AP17" s="613" t="s">
        <v>350</v>
      </c>
      <c r="AQ17" s="614"/>
      <c r="AR17" s="614"/>
      <c r="AS17" s="614"/>
      <c r="AT17" s="614"/>
      <c r="AU17" s="614"/>
      <c r="AV17" s="614"/>
      <c r="AW17" s="614"/>
      <c r="AX17" s="614"/>
      <c r="AY17" s="614"/>
      <c r="AZ17" s="614"/>
      <c r="BA17" s="614"/>
      <c r="BB17" s="614"/>
      <c r="BC17" s="614"/>
      <c r="BD17" s="614"/>
      <c r="BE17" s="614"/>
      <c r="BF17" s="615"/>
      <c r="BG17" s="606" t="s">
        <v>201</v>
      </c>
      <c r="BH17" s="390"/>
      <c r="BI17" s="390"/>
      <c r="BJ17" s="390"/>
      <c r="BK17" s="390"/>
      <c r="BL17" s="390"/>
      <c r="BM17" s="390"/>
      <c r="BN17" s="607"/>
      <c r="BO17" s="608" t="s">
        <v>201</v>
      </c>
      <c r="BP17" s="608"/>
      <c r="BQ17" s="608"/>
      <c r="BR17" s="608"/>
      <c r="BS17" s="611" t="s">
        <v>201</v>
      </c>
      <c r="BT17" s="390"/>
      <c r="BU17" s="390"/>
      <c r="BV17" s="390"/>
      <c r="BW17" s="390"/>
      <c r="BX17" s="390"/>
      <c r="BY17" s="390"/>
      <c r="BZ17" s="390"/>
      <c r="CA17" s="390"/>
      <c r="CB17" s="612"/>
      <c r="CD17" s="613" t="s">
        <v>352</v>
      </c>
      <c r="CE17" s="614"/>
      <c r="CF17" s="614"/>
      <c r="CG17" s="614"/>
      <c r="CH17" s="614"/>
      <c r="CI17" s="614"/>
      <c r="CJ17" s="614"/>
      <c r="CK17" s="614"/>
      <c r="CL17" s="614"/>
      <c r="CM17" s="614"/>
      <c r="CN17" s="614"/>
      <c r="CO17" s="614"/>
      <c r="CP17" s="614"/>
      <c r="CQ17" s="615"/>
      <c r="CR17" s="606">
        <v>1813261</v>
      </c>
      <c r="CS17" s="390"/>
      <c r="CT17" s="390"/>
      <c r="CU17" s="390"/>
      <c r="CV17" s="390"/>
      <c r="CW17" s="390"/>
      <c r="CX17" s="390"/>
      <c r="CY17" s="607"/>
      <c r="CZ17" s="608">
        <v>9.4</v>
      </c>
      <c r="DA17" s="608"/>
      <c r="DB17" s="608"/>
      <c r="DC17" s="608"/>
      <c r="DD17" s="611" t="s">
        <v>201</v>
      </c>
      <c r="DE17" s="390"/>
      <c r="DF17" s="390"/>
      <c r="DG17" s="390"/>
      <c r="DH17" s="390"/>
      <c r="DI17" s="390"/>
      <c r="DJ17" s="390"/>
      <c r="DK17" s="390"/>
      <c r="DL17" s="390"/>
      <c r="DM17" s="390"/>
      <c r="DN17" s="390"/>
      <c r="DO17" s="390"/>
      <c r="DP17" s="607"/>
      <c r="DQ17" s="611">
        <v>1745661</v>
      </c>
      <c r="DR17" s="390"/>
      <c r="DS17" s="390"/>
      <c r="DT17" s="390"/>
      <c r="DU17" s="390"/>
      <c r="DV17" s="390"/>
      <c r="DW17" s="390"/>
      <c r="DX17" s="390"/>
      <c r="DY17" s="390"/>
      <c r="DZ17" s="390"/>
      <c r="EA17" s="390"/>
      <c r="EB17" s="390"/>
      <c r="EC17" s="612"/>
    </row>
    <row r="18" spans="2:133" ht="11.25" customHeight="1" x14ac:dyDescent="0.15">
      <c r="B18" s="613" t="s">
        <v>337</v>
      </c>
      <c r="C18" s="614"/>
      <c r="D18" s="614"/>
      <c r="E18" s="614"/>
      <c r="F18" s="614"/>
      <c r="G18" s="614"/>
      <c r="H18" s="614"/>
      <c r="I18" s="614"/>
      <c r="J18" s="614"/>
      <c r="K18" s="614"/>
      <c r="L18" s="614"/>
      <c r="M18" s="614"/>
      <c r="N18" s="614"/>
      <c r="O18" s="614"/>
      <c r="P18" s="614"/>
      <c r="Q18" s="615"/>
      <c r="R18" s="606">
        <v>2385408</v>
      </c>
      <c r="S18" s="390"/>
      <c r="T18" s="390"/>
      <c r="U18" s="390"/>
      <c r="V18" s="390"/>
      <c r="W18" s="390"/>
      <c r="X18" s="390"/>
      <c r="Y18" s="607"/>
      <c r="Z18" s="608">
        <v>12</v>
      </c>
      <c r="AA18" s="608"/>
      <c r="AB18" s="608"/>
      <c r="AC18" s="608"/>
      <c r="AD18" s="609">
        <v>2076666</v>
      </c>
      <c r="AE18" s="609"/>
      <c r="AF18" s="609"/>
      <c r="AG18" s="609"/>
      <c r="AH18" s="609"/>
      <c r="AI18" s="609"/>
      <c r="AJ18" s="609"/>
      <c r="AK18" s="609"/>
      <c r="AL18" s="616">
        <v>18.2</v>
      </c>
      <c r="AM18" s="396"/>
      <c r="AN18" s="396"/>
      <c r="AO18" s="617"/>
      <c r="AP18" s="613" t="s">
        <v>100</v>
      </c>
      <c r="AQ18" s="614"/>
      <c r="AR18" s="614"/>
      <c r="AS18" s="614"/>
      <c r="AT18" s="614"/>
      <c r="AU18" s="614"/>
      <c r="AV18" s="614"/>
      <c r="AW18" s="614"/>
      <c r="AX18" s="614"/>
      <c r="AY18" s="614"/>
      <c r="AZ18" s="614"/>
      <c r="BA18" s="614"/>
      <c r="BB18" s="614"/>
      <c r="BC18" s="614"/>
      <c r="BD18" s="614"/>
      <c r="BE18" s="614"/>
      <c r="BF18" s="615"/>
      <c r="BG18" s="606" t="s">
        <v>201</v>
      </c>
      <c r="BH18" s="390"/>
      <c r="BI18" s="390"/>
      <c r="BJ18" s="390"/>
      <c r="BK18" s="390"/>
      <c r="BL18" s="390"/>
      <c r="BM18" s="390"/>
      <c r="BN18" s="607"/>
      <c r="BO18" s="608" t="s">
        <v>201</v>
      </c>
      <c r="BP18" s="608"/>
      <c r="BQ18" s="608"/>
      <c r="BR18" s="608"/>
      <c r="BS18" s="611" t="s">
        <v>201</v>
      </c>
      <c r="BT18" s="390"/>
      <c r="BU18" s="390"/>
      <c r="BV18" s="390"/>
      <c r="BW18" s="390"/>
      <c r="BX18" s="390"/>
      <c r="BY18" s="390"/>
      <c r="BZ18" s="390"/>
      <c r="CA18" s="390"/>
      <c r="CB18" s="612"/>
      <c r="CD18" s="613" t="s">
        <v>353</v>
      </c>
      <c r="CE18" s="614"/>
      <c r="CF18" s="614"/>
      <c r="CG18" s="614"/>
      <c r="CH18" s="614"/>
      <c r="CI18" s="614"/>
      <c r="CJ18" s="614"/>
      <c r="CK18" s="614"/>
      <c r="CL18" s="614"/>
      <c r="CM18" s="614"/>
      <c r="CN18" s="614"/>
      <c r="CO18" s="614"/>
      <c r="CP18" s="614"/>
      <c r="CQ18" s="615"/>
      <c r="CR18" s="606" t="s">
        <v>201</v>
      </c>
      <c r="CS18" s="390"/>
      <c r="CT18" s="390"/>
      <c r="CU18" s="390"/>
      <c r="CV18" s="390"/>
      <c r="CW18" s="390"/>
      <c r="CX18" s="390"/>
      <c r="CY18" s="607"/>
      <c r="CZ18" s="608" t="s">
        <v>201</v>
      </c>
      <c r="DA18" s="608"/>
      <c r="DB18" s="608"/>
      <c r="DC18" s="608"/>
      <c r="DD18" s="611" t="s">
        <v>201</v>
      </c>
      <c r="DE18" s="390"/>
      <c r="DF18" s="390"/>
      <c r="DG18" s="390"/>
      <c r="DH18" s="390"/>
      <c r="DI18" s="390"/>
      <c r="DJ18" s="390"/>
      <c r="DK18" s="390"/>
      <c r="DL18" s="390"/>
      <c r="DM18" s="390"/>
      <c r="DN18" s="390"/>
      <c r="DO18" s="390"/>
      <c r="DP18" s="607"/>
      <c r="DQ18" s="611" t="s">
        <v>201</v>
      </c>
      <c r="DR18" s="390"/>
      <c r="DS18" s="390"/>
      <c r="DT18" s="390"/>
      <c r="DU18" s="390"/>
      <c r="DV18" s="390"/>
      <c r="DW18" s="390"/>
      <c r="DX18" s="390"/>
      <c r="DY18" s="390"/>
      <c r="DZ18" s="390"/>
      <c r="EA18" s="390"/>
      <c r="EB18" s="390"/>
      <c r="EC18" s="612"/>
    </row>
    <row r="19" spans="2:133" ht="11.25" customHeight="1" x14ac:dyDescent="0.15">
      <c r="B19" s="613" t="s">
        <v>297</v>
      </c>
      <c r="C19" s="614"/>
      <c r="D19" s="614"/>
      <c r="E19" s="614"/>
      <c r="F19" s="614"/>
      <c r="G19" s="614"/>
      <c r="H19" s="614"/>
      <c r="I19" s="614"/>
      <c r="J19" s="614"/>
      <c r="K19" s="614"/>
      <c r="L19" s="614"/>
      <c r="M19" s="614"/>
      <c r="N19" s="614"/>
      <c r="O19" s="614"/>
      <c r="P19" s="614"/>
      <c r="Q19" s="615"/>
      <c r="R19" s="606">
        <v>2076666</v>
      </c>
      <c r="S19" s="390"/>
      <c r="T19" s="390"/>
      <c r="U19" s="390"/>
      <c r="V19" s="390"/>
      <c r="W19" s="390"/>
      <c r="X19" s="390"/>
      <c r="Y19" s="607"/>
      <c r="Z19" s="608">
        <v>10.5</v>
      </c>
      <c r="AA19" s="608"/>
      <c r="AB19" s="608"/>
      <c r="AC19" s="608"/>
      <c r="AD19" s="609">
        <v>2076666</v>
      </c>
      <c r="AE19" s="609"/>
      <c r="AF19" s="609"/>
      <c r="AG19" s="609"/>
      <c r="AH19" s="609"/>
      <c r="AI19" s="609"/>
      <c r="AJ19" s="609"/>
      <c r="AK19" s="609"/>
      <c r="AL19" s="616">
        <v>18.2</v>
      </c>
      <c r="AM19" s="396"/>
      <c r="AN19" s="396"/>
      <c r="AO19" s="617"/>
      <c r="AP19" s="613" t="s">
        <v>354</v>
      </c>
      <c r="AQ19" s="614"/>
      <c r="AR19" s="614"/>
      <c r="AS19" s="614"/>
      <c r="AT19" s="614"/>
      <c r="AU19" s="614"/>
      <c r="AV19" s="614"/>
      <c r="AW19" s="614"/>
      <c r="AX19" s="614"/>
      <c r="AY19" s="614"/>
      <c r="AZ19" s="614"/>
      <c r="BA19" s="614"/>
      <c r="BB19" s="614"/>
      <c r="BC19" s="614"/>
      <c r="BD19" s="614"/>
      <c r="BE19" s="614"/>
      <c r="BF19" s="615"/>
      <c r="BG19" s="606">
        <v>395268</v>
      </c>
      <c r="BH19" s="390"/>
      <c r="BI19" s="390"/>
      <c r="BJ19" s="390"/>
      <c r="BK19" s="390"/>
      <c r="BL19" s="390"/>
      <c r="BM19" s="390"/>
      <c r="BN19" s="607"/>
      <c r="BO19" s="608">
        <v>4.8</v>
      </c>
      <c r="BP19" s="608"/>
      <c r="BQ19" s="608"/>
      <c r="BR19" s="608"/>
      <c r="BS19" s="611" t="s">
        <v>201</v>
      </c>
      <c r="BT19" s="390"/>
      <c r="BU19" s="390"/>
      <c r="BV19" s="390"/>
      <c r="BW19" s="390"/>
      <c r="BX19" s="390"/>
      <c r="BY19" s="390"/>
      <c r="BZ19" s="390"/>
      <c r="CA19" s="390"/>
      <c r="CB19" s="612"/>
      <c r="CD19" s="613" t="s">
        <v>355</v>
      </c>
      <c r="CE19" s="614"/>
      <c r="CF19" s="614"/>
      <c r="CG19" s="614"/>
      <c r="CH19" s="614"/>
      <c r="CI19" s="614"/>
      <c r="CJ19" s="614"/>
      <c r="CK19" s="614"/>
      <c r="CL19" s="614"/>
      <c r="CM19" s="614"/>
      <c r="CN19" s="614"/>
      <c r="CO19" s="614"/>
      <c r="CP19" s="614"/>
      <c r="CQ19" s="615"/>
      <c r="CR19" s="606" t="s">
        <v>201</v>
      </c>
      <c r="CS19" s="390"/>
      <c r="CT19" s="390"/>
      <c r="CU19" s="390"/>
      <c r="CV19" s="390"/>
      <c r="CW19" s="390"/>
      <c r="CX19" s="390"/>
      <c r="CY19" s="607"/>
      <c r="CZ19" s="608" t="s">
        <v>201</v>
      </c>
      <c r="DA19" s="608"/>
      <c r="DB19" s="608"/>
      <c r="DC19" s="608"/>
      <c r="DD19" s="611" t="s">
        <v>201</v>
      </c>
      <c r="DE19" s="390"/>
      <c r="DF19" s="390"/>
      <c r="DG19" s="390"/>
      <c r="DH19" s="390"/>
      <c r="DI19" s="390"/>
      <c r="DJ19" s="390"/>
      <c r="DK19" s="390"/>
      <c r="DL19" s="390"/>
      <c r="DM19" s="390"/>
      <c r="DN19" s="390"/>
      <c r="DO19" s="390"/>
      <c r="DP19" s="607"/>
      <c r="DQ19" s="611" t="s">
        <v>201</v>
      </c>
      <c r="DR19" s="390"/>
      <c r="DS19" s="390"/>
      <c r="DT19" s="390"/>
      <c r="DU19" s="390"/>
      <c r="DV19" s="390"/>
      <c r="DW19" s="390"/>
      <c r="DX19" s="390"/>
      <c r="DY19" s="390"/>
      <c r="DZ19" s="390"/>
      <c r="EA19" s="390"/>
      <c r="EB19" s="390"/>
      <c r="EC19" s="612"/>
    </row>
    <row r="20" spans="2:133" ht="11.25" customHeight="1" x14ac:dyDescent="0.15">
      <c r="B20" s="613" t="s">
        <v>294</v>
      </c>
      <c r="C20" s="614"/>
      <c r="D20" s="614"/>
      <c r="E20" s="614"/>
      <c r="F20" s="614"/>
      <c r="G20" s="614"/>
      <c r="H20" s="614"/>
      <c r="I20" s="614"/>
      <c r="J20" s="614"/>
      <c r="K20" s="614"/>
      <c r="L20" s="614"/>
      <c r="M20" s="614"/>
      <c r="N20" s="614"/>
      <c r="O20" s="614"/>
      <c r="P20" s="614"/>
      <c r="Q20" s="615"/>
      <c r="R20" s="606">
        <v>301696</v>
      </c>
      <c r="S20" s="390"/>
      <c r="T20" s="390"/>
      <c r="U20" s="390"/>
      <c r="V20" s="390"/>
      <c r="W20" s="390"/>
      <c r="X20" s="390"/>
      <c r="Y20" s="607"/>
      <c r="Z20" s="608">
        <v>1.5</v>
      </c>
      <c r="AA20" s="608"/>
      <c r="AB20" s="608"/>
      <c r="AC20" s="608"/>
      <c r="AD20" s="609" t="s">
        <v>201</v>
      </c>
      <c r="AE20" s="609"/>
      <c r="AF20" s="609"/>
      <c r="AG20" s="609"/>
      <c r="AH20" s="609"/>
      <c r="AI20" s="609"/>
      <c r="AJ20" s="609"/>
      <c r="AK20" s="609"/>
      <c r="AL20" s="616" t="s">
        <v>201</v>
      </c>
      <c r="AM20" s="396"/>
      <c r="AN20" s="396"/>
      <c r="AO20" s="617"/>
      <c r="AP20" s="613" t="s">
        <v>356</v>
      </c>
      <c r="AQ20" s="614"/>
      <c r="AR20" s="614"/>
      <c r="AS20" s="614"/>
      <c r="AT20" s="614"/>
      <c r="AU20" s="614"/>
      <c r="AV20" s="614"/>
      <c r="AW20" s="614"/>
      <c r="AX20" s="614"/>
      <c r="AY20" s="614"/>
      <c r="AZ20" s="614"/>
      <c r="BA20" s="614"/>
      <c r="BB20" s="614"/>
      <c r="BC20" s="614"/>
      <c r="BD20" s="614"/>
      <c r="BE20" s="614"/>
      <c r="BF20" s="615"/>
      <c r="BG20" s="606">
        <v>395268</v>
      </c>
      <c r="BH20" s="390"/>
      <c r="BI20" s="390"/>
      <c r="BJ20" s="390"/>
      <c r="BK20" s="390"/>
      <c r="BL20" s="390"/>
      <c r="BM20" s="390"/>
      <c r="BN20" s="607"/>
      <c r="BO20" s="608">
        <v>4.8</v>
      </c>
      <c r="BP20" s="608"/>
      <c r="BQ20" s="608"/>
      <c r="BR20" s="608"/>
      <c r="BS20" s="611" t="s">
        <v>201</v>
      </c>
      <c r="BT20" s="390"/>
      <c r="BU20" s="390"/>
      <c r="BV20" s="390"/>
      <c r="BW20" s="390"/>
      <c r="BX20" s="390"/>
      <c r="BY20" s="390"/>
      <c r="BZ20" s="390"/>
      <c r="CA20" s="390"/>
      <c r="CB20" s="612"/>
      <c r="CD20" s="613" t="s">
        <v>190</v>
      </c>
      <c r="CE20" s="614"/>
      <c r="CF20" s="614"/>
      <c r="CG20" s="614"/>
      <c r="CH20" s="614"/>
      <c r="CI20" s="614"/>
      <c r="CJ20" s="614"/>
      <c r="CK20" s="614"/>
      <c r="CL20" s="614"/>
      <c r="CM20" s="614"/>
      <c r="CN20" s="614"/>
      <c r="CO20" s="614"/>
      <c r="CP20" s="614"/>
      <c r="CQ20" s="615"/>
      <c r="CR20" s="606">
        <v>19247902</v>
      </c>
      <c r="CS20" s="390"/>
      <c r="CT20" s="390"/>
      <c r="CU20" s="390"/>
      <c r="CV20" s="390"/>
      <c r="CW20" s="390"/>
      <c r="CX20" s="390"/>
      <c r="CY20" s="607"/>
      <c r="CZ20" s="608">
        <v>100</v>
      </c>
      <c r="DA20" s="608"/>
      <c r="DB20" s="608"/>
      <c r="DC20" s="608"/>
      <c r="DD20" s="611">
        <v>979361</v>
      </c>
      <c r="DE20" s="390"/>
      <c r="DF20" s="390"/>
      <c r="DG20" s="390"/>
      <c r="DH20" s="390"/>
      <c r="DI20" s="390"/>
      <c r="DJ20" s="390"/>
      <c r="DK20" s="390"/>
      <c r="DL20" s="390"/>
      <c r="DM20" s="390"/>
      <c r="DN20" s="390"/>
      <c r="DO20" s="390"/>
      <c r="DP20" s="607"/>
      <c r="DQ20" s="611">
        <v>13719347</v>
      </c>
      <c r="DR20" s="390"/>
      <c r="DS20" s="390"/>
      <c r="DT20" s="390"/>
      <c r="DU20" s="390"/>
      <c r="DV20" s="390"/>
      <c r="DW20" s="390"/>
      <c r="DX20" s="390"/>
      <c r="DY20" s="390"/>
      <c r="DZ20" s="390"/>
      <c r="EA20" s="390"/>
      <c r="EB20" s="390"/>
      <c r="EC20" s="612"/>
    </row>
    <row r="21" spans="2:133" ht="11.25" customHeight="1" x14ac:dyDescent="0.15">
      <c r="B21" s="613" t="s">
        <v>359</v>
      </c>
      <c r="C21" s="614"/>
      <c r="D21" s="614"/>
      <c r="E21" s="614"/>
      <c r="F21" s="614"/>
      <c r="G21" s="614"/>
      <c r="H21" s="614"/>
      <c r="I21" s="614"/>
      <c r="J21" s="614"/>
      <c r="K21" s="614"/>
      <c r="L21" s="614"/>
      <c r="M21" s="614"/>
      <c r="N21" s="614"/>
      <c r="O21" s="614"/>
      <c r="P21" s="614"/>
      <c r="Q21" s="615"/>
      <c r="R21" s="606">
        <v>7046</v>
      </c>
      <c r="S21" s="390"/>
      <c r="T21" s="390"/>
      <c r="U21" s="390"/>
      <c r="V21" s="390"/>
      <c r="W21" s="390"/>
      <c r="X21" s="390"/>
      <c r="Y21" s="607"/>
      <c r="Z21" s="608">
        <v>0</v>
      </c>
      <c r="AA21" s="608"/>
      <c r="AB21" s="608"/>
      <c r="AC21" s="608"/>
      <c r="AD21" s="609" t="s">
        <v>201</v>
      </c>
      <c r="AE21" s="609"/>
      <c r="AF21" s="609"/>
      <c r="AG21" s="609"/>
      <c r="AH21" s="609"/>
      <c r="AI21" s="609"/>
      <c r="AJ21" s="609"/>
      <c r="AK21" s="609"/>
      <c r="AL21" s="616" t="s">
        <v>201</v>
      </c>
      <c r="AM21" s="396"/>
      <c r="AN21" s="396"/>
      <c r="AO21" s="617"/>
      <c r="AP21" s="628" t="s">
        <v>360</v>
      </c>
      <c r="AQ21" s="629"/>
      <c r="AR21" s="629"/>
      <c r="AS21" s="629"/>
      <c r="AT21" s="629"/>
      <c r="AU21" s="629"/>
      <c r="AV21" s="629"/>
      <c r="AW21" s="629"/>
      <c r="AX21" s="629"/>
      <c r="AY21" s="629"/>
      <c r="AZ21" s="629"/>
      <c r="BA21" s="629"/>
      <c r="BB21" s="629"/>
      <c r="BC21" s="629"/>
      <c r="BD21" s="629"/>
      <c r="BE21" s="629"/>
      <c r="BF21" s="630"/>
      <c r="BG21" s="606" t="s">
        <v>201</v>
      </c>
      <c r="BH21" s="390"/>
      <c r="BI21" s="390"/>
      <c r="BJ21" s="390"/>
      <c r="BK21" s="390"/>
      <c r="BL21" s="390"/>
      <c r="BM21" s="390"/>
      <c r="BN21" s="607"/>
      <c r="BO21" s="608" t="s">
        <v>201</v>
      </c>
      <c r="BP21" s="608"/>
      <c r="BQ21" s="608"/>
      <c r="BR21" s="608"/>
      <c r="BS21" s="611" t="s">
        <v>201</v>
      </c>
      <c r="BT21" s="390"/>
      <c r="BU21" s="390"/>
      <c r="BV21" s="390"/>
      <c r="BW21" s="390"/>
      <c r="BX21" s="390"/>
      <c r="BY21" s="390"/>
      <c r="BZ21" s="390"/>
      <c r="CA21" s="390"/>
      <c r="CB21" s="612"/>
      <c r="CD21" s="619"/>
      <c r="CE21" s="620"/>
      <c r="CF21" s="620"/>
      <c r="CG21" s="620"/>
      <c r="CH21" s="620"/>
      <c r="CI21" s="620"/>
      <c r="CJ21" s="620"/>
      <c r="CK21" s="620"/>
      <c r="CL21" s="620"/>
      <c r="CM21" s="620"/>
      <c r="CN21" s="620"/>
      <c r="CO21" s="620"/>
      <c r="CP21" s="620"/>
      <c r="CQ21" s="621"/>
      <c r="CR21" s="622"/>
      <c r="CS21" s="623"/>
      <c r="CT21" s="623"/>
      <c r="CU21" s="623"/>
      <c r="CV21" s="623"/>
      <c r="CW21" s="623"/>
      <c r="CX21" s="623"/>
      <c r="CY21" s="624"/>
      <c r="CZ21" s="625"/>
      <c r="DA21" s="625"/>
      <c r="DB21" s="625"/>
      <c r="DC21" s="625"/>
      <c r="DD21" s="626"/>
      <c r="DE21" s="623"/>
      <c r="DF21" s="623"/>
      <c r="DG21" s="623"/>
      <c r="DH21" s="623"/>
      <c r="DI21" s="623"/>
      <c r="DJ21" s="623"/>
      <c r="DK21" s="623"/>
      <c r="DL21" s="623"/>
      <c r="DM21" s="623"/>
      <c r="DN21" s="623"/>
      <c r="DO21" s="623"/>
      <c r="DP21" s="624"/>
      <c r="DQ21" s="626"/>
      <c r="DR21" s="623"/>
      <c r="DS21" s="623"/>
      <c r="DT21" s="623"/>
      <c r="DU21" s="623"/>
      <c r="DV21" s="623"/>
      <c r="DW21" s="623"/>
      <c r="DX21" s="623"/>
      <c r="DY21" s="623"/>
      <c r="DZ21" s="623"/>
      <c r="EA21" s="623"/>
      <c r="EB21" s="623"/>
      <c r="EC21" s="627"/>
    </row>
    <row r="22" spans="2:133" ht="11.25" customHeight="1" x14ac:dyDescent="0.15">
      <c r="B22" s="613" t="s">
        <v>79</v>
      </c>
      <c r="C22" s="614"/>
      <c r="D22" s="614"/>
      <c r="E22" s="614"/>
      <c r="F22" s="614"/>
      <c r="G22" s="614"/>
      <c r="H22" s="614"/>
      <c r="I22" s="614"/>
      <c r="J22" s="614"/>
      <c r="K22" s="614"/>
      <c r="L22" s="614"/>
      <c r="M22" s="614"/>
      <c r="N22" s="614"/>
      <c r="O22" s="614"/>
      <c r="P22" s="614"/>
      <c r="Q22" s="615"/>
      <c r="R22" s="606">
        <v>12032763</v>
      </c>
      <c r="S22" s="390"/>
      <c r="T22" s="390"/>
      <c r="U22" s="390"/>
      <c r="V22" s="390"/>
      <c r="W22" s="390"/>
      <c r="X22" s="390"/>
      <c r="Y22" s="607"/>
      <c r="Z22" s="608">
        <v>60.7</v>
      </c>
      <c r="AA22" s="608"/>
      <c r="AB22" s="608"/>
      <c r="AC22" s="608"/>
      <c r="AD22" s="609">
        <v>11328753</v>
      </c>
      <c r="AE22" s="609"/>
      <c r="AF22" s="609"/>
      <c r="AG22" s="609"/>
      <c r="AH22" s="609"/>
      <c r="AI22" s="609"/>
      <c r="AJ22" s="609"/>
      <c r="AK22" s="609"/>
      <c r="AL22" s="616">
        <v>99.4</v>
      </c>
      <c r="AM22" s="396"/>
      <c r="AN22" s="396"/>
      <c r="AO22" s="617"/>
      <c r="AP22" s="628" t="s">
        <v>362</v>
      </c>
      <c r="AQ22" s="629"/>
      <c r="AR22" s="629"/>
      <c r="AS22" s="629"/>
      <c r="AT22" s="629"/>
      <c r="AU22" s="629"/>
      <c r="AV22" s="629"/>
      <c r="AW22" s="629"/>
      <c r="AX22" s="629"/>
      <c r="AY22" s="629"/>
      <c r="AZ22" s="629"/>
      <c r="BA22" s="629"/>
      <c r="BB22" s="629"/>
      <c r="BC22" s="629"/>
      <c r="BD22" s="629"/>
      <c r="BE22" s="629"/>
      <c r="BF22" s="630"/>
      <c r="BG22" s="606" t="s">
        <v>201</v>
      </c>
      <c r="BH22" s="390"/>
      <c r="BI22" s="390"/>
      <c r="BJ22" s="390"/>
      <c r="BK22" s="390"/>
      <c r="BL22" s="390"/>
      <c r="BM22" s="390"/>
      <c r="BN22" s="607"/>
      <c r="BO22" s="608" t="s">
        <v>201</v>
      </c>
      <c r="BP22" s="608"/>
      <c r="BQ22" s="608"/>
      <c r="BR22" s="608"/>
      <c r="BS22" s="611" t="s">
        <v>201</v>
      </c>
      <c r="BT22" s="390"/>
      <c r="BU22" s="390"/>
      <c r="BV22" s="390"/>
      <c r="BW22" s="390"/>
      <c r="BX22" s="390"/>
      <c r="BY22" s="390"/>
      <c r="BZ22" s="390"/>
      <c r="CA22" s="390"/>
      <c r="CB22" s="612"/>
      <c r="CD22" s="384" t="s">
        <v>363</v>
      </c>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385"/>
      <c r="DB22" s="385"/>
      <c r="DC22" s="385"/>
      <c r="DD22" s="385"/>
      <c r="DE22" s="385"/>
      <c r="DF22" s="385"/>
      <c r="DG22" s="385"/>
      <c r="DH22" s="385"/>
      <c r="DI22" s="385"/>
      <c r="DJ22" s="385"/>
      <c r="DK22" s="385"/>
      <c r="DL22" s="385"/>
      <c r="DM22" s="385"/>
      <c r="DN22" s="385"/>
      <c r="DO22" s="385"/>
      <c r="DP22" s="385"/>
      <c r="DQ22" s="385"/>
      <c r="DR22" s="385"/>
      <c r="DS22" s="385"/>
      <c r="DT22" s="385"/>
      <c r="DU22" s="385"/>
      <c r="DV22" s="385"/>
      <c r="DW22" s="385"/>
      <c r="DX22" s="385"/>
      <c r="DY22" s="385"/>
      <c r="DZ22" s="385"/>
      <c r="EA22" s="385"/>
      <c r="EB22" s="385"/>
      <c r="EC22" s="434"/>
    </row>
    <row r="23" spans="2:133" ht="11.25" customHeight="1" x14ac:dyDescent="0.15">
      <c r="B23" s="613" t="s">
        <v>364</v>
      </c>
      <c r="C23" s="614"/>
      <c r="D23" s="614"/>
      <c r="E23" s="614"/>
      <c r="F23" s="614"/>
      <c r="G23" s="614"/>
      <c r="H23" s="614"/>
      <c r="I23" s="614"/>
      <c r="J23" s="614"/>
      <c r="K23" s="614"/>
      <c r="L23" s="614"/>
      <c r="M23" s="614"/>
      <c r="N23" s="614"/>
      <c r="O23" s="614"/>
      <c r="P23" s="614"/>
      <c r="Q23" s="615"/>
      <c r="R23" s="606">
        <v>3950</v>
      </c>
      <c r="S23" s="390"/>
      <c r="T23" s="390"/>
      <c r="U23" s="390"/>
      <c r="V23" s="390"/>
      <c r="W23" s="390"/>
      <c r="X23" s="390"/>
      <c r="Y23" s="607"/>
      <c r="Z23" s="608">
        <v>0</v>
      </c>
      <c r="AA23" s="608"/>
      <c r="AB23" s="608"/>
      <c r="AC23" s="608"/>
      <c r="AD23" s="609">
        <v>3950</v>
      </c>
      <c r="AE23" s="609"/>
      <c r="AF23" s="609"/>
      <c r="AG23" s="609"/>
      <c r="AH23" s="609"/>
      <c r="AI23" s="609"/>
      <c r="AJ23" s="609"/>
      <c r="AK23" s="609"/>
      <c r="AL23" s="616">
        <v>0</v>
      </c>
      <c r="AM23" s="396"/>
      <c r="AN23" s="396"/>
      <c r="AO23" s="617"/>
      <c r="AP23" s="628" t="s">
        <v>122</v>
      </c>
      <c r="AQ23" s="629"/>
      <c r="AR23" s="629"/>
      <c r="AS23" s="629"/>
      <c r="AT23" s="629"/>
      <c r="AU23" s="629"/>
      <c r="AV23" s="629"/>
      <c r="AW23" s="629"/>
      <c r="AX23" s="629"/>
      <c r="AY23" s="629"/>
      <c r="AZ23" s="629"/>
      <c r="BA23" s="629"/>
      <c r="BB23" s="629"/>
      <c r="BC23" s="629"/>
      <c r="BD23" s="629"/>
      <c r="BE23" s="629"/>
      <c r="BF23" s="630"/>
      <c r="BG23" s="606">
        <v>395268</v>
      </c>
      <c r="BH23" s="390"/>
      <c r="BI23" s="390"/>
      <c r="BJ23" s="390"/>
      <c r="BK23" s="390"/>
      <c r="BL23" s="390"/>
      <c r="BM23" s="390"/>
      <c r="BN23" s="607"/>
      <c r="BO23" s="608">
        <v>4.8</v>
      </c>
      <c r="BP23" s="608"/>
      <c r="BQ23" s="608"/>
      <c r="BR23" s="608"/>
      <c r="BS23" s="611" t="s">
        <v>201</v>
      </c>
      <c r="BT23" s="390"/>
      <c r="BU23" s="390"/>
      <c r="BV23" s="390"/>
      <c r="BW23" s="390"/>
      <c r="BX23" s="390"/>
      <c r="BY23" s="390"/>
      <c r="BZ23" s="390"/>
      <c r="CA23" s="390"/>
      <c r="CB23" s="612"/>
      <c r="CD23" s="384" t="s">
        <v>314</v>
      </c>
      <c r="CE23" s="385"/>
      <c r="CF23" s="385"/>
      <c r="CG23" s="385"/>
      <c r="CH23" s="385"/>
      <c r="CI23" s="385"/>
      <c r="CJ23" s="385"/>
      <c r="CK23" s="385"/>
      <c r="CL23" s="385"/>
      <c r="CM23" s="385"/>
      <c r="CN23" s="385"/>
      <c r="CO23" s="385"/>
      <c r="CP23" s="385"/>
      <c r="CQ23" s="434"/>
      <c r="CR23" s="384" t="s">
        <v>366</v>
      </c>
      <c r="CS23" s="385"/>
      <c r="CT23" s="385"/>
      <c r="CU23" s="385"/>
      <c r="CV23" s="385"/>
      <c r="CW23" s="385"/>
      <c r="CX23" s="385"/>
      <c r="CY23" s="434"/>
      <c r="CZ23" s="384" t="s">
        <v>370</v>
      </c>
      <c r="DA23" s="385"/>
      <c r="DB23" s="385"/>
      <c r="DC23" s="434"/>
      <c r="DD23" s="384" t="s">
        <v>300</v>
      </c>
      <c r="DE23" s="385"/>
      <c r="DF23" s="385"/>
      <c r="DG23" s="385"/>
      <c r="DH23" s="385"/>
      <c r="DI23" s="385"/>
      <c r="DJ23" s="385"/>
      <c r="DK23" s="434"/>
      <c r="DL23" s="631" t="s">
        <v>372</v>
      </c>
      <c r="DM23" s="632"/>
      <c r="DN23" s="632"/>
      <c r="DO23" s="632"/>
      <c r="DP23" s="632"/>
      <c r="DQ23" s="632"/>
      <c r="DR23" s="632"/>
      <c r="DS23" s="632"/>
      <c r="DT23" s="632"/>
      <c r="DU23" s="632"/>
      <c r="DV23" s="633"/>
      <c r="DW23" s="384" t="s">
        <v>373</v>
      </c>
      <c r="DX23" s="385"/>
      <c r="DY23" s="385"/>
      <c r="DZ23" s="385"/>
      <c r="EA23" s="385"/>
      <c r="EB23" s="385"/>
      <c r="EC23" s="434"/>
    </row>
    <row r="24" spans="2:133" ht="11.25" customHeight="1" x14ac:dyDescent="0.15">
      <c r="B24" s="613" t="s">
        <v>156</v>
      </c>
      <c r="C24" s="614"/>
      <c r="D24" s="614"/>
      <c r="E24" s="614"/>
      <c r="F24" s="614"/>
      <c r="G24" s="614"/>
      <c r="H24" s="614"/>
      <c r="I24" s="614"/>
      <c r="J24" s="614"/>
      <c r="K24" s="614"/>
      <c r="L24" s="614"/>
      <c r="M24" s="614"/>
      <c r="N24" s="614"/>
      <c r="O24" s="614"/>
      <c r="P24" s="614"/>
      <c r="Q24" s="615"/>
      <c r="R24" s="606">
        <v>40419</v>
      </c>
      <c r="S24" s="390"/>
      <c r="T24" s="390"/>
      <c r="U24" s="390"/>
      <c r="V24" s="390"/>
      <c r="W24" s="390"/>
      <c r="X24" s="390"/>
      <c r="Y24" s="607"/>
      <c r="Z24" s="608">
        <v>0.2</v>
      </c>
      <c r="AA24" s="608"/>
      <c r="AB24" s="608"/>
      <c r="AC24" s="608"/>
      <c r="AD24" s="609" t="s">
        <v>201</v>
      </c>
      <c r="AE24" s="609"/>
      <c r="AF24" s="609"/>
      <c r="AG24" s="609"/>
      <c r="AH24" s="609"/>
      <c r="AI24" s="609"/>
      <c r="AJ24" s="609"/>
      <c r="AK24" s="609"/>
      <c r="AL24" s="616" t="s">
        <v>201</v>
      </c>
      <c r="AM24" s="396"/>
      <c r="AN24" s="396"/>
      <c r="AO24" s="617"/>
      <c r="AP24" s="628" t="s">
        <v>375</v>
      </c>
      <c r="AQ24" s="629"/>
      <c r="AR24" s="629"/>
      <c r="AS24" s="629"/>
      <c r="AT24" s="629"/>
      <c r="AU24" s="629"/>
      <c r="AV24" s="629"/>
      <c r="AW24" s="629"/>
      <c r="AX24" s="629"/>
      <c r="AY24" s="629"/>
      <c r="AZ24" s="629"/>
      <c r="BA24" s="629"/>
      <c r="BB24" s="629"/>
      <c r="BC24" s="629"/>
      <c r="BD24" s="629"/>
      <c r="BE24" s="629"/>
      <c r="BF24" s="630"/>
      <c r="BG24" s="606" t="s">
        <v>201</v>
      </c>
      <c r="BH24" s="390"/>
      <c r="BI24" s="390"/>
      <c r="BJ24" s="390"/>
      <c r="BK24" s="390"/>
      <c r="BL24" s="390"/>
      <c r="BM24" s="390"/>
      <c r="BN24" s="607"/>
      <c r="BO24" s="608" t="s">
        <v>201</v>
      </c>
      <c r="BP24" s="608"/>
      <c r="BQ24" s="608"/>
      <c r="BR24" s="608"/>
      <c r="BS24" s="611" t="s">
        <v>201</v>
      </c>
      <c r="BT24" s="390"/>
      <c r="BU24" s="390"/>
      <c r="BV24" s="390"/>
      <c r="BW24" s="390"/>
      <c r="BX24" s="390"/>
      <c r="BY24" s="390"/>
      <c r="BZ24" s="390"/>
      <c r="CA24" s="390"/>
      <c r="CB24" s="612"/>
      <c r="CD24" s="595" t="s">
        <v>376</v>
      </c>
      <c r="CE24" s="596"/>
      <c r="CF24" s="596"/>
      <c r="CG24" s="596"/>
      <c r="CH24" s="596"/>
      <c r="CI24" s="596"/>
      <c r="CJ24" s="596"/>
      <c r="CK24" s="596"/>
      <c r="CL24" s="596"/>
      <c r="CM24" s="596"/>
      <c r="CN24" s="596"/>
      <c r="CO24" s="596"/>
      <c r="CP24" s="596"/>
      <c r="CQ24" s="597"/>
      <c r="CR24" s="598">
        <v>8500626</v>
      </c>
      <c r="CS24" s="599"/>
      <c r="CT24" s="599"/>
      <c r="CU24" s="599"/>
      <c r="CV24" s="599"/>
      <c r="CW24" s="599"/>
      <c r="CX24" s="599"/>
      <c r="CY24" s="600"/>
      <c r="CZ24" s="603">
        <v>44.2</v>
      </c>
      <c r="DA24" s="604"/>
      <c r="DB24" s="604"/>
      <c r="DC24" s="618"/>
      <c r="DD24" s="634">
        <v>5486840</v>
      </c>
      <c r="DE24" s="599"/>
      <c r="DF24" s="599"/>
      <c r="DG24" s="599"/>
      <c r="DH24" s="599"/>
      <c r="DI24" s="599"/>
      <c r="DJ24" s="599"/>
      <c r="DK24" s="600"/>
      <c r="DL24" s="634">
        <v>5440307</v>
      </c>
      <c r="DM24" s="599"/>
      <c r="DN24" s="599"/>
      <c r="DO24" s="599"/>
      <c r="DP24" s="599"/>
      <c r="DQ24" s="599"/>
      <c r="DR24" s="599"/>
      <c r="DS24" s="599"/>
      <c r="DT24" s="599"/>
      <c r="DU24" s="599"/>
      <c r="DV24" s="600"/>
      <c r="DW24" s="603">
        <v>45.8</v>
      </c>
      <c r="DX24" s="604"/>
      <c r="DY24" s="604"/>
      <c r="DZ24" s="604"/>
      <c r="EA24" s="604"/>
      <c r="EB24" s="604"/>
      <c r="EC24" s="605"/>
    </row>
    <row r="25" spans="2:133" ht="11.25" customHeight="1" x14ac:dyDescent="0.15">
      <c r="B25" s="613" t="s">
        <v>312</v>
      </c>
      <c r="C25" s="614"/>
      <c r="D25" s="614"/>
      <c r="E25" s="614"/>
      <c r="F25" s="614"/>
      <c r="G25" s="614"/>
      <c r="H25" s="614"/>
      <c r="I25" s="614"/>
      <c r="J25" s="614"/>
      <c r="K25" s="614"/>
      <c r="L25" s="614"/>
      <c r="M25" s="614"/>
      <c r="N25" s="614"/>
      <c r="O25" s="614"/>
      <c r="P25" s="614"/>
      <c r="Q25" s="615"/>
      <c r="R25" s="606">
        <v>378418</v>
      </c>
      <c r="S25" s="390"/>
      <c r="T25" s="390"/>
      <c r="U25" s="390"/>
      <c r="V25" s="390"/>
      <c r="W25" s="390"/>
      <c r="X25" s="390"/>
      <c r="Y25" s="607"/>
      <c r="Z25" s="608">
        <v>1.9</v>
      </c>
      <c r="AA25" s="608"/>
      <c r="AB25" s="608"/>
      <c r="AC25" s="608"/>
      <c r="AD25" s="609">
        <v>22887</v>
      </c>
      <c r="AE25" s="609"/>
      <c r="AF25" s="609"/>
      <c r="AG25" s="609"/>
      <c r="AH25" s="609"/>
      <c r="AI25" s="609"/>
      <c r="AJ25" s="609"/>
      <c r="AK25" s="609"/>
      <c r="AL25" s="616">
        <v>0.2</v>
      </c>
      <c r="AM25" s="396"/>
      <c r="AN25" s="396"/>
      <c r="AO25" s="617"/>
      <c r="AP25" s="628" t="s">
        <v>272</v>
      </c>
      <c r="AQ25" s="629"/>
      <c r="AR25" s="629"/>
      <c r="AS25" s="629"/>
      <c r="AT25" s="629"/>
      <c r="AU25" s="629"/>
      <c r="AV25" s="629"/>
      <c r="AW25" s="629"/>
      <c r="AX25" s="629"/>
      <c r="AY25" s="629"/>
      <c r="AZ25" s="629"/>
      <c r="BA25" s="629"/>
      <c r="BB25" s="629"/>
      <c r="BC25" s="629"/>
      <c r="BD25" s="629"/>
      <c r="BE25" s="629"/>
      <c r="BF25" s="630"/>
      <c r="BG25" s="606" t="s">
        <v>201</v>
      </c>
      <c r="BH25" s="390"/>
      <c r="BI25" s="390"/>
      <c r="BJ25" s="390"/>
      <c r="BK25" s="390"/>
      <c r="BL25" s="390"/>
      <c r="BM25" s="390"/>
      <c r="BN25" s="607"/>
      <c r="BO25" s="608" t="s">
        <v>201</v>
      </c>
      <c r="BP25" s="608"/>
      <c r="BQ25" s="608"/>
      <c r="BR25" s="608"/>
      <c r="BS25" s="611" t="s">
        <v>201</v>
      </c>
      <c r="BT25" s="390"/>
      <c r="BU25" s="390"/>
      <c r="BV25" s="390"/>
      <c r="BW25" s="390"/>
      <c r="BX25" s="390"/>
      <c r="BY25" s="390"/>
      <c r="BZ25" s="390"/>
      <c r="CA25" s="390"/>
      <c r="CB25" s="612"/>
      <c r="CD25" s="613" t="s">
        <v>199</v>
      </c>
      <c r="CE25" s="614"/>
      <c r="CF25" s="614"/>
      <c r="CG25" s="614"/>
      <c r="CH25" s="614"/>
      <c r="CI25" s="614"/>
      <c r="CJ25" s="614"/>
      <c r="CK25" s="614"/>
      <c r="CL25" s="614"/>
      <c r="CM25" s="614"/>
      <c r="CN25" s="614"/>
      <c r="CO25" s="614"/>
      <c r="CP25" s="614"/>
      <c r="CQ25" s="615"/>
      <c r="CR25" s="606">
        <v>2945078</v>
      </c>
      <c r="CS25" s="635"/>
      <c r="CT25" s="635"/>
      <c r="CU25" s="635"/>
      <c r="CV25" s="635"/>
      <c r="CW25" s="635"/>
      <c r="CX25" s="635"/>
      <c r="CY25" s="636"/>
      <c r="CZ25" s="616">
        <v>15.3</v>
      </c>
      <c r="DA25" s="637"/>
      <c r="DB25" s="637"/>
      <c r="DC25" s="638"/>
      <c r="DD25" s="611">
        <v>2468553</v>
      </c>
      <c r="DE25" s="635"/>
      <c r="DF25" s="635"/>
      <c r="DG25" s="635"/>
      <c r="DH25" s="635"/>
      <c r="DI25" s="635"/>
      <c r="DJ25" s="635"/>
      <c r="DK25" s="636"/>
      <c r="DL25" s="611">
        <v>2445656</v>
      </c>
      <c r="DM25" s="635"/>
      <c r="DN25" s="635"/>
      <c r="DO25" s="635"/>
      <c r="DP25" s="635"/>
      <c r="DQ25" s="635"/>
      <c r="DR25" s="635"/>
      <c r="DS25" s="635"/>
      <c r="DT25" s="635"/>
      <c r="DU25" s="635"/>
      <c r="DV25" s="636"/>
      <c r="DW25" s="616">
        <v>20.6</v>
      </c>
      <c r="DX25" s="637"/>
      <c r="DY25" s="637"/>
      <c r="DZ25" s="637"/>
      <c r="EA25" s="637"/>
      <c r="EB25" s="637"/>
      <c r="EC25" s="639"/>
    </row>
    <row r="26" spans="2:133" ht="11.25" customHeight="1" x14ac:dyDescent="0.15">
      <c r="B26" s="613" t="s">
        <v>19</v>
      </c>
      <c r="C26" s="614"/>
      <c r="D26" s="614"/>
      <c r="E26" s="614"/>
      <c r="F26" s="614"/>
      <c r="G26" s="614"/>
      <c r="H26" s="614"/>
      <c r="I26" s="614"/>
      <c r="J26" s="614"/>
      <c r="K26" s="614"/>
      <c r="L26" s="614"/>
      <c r="M26" s="614"/>
      <c r="N26" s="614"/>
      <c r="O26" s="614"/>
      <c r="P26" s="614"/>
      <c r="Q26" s="615"/>
      <c r="R26" s="606">
        <v>27260</v>
      </c>
      <c r="S26" s="390"/>
      <c r="T26" s="390"/>
      <c r="U26" s="390"/>
      <c r="V26" s="390"/>
      <c r="W26" s="390"/>
      <c r="X26" s="390"/>
      <c r="Y26" s="607"/>
      <c r="Z26" s="608">
        <v>0.1</v>
      </c>
      <c r="AA26" s="608"/>
      <c r="AB26" s="608"/>
      <c r="AC26" s="608"/>
      <c r="AD26" s="609" t="s">
        <v>201</v>
      </c>
      <c r="AE26" s="609"/>
      <c r="AF26" s="609"/>
      <c r="AG26" s="609"/>
      <c r="AH26" s="609"/>
      <c r="AI26" s="609"/>
      <c r="AJ26" s="609"/>
      <c r="AK26" s="609"/>
      <c r="AL26" s="616" t="s">
        <v>201</v>
      </c>
      <c r="AM26" s="396"/>
      <c r="AN26" s="396"/>
      <c r="AO26" s="617"/>
      <c r="AP26" s="628" t="s">
        <v>380</v>
      </c>
      <c r="AQ26" s="640"/>
      <c r="AR26" s="640"/>
      <c r="AS26" s="640"/>
      <c r="AT26" s="640"/>
      <c r="AU26" s="640"/>
      <c r="AV26" s="640"/>
      <c r="AW26" s="640"/>
      <c r="AX26" s="640"/>
      <c r="AY26" s="640"/>
      <c r="AZ26" s="640"/>
      <c r="BA26" s="640"/>
      <c r="BB26" s="640"/>
      <c r="BC26" s="640"/>
      <c r="BD26" s="640"/>
      <c r="BE26" s="640"/>
      <c r="BF26" s="630"/>
      <c r="BG26" s="606" t="s">
        <v>201</v>
      </c>
      <c r="BH26" s="390"/>
      <c r="BI26" s="390"/>
      <c r="BJ26" s="390"/>
      <c r="BK26" s="390"/>
      <c r="BL26" s="390"/>
      <c r="BM26" s="390"/>
      <c r="BN26" s="607"/>
      <c r="BO26" s="608" t="s">
        <v>201</v>
      </c>
      <c r="BP26" s="608"/>
      <c r="BQ26" s="608"/>
      <c r="BR26" s="608"/>
      <c r="BS26" s="611" t="s">
        <v>201</v>
      </c>
      <c r="BT26" s="390"/>
      <c r="BU26" s="390"/>
      <c r="BV26" s="390"/>
      <c r="BW26" s="390"/>
      <c r="BX26" s="390"/>
      <c r="BY26" s="390"/>
      <c r="BZ26" s="390"/>
      <c r="CA26" s="390"/>
      <c r="CB26" s="612"/>
      <c r="CD26" s="613" t="s">
        <v>108</v>
      </c>
      <c r="CE26" s="614"/>
      <c r="CF26" s="614"/>
      <c r="CG26" s="614"/>
      <c r="CH26" s="614"/>
      <c r="CI26" s="614"/>
      <c r="CJ26" s="614"/>
      <c r="CK26" s="614"/>
      <c r="CL26" s="614"/>
      <c r="CM26" s="614"/>
      <c r="CN26" s="614"/>
      <c r="CO26" s="614"/>
      <c r="CP26" s="614"/>
      <c r="CQ26" s="615"/>
      <c r="CR26" s="606">
        <v>1797081</v>
      </c>
      <c r="CS26" s="390"/>
      <c r="CT26" s="390"/>
      <c r="CU26" s="390"/>
      <c r="CV26" s="390"/>
      <c r="CW26" s="390"/>
      <c r="CX26" s="390"/>
      <c r="CY26" s="607"/>
      <c r="CZ26" s="616">
        <v>9.3000000000000007</v>
      </c>
      <c r="DA26" s="637"/>
      <c r="DB26" s="637"/>
      <c r="DC26" s="638"/>
      <c r="DD26" s="611">
        <v>1477721</v>
      </c>
      <c r="DE26" s="390"/>
      <c r="DF26" s="390"/>
      <c r="DG26" s="390"/>
      <c r="DH26" s="390"/>
      <c r="DI26" s="390"/>
      <c r="DJ26" s="390"/>
      <c r="DK26" s="607"/>
      <c r="DL26" s="611" t="s">
        <v>201</v>
      </c>
      <c r="DM26" s="390"/>
      <c r="DN26" s="390"/>
      <c r="DO26" s="390"/>
      <c r="DP26" s="390"/>
      <c r="DQ26" s="390"/>
      <c r="DR26" s="390"/>
      <c r="DS26" s="390"/>
      <c r="DT26" s="390"/>
      <c r="DU26" s="390"/>
      <c r="DV26" s="607"/>
      <c r="DW26" s="616" t="s">
        <v>201</v>
      </c>
      <c r="DX26" s="637"/>
      <c r="DY26" s="637"/>
      <c r="DZ26" s="637"/>
      <c r="EA26" s="637"/>
      <c r="EB26" s="637"/>
      <c r="EC26" s="639"/>
    </row>
    <row r="27" spans="2:133" ht="11.25" customHeight="1" x14ac:dyDescent="0.15">
      <c r="B27" s="613" t="s">
        <v>338</v>
      </c>
      <c r="C27" s="614"/>
      <c r="D27" s="614"/>
      <c r="E27" s="614"/>
      <c r="F27" s="614"/>
      <c r="G27" s="614"/>
      <c r="H27" s="614"/>
      <c r="I27" s="614"/>
      <c r="J27" s="614"/>
      <c r="K27" s="614"/>
      <c r="L27" s="614"/>
      <c r="M27" s="614"/>
      <c r="N27" s="614"/>
      <c r="O27" s="614"/>
      <c r="P27" s="614"/>
      <c r="Q27" s="615"/>
      <c r="R27" s="606">
        <v>2058093</v>
      </c>
      <c r="S27" s="390"/>
      <c r="T27" s="390"/>
      <c r="U27" s="390"/>
      <c r="V27" s="390"/>
      <c r="W27" s="390"/>
      <c r="X27" s="390"/>
      <c r="Y27" s="607"/>
      <c r="Z27" s="608">
        <v>10.4</v>
      </c>
      <c r="AA27" s="608"/>
      <c r="AB27" s="608"/>
      <c r="AC27" s="608"/>
      <c r="AD27" s="609" t="s">
        <v>201</v>
      </c>
      <c r="AE27" s="609"/>
      <c r="AF27" s="609"/>
      <c r="AG27" s="609"/>
      <c r="AH27" s="609"/>
      <c r="AI27" s="609"/>
      <c r="AJ27" s="609"/>
      <c r="AK27" s="609"/>
      <c r="AL27" s="616" t="s">
        <v>201</v>
      </c>
      <c r="AM27" s="396"/>
      <c r="AN27" s="396"/>
      <c r="AO27" s="617"/>
      <c r="AP27" s="613" t="s">
        <v>381</v>
      </c>
      <c r="AQ27" s="614"/>
      <c r="AR27" s="614"/>
      <c r="AS27" s="614"/>
      <c r="AT27" s="614"/>
      <c r="AU27" s="614"/>
      <c r="AV27" s="614"/>
      <c r="AW27" s="614"/>
      <c r="AX27" s="614"/>
      <c r="AY27" s="614"/>
      <c r="AZ27" s="614"/>
      <c r="BA27" s="614"/>
      <c r="BB27" s="614"/>
      <c r="BC27" s="614"/>
      <c r="BD27" s="614"/>
      <c r="BE27" s="614"/>
      <c r="BF27" s="615"/>
      <c r="BG27" s="606">
        <v>8215846</v>
      </c>
      <c r="BH27" s="390"/>
      <c r="BI27" s="390"/>
      <c r="BJ27" s="390"/>
      <c r="BK27" s="390"/>
      <c r="BL27" s="390"/>
      <c r="BM27" s="390"/>
      <c r="BN27" s="607"/>
      <c r="BO27" s="608">
        <v>100</v>
      </c>
      <c r="BP27" s="608"/>
      <c r="BQ27" s="608"/>
      <c r="BR27" s="608"/>
      <c r="BS27" s="611" t="s">
        <v>201</v>
      </c>
      <c r="BT27" s="390"/>
      <c r="BU27" s="390"/>
      <c r="BV27" s="390"/>
      <c r="BW27" s="390"/>
      <c r="BX27" s="390"/>
      <c r="BY27" s="390"/>
      <c r="BZ27" s="390"/>
      <c r="CA27" s="390"/>
      <c r="CB27" s="612"/>
      <c r="CD27" s="613" t="s">
        <v>192</v>
      </c>
      <c r="CE27" s="614"/>
      <c r="CF27" s="614"/>
      <c r="CG27" s="614"/>
      <c r="CH27" s="614"/>
      <c r="CI27" s="614"/>
      <c r="CJ27" s="614"/>
      <c r="CK27" s="614"/>
      <c r="CL27" s="614"/>
      <c r="CM27" s="614"/>
      <c r="CN27" s="614"/>
      <c r="CO27" s="614"/>
      <c r="CP27" s="614"/>
      <c r="CQ27" s="615"/>
      <c r="CR27" s="606">
        <v>3742289</v>
      </c>
      <c r="CS27" s="635"/>
      <c r="CT27" s="635"/>
      <c r="CU27" s="635"/>
      <c r="CV27" s="635"/>
      <c r="CW27" s="635"/>
      <c r="CX27" s="635"/>
      <c r="CY27" s="636"/>
      <c r="CZ27" s="616">
        <v>19.399999999999999</v>
      </c>
      <c r="DA27" s="637"/>
      <c r="DB27" s="637"/>
      <c r="DC27" s="638"/>
      <c r="DD27" s="611">
        <v>1272628</v>
      </c>
      <c r="DE27" s="635"/>
      <c r="DF27" s="635"/>
      <c r="DG27" s="635"/>
      <c r="DH27" s="635"/>
      <c r="DI27" s="635"/>
      <c r="DJ27" s="635"/>
      <c r="DK27" s="636"/>
      <c r="DL27" s="611">
        <v>1268992</v>
      </c>
      <c r="DM27" s="635"/>
      <c r="DN27" s="635"/>
      <c r="DO27" s="635"/>
      <c r="DP27" s="635"/>
      <c r="DQ27" s="635"/>
      <c r="DR27" s="635"/>
      <c r="DS27" s="635"/>
      <c r="DT27" s="635"/>
      <c r="DU27" s="635"/>
      <c r="DV27" s="636"/>
      <c r="DW27" s="616">
        <v>10.7</v>
      </c>
      <c r="DX27" s="637"/>
      <c r="DY27" s="637"/>
      <c r="DZ27" s="637"/>
      <c r="EA27" s="637"/>
      <c r="EB27" s="637"/>
      <c r="EC27" s="639"/>
    </row>
    <row r="28" spans="2:133" ht="11.25" customHeight="1" x14ac:dyDescent="0.15">
      <c r="B28" s="641" t="s">
        <v>55</v>
      </c>
      <c r="C28" s="642"/>
      <c r="D28" s="642"/>
      <c r="E28" s="642"/>
      <c r="F28" s="642"/>
      <c r="G28" s="642"/>
      <c r="H28" s="642"/>
      <c r="I28" s="642"/>
      <c r="J28" s="642"/>
      <c r="K28" s="642"/>
      <c r="L28" s="642"/>
      <c r="M28" s="642"/>
      <c r="N28" s="642"/>
      <c r="O28" s="642"/>
      <c r="P28" s="642"/>
      <c r="Q28" s="643"/>
      <c r="R28" s="606" t="s">
        <v>201</v>
      </c>
      <c r="S28" s="390"/>
      <c r="T28" s="390"/>
      <c r="U28" s="390"/>
      <c r="V28" s="390"/>
      <c r="W28" s="390"/>
      <c r="X28" s="390"/>
      <c r="Y28" s="607"/>
      <c r="Z28" s="608" t="s">
        <v>201</v>
      </c>
      <c r="AA28" s="608"/>
      <c r="AB28" s="608"/>
      <c r="AC28" s="608"/>
      <c r="AD28" s="609" t="s">
        <v>201</v>
      </c>
      <c r="AE28" s="609"/>
      <c r="AF28" s="609"/>
      <c r="AG28" s="609"/>
      <c r="AH28" s="609"/>
      <c r="AI28" s="609"/>
      <c r="AJ28" s="609"/>
      <c r="AK28" s="609"/>
      <c r="AL28" s="616" t="s">
        <v>201</v>
      </c>
      <c r="AM28" s="396"/>
      <c r="AN28" s="396"/>
      <c r="AO28" s="617"/>
      <c r="AP28" s="619"/>
      <c r="AQ28" s="620"/>
      <c r="AR28" s="620"/>
      <c r="AS28" s="620"/>
      <c r="AT28" s="620"/>
      <c r="AU28" s="620"/>
      <c r="AV28" s="620"/>
      <c r="AW28" s="620"/>
      <c r="AX28" s="620"/>
      <c r="AY28" s="620"/>
      <c r="AZ28" s="620"/>
      <c r="BA28" s="620"/>
      <c r="BB28" s="620"/>
      <c r="BC28" s="620"/>
      <c r="BD28" s="620"/>
      <c r="BE28" s="620"/>
      <c r="BF28" s="621"/>
      <c r="BG28" s="606"/>
      <c r="BH28" s="390"/>
      <c r="BI28" s="390"/>
      <c r="BJ28" s="390"/>
      <c r="BK28" s="390"/>
      <c r="BL28" s="390"/>
      <c r="BM28" s="390"/>
      <c r="BN28" s="607"/>
      <c r="BO28" s="608"/>
      <c r="BP28" s="608"/>
      <c r="BQ28" s="608"/>
      <c r="BR28" s="608"/>
      <c r="BS28" s="609"/>
      <c r="BT28" s="609"/>
      <c r="BU28" s="609"/>
      <c r="BV28" s="609"/>
      <c r="BW28" s="609"/>
      <c r="BX28" s="609"/>
      <c r="BY28" s="609"/>
      <c r="BZ28" s="609"/>
      <c r="CA28" s="609"/>
      <c r="CB28" s="610"/>
      <c r="CD28" s="613" t="s">
        <v>377</v>
      </c>
      <c r="CE28" s="614"/>
      <c r="CF28" s="614"/>
      <c r="CG28" s="614"/>
      <c r="CH28" s="614"/>
      <c r="CI28" s="614"/>
      <c r="CJ28" s="614"/>
      <c r="CK28" s="614"/>
      <c r="CL28" s="614"/>
      <c r="CM28" s="614"/>
      <c r="CN28" s="614"/>
      <c r="CO28" s="614"/>
      <c r="CP28" s="614"/>
      <c r="CQ28" s="615"/>
      <c r="CR28" s="606">
        <v>1813259</v>
      </c>
      <c r="CS28" s="390"/>
      <c r="CT28" s="390"/>
      <c r="CU28" s="390"/>
      <c r="CV28" s="390"/>
      <c r="CW28" s="390"/>
      <c r="CX28" s="390"/>
      <c r="CY28" s="607"/>
      <c r="CZ28" s="616">
        <v>9.4</v>
      </c>
      <c r="DA28" s="637"/>
      <c r="DB28" s="637"/>
      <c r="DC28" s="638"/>
      <c r="DD28" s="611">
        <v>1745659</v>
      </c>
      <c r="DE28" s="390"/>
      <c r="DF28" s="390"/>
      <c r="DG28" s="390"/>
      <c r="DH28" s="390"/>
      <c r="DI28" s="390"/>
      <c r="DJ28" s="390"/>
      <c r="DK28" s="607"/>
      <c r="DL28" s="611">
        <v>1725659</v>
      </c>
      <c r="DM28" s="390"/>
      <c r="DN28" s="390"/>
      <c r="DO28" s="390"/>
      <c r="DP28" s="390"/>
      <c r="DQ28" s="390"/>
      <c r="DR28" s="390"/>
      <c r="DS28" s="390"/>
      <c r="DT28" s="390"/>
      <c r="DU28" s="390"/>
      <c r="DV28" s="607"/>
      <c r="DW28" s="616">
        <v>14.5</v>
      </c>
      <c r="DX28" s="637"/>
      <c r="DY28" s="637"/>
      <c r="DZ28" s="637"/>
      <c r="EA28" s="637"/>
      <c r="EB28" s="637"/>
      <c r="EC28" s="639"/>
    </row>
    <row r="29" spans="2:133" ht="11.25" customHeight="1" x14ac:dyDescent="0.15">
      <c r="B29" s="613" t="s">
        <v>383</v>
      </c>
      <c r="C29" s="614"/>
      <c r="D29" s="614"/>
      <c r="E29" s="614"/>
      <c r="F29" s="614"/>
      <c r="G29" s="614"/>
      <c r="H29" s="614"/>
      <c r="I29" s="614"/>
      <c r="J29" s="614"/>
      <c r="K29" s="614"/>
      <c r="L29" s="614"/>
      <c r="M29" s="614"/>
      <c r="N29" s="614"/>
      <c r="O29" s="614"/>
      <c r="P29" s="614"/>
      <c r="Q29" s="615"/>
      <c r="R29" s="606">
        <v>1196744</v>
      </c>
      <c r="S29" s="390"/>
      <c r="T29" s="390"/>
      <c r="U29" s="390"/>
      <c r="V29" s="390"/>
      <c r="W29" s="390"/>
      <c r="X29" s="390"/>
      <c r="Y29" s="607"/>
      <c r="Z29" s="608">
        <v>6</v>
      </c>
      <c r="AA29" s="608"/>
      <c r="AB29" s="608"/>
      <c r="AC29" s="608"/>
      <c r="AD29" s="609" t="s">
        <v>201</v>
      </c>
      <c r="AE29" s="609"/>
      <c r="AF29" s="609"/>
      <c r="AG29" s="609"/>
      <c r="AH29" s="609"/>
      <c r="AI29" s="609"/>
      <c r="AJ29" s="609"/>
      <c r="AK29" s="609"/>
      <c r="AL29" s="616" t="s">
        <v>201</v>
      </c>
      <c r="AM29" s="396"/>
      <c r="AN29" s="396"/>
      <c r="AO29" s="617"/>
      <c r="AP29" s="384" t="s">
        <v>314</v>
      </c>
      <c r="AQ29" s="385"/>
      <c r="AR29" s="385"/>
      <c r="AS29" s="385"/>
      <c r="AT29" s="385"/>
      <c r="AU29" s="385"/>
      <c r="AV29" s="385"/>
      <c r="AW29" s="385"/>
      <c r="AX29" s="385"/>
      <c r="AY29" s="385"/>
      <c r="AZ29" s="385"/>
      <c r="BA29" s="385"/>
      <c r="BB29" s="385"/>
      <c r="BC29" s="385"/>
      <c r="BD29" s="385"/>
      <c r="BE29" s="385"/>
      <c r="BF29" s="434"/>
      <c r="BG29" s="384" t="s">
        <v>384</v>
      </c>
      <c r="BH29" s="644"/>
      <c r="BI29" s="644"/>
      <c r="BJ29" s="644"/>
      <c r="BK29" s="644"/>
      <c r="BL29" s="644"/>
      <c r="BM29" s="644"/>
      <c r="BN29" s="644"/>
      <c r="BO29" s="644"/>
      <c r="BP29" s="644"/>
      <c r="BQ29" s="645"/>
      <c r="BR29" s="384" t="s">
        <v>255</v>
      </c>
      <c r="BS29" s="644"/>
      <c r="BT29" s="644"/>
      <c r="BU29" s="644"/>
      <c r="BV29" s="644"/>
      <c r="BW29" s="644"/>
      <c r="BX29" s="644"/>
      <c r="BY29" s="644"/>
      <c r="BZ29" s="644"/>
      <c r="CA29" s="644"/>
      <c r="CB29" s="645"/>
      <c r="CD29" s="577" t="s">
        <v>175</v>
      </c>
      <c r="CE29" s="499"/>
      <c r="CF29" s="613" t="s">
        <v>24</v>
      </c>
      <c r="CG29" s="614"/>
      <c r="CH29" s="614"/>
      <c r="CI29" s="614"/>
      <c r="CJ29" s="614"/>
      <c r="CK29" s="614"/>
      <c r="CL29" s="614"/>
      <c r="CM29" s="614"/>
      <c r="CN29" s="614"/>
      <c r="CO29" s="614"/>
      <c r="CP29" s="614"/>
      <c r="CQ29" s="615"/>
      <c r="CR29" s="606">
        <v>1813259</v>
      </c>
      <c r="CS29" s="635"/>
      <c r="CT29" s="635"/>
      <c r="CU29" s="635"/>
      <c r="CV29" s="635"/>
      <c r="CW29" s="635"/>
      <c r="CX29" s="635"/>
      <c r="CY29" s="636"/>
      <c r="CZ29" s="616">
        <v>9.4</v>
      </c>
      <c r="DA29" s="637"/>
      <c r="DB29" s="637"/>
      <c r="DC29" s="638"/>
      <c r="DD29" s="611">
        <v>1745659</v>
      </c>
      <c r="DE29" s="635"/>
      <c r="DF29" s="635"/>
      <c r="DG29" s="635"/>
      <c r="DH29" s="635"/>
      <c r="DI29" s="635"/>
      <c r="DJ29" s="635"/>
      <c r="DK29" s="636"/>
      <c r="DL29" s="611">
        <v>1725659</v>
      </c>
      <c r="DM29" s="635"/>
      <c r="DN29" s="635"/>
      <c r="DO29" s="635"/>
      <c r="DP29" s="635"/>
      <c r="DQ29" s="635"/>
      <c r="DR29" s="635"/>
      <c r="DS29" s="635"/>
      <c r="DT29" s="635"/>
      <c r="DU29" s="635"/>
      <c r="DV29" s="636"/>
      <c r="DW29" s="616">
        <v>14.5</v>
      </c>
      <c r="DX29" s="637"/>
      <c r="DY29" s="637"/>
      <c r="DZ29" s="637"/>
      <c r="EA29" s="637"/>
      <c r="EB29" s="637"/>
      <c r="EC29" s="639"/>
    </row>
    <row r="30" spans="2:133" ht="11.25" customHeight="1" x14ac:dyDescent="0.15">
      <c r="B30" s="613" t="s">
        <v>233</v>
      </c>
      <c r="C30" s="614"/>
      <c r="D30" s="614"/>
      <c r="E30" s="614"/>
      <c r="F30" s="614"/>
      <c r="G30" s="614"/>
      <c r="H30" s="614"/>
      <c r="I30" s="614"/>
      <c r="J30" s="614"/>
      <c r="K30" s="614"/>
      <c r="L30" s="614"/>
      <c r="M30" s="614"/>
      <c r="N30" s="614"/>
      <c r="O30" s="614"/>
      <c r="P30" s="614"/>
      <c r="Q30" s="615"/>
      <c r="R30" s="606">
        <v>82516</v>
      </c>
      <c r="S30" s="390"/>
      <c r="T30" s="390"/>
      <c r="U30" s="390"/>
      <c r="V30" s="390"/>
      <c r="W30" s="390"/>
      <c r="X30" s="390"/>
      <c r="Y30" s="607"/>
      <c r="Z30" s="608">
        <v>0.4</v>
      </c>
      <c r="AA30" s="608"/>
      <c r="AB30" s="608"/>
      <c r="AC30" s="608"/>
      <c r="AD30" s="609">
        <v>26260</v>
      </c>
      <c r="AE30" s="609"/>
      <c r="AF30" s="609"/>
      <c r="AG30" s="609"/>
      <c r="AH30" s="609"/>
      <c r="AI30" s="609"/>
      <c r="AJ30" s="609"/>
      <c r="AK30" s="609"/>
      <c r="AL30" s="616">
        <v>0.2</v>
      </c>
      <c r="AM30" s="396"/>
      <c r="AN30" s="396"/>
      <c r="AO30" s="617"/>
      <c r="AP30" s="569" t="s">
        <v>10</v>
      </c>
      <c r="AQ30" s="570"/>
      <c r="AR30" s="570"/>
      <c r="AS30" s="570"/>
      <c r="AT30" s="653" t="s">
        <v>386</v>
      </c>
      <c r="AU30" s="46"/>
      <c r="AV30" s="46"/>
      <c r="AW30" s="46"/>
      <c r="AX30" s="595" t="s">
        <v>273</v>
      </c>
      <c r="AY30" s="596"/>
      <c r="AZ30" s="596"/>
      <c r="BA30" s="596"/>
      <c r="BB30" s="596"/>
      <c r="BC30" s="596"/>
      <c r="BD30" s="596"/>
      <c r="BE30" s="596"/>
      <c r="BF30" s="597"/>
      <c r="BG30" s="646">
        <v>99.4</v>
      </c>
      <c r="BH30" s="647"/>
      <c r="BI30" s="647"/>
      <c r="BJ30" s="647"/>
      <c r="BK30" s="647"/>
      <c r="BL30" s="647"/>
      <c r="BM30" s="604">
        <v>98.6</v>
      </c>
      <c r="BN30" s="647"/>
      <c r="BO30" s="647"/>
      <c r="BP30" s="647"/>
      <c r="BQ30" s="648"/>
      <c r="BR30" s="646">
        <v>99.5</v>
      </c>
      <c r="BS30" s="647"/>
      <c r="BT30" s="647"/>
      <c r="BU30" s="647"/>
      <c r="BV30" s="647"/>
      <c r="BW30" s="647"/>
      <c r="BX30" s="604">
        <v>98.6</v>
      </c>
      <c r="BY30" s="647"/>
      <c r="BZ30" s="647"/>
      <c r="CA30" s="647"/>
      <c r="CB30" s="648"/>
      <c r="CD30" s="578"/>
      <c r="CE30" s="502"/>
      <c r="CF30" s="613" t="s">
        <v>387</v>
      </c>
      <c r="CG30" s="614"/>
      <c r="CH30" s="614"/>
      <c r="CI30" s="614"/>
      <c r="CJ30" s="614"/>
      <c r="CK30" s="614"/>
      <c r="CL30" s="614"/>
      <c r="CM30" s="614"/>
      <c r="CN30" s="614"/>
      <c r="CO30" s="614"/>
      <c r="CP30" s="614"/>
      <c r="CQ30" s="615"/>
      <c r="CR30" s="606">
        <v>1652200</v>
      </c>
      <c r="CS30" s="390"/>
      <c r="CT30" s="390"/>
      <c r="CU30" s="390"/>
      <c r="CV30" s="390"/>
      <c r="CW30" s="390"/>
      <c r="CX30" s="390"/>
      <c r="CY30" s="607"/>
      <c r="CZ30" s="616">
        <v>8.6</v>
      </c>
      <c r="DA30" s="637"/>
      <c r="DB30" s="637"/>
      <c r="DC30" s="638"/>
      <c r="DD30" s="611">
        <v>1584600</v>
      </c>
      <c r="DE30" s="390"/>
      <c r="DF30" s="390"/>
      <c r="DG30" s="390"/>
      <c r="DH30" s="390"/>
      <c r="DI30" s="390"/>
      <c r="DJ30" s="390"/>
      <c r="DK30" s="607"/>
      <c r="DL30" s="611">
        <v>1564600</v>
      </c>
      <c r="DM30" s="390"/>
      <c r="DN30" s="390"/>
      <c r="DO30" s="390"/>
      <c r="DP30" s="390"/>
      <c r="DQ30" s="390"/>
      <c r="DR30" s="390"/>
      <c r="DS30" s="390"/>
      <c r="DT30" s="390"/>
      <c r="DU30" s="390"/>
      <c r="DV30" s="607"/>
      <c r="DW30" s="616">
        <v>13.2</v>
      </c>
      <c r="DX30" s="637"/>
      <c r="DY30" s="637"/>
      <c r="DZ30" s="637"/>
      <c r="EA30" s="637"/>
      <c r="EB30" s="637"/>
      <c r="EC30" s="639"/>
    </row>
    <row r="31" spans="2:133" ht="11.25" customHeight="1" x14ac:dyDescent="0.15">
      <c r="B31" s="613" t="s">
        <v>141</v>
      </c>
      <c r="C31" s="614"/>
      <c r="D31" s="614"/>
      <c r="E31" s="614"/>
      <c r="F31" s="614"/>
      <c r="G31" s="614"/>
      <c r="H31" s="614"/>
      <c r="I31" s="614"/>
      <c r="J31" s="614"/>
      <c r="K31" s="614"/>
      <c r="L31" s="614"/>
      <c r="M31" s="614"/>
      <c r="N31" s="614"/>
      <c r="O31" s="614"/>
      <c r="P31" s="614"/>
      <c r="Q31" s="615"/>
      <c r="R31" s="606">
        <v>1027789</v>
      </c>
      <c r="S31" s="390"/>
      <c r="T31" s="390"/>
      <c r="U31" s="390"/>
      <c r="V31" s="390"/>
      <c r="W31" s="390"/>
      <c r="X31" s="390"/>
      <c r="Y31" s="607"/>
      <c r="Z31" s="608">
        <v>5.2</v>
      </c>
      <c r="AA31" s="608"/>
      <c r="AB31" s="608"/>
      <c r="AC31" s="608"/>
      <c r="AD31" s="609" t="s">
        <v>201</v>
      </c>
      <c r="AE31" s="609"/>
      <c r="AF31" s="609"/>
      <c r="AG31" s="609"/>
      <c r="AH31" s="609"/>
      <c r="AI31" s="609"/>
      <c r="AJ31" s="609"/>
      <c r="AK31" s="609"/>
      <c r="AL31" s="616" t="s">
        <v>201</v>
      </c>
      <c r="AM31" s="396"/>
      <c r="AN31" s="396"/>
      <c r="AO31" s="617"/>
      <c r="AP31" s="652"/>
      <c r="AQ31" s="556"/>
      <c r="AR31" s="556"/>
      <c r="AS31" s="556"/>
      <c r="AT31" s="654"/>
      <c r="AU31" s="8" t="s">
        <v>249</v>
      </c>
      <c r="AV31" s="8"/>
      <c r="AW31" s="8"/>
      <c r="AX31" s="613" t="s">
        <v>367</v>
      </c>
      <c r="AY31" s="614"/>
      <c r="AZ31" s="614"/>
      <c r="BA31" s="614"/>
      <c r="BB31" s="614"/>
      <c r="BC31" s="614"/>
      <c r="BD31" s="614"/>
      <c r="BE31" s="614"/>
      <c r="BF31" s="615"/>
      <c r="BG31" s="649">
        <v>99.4</v>
      </c>
      <c r="BH31" s="635"/>
      <c r="BI31" s="635"/>
      <c r="BJ31" s="635"/>
      <c r="BK31" s="635"/>
      <c r="BL31" s="635"/>
      <c r="BM31" s="396">
        <v>98.6</v>
      </c>
      <c r="BN31" s="650"/>
      <c r="BO31" s="650"/>
      <c r="BP31" s="650"/>
      <c r="BQ31" s="651"/>
      <c r="BR31" s="649">
        <v>99.4</v>
      </c>
      <c r="BS31" s="635"/>
      <c r="BT31" s="635"/>
      <c r="BU31" s="635"/>
      <c r="BV31" s="635"/>
      <c r="BW31" s="635"/>
      <c r="BX31" s="396">
        <v>98.7</v>
      </c>
      <c r="BY31" s="650"/>
      <c r="BZ31" s="650"/>
      <c r="CA31" s="650"/>
      <c r="CB31" s="651"/>
      <c r="CD31" s="578"/>
      <c r="CE31" s="502"/>
      <c r="CF31" s="613" t="s">
        <v>313</v>
      </c>
      <c r="CG31" s="614"/>
      <c r="CH31" s="614"/>
      <c r="CI31" s="614"/>
      <c r="CJ31" s="614"/>
      <c r="CK31" s="614"/>
      <c r="CL31" s="614"/>
      <c r="CM31" s="614"/>
      <c r="CN31" s="614"/>
      <c r="CO31" s="614"/>
      <c r="CP31" s="614"/>
      <c r="CQ31" s="615"/>
      <c r="CR31" s="606">
        <v>161059</v>
      </c>
      <c r="CS31" s="635"/>
      <c r="CT31" s="635"/>
      <c r="CU31" s="635"/>
      <c r="CV31" s="635"/>
      <c r="CW31" s="635"/>
      <c r="CX31" s="635"/>
      <c r="CY31" s="636"/>
      <c r="CZ31" s="616">
        <v>0.8</v>
      </c>
      <c r="DA31" s="637"/>
      <c r="DB31" s="637"/>
      <c r="DC31" s="638"/>
      <c r="DD31" s="611">
        <v>161059</v>
      </c>
      <c r="DE31" s="635"/>
      <c r="DF31" s="635"/>
      <c r="DG31" s="635"/>
      <c r="DH31" s="635"/>
      <c r="DI31" s="635"/>
      <c r="DJ31" s="635"/>
      <c r="DK31" s="636"/>
      <c r="DL31" s="611">
        <v>161059</v>
      </c>
      <c r="DM31" s="635"/>
      <c r="DN31" s="635"/>
      <c r="DO31" s="635"/>
      <c r="DP31" s="635"/>
      <c r="DQ31" s="635"/>
      <c r="DR31" s="635"/>
      <c r="DS31" s="635"/>
      <c r="DT31" s="635"/>
      <c r="DU31" s="635"/>
      <c r="DV31" s="636"/>
      <c r="DW31" s="616">
        <v>1.4</v>
      </c>
      <c r="DX31" s="637"/>
      <c r="DY31" s="637"/>
      <c r="DZ31" s="637"/>
      <c r="EA31" s="637"/>
      <c r="EB31" s="637"/>
      <c r="EC31" s="639"/>
    </row>
    <row r="32" spans="2:133" ht="11.25" customHeight="1" x14ac:dyDescent="0.15">
      <c r="B32" s="613" t="s">
        <v>388</v>
      </c>
      <c r="C32" s="614"/>
      <c r="D32" s="614"/>
      <c r="E32" s="614"/>
      <c r="F32" s="614"/>
      <c r="G32" s="614"/>
      <c r="H32" s="614"/>
      <c r="I32" s="614"/>
      <c r="J32" s="614"/>
      <c r="K32" s="614"/>
      <c r="L32" s="614"/>
      <c r="M32" s="614"/>
      <c r="N32" s="614"/>
      <c r="O32" s="614"/>
      <c r="P32" s="614"/>
      <c r="Q32" s="615"/>
      <c r="R32" s="606">
        <v>1125888</v>
      </c>
      <c r="S32" s="390"/>
      <c r="T32" s="390"/>
      <c r="U32" s="390"/>
      <c r="V32" s="390"/>
      <c r="W32" s="390"/>
      <c r="X32" s="390"/>
      <c r="Y32" s="607"/>
      <c r="Z32" s="608">
        <v>5.7</v>
      </c>
      <c r="AA32" s="608"/>
      <c r="AB32" s="608"/>
      <c r="AC32" s="608"/>
      <c r="AD32" s="609" t="s">
        <v>201</v>
      </c>
      <c r="AE32" s="609"/>
      <c r="AF32" s="609"/>
      <c r="AG32" s="609"/>
      <c r="AH32" s="609"/>
      <c r="AI32" s="609"/>
      <c r="AJ32" s="609"/>
      <c r="AK32" s="609"/>
      <c r="AL32" s="616" t="s">
        <v>201</v>
      </c>
      <c r="AM32" s="396"/>
      <c r="AN32" s="396"/>
      <c r="AO32" s="617"/>
      <c r="AP32" s="572"/>
      <c r="AQ32" s="573"/>
      <c r="AR32" s="573"/>
      <c r="AS32" s="573"/>
      <c r="AT32" s="655"/>
      <c r="AU32" s="47"/>
      <c r="AV32" s="47"/>
      <c r="AW32" s="47"/>
      <c r="AX32" s="619" t="s">
        <v>160</v>
      </c>
      <c r="AY32" s="620"/>
      <c r="AZ32" s="620"/>
      <c r="BA32" s="620"/>
      <c r="BB32" s="620"/>
      <c r="BC32" s="620"/>
      <c r="BD32" s="620"/>
      <c r="BE32" s="620"/>
      <c r="BF32" s="621"/>
      <c r="BG32" s="656">
        <v>99.4</v>
      </c>
      <c r="BH32" s="657"/>
      <c r="BI32" s="657"/>
      <c r="BJ32" s="657"/>
      <c r="BK32" s="657"/>
      <c r="BL32" s="657"/>
      <c r="BM32" s="658">
        <v>98.4</v>
      </c>
      <c r="BN32" s="657"/>
      <c r="BO32" s="657"/>
      <c r="BP32" s="657"/>
      <c r="BQ32" s="659"/>
      <c r="BR32" s="656">
        <v>99.5</v>
      </c>
      <c r="BS32" s="657"/>
      <c r="BT32" s="657"/>
      <c r="BU32" s="657"/>
      <c r="BV32" s="657"/>
      <c r="BW32" s="657"/>
      <c r="BX32" s="658">
        <v>98.5</v>
      </c>
      <c r="BY32" s="657"/>
      <c r="BZ32" s="657"/>
      <c r="CA32" s="657"/>
      <c r="CB32" s="659"/>
      <c r="CD32" s="579"/>
      <c r="CE32" s="581"/>
      <c r="CF32" s="613" t="s">
        <v>390</v>
      </c>
      <c r="CG32" s="614"/>
      <c r="CH32" s="614"/>
      <c r="CI32" s="614"/>
      <c r="CJ32" s="614"/>
      <c r="CK32" s="614"/>
      <c r="CL32" s="614"/>
      <c r="CM32" s="614"/>
      <c r="CN32" s="614"/>
      <c r="CO32" s="614"/>
      <c r="CP32" s="614"/>
      <c r="CQ32" s="615"/>
      <c r="CR32" s="606" t="s">
        <v>201</v>
      </c>
      <c r="CS32" s="390"/>
      <c r="CT32" s="390"/>
      <c r="CU32" s="390"/>
      <c r="CV32" s="390"/>
      <c r="CW32" s="390"/>
      <c r="CX32" s="390"/>
      <c r="CY32" s="607"/>
      <c r="CZ32" s="616" t="s">
        <v>201</v>
      </c>
      <c r="DA32" s="637"/>
      <c r="DB32" s="637"/>
      <c r="DC32" s="638"/>
      <c r="DD32" s="611" t="s">
        <v>201</v>
      </c>
      <c r="DE32" s="390"/>
      <c r="DF32" s="390"/>
      <c r="DG32" s="390"/>
      <c r="DH32" s="390"/>
      <c r="DI32" s="390"/>
      <c r="DJ32" s="390"/>
      <c r="DK32" s="607"/>
      <c r="DL32" s="611" t="s">
        <v>201</v>
      </c>
      <c r="DM32" s="390"/>
      <c r="DN32" s="390"/>
      <c r="DO32" s="390"/>
      <c r="DP32" s="390"/>
      <c r="DQ32" s="390"/>
      <c r="DR32" s="390"/>
      <c r="DS32" s="390"/>
      <c r="DT32" s="390"/>
      <c r="DU32" s="390"/>
      <c r="DV32" s="607"/>
      <c r="DW32" s="616" t="s">
        <v>201</v>
      </c>
      <c r="DX32" s="637"/>
      <c r="DY32" s="637"/>
      <c r="DZ32" s="637"/>
      <c r="EA32" s="637"/>
      <c r="EB32" s="637"/>
      <c r="EC32" s="639"/>
    </row>
    <row r="33" spans="2:133" ht="11.25" customHeight="1" x14ac:dyDescent="0.15">
      <c r="B33" s="613" t="s">
        <v>368</v>
      </c>
      <c r="C33" s="614"/>
      <c r="D33" s="614"/>
      <c r="E33" s="614"/>
      <c r="F33" s="614"/>
      <c r="G33" s="614"/>
      <c r="H33" s="614"/>
      <c r="I33" s="614"/>
      <c r="J33" s="614"/>
      <c r="K33" s="614"/>
      <c r="L33" s="614"/>
      <c r="M33" s="614"/>
      <c r="N33" s="614"/>
      <c r="O33" s="614"/>
      <c r="P33" s="614"/>
      <c r="Q33" s="615"/>
      <c r="R33" s="606">
        <v>705973</v>
      </c>
      <c r="S33" s="390"/>
      <c r="T33" s="390"/>
      <c r="U33" s="390"/>
      <c r="V33" s="390"/>
      <c r="W33" s="390"/>
      <c r="X33" s="390"/>
      <c r="Y33" s="607"/>
      <c r="Z33" s="608">
        <v>3.6</v>
      </c>
      <c r="AA33" s="608"/>
      <c r="AB33" s="608"/>
      <c r="AC33" s="608"/>
      <c r="AD33" s="609" t="s">
        <v>201</v>
      </c>
      <c r="AE33" s="609"/>
      <c r="AF33" s="609"/>
      <c r="AG33" s="609"/>
      <c r="AH33" s="609"/>
      <c r="AI33" s="609"/>
      <c r="AJ33" s="609"/>
      <c r="AK33" s="609"/>
      <c r="AL33" s="616" t="s">
        <v>201</v>
      </c>
      <c r="AM33" s="396"/>
      <c r="AN33" s="396"/>
      <c r="AO33" s="617"/>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613" t="s">
        <v>391</v>
      </c>
      <c r="CE33" s="614"/>
      <c r="CF33" s="614"/>
      <c r="CG33" s="614"/>
      <c r="CH33" s="614"/>
      <c r="CI33" s="614"/>
      <c r="CJ33" s="614"/>
      <c r="CK33" s="614"/>
      <c r="CL33" s="614"/>
      <c r="CM33" s="614"/>
      <c r="CN33" s="614"/>
      <c r="CO33" s="614"/>
      <c r="CP33" s="614"/>
      <c r="CQ33" s="615"/>
      <c r="CR33" s="606">
        <v>9767915</v>
      </c>
      <c r="CS33" s="635"/>
      <c r="CT33" s="635"/>
      <c r="CU33" s="635"/>
      <c r="CV33" s="635"/>
      <c r="CW33" s="635"/>
      <c r="CX33" s="635"/>
      <c r="CY33" s="636"/>
      <c r="CZ33" s="616">
        <v>50.7</v>
      </c>
      <c r="DA33" s="637"/>
      <c r="DB33" s="637"/>
      <c r="DC33" s="638"/>
      <c r="DD33" s="611">
        <v>7691040</v>
      </c>
      <c r="DE33" s="635"/>
      <c r="DF33" s="635"/>
      <c r="DG33" s="635"/>
      <c r="DH33" s="635"/>
      <c r="DI33" s="635"/>
      <c r="DJ33" s="635"/>
      <c r="DK33" s="636"/>
      <c r="DL33" s="611">
        <v>5757242</v>
      </c>
      <c r="DM33" s="635"/>
      <c r="DN33" s="635"/>
      <c r="DO33" s="635"/>
      <c r="DP33" s="635"/>
      <c r="DQ33" s="635"/>
      <c r="DR33" s="635"/>
      <c r="DS33" s="635"/>
      <c r="DT33" s="635"/>
      <c r="DU33" s="635"/>
      <c r="DV33" s="636"/>
      <c r="DW33" s="616">
        <v>48.4</v>
      </c>
      <c r="DX33" s="637"/>
      <c r="DY33" s="637"/>
      <c r="DZ33" s="637"/>
      <c r="EA33" s="637"/>
      <c r="EB33" s="637"/>
      <c r="EC33" s="639"/>
    </row>
    <row r="34" spans="2:133" ht="11.25" customHeight="1" x14ac:dyDescent="0.15">
      <c r="B34" s="613" t="s">
        <v>392</v>
      </c>
      <c r="C34" s="614"/>
      <c r="D34" s="614"/>
      <c r="E34" s="614"/>
      <c r="F34" s="614"/>
      <c r="G34" s="614"/>
      <c r="H34" s="614"/>
      <c r="I34" s="614"/>
      <c r="J34" s="614"/>
      <c r="K34" s="614"/>
      <c r="L34" s="614"/>
      <c r="M34" s="614"/>
      <c r="N34" s="614"/>
      <c r="O34" s="614"/>
      <c r="P34" s="614"/>
      <c r="Q34" s="615"/>
      <c r="R34" s="606">
        <v>381018</v>
      </c>
      <c r="S34" s="390"/>
      <c r="T34" s="390"/>
      <c r="U34" s="390"/>
      <c r="V34" s="390"/>
      <c r="W34" s="390"/>
      <c r="X34" s="390"/>
      <c r="Y34" s="607"/>
      <c r="Z34" s="608">
        <v>1.9</v>
      </c>
      <c r="AA34" s="608"/>
      <c r="AB34" s="608"/>
      <c r="AC34" s="608"/>
      <c r="AD34" s="609">
        <v>14283</v>
      </c>
      <c r="AE34" s="609"/>
      <c r="AF34" s="609"/>
      <c r="AG34" s="609"/>
      <c r="AH34" s="609"/>
      <c r="AI34" s="609"/>
      <c r="AJ34" s="609"/>
      <c r="AK34" s="609"/>
      <c r="AL34" s="616">
        <v>0.1</v>
      </c>
      <c r="AM34" s="396"/>
      <c r="AN34" s="396"/>
      <c r="AO34" s="617"/>
      <c r="AP34" s="18"/>
      <c r="AQ34" s="384" t="s">
        <v>394</v>
      </c>
      <c r="AR34" s="385"/>
      <c r="AS34" s="385"/>
      <c r="AT34" s="385"/>
      <c r="AU34" s="385"/>
      <c r="AV34" s="385"/>
      <c r="AW34" s="385"/>
      <c r="AX34" s="385"/>
      <c r="AY34" s="385"/>
      <c r="AZ34" s="385"/>
      <c r="BA34" s="385"/>
      <c r="BB34" s="385"/>
      <c r="BC34" s="385"/>
      <c r="BD34" s="385"/>
      <c r="BE34" s="385"/>
      <c r="BF34" s="434"/>
      <c r="BG34" s="384" t="s">
        <v>209</v>
      </c>
      <c r="BH34" s="385"/>
      <c r="BI34" s="385"/>
      <c r="BJ34" s="385"/>
      <c r="BK34" s="385"/>
      <c r="BL34" s="385"/>
      <c r="BM34" s="385"/>
      <c r="BN34" s="385"/>
      <c r="BO34" s="385"/>
      <c r="BP34" s="385"/>
      <c r="BQ34" s="385"/>
      <c r="BR34" s="385"/>
      <c r="BS34" s="385"/>
      <c r="BT34" s="385"/>
      <c r="BU34" s="385"/>
      <c r="BV34" s="385"/>
      <c r="BW34" s="385"/>
      <c r="BX34" s="385"/>
      <c r="BY34" s="385"/>
      <c r="BZ34" s="385"/>
      <c r="CA34" s="385"/>
      <c r="CB34" s="434"/>
      <c r="CD34" s="613" t="s">
        <v>395</v>
      </c>
      <c r="CE34" s="614"/>
      <c r="CF34" s="614"/>
      <c r="CG34" s="614"/>
      <c r="CH34" s="614"/>
      <c r="CI34" s="614"/>
      <c r="CJ34" s="614"/>
      <c r="CK34" s="614"/>
      <c r="CL34" s="614"/>
      <c r="CM34" s="614"/>
      <c r="CN34" s="614"/>
      <c r="CO34" s="614"/>
      <c r="CP34" s="614"/>
      <c r="CQ34" s="615"/>
      <c r="CR34" s="606">
        <v>3491408</v>
      </c>
      <c r="CS34" s="390"/>
      <c r="CT34" s="390"/>
      <c r="CU34" s="390"/>
      <c r="CV34" s="390"/>
      <c r="CW34" s="390"/>
      <c r="CX34" s="390"/>
      <c r="CY34" s="607"/>
      <c r="CZ34" s="616">
        <v>18.100000000000001</v>
      </c>
      <c r="DA34" s="637"/>
      <c r="DB34" s="637"/>
      <c r="DC34" s="638"/>
      <c r="DD34" s="611">
        <v>2890396</v>
      </c>
      <c r="DE34" s="390"/>
      <c r="DF34" s="390"/>
      <c r="DG34" s="390"/>
      <c r="DH34" s="390"/>
      <c r="DI34" s="390"/>
      <c r="DJ34" s="390"/>
      <c r="DK34" s="607"/>
      <c r="DL34" s="611">
        <v>2083914</v>
      </c>
      <c r="DM34" s="390"/>
      <c r="DN34" s="390"/>
      <c r="DO34" s="390"/>
      <c r="DP34" s="390"/>
      <c r="DQ34" s="390"/>
      <c r="DR34" s="390"/>
      <c r="DS34" s="390"/>
      <c r="DT34" s="390"/>
      <c r="DU34" s="390"/>
      <c r="DV34" s="607"/>
      <c r="DW34" s="616">
        <v>17.5</v>
      </c>
      <c r="DX34" s="637"/>
      <c r="DY34" s="637"/>
      <c r="DZ34" s="637"/>
      <c r="EA34" s="637"/>
      <c r="EB34" s="637"/>
      <c r="EC34" s="639"/>
    </row>
    <row r="35" spans="2:133" ht="11.25" customHeight="1" x14ac:dyDescent="0.15">
      <c r="B35" s="613" t="s">
        <v>397</v>
      </c>
      <c r="C35" s="614"/>
      <c r="D35" s="614"/>
      <c r="E35" s="614"/>
      <c r="F35" s="614"/>
      <c r="G35" s="614"/>
      <c r="H35" s="614"/>
      <c r="I35" s="614"/>
      <c r="J35" s="614"/>
      <c r="K35" s="614"/>
      <c r="L35" s="614"/>
      <c r="M35" s="614"/>
      <c r="N35" s="614"/>
      <c r="O35" s="614"/>
      <c r="P35" s="614"/>
      <c r="Q35" s="615"/>
      <c r="R35" s="606">
        <v>759165</v>
      </c>
      <c r="S35" s="390"/>
      <c r="T35" s="390"/>
      <c r="U35" s="390"/>
      <c r="V35" s="390"/>
      <c r="W35" s="390"/>
      <c r="X35" s="390"/>
      <c r="Y35" s="607"/>
      <c r="Z35" s="608">
        <v>3.8</v>
      </c>
      <c r="AA35" s="608"/>
      <c r="AB35" s="608"/>
      <c r="AC35" s="608"/>
      <c r="AD35" s="609" t="s">
        <v>201</v>
      </c>
      <c r="AE35" s="609"/>
      <c r="AF35" s="609"/>
      <c r="AG35" s="609"/>
      <c r="AH35" s="609"/>
      <c r="AI35" s="609"/>
      <c r="AJ35" s="609"/>
      <c r="AK35" s="609"/>
      <c r="AL35" s="616" t="s">
        <v>201</v>
      </c>
      <c r="AM35" s="396"/>
      <c r="AN35" s="396"/>
      <c r="AO35" s="617"/>
      <c r="AP35" s="18"/>
      <c r="AQ35" s="662" t="s">
        <v>381</v>
      </c>
      <c r="AR35" s="663"/>
      <c r="AS35" s="663"/>
      <c r="AT35" s="663"/>
      <c r="AU35" s="663"/>
      <c r="AV35" s="663"/>
      <c r="AW35" s="663"/>
      <c r="AX35" s="663"/>
      <c r="AY35" s="664"/>
      <c r="AZ35" s="598">
        <v>2588625</v>
      </c>
      <c r="BA35" s="599"/>
      <c r="BB35" s="599"/>
      <c r="BC35" s="599"/>
      <c r="BD35" s="599"/>
      <c r="BE35" s="599"/>
      <c r="BF35" s="665"/>
      <c r="BG35" s="595" t="s">
        <v>398</v>
      </c>
      <c r="BH35" s="596"/>
      <c r="BI35" s="596"/>
      <c r="BJ35" s="596"/>
      <c r="BK35" s="596"/>
      <c r="BL35" s="596"/>
      <c r="BM35" s="596"/>
      <c r="BN35" s="596"/>
      <c r="BO35" s="596"/>
      <c r="BP35" s="596"/>
      <c r="BQ35" s="596"/>
      <c r="BR35" s="596"/>
      <c r="BS35" s="596"/>
      <c r="BT35" s="596"/>
      <c r="BU35" s="597"/>
      <c r="BV35" s="598">
        <v>35202</v>
      </c>
      <c r="BW35" s="599"/>
      <c r="BX35" s="599"/>
      <c r="BY35" s="599"/>
      <c r="BZ35" s="599"/>
      <c r="CA35" s="599"/>
      <c r="CB35" s="665"/>
      <c r="CD35" s="613" t="s">
        <v>399</v>
      </c>
      <c r="CE35" s="614"/>
      <c r="CF35" s="614"/>
      <c r="CG35" s="614"/>
      <c r="CH35" s="614"/>
      <c r="CI35" s="614"/>
      <c r="CJ35" s="614"/>
      <c r="CK35" s="614"/>
      <c r="CL35" s="614"/>
      <c r="CM35" s="614"/>
      <c r="CN35" s="614"/>
      <c r="CO35" s="614"/>
      <c r="CP35" s="614"/>
      <c r="CQ35" s="615"/>
      <c r="CR35" s="606">
        <v>94365</v>
      </c>
      <c r="CS35" s="635"/>
      <c r="CT35" s="635"/>
      <c r="CU35" s="635"/>
      <c r="CV35" s="635"/>
      <c r="CW35" s="635"/>
      <c r="CX35" s="635"/>
      <c r="CY35" s="636"/>
      <c r="CZ35" s="616">
        <v>0.5</v>
      </c>
      <c r="DA35" s="637"/>
      <c r="DB35" s="637"/>
      <c r="DC35" s="638"/>
      <c r="DD35" s="611">
        <v>80231</v>
      </c>
      <c r="DE35" s="635"/>
      <c r="DF35" s="635"/>
      <c r="DG35" s="635"/>
      <c r="DH35" s="635"/>
      <c r="DI35" s="635"/>
      <c r="DJ35" s="635"/>
      <c r="DK35" s="636"/>
      <c r="DL35" s="611">
        <v>47070</v>
      </c>
      <c r="DM35" s="635"/>
      <c r="DN35" s="635"/>
      <c r="DO35" s="635"/>
      <c r="DP35" s="635"/>
      <c r="DQ35" s="635"/>
      <c r="DR35" s="635"/>
      <c r="DS35" s="635"/>
      <c r="DT35" s="635"/>
      <c r="DU35" s="635"/>
      <c r="DV35" s="636"/>
      <c r="DW35" s="616">
        <v>0.4</v>
      </c>
      <c r="DX35" s="637"/>
      <c r="DY35" s="637"/>
      <c r="DZ35" s="637"/>
      <c r="EA35" s="637"/>
      <c r="EB35" s="637"/>
      <c r="EC35" s="639"/>
    </row>
    <row r="36" spans="2:133" ht="11.25" customHeight="1" x14ac:dyDescent="0.15">
      <c r="B36" s="613" t="s">
        <v>402</v>
      </c>
      <c r="C36" s="614"/>
      <c r="D36" s="614"/>
      <c r="E36" s="614"/>
      <c r="F36" s="614"/>
      <c r="G36" s="614"/>
      <c r="H36" s="614"/>
      <c r="I36" s="614"/>
      <c r="J36" s="614"/>
      <c r="K36" s="614"/>
      <c r="L36" s="614"/>
      <c r="M36" s="614"/>
      <c r="N36" s="614"/>
      <c r="O36" s="614"/>
      <c r="P36" s="614"/>
      <c r="Q36" s="615"/>
      <c r="R36" s="606" t="s">
        <v>201</v>
      </c>
      <c r="S36" s="390"/>
      <c r="T36" s="390"/>
      <c r="U36" s="390"/>
      <c r="V36" s="390"/>
      <c r="W36" s="390"/>
      <c r="X36" s="390"/>
      <c r="Y36" s="607"/>
      <c r="Z36" s="608" t="s">
        <v>201</v>
      </c>
      <c r="AA36" s="608"/>
      <c r="AB36" s="608"/>
      <c r="AC36" s="608"/>
      <c r="AD36" s="609" t="s">
        <v>201</v>
      </c>
      <c r="AE36" s="609"/>
      <c r="AF36" s="609"/>
      <c r="AG36" s="609"/>
      <c r="AH36" s="609"/>
      <c r="AI36" s="609"/>
      <c r="AJ36" s="609"/>
      <c r="AK36" s="609"/>
      <c r="AL36" s="616" t="s">
        <v>201</v>
      </c>
      <c r="AM36" s="396"/>
      <c r="AN36" s="396"/>
      <c r="AO36" s="617"/>
      <c r="AQ36" s="660" t="s">
        <v>403</v>
      </c>
      <c r="AR36" s="393"/>
      <c r="AS36" s="393"/>
      <c r="AT36" s="393"/>
      <c r="AU36" s="393"/>
      <c r="AV36" s="393"/>
      <c r="AW36" s="393"/>
      <c r="AX36" s="393"/>
      <c r="AY36" s="661"/>
      <c r="AZ36" s="606">
        <v>1179587</v>
      </c>
      <c r="BA36" s="390"/>
      <c r="BB36" s="390"/>
      <c r="BC36" s="390"/>
      <c r="BD36" s="635"/>
      <c r="BE36" s="635"/>
      <c r="BF36" s="651"/>
      <c r="BG36" s="613" t="s">
        <v>405</v>
      </c>
      <c r="BH36" s="614"/>
      <c r="BI36" s="614"/>
      <c r="BJ36" s="614"/>
      <c r="BK36" s="614"/>
      <c r="BL36" s="614"/>
      <c r="BM36" s="614"/>
      <c r="BN36" s="614"/>
      <c r="BO36" s="614"/>
      <c r="BP36" s="614"/>
      <c r="BQ36" s="614"/>
      <c r="BR36" s="614"/>
      <c r="BS36" s="614"/>
      <c r="BT36" s="614"/>
      <c r="BU36" s="615"/>
      <c r="BV36" s="606">
        <v>1838</v>
      </c>
      <c r="BW36" s="390"/>
      <c r="BX36" s="390"/>
      <c r="BY36" s="390"/>
      <c r="BZ36" s="390"/>
      <c r="CA36" s="390"/>
      <c r="CB36" s="612"/>
      <c r="CD36" s="613" t="s">
        <v>31</v>
      </c>
      <c r="CE36" s="614"/>
      <c r="CF36" s="614"/>
      <c r="CG36" s="614"/>
      <c r="CH36" s="614"/>
      <c r="CI36" s="614"/>
      <c r="CJ36" s="614"/>
      <c r="CK36" s="614"/>
      <c r="CL36" s="614"/>
      <c r="CM36" s="614"/>
      <c r="CN36" s="614"/>
      <c r="CO36" s="614"/>
      <c r="CP36" s="614"/>
      <c r="CQ36" s="615"/>
      <c r="CR36" s="606">
        <v>2810127</v>
      </c>
      <c r="CS36" s="390"/>
      <c r="CT36" s="390"/>
      <c r="CU36" s="390"/>
      <c r="CV36" s="390"/>
      <c r="CW36" s="390"/>
      <c r="CX36" s="390"/>
      <c r="CY36" s="607"/>
      <c r="CZ36" s="616">
        <v>14.6</v>
      </c>
      <c r="DA36" s="637"/>
      <c r="DB36" s="637"/>
      <c r="DC36" s="638"/>
      <c r="DD36" s="611">
        <v>2634200</v>
      </c>
      <c r="DE36" s="390"/>
      <c r="DF36" s="390"/>
      <c r="DG36" s="390"/>
      <c r="DH36" s="390"/>
      <c r="DI36" s="390"/>
      <c r="DJ36" s="390"/>
      <c r="DK36" s="607"/>
      <c r="DL36" s="611">
        <v>2132980</v>
      </c>
      <c r="DM36" s="390"/>
      <c r="DN36" s="390"/>
      <c r="DO36" s="390"/>
      <c r="DP36" s="390"/>
      <c r="DQ36" s="390"/>
      <c r="DR36" s="390"/>
      <c r="DS36" s="390"/>
      <c r="DT36" s="390"/>
      <c r="DU36" s="390"/>
      <c r="DV36" s="607"/>
      <c r="DW36" s="616">
        <v>17.899999999999999</v>
      </c>
      <c r="DX36" s="637"/>
      <c r="DY36" s="637"/>
      <c r="DZ36" s="637"/>
      <c r="EA36" s="637"/>
      <c r="EB36" s="637"/>
      <c r="EC36" s="639"/>
    </row>
    <row r="37" spans="2:133" ht="11.25" customHeight="1" x14ac:dyDescent="0.15">
      <c r="B37" s="613" t="s">
        <v>406</v>
      </c>
      <c r="C37" s="614"/>
      <c r="D37" s="614"/>
      <c r="E37" s="614"/>
      <c r="F37" s="614"/>
      <c r="G37" s="614"/>
      <c r="H37" s="614"/>
      <c r="I37" s="614"/>
      <c r="J37" s="614"/>
      <c r="K37" s="614"/>
      <c r="L37" s="614"/>
      <c r="M37" s="614"/>
      <c r="N37" s="614"/>
      <c r="O37" s="614"/>
      <c r="P37" s="614"/>
      <c r="Q37" s="615"/>
      <c r="R37" s="606">
        <v>492165</v>
      </c>
      <c r="S37" s="390"/>
      <c r="T37" s="390"/>
      <c r="U37" s="390"/>
      <c r="V37" s="390"/>
      <c r="W37" s="390"/>
      <c r="X37" s="390"/>
      <c r="Y37" s="607"/>
      <c r="Z37" s="608">
        <v>2.5</v>
      </c>
      <c r="AA37" s="608"/>
      <c r="AB37" s="608"/>
      <c r="AC37" s="608"/>
      <c r="AD37" s="609" t="s">
        <v>201</v>
      </c>
      <c r="AE37" s="609"/>
      <c r="AF37" s="609"/>
      <c r="AG37" s="609"/>
      <c r="AH37" s="609"/>
      <c r="AI37" s="609"/>
      <c r="AJ37" s="609"/>
      <c r="AK37" s="609"/>
      <c r="AL37" s="616" t="s">
        <v>201</v>
      </c>
      <c r="AM37" s="396"/>
      <c r="AN37" s="396"/>
      <c r="AO37" s="617"/>
      <c r="AQ37" s="660" t="s">
        <v>306</v>
      </c>
      <c r="AR37" s="393"/>
      <c r="AS37" s="393"/>
      <c r="AT37" s="393"/>
      <c r="AU37" s="393"/>
      <c r="AV37" s="393"/>
      <c r="AW37" s="393"/>
      <c r="AX37" s="393"/>
      <c r="AY37" s="661"/>
      <c r="AZ37" s="606">
        <v>21350</v>
      </c>
      <c r="BA37" s="390"/>
      <c r="BB37" s="390"/>
      <c r="BC37" s="390"/>
      <c r="BD37" s="635"/>
      <c r="BE37" s="635"/>
      <c r="BF37" s="651"/>
      <c r="BG37" s="613" t="s">
        <v>408</v>
      </c>
      <c r="BH37" s="614"/>
      <c r="BI37" s="614"/>
      <c r="BJ37" s="614"/>
      <c r="BK37" s="614"/>
      <c r="BL37" s="614"/>
      <c r="BM37" s="614"/>
      <c r="BN37" s="614"/>
      <c r="BO37" s="614"/>
      <c r="BP37" s="614"/>
      <c r="BQ37" s="614"/>
      <c r="BR37" s="614"/>
      <c r="BS37" s="614"/>
      <c r="BT37" s="614"/>
      <c r="BU37" s="615"/>
      <c r="BV37" s="606">
        <v>6692</v>
      </c>
      <c r="BW37" s="390"/>
      <c r="BX37" s="390"/>
      <c r="BY37" s="390"/>
      <c r="BZ37" s="390"/>
      <c r="CA37" s="390"/>
      <c r="CB37" s="612"/>
      <c r="CD37" s="613" t="s">
        <v>159</v>
      </c>
      <c r="CE37" s="614"/>
      <c r="CF37" s="614"/>
      <c r="CG37" s="614"/>
      <c r="CH37" s="614"/>
      <c r="CI37" s="614"/>
      <c r="CJ37" s="614"/>
      <c r="CK37" s="614"/>
      <c r="CL37" s="614"/>
      <c r="CM37" s="614"/>
      <c r="CN37" s="614"/>
      <c r="CO37" s="614"/>
      <c r="CP37" s="614"/>
      <c r="CQ37" s="615"/>
      <c r="CR37" s="606">
        <v>1413145</v>
      </c>
      <c r="CS37" s="635"/>
      <c r="CT37" s="635"/>
      <c r="CU37" s="635"/>
      <c r="CV37" s="635"/>
      <c r="CW37" s="635"/>
      <c r="CX37" s="635"/>
      <c r="CY37" s="636"/>
      <c r="CZ37" s="616">
        <v>7.3</v>
      </c>
      <c r="DA37" s="637"/>
      <c r="DB37" s="637"/>
      <c r="DC37" s="638"/>
      <c r="DD37" s="611">
        <v>1413145</v>
      </c>
      <c r="DE37" s="635"/>
      <c r="DF37" s="635"/>
      <c r="DG37" s="635"/>
      <c r="DH37" s="635"/>
      <c r="DI37" s="635"/>
      <c r="DJ37" s="635"/>
      <c r="DK37" s="636"/>
      <c r="DL37" s="611">
        <v>1355669</v>
      </c>
      <c r="DM37" s="635"/>
      <c r="DN37" s="635"/>
      <c r="DO37" s="635"/>
      <c r="DP37" s="635"/>
      <c r="DQ37" s="635"/>
      <c r="DR37" s="635"/>
      <c r="DS37" s="635"/>
      <c r="DT37" s="635"/>
      <c r="DU37" s="635"/>
      <c r="DV37" s="636"/>
      <c r="DW37" s="616">
        <v>11.4</v>
      </c>
      <c r="DX37" s="637"/>
      <c r="DY37" s="637"/>
      <c r="DZ37" s="637"/>
      <c r="EA37" s="637"/>
      <c r="EB37" s="637"/>
      <c r="EC37" s="639"/>
    </row>
    <row r="38" spans="2:133" ht="11.25" customHeight="1" x14ac:dyDescent="0.15">
      <c r="B38" s="619" t="s">
        <v>407</v>
      </c>
      <c r="C38" s="620"/>
      <c r="D38" s="620"/>
      <c r="E38" s="620"/>
      <c r="F38" s="620"/>
      <c r="G38" s="620"/>
      <c r="H38" s="620"/>
      <c r="I38" s="620"/>
      <c r="J38" s="620"/>
      <c r="K38" s="620"/>
      <c r="L38" s="620"/>
      <c r="M38" s="620"/>
      <c r="N38" s="620"/>
      <c r="O38" s="620"/>
      <c r="P38" s="620"/>
      <c r="Q38" s="621"/>
      <c r="R38" s="666">
        <v>19819996</v>
      </c>
      <c r="S38" s="667"/>
      <c r="T38" s="667"/>
      <c r="U38" s="667"/>
      <c r="V38" s="667"/>
      <c r="W38" s="667"/>
      <c r="X38" s="667"/>
      <c r="Y38" s="668"/>
      <c r="Z38" s="669">
        <v>100</v>
      </c>
      <c r="AA38" s="669"/>
      <c r="AB38" s="669"/>
      <c r="AC38" s="669"/>
      <c r="AD38" s="670">
        <v>11396133</v>
      </c>
      <c r="AE38" s="670"/>
      <c r="AF38" s="670"/>
      <c r="AG38" s="670"/>
      <c r="AH38" s="670"/>
      <c r="AI38" s="670"/>
      <c r="AJ38" s="670"/>
      <c r="AK38" s="670"/>
      <c r="AL38" s="671">
        <v>100</v>
      </c>
      <c r="AM38" s="658"/>
      <c r="AN38" s="658"/>
      <c r="AO38" s="672"/>
      <c r="AQ38" s="660" t="s">
        <v>409</v>
      </c>
      <c r="AR38" s="393"/>
      <c r="AS38" s="393"/>
      <c r="AT38" s="393"/>
      <c r="AU38" s="393"/>
      <c r="AV38" s="393"/>
      <c r="AW38" s="393"/>
      <c r="AX38" s="393"/>
      <c r="AY38" s="661"/>
      <c r="AZ38" s="606" t="s">
        <v>201</v>
      </c>
      <c r="BA38" s="390"/>
      <c r="BB38" s="390"/>
      <c r="BC38" s="390"/>
      <c r="BD38" s="635"/>
      <c r="BE38" s="635"/>
      <c r="BF38" s="651"/>
      <c r="BG38" s="613" t="s">
        <v>332</v>
      </c>
      <c r="BH38" s="614"/>
      <c r="BI38" s="614"/>
      <c r="BJ38" s="614"/>
      <c r="BK38" s="614"/>
      <c r="BL38" s="614"/>
      <c r="BM38" s="614"/>
      <c r="BN38" s="614"/>
      <c r="BO38" s="614"/>
      <c r="BP38" s="614"/>
      <c r="BQ38" s="614"/>
      <c r="BR38" s="614"/>
      <c r="BS38" s="614"/>
      <c r="BT38" s="614"/>
      <c r="BU38" s="615"/>
      <c r="BV38" s="606">
        <v>10917</v>
      </c>
      <c r="BW38" s="390"/>
      <c r="BX38" s="390"/>
      <c r="BY38" s="390"/>
      <c r="BZ38" s="390"/>
      <c r="CA38" s="390"/>
      <c r="CB38" s="612"/>
      <c r="CD38" s="613" t="s">
        <v>410</v>
      </c>
      <c r="CE38" s="614"/>
      <c r="CF38" s="614"/>
      <c r="CG38" s="614"/>
      <c r="CH38" s="614"/>
      <c r="CI38" s="614"/>
      <c r="CJ38" s="614"/>
      <c r="CK38" s="614"/>
      <c r="CL38" s="614"/>
      <c r="CM38" s="614"/>
      <c r="CN38" s="614"/>
      <c r="CO38" s="614"/>
      <c r="CP38" s="614"/>
      <c r="CQ38" s="615"/>
      <c r="CR38" s="606">
        <v>1980275</v>
      </c>
      <c r="CS38" s="390"/>
      <c r="CT38" s="390"/>
      <c r="CU38" s="390"/>
      <c r="CV38" s="390"/>
      <c r="CW38" s="390"/>
      <c r="CX38" s="390"/>
      <c r="CY38" s="607"/>
      <c r="CZ38" s="616">
        <v>10.3</v>
      </c>
      <c r="DA38" s="637"/>
      <c r="DB38" s="637"/>
      <c r="DC38" s="638"/>
      <c r="DD38" s="611">
        <v>1738797</v>
      </c>
      <c r="DE38" s="390"/>
      <c r="DF38" s="390"/>
      <c r="DG38" s="390"/>
      <c r="DH38" s="390"/>
      <c r="DI38" s="390"/>
      <c r="DJ38" s="390"/>
      <c r="DK38" s="607"/>
      <c r="DL38" s="611">
        <v>1493278</v>
      </c>
      <c r="DM38" s="390"/>
      <c r="DN38" s="390"/>
      <c r="DO38" s="390"/>
      <c r="DP38" s="390"/>
      <c r="DQ38" s="390"/>
      <c r="DR38" s="390"/>
      <c r="DS38" s="390"/>
      <c r="DT38" s="390"/>
      <c r="DU38" s="390"/>
      <c r="DV38" s="607"/>
      <c r="DW38" s="616">
        <v>12.6</v>
      </c>
      <c r="DX38" s="637"/>
      <c r="DY38" s="637"/>
      <c r="DZ38" s="637"/>
      <c r="EA38" s="637"/>
      <c r="EB38" s="637"/>
      <c r="EC38" s="639"/>
    </row>
    <row r="39" spans="2:133" ht="11.25" customHeight="1" x14ac:dyDescent="0.15">
      <c r="AQ39" s="660" t="s">
        <v>148</v>
      </c>
      <c r="AR39" s="393"/>
      <c r="AS39" s="393"/>
      <c r="AT39" s="393"/>
      <c r="AU39" s="393"/>
      <c r="AV39" s="393"/>
      <c r="AW39" s="393"/>
      <c r="AX39" s="393"/>
      <c r="AY39" s="661"/>
      <c r="AZ39" s="606" t="s">
        <v>201</v>
      </c>
      <c r="BA39" s="390"/>
      <c r="BB39" s="390"/>
      <c r="BC39" s="390"/>
      <c r="BD39" s="635"/>
      <c r="BE39" s="635"/>
      <c r="BF39" s="651"/>
      <c r="BG39" s="652" t="s">
        <v>58</v>
      </c>
      <c r="BH39" s="556"/>
      <c r="BI39" s="556"/>
      <c r="BJ39" s="556"/>
      <c r="BK39" s="556"/>
      <c r="BL39" s="7"/>
      <c r="BM39" s="614" t="s">
        <v>411</v>
      </c>
      <c r="BN39" s="614"/>
      <c r="BO39" s="614"/>
      <c r="BP39" s="614"/>
      <c r="BQ39" s="614"/>
      <c r="BR39" s="614"/>
      <c r="BS39" s="614"/>
      <c r="BT39" s="614"/>
      <c r="BU39" s="615"/>
      <c r="BV39" s="606">
        <v>102</v>
      </c>
      <c r="BW39" s="390"/>
      <c r="BX39" s="390"/>
      <c r="BY39" s="390"/>
      <c r="BZ39" s="390"/>
      <c r="CA39" s="390"/>
      <c r="CB39" s="612"/>
      <c r="CD39" s="613" t="s">
        <v>415</v>
      </c>
      <c r="CE39" s="614"/>
      <c r="CF39" s="614"/>
      <c r="CG39" s="614"/>
      <c r="CH39" s="614"/>
      <c r="CI39" s="614"/>
      <c r="CJ39" s="614"/>
      <c r="CK39" s="614"/>
      <c r="CL39" s="614"/>
      <c r="CM39" s="614"/>
      <c r="CN39" s="614"/>
      <c r="CO39" s="614"/>
      <c r="CP39" s="614"/>
      <c r="CQ39" s="615"/>
      <c r="CR39" s="606">
        <v>1328934</v>
      </c>
      <c r="CS39" s="635"/>
      <c r="CT39" s="635"/>
      <c r="CU39" s="635"/>
      <c r="CV39" s="635"/>
      <c r="CW39" s="635"/>
      <c r="CX39" s="635"/>
      <c r="CY39" s="636"/>
      <c r="CZ39" s="616">
        <v>6.9</v>
      </c>
      <c r="DA39" s="637"/>
      <c r="DB39" s="637"/>
      <c r="DC39" s="638"/>
      <c r="DD39" s="611">
        <v>298232</v>
      </c>
      <c r="DE39" s="635"/>
      <c r="DF39" s="635"/>
      <c r="DG39" s="635"/>
      <c r="DH39" s="635"/>
      <c r="DI39" s="635"/>
      <c r="DJ39" s="635"/>
      <c r="DK39" s="636"/>
      <c r="DL39" s="611" t="s">
        <v>201</v>
      </c>
      <c r="DM39" s="635"/>
      <c r="DN39" s="635"/>
      <c r="DO39" s="635"/>
      <c r="DP39" s="635"/>
      <c r="DQ39" s="635"/>
      <c r="DR39" s="635"/>
      <c r="DS39" s="635"/>
      <c r="DT39" s="635"/>
      <c r="DU39" s="635"/>
      <c r="DV39" s="636"/>
      <c r="DW39" s="616" t="s">
        <v>201</v>
      </c>
      <c r="DX39" s="637"/>
      <c r="DY39" s="637"/>
      <c r="DZ39" s="637"/>
      <c r="EA39" s="637"/>
      <c r="EB39" s="637"/>
      <c r="EC39" s="639"/>
    </row>
    <row r="40" spans="2:133" ht="11.25" customHeight="1" x14ac:dyDescent="0.15">
      <c r="AQ40" s="660" t="s">
        <v>416</v>
      </c>
      <c r="AR40" s="393"/>
      <c r="AS40" s="393"/>
      <c r="AT40" s="393"/>
      <c r="AU40" s="393"/>
      <c r="AV40" s="393"/>
      <c r="AW40" s="393"/>
      <c r="AX40" s="393"/>
      <c r="AY40" s="661"/>
      <c r="AZ40" s="606">
        <v>346354</v>
      </c>
      <c r="BA40" s="390"/>
      <c r="BB40" s="390"/>
      <c r="BC40" s="390"/>
      <c r="BD40" s="635"/>
      <c r="BE40" s="635"/>
      <c r="BF40" s="651"/>
      <c r="BG40" s="652"/>
      <c r="BH40" s="556"/>
      <c r="BI40" s="556"/>
      <c r="BJ40" s="556"/>
      <c r="BK40" s="556"/>
      <c r="BL40" s="7"/>
      <c r="BM40" s="614" t="s">
        <v>338</v>
      </c>
      <c r="BN40" s="614"/>
      <c r="BO40" s="614"/>
      <c r="BP40" s="614"/>
      <c r="BQ40" s="614"/>
      <c r="BR40" s="614"/>
      <c r="BS40" s="614"/>
      <c r="BT40" s="614"/>
      <c r="BU40" s="615"/>
      <c r="BV40" s="606" t="s">
        <v>201</v>
      </c>
      <c r="BW40" s="390"/>
      <c r="BX40" s="390"/>
      <c r="BY40" s="390"/>
      <c r="BZ40" s="390"/>
      <c r="CA40" s="390"/>
      <c r="CB40" s="612"/>
      <c r="CD40" s="613" t="s">
        <v>361</v>
      </c>
      <c r="CE40" s="614"/>
      <c r="CF40" s="614"/>
      <c r="CG40" s="614"/>
      <c r="CH40" s="614"/>
      <c r="CI40" s="614"/>
      <c r="CJ40" s="614"/>
      <c r="CK40" s="614"/>
      <c r="CL40" s="614"/>
      <c r="CM40" s="614"/>
      <c r="CN40" s="614"/>
      <c r="CO40" s="614"/>
      <c r="CP40" s="614"/>
      <c r="CQ40" s="615"/>
      <c r="CR40" s="606">
        <v>62806</v>
      </c>
      <c r="CS40" s="390"/>
      <c r="CT40" s="390"/>
      <c r="CU40" s="390"/>
      <c r="CV40" s="390"/>
      <c r="CW40" s="390"/>
      <c r="CX40" s="390"/>
      <c r="CY40" s="607"/>
      <c r="CZ40" s="616">
        <v>0.3</v>
      </c>
      <c r="DA40" s="637"/>
      <c r="DB40" s="637"/>
      <c r="DC40" s="638"/>
      <c r="DD40" s="611">
        <v>49184</v>
      </c>
      <c r="DE40" s="390"/>
      <c r="DF40" s="390"/>
      <c r="DG40" s="390"/>
      <c r="DH40" s="390"/>
      <c r="DI40" s="390"/>
      <c r="DJ40" s="390"/>
      <c r="DK40" s="607"/>
      <c r="DL40" s="611" t="s">
        <v>201</v>
      </c>
      <c r="DM40" s="390"/>
      <c r="DN40" s="390"/>
      <c r="DO40" s="390"/>
      <c r="DP40" s="390"/>
      <c r="DQ40" s="390"/>
      <c r="DR40" s="390"/>
      <c r="DS40" s="390"/>
      <c r="DT40" s="390"/>
      <c r="DU40" s="390"/>
      <c r="DV40" s="607"/>
      <c r="DW40" s="616" t="s">
        <v>201</v>
      </c>
      <c r="DX40" s="637"/>
      <c r="DY40" s="637"/>
      <c r="DZ40" s="637"/>
      <c r="EA40" s="637"/>
      <c r="EB40" s="637"/>
      <c r="EC40" s="639"/>
    </row>
    <row r="41" spans="2:133" ht="11.25" customHeight="1" x14ac:dyDescent="0.15">
      <c r="AQ41" s="673" t="s">
        <v>417</v>
      </c>
      <c r="AR41" s="674"/>
      <c r="AS41" s="674"/>
      <c r="AT41" s="674"/>
      <c r="AU41" s="674"/>
      <c r="AV41" s="674"/>
      <c r="AW41" s="674"/>
      <c r="AX41" s="674"/>
      <c r="AY41" s="675"/>
      <c r="AZ41" s="666">
        <v>1041334</v>
      </c>
      <c r="BA41" s="667"/>
      <c r="BB41" s="667"/>
      <c r="BC41" s="667"/>
      <c r="BD41" s="657"/>
      <c r="BE41" s="657"/>
      <c r="BF41" s="659"/>
      <c r="BG41" s="572"/>
      <c r="BH41" s="573"/>
      <c r="BI41" s="573"/>
      <c r="BJ41" s="573"/>
      <c r="BK41" s="573"/>
      <c r="BL41" s="23"/>
      <c r="BM41" s="620" t="s">
        <v>418</v>
      </c>
      <c r="BN41" s="620"/>
      <c r="BO41" s="620"/>
      <c r="BP41" s="620"/>
      <c r="BQ41" s="620"/>
      <c r="BR41" s="620"/>
      <c r="BS41" s="620"/>
      <c r="BT41" s="620"/>
      <c r="BU41" s="621"/>
      <c r="BV41" s="666">
        <v>284</v>
      </c>
      <c r="BW41" s="667"/>
      <c r="BX41" s="667"/>
      <c r="BY41" s="667"/>
      <c r="BZ41" s="667"/>
      <c r="CA41" s="667"/>
      <c r="CB41" s="676"/>
      <c r="CD41" s="613" t="s">
        <v>286</v>
      </c>
      <c r="CE41" s="614"/>
      <c r="CF41" s="614"/>
      <c r="CG41" s="614"/>
      <c r="CH41" s="614"/>
      <c r="CI41" s="614"/>
      <c r="CJ41" s="614"/>
      <c r="CK41" s="614"/>
      <c r="CL41" s="614"/>
      <c r="CM41" s="614"/>
      <c r="CN41" s="614"/>
      <c r="CO41" s="614"/>
      <c r="CP41" s="614"/>
      <c r="CQ41" s="615"/>
      <c r="CR41" s="606" t="s">
        <v>201</v>
      </c>
      <c r="CS41" s="635"/>
      <c r="CT41" s="635"/>
      <c r="CU41" s="635"/>
      <c r="CV41" s="635"/>
      <c r="CW41" s="635"/>
      <c r="CX41" s="635"/>
      <c r="CY41" s="636"/>
      <c r="CZ41" s="616" t="s">
        <v>201</v>
      </c>
      <c r="DA41" s="637"/>
      <c r="DB41" s="637"/>
      <c r="DC41" s="638"/>
      <c r="DD41" s="611" t="s">
        <v>201</v>
      </c>
      <c r="DE41" s="635"/>
      <c r="DF41" s="635"/>
      <c r="DG41" s="635"/>
      <c r="DH41" s="635"/>
      <c r="DI41" s="635"/>
      <c r="DJ41" s="635"/>
      <c r="DK41" s="636"/>
      <c r="DL41" s="677"/>
      <c r="DM41" s="678"/>
      <c r="DN41" s="678"/>
      <c r="DO41" s="678"/>
      <c r="DP41" s="678"/>
      <c r="DQ41" s="678"/>
      <c r="DR41" s="678"/>
      <c r="DS41" s="678"/>
      <c r="DT41" s="678"/>
      <c r="DU41" s="678"/>
      <c r="DV41" s="679"/>
      <c r="DW41" s="680"/>
      <c r="DX41" s="681"/>
      <c r="DY41" s="681"/>
      <c r="DZ41" s="681"/>
      <c r="EA41" s="681"/>
      <c r="EB41" s="681"/>
      <c r="EC41" s="682"/>
    </row>
    <row r="42" spans="2:133" ht="11.25" customHeight="1" x14ac:dyDescent="0.15">
      <c r="B42" s="8" t="s">
        <v>52</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613" t="s">
        <v>277</v>
      </c>
      <c r="CE42" s="614"/>
      <c r="CF42" s="614"/>
      <c r="CG42" s="614"/>
      <c r="CH42" s="614"/>
      <c r="CI42" s="614"/>
      <c r="CJ42" s="614"/>
      <c r="CK42" s="614"/>
      <c r="CL42" s="614"/>
      <c r="CM42" s="614"/>
      <c r="CN42" s="614"/>
      <c r="CO42" s="614"/>
      <c r="CP42" s="614"/>
      <c r="CQ42" s="615"/>
      <c r="CR42" s="606">
        <v>979361</v>
      </c>
      <c r="CS42" s="390"/>
      <c r="CT42" s="390"/>
      <c r="CU42" s="390"/>
      <c r="CV42" s="390"/>
      <c r="CW42" s="390"/>
      <c r="CX42" s="390"/>
      <c r="CY42" s="607"/>
      <c r="CZ42" s="616">
        <v>5.0999999999999996</v>
      </c>
      <c r="DA42" s="396"/>
      <c r="DB42" s="396"/>
      <c r="DC42" s="683"/>
      <c r="DD42" s="611">
        <v>541467</v>
      </c>
      <c r="DE42" s="390"/>
      <c r="DF42" s="390"/>
      <c r="DG42" s="390"/>
      <c r="DH42" s="390"/>
      <c r="DI42" s="390"/>
      <c r="DJ42" s="390"/>
      <c r="DK42" s="607"/>
      <c r="DL42" s="677"/>
      <c r="DM42" s="678"/>
      <c r="DN42" s="678"/>
      <c r="DO42" s="678"/>
      <c r="DP42" s="678"/>
      <c r="DQ42" s="678"/>
      <c r="DR42" s="678"/>
      <c r="DS42" s="678"/>
      <c r="DT42" s="678"/>
      <c r="DU42" s="678"/>
      <c r="DV42" s="679"/>
      <c r="DW42" s="680"/>
      <c r="DX42" s="681"/>
      <c r="DY42" s="681"/>
      <c r="DZ42" s="681"/>
      <c r="EA42" s="681"/>
      <c r="EB42" s="681"/>
      <c r="EC42" s="682"/>
    </row>
    <row r="43" spans="2:133" ht="11.25" customHeight="1" x14ac:dyDescent="0.15">
      <c r="B43" s="44" t="s">
        <v>401</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613" t="s">
        <v>82</v>
      </c>
      <c r="CE43" s="614"/>
      <c r="CF43" s="614"/>
      <c r="CG43" s="614"/>
      <c r="CH43" s="614"/>
      <c r="CI43" s="614"/>
      <c r="CJ43" s="614"/>
      <c r="CK43" s="614"/>
      <c r="CL43" s="614"/>
      <c r="CM43" s="614"/>
      <c r="CN43" s="614"/>
      <c r="CO43" s="614"/>
      <c r="CP43" s="614"/>
      <c r="CQ43" s="615"/>
      <c r="CR43" s="606">
        <v>49298</v>
      </c>
      <c r="CS43" s="635"/>
      <c r="CT43" s="635"/>
      <c r="CU43" s="635"/>
      <c r="CV43" s="635"/>
      <c r="CW43" s="635"/>
      <c r="CX43" s="635"/>
      <c r="CY43" s="636"/>
      <c r="CZ43" s="616">
        <v>0.3</v>
      </c>
      <c r="DA43" s="637"/>
      <c r="DB43" s="637"/>
      <c r="DC43" s="638"/>
      <c r="DD43" s="611">
        <v>35243</v>
      </c>
      <c r="DE43" s="635"/>
      <c r="DF43" s="635"/>
      <c r="DG43" s="635"/>
      <c r="DH43" s="635"/>
      <c r="DI43" s="635"/>
      <c r="DJ43" s="635"/>
      <c r="DK43" s="636"/>
      <c r="DL43" s="677"/>
      <c r="DM43" s="678"/>
      <c r="DN43" s="678"/>
      <c r="DO43" s="678"/>
      <c r="DP43" s="678"/>
      <c r="DQ43" s="678"/>
      <c r="DR43" s="678"/>
      <c r="DS43" s="678"/>
      <c r="DT43" s="678"/>
      <c r="DU43" s="678"/>
      <c r="DV43" s="679"/>
      <c r="DW43" s="680"/>
      <c r="DX43" s="681"/>
      <c r="DY43" s="681"/>
      <c r="DZ43" s="681"/>
      <c r="EA43" s="681"/>
      <c r="EB43" s="681"/>
      <c r="EC43" s="682"/>
    </row>
    <row r="44" spans="2:133" ht="11.25" customHeight="1" x14ac:dyDescent="0.15">
      <c r="B44" s="45" t="s">
        <v>264</v>
      </c>
      <c r="CD44" s="577" t="s">
        <v>175</v>
      </c>
      <c r="CE44" s="499"/>
      <c r="CF44" s="613" t="s">
        <v>419</v>
      </c>
      <c r="CG44" s="614"/>
      <c r="CH44" s="614"/>
      <c r="CI44" s="614"/>
      <c r="CJ44" s="614"/>
      <c r="CK44" s="614"/>
      <c r="CL44" s="614"/>
      <c r="CM44" s="614"/>
      <c r="CN44" s="614"/>
      <c r="CO44" s="614"/>
      <c r="CP44" s="614"/>
      <c r="CQ44" s="615"/>
      <c r="CR44" s="606">
        <v>979361</v>
      </c>
      <c r="CS44" s="390"/>
      <c r="CT44" s="390"/>
      <c r="CU44" s="390"/>
      <c r="CV44" s="390"/>
      <c r="CW44" s="390"/>
      <c r="CX44" s="390"/>
      <c r="CY44" s="607"/>
      <c r="CZ44" s="616">
        <v>5.0999999999999996</v>
      </c>
      <c r="DA44" s="396"/>
      <c r="DB44" s="396"/>
      <c r="DC44" s="683"/>
      <c r="DD44" s="611">
        <v>541467</v>
      </c>
      <c r="DE44" s="390"/>
      <c r="DF44" s="390"/>
      <c r="DG44" s="390"/>
      <c r="DH44" s="390"/>
      <c r="DI44" s="390"/>
      <c r="DJ44" s="390"/>
      <c r="DK44" s="607"/>
      <c r="DL44" s="677"/>
      <c r="DM44" s="678"/>
      <c r="DN44" s="678"/>
      <c r="DO44" s="678"/>
      <c r="DP44" s="678"/>
      <c r="DQ44" s="678"/>
      <c r="DR44" s="678"/>
      <c r="DS44" s="678"/>
      <c r="DT44" s="678"/>
      <c r="DU44" s="678"/>
      <c r="DV44" s="679"/>
      <c r="DW44" s="680"/>
      <c r="DX44" s="681"/>
      <c r="DY44" s="681"/>
      <c r="DZ44" s="681"/>
      <c r="EA44" s="681"/>
      <c r="EB44" s="681"/>
      <c r="EC44" s="682"/>
    </row>
    <row r="45" spans="2:133" ht="11.25" customHeight="1" x14ac:dyDescent="0.15">
      <c r="CD45" s="578"/>
      <c r="CE45" s="502"/>
      <c r="CF45" s="613" t="s">
        <v>420</v>
      </c>
      <c r="CG45" s="614"/>
      <c r="CH45" s="614"/>
      <c r="CI45" s="614"/>
      <c r="CJ45" s="614"/>
      <c r="CK45" s="614"/>
      <c r="CL45" s="614"/>
      <c r="CM45" s="614"/>
      <c r="CN45" s="614"/>
      <c r="CO45" s="614"/>
      <c r="CP45" s="614"/>
      <c r="CQ45" s="615"/>
      <c r="CR45" s="606">
        <v>227290</v>
      </c>
      <c r="CS45" s="635"/>
      <c r="CT45" s="635"/>
      <c r="CU45" s="635"/>
      <c r="CV45" s="635"/>
      <c r="CW45" s="635"/>
      <c r="CX45" s="635"/>
      <c r="CY45" s="636"/>
      <c r="CZ45" s="616">
        <v>1.2</v>
      </c>
      <c r="DA45" s="637"/>
      <c r="DB45" s="637"/>
      <c r="DC45" s="638"/>
      <c r="DD45" s="611">
        <v>68438</v>
      </c>
      <c r="DE45" s="635"/>
      <c r="DF45" s="635"/>
      <c r="DG45" s="635"/>
      <c r="DH45" s="635"/>
      <c r="DI45" s="635"/>
      <c r="DJ45" s="635"/>
      <c r="DK45" s="636"/>
      <c r="DL45" s="677"/>
      <c r="DM45" s="678"/>
      <c r="DN45" s="678"/>
      <c r="DO45" s="678"/>
      <c r="DP45" s="678"/>
      <c r="DQ45" s="678"/>
      <c r="DR45" s="678"/>
      <c r="DS45" s="678"/>
      <c r="DT45" s="678"/>
      <c r="DU45" s="678"/>
      <c r="DV45" s="679"/>
      <c r="DW45" s="680"/>
      <c r="DX45" s="681"/>
      <c r="DY45" s="681"/>
      <c r="DZ45" s="681"/>
      <c r="EA45" s="681"/>
      <c r="EB45" s="681"/>
      <c r="EC45" s="682"/>
    </row>
    <row r="46" spans="2:133" ht="11.25" customHeight="1" x14ac:dyDescent="0.15">
      <c r="CD46" s="578"/>
      <c r="CE46" s="502"/>
      <c r="CF46" s="613" t="s">
        <v>421</v>
      </c>
      <c r="CG46" s="614"/>
      <c r="CH46" s="614"/>
      <c r="CI46" s="614"/>
      <c r="CJ46" s="614"/>
      <c r="CK46" s="614"/>
      <c r="CL46" s="614"/>
      <c r="CM46" s="614"/>
      <c r="CN46" s="614"/>
      <c r="CO46" s="614"/>
      <c r="CP46" s="614"/>
      <c r="CQ46" s="615"/>
      <c r="CR46" s="606">
        <v>691629</v>
      </c>
      <c r="CS46" s="390"/>
      <c r="CT46" s="390"/>
      <c r="CU46" s="390"/>
      <c r="CV46" s="390"/>
      <c r="CW46" s="390"/>
      <c r="CX46" s="390"/>
      <c r="CY46" s="607"/>
      <c r="CZ46" s="616">
        <v>3.6</v>
      </c>
      <c r="DA46" s="396"/>
      <c r="DB46" s="396"/>
      <c r="DC46" s="683"/>
      <c r="DD46" s="611">
        <v>412587</v>
      </c>
      <c r="DE46" s="390"/>
      <c r="DF46" s="390"/>
      <c r="DG46" s="390"/>
      <c r="DH46" s="390"/>
      <c r="DI46" s="390"/>
      <c r="DJ46" s="390"/>
      <c r="DK46" s="607"/>
      <c r="DL46" s="677"/>
      <c r="DM46" s="678"/>
      <c r="DN46" s="678"/>
      <c r="DO46" s="678"/>
      <c r="DP46" s="678"/>
      <c r="DQ46" s="678"/>
      <c r="DR46" s="678"/>
      <c r="DS46" s="678"/>
      <c r="DT46" s="678"/>
      <c r="DU46" s="678"/>
      <c r="DV46" s="679"/>
      <c r="DW46" s="680"/>
      <c r="DX46" s="681"/>
      <c r="DY46" s="681"/>
      <c r="DZ46" s="681"/>
      <c r="EA46" s="681"/>
      <c r="EB46" s="681"/>
      <c r="EC46" s="682"/>
    </row>
    <row r="47" spans="2:133" ht="11.25" customHeight="1" x14ac:dyDescent="0.15">
      <c r="CD47" s="578"/>
      <c r="CE47" s="502"/>
      <c r="CF47" s="613" t="s">
        <v>424</v>
      </c>
      <c r="CG47" s="614"/>
      <c r="CH47" s="614"/>
      <c r="CI47" s="614"/>
      <c r="CJ47" s="614"/>
      <c r="CK47" s="614"/>
      <c r="CL47" s="614"/>
      <c r="CM47" s="614"/>
      <c r="CN47" s="614"/>
      <c r="CO47" s="614"/>
      <c r="CP47" s="614"/>
      <c r="CQ47" s="615"/>
      <c r="CR47" s="606" t="s">
        <v>201</v>
      </c>
      <c r="CS47" s="635"/>
      <c r="CT47" s="635"/>
      <c r="CU47" s="635"/>
      <c r="CV47" s="635"/>
      <c r="CW47" s="635"/>
      <c r="CX47" s="635"/>
      <c r="CY47" s="636"/>
      <c r="CZ47" s="616" t="s">
        <v>201</v>
      </c>
      <c r="DA47" s="637"/>
      <c r="DB47" s="637"/>
      <c r="DC47" s="638"/>
      <c r="DD47" s="611" t="s">
        <v>201</v>
      </c>
      <c r="DE47" s="635"/>
      <c r="DF47" s="635"/>
      <c r="DG47" s="635"/>
      <c r="DH47" s="635"/>
      <c r="DI47" s="635"/>
      <c r="DJ47" s="635"/>
      <c r="DK47" s="636"/>
      <c r="DL47" s="677"/>
      <c r="DM47" s="678"/>
      <c r="DN47" s="678"/>
      <c r="DO47" s="678"/>
      <c r="DP47" s="678"/>
      <c r="DQ47" s="678"/>
      <c r="DR47" s="678"/>
      <c r="DS47" s="678"/>
      <c r="DT47" s="678"/>
      <c r="DU47" s="678"/>
      <c r="DV47" s="679"/>
      <c r="DW47" s="680"/>
      <c r="DX47" s="681"/>
      <c r="DY47" s="681"/>
      <c r="DZ47" s="681"/>
      <c r="EA47" s="681"/>
      <c r="EB47" s="681"/>
      <c r="EC47" s="682"/>
    </row>
    <row r="48" spans="2:133" x14ac:dyDescent="0.15">
      <c r="CD48" s="579"/>
      <c r="CE48" s="581"/>
      <c r="CF48" s="613" t="s">
        <v>425</v>
      </c>
      <c r="CG48" s="614"/>
      <c r="CH48" s="614"/>
      <c r="CI48" s="614"/>
      <c r="CJ48" s="614"/>
      <c r="CK48" s="614"/>
      <c r="CL48" s="614"/>
      <c r="CM48" s="614"/>
      <c r="CN48" s="614"/>
      <c r="CO48" s="614"/>
      <c r="CP48" s="614"/>
      <c r="CQ48" s="615"/>
      <c r="CR48" s="606" t="s">
        <v>201</v>
      </c>
      <c r="CS48" s="390"/>
      <c r="CT48" s="390"/>
      <c r="CU48" s="390"/>
      <c r="CV48" s="390"/>
      <c r="CW48" s="390"/>
      <c r="CX48" s="390"/>
      <c r="CY48" s="607"/>
      <c r="CZ48" s="616" t="s">
        <v>201</v>
      </c>
      <c r="DA48" s="396"/>
      <c r="DB48" s="396"/>
      <c r="DC48" s="683"/>
      <c r="DD48" s="611" t="s">
        <v>201</v>
      </c>
      <c r="DE48" s="390"/>
      <c r="DF48" s="390"/>
      <c r="DG48" s="390"/>
      <c r="DH48" s="390"/>
      <c r="DI48" s="390"/>
      <c r="DJ48" s="390"/>
      <c r="DK48" s="607"/>
      <c r="DL48" s="677"/>
      <c r="DM48" s="678"/>
      <c r="DN48" s="678"/>
      <c r="DO48" s="678"/>
      <c r="DP48" s="678"/>
      <c r="DQ48" s="678"/>
      <c r="DR48" s="678"/>
      <c r="DS48" s="678"/>
      <c r="DT48" s="678"/>
      <c r="DU48" s="678"/>
      <c r="DV48" s="679"/>
      <c r="DW48" s="680"/>
      <c r="DX48" s="681"/>
      <c r="DY48" s="681"/>
      <c r="DZ48" s="681"/>
      <c r="EA48" s="681"/>
      <c r="EB48" s="681"/>
      <c r="EC48" s="682"/>
    </row>
    <row r="49" spans="82:133" ht="11.25" customHeight="1" x14ac:dyDescent="0.15">
      <c r="CD49" s="619" t="s">
        <v>190</v>
      </c>
      <c r="CE49" s="620"/>
      <c r="CF49" s="620"/>
      <c r="CG49" s="620"/>
      <c r="CH49" s="620"/>
      <c r="CI49" s="620"/>
      <c r="CJ49" s="620"/>
      <c r="CK49" s="620"/>
      <c r="CL49" s="620"/>
      <c r="CM49" s="620"/>
      <c r="CN49" s="620"/>
      <c r="CO49" s="620"/>
      <c r="CP49" s="620"/>
      <c r="CQ49" s="621"/>
      <c r="CR49" s="666">
        <v>19247902</v>
      </c>
      <c r="CS49" s="657"/>
      <c r="CT49" s="657"/>
      <c r="CU49" s="657"/>
      <c r="CV49" s="657"/>
      <c r="CW49" s="657"/>
      <c r="CX49" s="657"/>
      <c r="CY49" s="684"/>
      <c r="CZ49" s="671">
        <v>100</v>
      </c>
      <c r="DA49" s="685"/>
      <c r="DB49" s="685"/>
      <c r="DC49" s="686"/>
      <c r="DD49" s="687">
        <v>13719347</v>
      </c>
      <c r="DE49" s="657"/>
      <c r="DF49" s="657"/>
      <c r="DG49" s="657"/>
      <c r="DH49" s="657"/>
      <c r="DI49" s="657"/>
      <c r="DJ49" s="657"/>
      <c r="DK49" s="684"/>
      <c r="DL49" s="688"/>
      <c r="DM49" s="689"/>
      <c r="DN49" s="689"/>
      <c r="DO49" s="689"/>
      <c r="DP49" s="689"/>
      <c r="DQ49" s="689"/>
      <c r="DR49" s="689"/>
      <c r="DS49" s="689"/>
      <c r="DT49" s="689"/>
      <c r="DU49" s="689"/>
      <c r="DV49" s="690"/>
      <c r="DW49" s="691"/>
      <c r="DX49" s="692"/>
      <c r="DY49" s="692"/>
      <c r="DZ49" s="692"/>
      <c r="EA49" s="692"/>
      <c r="EB49" s="692"/>
      <c r="EC49" s="693"/>
    </row>
    <row r="50" spans="82:133" hidden="1" x14ac:dyDescent="0.15"/>
    <row r="51" spans="82:133" hidden="1" x14ac:dyDescent="0.15"/>
    <row r="52" spans="82:133" hidden="1" x14ac:dyDescent="0.15"/>
    <row r="53" spans="82:133" hidden="1" x14ac:dyDescent="0.15"/>
  </sheetData>
  <sheetProtection algorithmName="SHA-512" hashValue="FrtXSK1wCQKOrNpV2ykJCIm6eVLXqBrxRNwqNQYnt/wMlLXr4oUQMHlCURdoL68g5IjyAZLKWgsOJiQq31sRgQ==" saltValue="GLsshrs2Ec9nGT36vBBSXw=="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orientation="portrait"/>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34" t="s">
        <v>75</v>
      </c>
      <c r="DK2" s="735"/>
      <c r="DL2" s="735"/>
      <c r="DM2" s="735"/>
      <c r="DN2" s="735"/>
      <c r="DO2" s="736"/>
      <c r="DP2" s="69"/>
      <c r="DQ2" s="734" t="s">
        <v>208</v>
      </c>
      <c r="DR2" s="735"/>
      <c r="DS2" s="735"/>
      <c r="DT2" s="735"/>
      <c r="DU2" s="735"/>
      <c r="DV2" s="735"/>
      <c r="DW2" s="735"/>
      <c r="DX2" s="735"/>
      <c r="DY2" s="735"/>
      <c r="DZ2" s="736"/>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737" t="s">
        <v>426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63"/>
      <c r="BA4" s="63"/>
      <c r="BB4" s="63"/>
      <c r="BC4" s="63"/>
      <c r="BD4" s="63"/>
      <c r="BE4" s="81"/>
      <c r="BF4" s="81"/>
      <c r="BG4" s="81"/>
      <c r="BH4" s="81"/>
      <c r="BI4" s="81"/>
      <c r="BJ4" s="81"/>
      <c r="BK4" s="81"/>
      <c r="BL4" s="81"/>
      <c r="BM4" s="81"/>
      <c r="BN4" s="81"/>
      <c r="BO4" s="81"/>
      <c r="BP4" s="81"/>
      <c r="BQ4" s="63" t="s">
        <v>427</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706" t="s">
        <v>428</v>
      </c>
      <c r="B5" s="707"/>
      <c r="C5" s="707"/>
      <c r="D5" s="707"/>
      <c r="E5" s="707"/>
      <c r="F5" s="707"/>
      <c r="G5" s="707"/>
      <c r="H5" s="707"/>
      <c r="I5" s="707"/>
      <c r="J5" s="707"/>
      <c r="K5" s="707"/>
      <c r="L5" s="707"/>
      <c r="M5" s="707"/>
      <c r="N5" s="707"/>
      <c r="O5" s="707"/>
      <c r="P5" s="708"/>
      <c r="Q5" s="700" t="s">
        <v>179</v>
      </c>
      <c r="R5" s="701"/>
      <c r="S5" s="701"/>
      <c r="T5" s="701"/>
      <c r="U5" s="712"/>
      <c r="V5" s="700" t="s">
        <v>429</v>
      </c>
      <c r="W5" s="701"/>
      <c r="X5" s="701"/>
      <c r="Y5" s="701"/>
      <c r="Z5" s="712"/>
      <c r="AA5" s="700" t="s">
        <v>430</v>
      </c>
      <c r="AB5" s="701"/>
      <c r="AC5" s="701"/>
      <c r="AD5" s="701"/>
      <c r="AE5" s="701"/>
      <c r="AF5" s="969" t="s">
        <v>176</v>
      </c>
      <c r="AG5" s="701"/>
      <c r="AH5" s="701"/>
      <c r="AI5" s="701"/>
      <c r="AJ5" s="702"/>
      <c r="AK5" s="701" t="s">
        <v>431</v>
      </c>
      <c r="AL5" s="701"/>
      <c r="AM5" s="701"/>
      <c r="AN5" s="701"/>
      <c r="AO5" s="712"/>
      <c r="AP5" s="700" t="s">
        <v>432</v>
      </c>
      <c r="AQ5" s="701"/>
      <c r="AR5" s="701"/>
      <c r="AS5" s="701"/>
      <c r="AT5" s="712"/>
      <c r="AU5" s="700" t="s">
        <v>434</v>
      </c>
      <c r="AV5" s="701"/>
      <c r="AW5" s="701"/>
      <c r="AX5" s="701"/>
      <c r="AY5" s="702"/>
      <c r="AZ5" s="72"/>
      <c r="BA5" s="72"/>
      <c r="BB5" s="72"/>
      <c r="BC5" s="72"/>
      <c r="BD5" s="72"/>
      <c r="BE5" s="84"/>
      <c r="BF5" s="84"/>
      <c r="BG5" s="84"/>
      <c r="BH5" s="84"/>
      <c r="BI5" s="84"/>
      <c r="BJ5" s="84"/>
      <c r="BK5" s="84"/>
      <c r="BL5" s="84"/>
      <c r="BM5" s="84"/>
      <c r="BN5" s="84"/>
      <c r="BO5" s="84"/>
      <c r="BP5" s="84"/>
      <c r="BQ5" s="706" t="s">
        <v>435</v>
      </c>
      <c r="BR5" s="707"/>
      <c r="BS5" s="707"/>
      <c r="BT5" s="707"/>
      <c r="BU5" s="707"/>
      <c r="BV5" s="707"/>
      <c r="BW5" s="707"/>
      <c r="BX5" s="707"/>
      <c r="BY5" s="707"/>
      <c r="BZ5" s="707"/>
      <c r="CA5" s="707"/>
      <c r="CB5" s="707"/>
      <c r="CC5" s="707"/>
      <c r="CD5" s="707"/>
      <c r="CE5" s="707"/>
      <c r="CF5" s="707"/>
      <c r="CG5" s="708"/>
      <c r="CH5" s="700" t="s">
        <v>357</v>
      </c>
      <c r="CI5" s="701"/>
      <c r="CJ5" s="701"/>
      <c r="CK5" s="701"/>
      <c r="CL5" s="712"/>
      <c r="CM5" s="700" t="s">
        <v>318</v>
      </c>
      <c r="CN5" s="701"/>
      <c r="CO5" s="701"/>
      <c r="CP5" s="701"/>
      <c r="CQ5" s="712"/>
      <c r="CR5" s="700" t="s">
        <v>243</v>
      </c>
      <c r="CS5" s="701"/>
      <c r="CT5" s="701"/>
      <c r="CU5" s="701"/>
      <c r="CV5" s="712"/>
      <c r="CW5" s="700" t="s">
        <v>53</v>
      </c>
      <c r="CX5" s="701"/>
      <c r="CY5" s="701"/>
      <c r="CZ5" s="701"/>
      <c r="DA5" s="712"/>
      <c r="DB5" s="700" t="s">
        <v>438</v>
      </c>
      <c r="DC5" s="701"/>
      <c r="DD5" s="701"/>
      <c r="DE5" s="701"/>
      <c r="DF5" s="712"/>
      <c r="DG5" s="714" t="s">
        <v>240</v>
      </c>
      <c r="DH5" s="715"/>
      <c r="DI5" s="715"/>
      <c r="DJ5" s="715"/>
      <c r="DK5" s="716"/>
      <c r="DL5" s="714" t="s">
        <v>440</v>
      </c>
      <c r="DM5" s="715"/>
      <c r="DN5" s="715"/>
      <c r="DO5" s="715"/>
      <c r="DP5" s="716"/>
      <c r="DQ5" s="700" t="s">
        <v>442</v>
      </c>
      <c r="DR5" s="701"/>
      <c r="DS5" s="701"/>
      <c r="DT5" s="701"/>
      <c r="DU5" s="712"/>
      <c r="DV5" s="700" t="s">
        <v>434</v>
      </c>
      <c r="DW5" s="701"/>
      <c r="DX5" s="701"/>
      <c r="DY5" s="701"/>
      <c r="DZ5" s="702"/>
      <c r="EA5" s="81"/>
    </row>
    <row r="6" spans="1:131" s="53" customFormat="1" ht="26.25" customHeight="1" x14ac:dyDescent="0.15">
      <c r="A6" s="709"/>
      <c r="B6" s="710"/>
      <c r="C6" s="710"/>
      <c r="D6" s="710"/>
      <c r="E6" s="710"/>
      <c r="F6" s="710"/>
      <c r="G6" s="710"/>
      <c r="H6" s="710"/>
      <c r="I6" s="710"/>
      <c r="J6" s="710"/>
      <c r="K6" s="710"/>
      <c r="L6" s="710"/>
      <c r="M6" s="710"/>
      <c r="N6" s="710"/>
      <c r="O6" s="710"/>
      <c r="P6" s="711"/>
      <c r="Q6" s="703"/>
      <c r="R6" s="704"/>
      <c r="S6" s="704"/>
      <c r="T6" s="704"/>
      <c r="U6" s="713"/>
      <c r="V6" s="703"/>
      <c r="W6" s="704"/>
      <c r="X6" s="704"/>
      <c r="Y6" s="704"/>
      <c r="Z6" s="713"/>
      <c r="AA6" s="703"/>
      <c r="AB6" s="704"/>
      <c r="AC6" s="704"/>
      <c r="AD6" s="704"/>
      <c r="AE6" s="704"/>
      <c r="AF6" s="970"/>
      <c r="AG6" s="704"/>
      <c r="AH6" s="704"/>
      <c r="AI6" s="704"/>
      <c r="AJ6" s="705"/>
      <c r="AK6" s="704"/>
      <c r="AL6" s="704"/>
      <c r="AM6" s="704"/>
      <c r="AN6" s="704"/>
      <c r="AO6" s="713"/>
      <c r="AP6" s="703"/>
      <c r="AQ6" s="704"/>
      <c r="AR6" s="704"/>
      <c r="AS6" s="704"/>
      <c r="AT6" s="713"/>
      <c r="AU6" s="703"/>
      <c r="AV6" s="704"/>
      <c r="AW6" s="704"/>
      <c r="AX6" s="704"/>
      <c r="AY6" s="705"/>
      <c r="AZ6" s="63"/>
      <c r="BA6" s="63"/>
      <c r="BB6" s="63"/>
      <c r="BC6" s="63"/>
      <c r="BD6" s="63"/>
      <c r="BE6" s="81"/>
      <c r="BF6" s="81"/>
      <c r="BG6" s="81"/>
      <c r="BH6" s="81"/>
      <c r="BI6" s="81"/>
      <c r="BJ6" s="81"/>
      <c r="BK6" s="81"/>
      <c r="BL6" s="81"/>
      <c r="BM6" s="81"/>
      <c r="BN6" s="81"/>
      <c r="BO6" s="81"/>
      <c r="BP6" s="81"/>
      <c r="BQ6" s="709"/>
      <c r="BR6" s="710"/>
      <c r="BS6" s="710"/>
      <c r="BT6" s="710"/>
      <c r="BU6" s="710"/>
      <c r="BV6" s="710"/>
      <c r="BW6" s="710"/>
      <c r="BX6" s="710"/>
      <c r="BY6" s="710"/>
      <c r="BZ6" s="710"/>
      <c r="CA6" s="710"/>
      <c r="CB6" s="710"/>
      <c r="CC6" s="710"/>
      <c r="CD6" s="710"/>
      <c r="CE6" s="710"/>
      <c r="CF6" s="710"/>
      <c r="CG6" s="711"/>
      <c r="CH6" s="703"/>
      <c r="CI6" s="704"/>
      <c r="CJ6" s="704"/>
      <c r="CK6" s="704"/>
      <c r="CL6" s="713"/>
      <c r="CM6" s="703"/>
      <c r="CN6" s="704"/>
      <c r="CO6" s="704"/>
      <c r="CP6" s="704"/>
      <c r="CQ6" s="713"/>
      <c r="CR6" s="703"/>
      <c r="CS6" s="704"/>
      <c r="CT6" s="704"/>
      <c r="CU6" s="704"/>
      <c r="CV6" s="713"/>
      <c r="CW6" s="703"/>
      <c r="CX6" s="704"/>
      <c r="CY6" s="704"/>
      <c r="CZ6" s="704"/>
      <c r="DA6" s="713"/>
      <c r="DB6" s="703"/>
      <c r="DC6" s="704"/>
      <c r="DD6" s="704"/>
      <c r="DE6" s="704"/>
      <c r="DF6" s="713"/>
      <c r="DG6" s="717"/>
      <c r="DH6" s="718"/>
      <c r="DI6" s="718"/>
      <c r="DJ6" s="718"/>
      <c r="DK6" s="719"/>
      <c r="DL6" s="717"/>
      <c r="DM6" s="718"/>
      <c r="DN6" s="718"/>
      <c r="DO6" s="718"/>
      <c r="DP6" s="719"/>
      <c r="DQ6" s="703"/>
      <c r="DR6" s="704"/>
      <c r="DS6" s="704"/>
      <c r="DT6" s="704"/>
      <c r="DU6" s="713"/>
      <c r="DV6" s="703"/>
      <c r="DW6" s="704"/>
      <c r="DX6" s="704"/>
      <c r="DY6" s="704"/>
      <c r="DZ6" s="705"/>
      <c r="EA6" s="81"/>
    </row>
    <row r="7" spans="1:131" s="53" customFormat="1" ht="26.25" customHeight="1" x14ac:dyDescent="0.15">
      <c r="A7" s="58">
        <v>1</v>
      </c>
      <c r="B7" s="697" t="s">
        <v>443</v>
      </c>
      <c r="C7" s="698"/>
      <c r="D7" s="698"/>
      <c r="E7" s="698"/>
      <c r="F7" s="698"/>
      <c r="G7" s="698"/>
      <c r="H7" s="698"/>
      <c r="I7" s="698"/>
      <c r="J7" s="698"/>
      <c r="K7" s="698"/>
      <c r="L7" s="698"/>
      <c r="M7" s="698"/>
      <c r="N7" s="698"/>
      <c r="O7" s="698"/>
      <c r="P7" s="738"/>
      <c r="Q7" s="739">
        <v>19789</v>
      </c>
      <c r="R7" s="740"/>
      <c r="S7" s="740"/>
      <c r="T7" s="740"/>
      <c r="U7" s="740"/>
      <c r="V7" s="740">
        <v>19218</v>
      </c>
      <c r="W7" s="740"/>
      <c r="X7" s="740"/>
      <c r="Y7" s="740"/>
      <c r="Z7" s="740"/>
      <c r="AA7" s="740">
        <v>571</v>
      </c>
      <c r="AB7" s="740"/>
      <c r="AC7" s="740"/>
      <c r="AD7" s="740"/>
      <c r="AE7" s="741"/>
      <c r="AF7" s="742">
        <v>479</v>
      </c>
      <c r="AG7" s="743"/>
      <c r="AH7" s="743"/>
      <c r="AI7" s="743"/>
      <c r="AJ7" s="744"/>
      <c r="AK7" s="745">
        <v>1126</v>
      </c>
      <c r="AL7" s="740"/>
      <c r="AM7" s="740"/>
      <c r="AN7" s="740"/>
      <c r="AO7" s="740"/>
      <c r="AP7" s="740">
        <v>23298</v>
      </c>
      <c r="AQ7" s="740"/>
      <c r="AR7" s="740"/>
      <c r="AS7" s="740"/>
      <c r="AT7" s="740"/>
      <c r="AU7" s="746"/>
      <c r="AV7" s="746"/>
      <c r="AW7" s="746"/>
      <c r="AX7" s="746"/>
      <c r="AY7" s="747"/>
      <c r="AZ7" s="63"/>
      <c r="BA7" s="63"/>
      <c r="BB7" s="63"/>
      <c r="BC7" s="63"/>
      <c r="BD7" s="63"/>
      <c r="BE7" s="81"/>
      <c r="BF7" s="81"/>
      <c r="BG7" s="81"/>
      <c r="BH7" s="81"/>
      <c r="BI7" s="81"/>
      <c r="BJ7" s="81"/>
      <c r="BK7" s="81"/>
      <c r="BL7" s="81"/>
      <c r="BM7" s="81"/>
      <c r="BN7" s="81"/>
      <c r="BO7" s="81"/>
      <c r="BP7" s="81"/>
      <c r="BQ7" s="58">
        <v>1</v>
      </c>
      <c r="BR7" s="86"/>
      <c r="BS7" s="697"/>
      <c r="BT7" s="698"/>
      <c r="BU7" s="698"/>
      <c r="BV7" s="698"/>
      <c r="BW7" s="698"/>
      <c r="BX7" s="698"/>
      <c r="BY7" s="698"/>
      <c r="BZ7" s="698"/>
      <c r="CA7" s="698"/>
      <c r="CB7" s="698"/>
      <c r="CC7" s="698"/>
      <c r="CD7" s="698"/>
      <c r="CE7" s="698"/>
      <c r="CF7" s="698"/>
      <c r="CG7" s="738"/>
      <c r="CH7" s="694"/>
      <c r="CI7" s="695"/>
      <c r="CJ7" s="695"/>
      <c r="CK7" s="695"/>
      <c r="CL7" s="696"/>
      <c r="CM7" s="694"/>
      <c r="CN7" s="695"/>
      <c r="CO7" s="695"/>
      <c r="CP7" s="695"/>
      <c r="CQ7" s="696"/>
      <c r="CR7" s="694"/>
      <c r="CS7" s="695"/>
      <c r="CT7" s="695"/>
      <c r="CU7" s="695"/>
      <c r="CV7" s="696"/>
      <c r="CW7" s="694"/>
      <c r="CX7" s="695"/>
      <c r="CY7" s="695"/>
      <c r="CZ7" s="695"/>
      <c r="DA7" s="696"/>
      <c r="DB7" s="694"/>
      <c r="DC7" s="695"/>
      <c r="DD7" s="695"/>
      <c r="DE7" s="695"/>
      <c r="DF7" s="696"/>
      <c r="DG7" s="694"/>
      <c r="DH7" s="695"/>
      <c r="DI7" s="695"/>
      <c r="DJ7" s="695"/>
      <c r="DK7" s="696"/>
      <c r="DL7" s="694"/>
      <c r="DM7" s="695"/>
      <c r="DN7" s="695"/>
      <c r="DO7" s="695"/>
      <c r="DP7" s="696"/>
      <c r="DQ7" s="694"/>
      <c r="DR7" s="695"/>
      <c r="DS7" s="695"/>
      <c r="DT7" s="695"/>
      <c r="DU7" s="696"/>
      <c r="DV7" s="697"/>
      <c r="DW7" s="698"/>
      <c r="DX7" s="698"/>
      <c r="DY7" s="698"/>
      <c r="DZ7" s="699"/>
      <c r="EA7" s="81"/>
    </row>
    <row r="8" spans="1:131" s="53" customFormat="1" ht="26.25" customHeight="1" x14ac:dyDescent="0.15">
      <c r="A8" s="59">
        <v>2</v>
      </c>
      <c r="B8" s="729" t="s">
        <v>241</v>
      </c>
      <c r="C8" s="730"/>
      <c r="D8" s="730"/>
      <c r="E8" s="730"/>
      <c r="F8" s="730"/>
      <c r="G8" s="730"/>
      <c r="H8" s="730"/>
      <c r="I8" s="730"/>
      <c r="J8" s="730"/>
      <c r="K8" s="730"/>
      <c r="L8" s="730"/>
      <c r="M8" s="730"/>
      <c r="N8" s="730"/>
      <c r="O8" s="730"/>
      <c r="P8" s="731"/>
      <c r="Q8" s="720">
        <v>41</v>
      </c>
      <c r="R8" s="721"/>
      <c r="S8" s="721"/>
      <c r="T8" s="721"/>
      <c r="U8" s="721"/>
      <c r="V8" s="721">
        <v>40</v>
      </c>
      <c r="W8" s="721"/>
      <c r="X8" s="721"/>
      <c r="Y8" s="721"/>
      <c r="Z8" s="721"/>
      <c r="AA8" s="721">
        <v>1</v>
      </c>
      <c r="AB8" s="721"/>
      <c r="AC8" s="721"/>
      <c r="AD8" s="721"/>
      <c r="AE8" s="722"/>
      <c r="AF8" s="723">
        <v>1</v>
      </c>
      <c r="AG8" s="724"/>
      <c r="AH8" s="724"/>
      <c r="AI8" s="724"/>
      <c r="AJ8" s="725"/>
      <c r="AK8" s="726" t="s">
        <v>201</v>
      </c>
      <c r="AL8" s="721"/>
      <c r="AM8" s="721"/>
      <c r="AN8" s="721"/>
      <c r="AO8" s="721"/>
      <c r="AP8" s="721" t="s">
        <v>201</v>
      </c>
      <c r="AQ8" s="721"/>
      <c r="AR8" s="721"/>
      <c r="AS8" s="721"/>
      <c r="AT8" s="721"/>
      <c r="AU8" s="727"/>
      <c r="AV8" s="727"/>
      <c r="AW8" s="727"/>
      <c r="AX8" s="727"/>
      <c r="AY8" s="728"/>
      <c r="AZ8" s="63"/>
      <c r="BA8" s="63"/>
      <c r="BB8" s="63"/>
      <c r="BC8" s="63"/>
      <c r="BD8" s="63"/>
      <c r="BE8" s="81"/>
      <c r="BF8" s="81"/>
      <c r="BG8" s="81"/>
      <c r="BH8" s="81"/>
      <c r="BI8" s="81"/>
      <c r="BJ8" s="81"/>
      <c r="BK8" s="81"/>
      <c r="BL8" s="81"/>
      <c r="BM8" s="81"/>
      <c r="BN8" s="81"/>
      <c r="BO8" s="81"/>
      <c r="BP8" s="81"/>
      <c r="BQ8" s="59">
        <v>2</v>
      </c>
      <c r="BR8" s="87"/>
      <c r="BS8" s="729"/>
      <c r="BT8" s="730"/>
      <c r="BU8" s="730"/>
      <c r="BV8" s="730"/>
      <c r="BW8" s="730"/>
      <c r="BX8" s="730"/>
      <c r="BY8" s="730"/>
      <c r="BZ8" s="730"/>
      <c r="CA8" s="730"/>
      <c r="CB8" s="730"/>
      <c r="CC8" s="730"/>
      <c r="CD8" s="730"/>
      <c r="CE8" s="730"/>
      <c r="CF8" s="730"/>
      <c r="CG8" s="731"/>
      <c r="CH8" s="732"/>
      <c r="CI8" s="724"/>
      <c r="CJ8" s="724"/>
      <c r="CK8" s="724"/>
      <c r="CL8" s="733"/>
      <c r="CM8" s="732"/>
      <c r="CN8" s="724"/>
      <c r="CO8" s="724"/>
      <c r="CP8" s="724"/>
      <c r="CQ8" s="733"/>
      <c r="CR8" s="732"/>
      <c r="CS8" s="724"/>
      <c r="CT8" s="724"/>
      <c r="CU8" s="724"/>
      <c r="CV8" s="733"/>
      <c r="CW8" s="732"/>
      <c r="CX8" s="724"/>
      <c r="CY8" s="724"/>
      <c r="CZ8" s="724"/>
      <c r="DA8" s="733"/>
      <c r="DB8" s="732"/>
      <c r="DC8" s="724"/>
      <c r="DD8" s="724"/>
      <c r="DE8" s="724"/>
      <c r="DF8" s="733"/>
      <c r="DG8" s="732"/>
      <c r="DH8" s="724"/>
      <c r="DI8" s="724"/>
      <c r="DJ8" s="724"/>
      <c r="DK8" s="733"/>
      <c r="DL8" s="732"/>
      <c r="DM8" s="724"/>
      <c r="DN8" s="724"/>
      <c r="DO8" s="724"/>
      <c r="DP8" s="733"/>
      <c r="DQ8" s="732"/>
      <c r="DR8" s="724"/>
      <c r="DS8" s="724"/>
      <c r="DT8" s="724"/>
      <c r="DU8" s="733"/>
      <c r="DV8" s="729"/>
      <c r="DW8" s="730"/>
      <c r="DX8" s="730"/>
      <c r="DY8" s="730"/>
      <c r="DZ8" s="748"/>
      <c r="EA8" s="81"/>
    </row>
    <row r="9" spans="1:131" s="53" customFormat="1" ht="26.25" customHeight="1" x14ac:dyDescent="0.15">
      <c r="A9" s="59">
        <v>3</v>
      </c>
      <c r="B9" s="729"/>
      <c r="C9" s="730"/>
      <c r="D9" s="730"/>
      <c r="E9" s="730"/>
      <c r="F9" s="730"/>
      <c r="G9" s="730"/>
      <c r="H9" s="730"/>
      <c r="I9" s="730"/>
      <c r="J9" s="730"/>
      <c r="K9" s="730"/>
      <c r="L9" s="730"/>
      <c r="M9" s="730"/>
      <c r="N9" s="730"/>
      <c r="O9" s="730"/>
      <c r="P9" s="731"/>
      <c r="Q9" s="720"/>
      <c r="R9" s="721"/>
      <c r="S9" s="721"/>
      <c r="T9" s="721"/>
      <c r="U9" s="721"/>
      <c r="V9" s="721"/>
      <c r="W9" s="721"/>
      <c r="X9" s="721"/>
      <c r="Y9" s="721"/>
      <c r="Z9" s="721"/>
      <c r="AA9" s="721"/>
      <c r="AB9" s="721"/>
      <c r="AC9" s="721"/>
      <c r="AD9" s="721"/>
      <c r="AE9" s="722"/>
      <c r="AF9" s="723"/>
      <c r="AG9" s="724"/>
      <c r="AH9" s="724"/>
      <c r="AI9" s="724"/>
      <c r="AJ9" s="725"/>
      <c r="AK9" s="726"/>
      <c r="AL9" s="721"/>
      <c r="AM9" s="721"/>
      <c r="AN9" s="721"/>
      <c r="AO9" s="721"/>
      <c r="AP9" s="721"/>
      <c r="AQ9" s="721"/>
      <c r="AR9" s="721"/>
      <c r="AS9" s="721"/>
      <c r="AT9" s="721"/>
      <c r="AU9" s="727"/>
      <c r="AV9" s="727"/>
      <c r="AW9" s="727"/>
      <c r="AX9" s="727"/>
      <c r="AY9" s="728"/>
      <c r="AZ9" s="63"/>
      <c r="BA9" s="63"/>
      <c r="BB9" s="63"/>
      <c r="BC9" s="63"/>
      <c r="BD9" s="63"/>
      <c r="BE9" s="81"/>
      <c r="BF9" s="81"/>
      <c r="BG9" s="81"/>
      <c r="BH9" s="81"/>
      <c r="BI9" s="81"/>
      <c r="BJ9" s="81"/>
      <c r="BK9" s="81"/>
      <c r="BL9" s="81"/>
      <c r="BM9" s="81"/>
      <c r="BN9" s="81"/>
      <c r="BO9" s="81"/>
      <c r="BP9" s="81"/>
      <c r="BQ9" s="59">
        <v>3</v>
      </c>
      <c r="BR9" s="87"/>
      <c r="BS9" s="729"/>
      <c r="BT9" s="730"/>
      <c r="BU9" s="730"/>
      <c r="BV9" s="730"/>
      <c r="BW9" s="730"/>
      <c r="BX9" s="730"/>
      <c r="BY9" s="730"/>
      <c r="BZ9" s="730"/>
      <c r="CA9" s="730"/>
      <c r="CB9" s="730"/>
      <c r="CC9" s="730"/>
      <c r="CD9" s="730"/>
      <c r="CE9" s="730"/>
      <c r="CF9" s="730"/>
      <c r="CG9" s="731"/>
      <c r="CH9" s="732"/>
      <c r="CI9" s="724"/>
      <c r="CJ9" s="724"/>
      <c r="CK9" s="724"/>
      <c r="CL9" s="733"/>
      <c r="CM9" s="732"/>
      <c r="CN9" s="724"/>
      <c r="CO9" s="724"/>
      <c r="CP9" s="724"/>
      <c r="CQ9" s="733"/>
      <c r="CR9" s="732"/>
      <c r="CS9" s="724"/>
      <c r="CT9" s="724"/>
      <c r="CU9" s="724"/>
      <c r="CV9" s="733"/>
      <c r="CW9" s="732"/>
      <c r="CX9" s="724"/>
      <c r="CY9" s="724"/>
      <c r="CZ9" s="724"/>
      <c r="DA9" s="733"/>
      <c r="DB9" s="732"/>
      <c r="DC9" s="724"/>
      <c r="DD9" s="724"/>
      <c r="DE9" s="724"/>
      <c r="DF9" s="733"/>
      <c r="DG9" s="732"/>
      <c r="DH9" s="724"/>
      <c r="DI9" s="724"/>
      <c r="DJ9" s="724"/>
      <c r="DK9" s="733"/>
      <c r="DL9" s="732"/>
      <c r="DM9" s="724"/>
      <c r="DN9" s="724"/>
      <c r="DO9" s="724"/>
      <c r="DP9" s="733"/>
      <c r="DQ9" s="732"/>
      <c r="DR9" s="724"/>
      <c r="DS9" s="724"/>
      <c r="DT9" s="724"/>
      <c r="DU9" s="733"/>
      <c r="DV9" s="729"/>
      <c r="DW9" s="730"/>
      <c r="DX9" s="730"/>
      <c r="DY9" s="730"/>
      <c r="DZ9" s="748"/>
      <c r="EA9" s="81"/>
    </row>
    <row r="10" spans="1:131" s="53" customFormat="1" ht="26.25" customHeight="1" x14ac:dyDescent="0.15">
      <c r="A10" s="59">
        <v>4</v>
      </c>
      <c r="B10" s="729"/>
      <c r="C10" s="730"/>
      <c r="D10" s="730"/>
      <c r="E10" s="730"/>
      <c r="F10" s="730"/>
      <c r="G10" s="730"/>
      <c r="H10" s="730"/>
      <c r="I10" s="730"/>
      <c r="J10" s="730"/>
      <c r="K10" s="730"/>
      <c r="L10" s="730"/>
      <c r="M10" s="730"/>
      <c r="N10" s="730"/>
      <c r="O10" s="730"/>
      <c r="P10" s="731"/>
      <c r="Q10" s="720"/>
      <c r="R10" s="721"/>
      <c r="S10" s="721"/>
      <c r="T10" s="721"/>
      <c r="U10" s="721"/>
      <c r="V10" s="721"/>
      <c r="W10" s="721"/>
      <c r="X10" s="721"/>
      <c r="Y10" s="721"/>
      <c r="Z10" s="721"/>
      <c r="AA10" s="721"/>
      <c r="AB10" s="721"/>
      <c r="AC10" s="721"/>
      <c r="AD10" s="721"/>
      <c r="AE10" s="722"/>
      <c r="AF10" s="723"/>
      <c r="AG10" s="724"/>
      <c r="AH10" s="724"/>
      <c r="AI10" s="724"/>
      <c r="AJ10" s="725"/>
      <c r="AK10" s="726"/>
      <c r="AL10" s="721"/>
      <c r="AM10" s="721"/>
      <c r="AN10" s="721"/>
      <c r="AO10" s="721"/>
      <c r="AP10" s="721"/>
      <c r="AQ10" s="721"/>
      <c r="AR10" s="721"/>
      <c r="AS10" s="721"/>
      <c r="AT10" s="721"/>
      <c r="AU10" s="727"/>
      <c r="AV10" s="727"/>
      <c r="AW10" s="727"/>
      <c r="AX10" s="727"/>
      <c r="AY10" s="728"/>
      <c r="AZ10" s="63"/>
      <c r="BA10" s="63"/>
      <c r="BB10" s="63"/>
      <c r="BC10" s="63"/>
      <c r="BD10" s="63"/>
      <c r="BE10" s="81"/>
      <c r="BF10" s="81"/>
      <c r="BG10" s="81"/>
      <c r="BH10" s="81"/>
      <c r="BI10" s="81"/>
      <c r="BJ10" s="81"/>
      <c r="BK10" s="81"/>
      <c r="BL10" s="81"/>
      <c r="BM10" s="81"/>
      <c r="BN10" s="81"/>
      <c r="BO10" s="81"/>
      <c r="BP10" s="81"/>
      <c r="BQ10" s="59">
        <v>4</v>
      </c>
      <c r="BR10" s="87"/>
      <c r="BS10" s="729"/>
      <c r="BT10" s="730"/>
      <c r="BU10" s="730"/>
      <c r="BV10" s="730"/>
      <c r="BW10" s="730"/>
      <c r="BX10" s="730"/>
      <c r="BY10" s="730"/>
      <c r="BZ10" s="730"/>
      <c r="CA10" s="730"/>
      <c r="CB10" s="730"/>
      <c r="CC10" s="730"/>
      <c r="CD10" s="730"/>
      <c r="CE10" s="730"/>
      <c r="CF10" s="730"/>
      <c r="CG10" s="731"/>
      <c r="CH10" s="732"/>
      <c r="CI10" s="724"/>
      <c r="CJ10" s="724"/>
      <c r="CK10" s="724"/>
      <c r="CL10" s="733"/>
      <c r="CM10" s="732"/>
      <c r="CN10" s="724"/>
      <c r="CO10" s="724"/>
      <c r="CP10" s="724"/>
      <c r="CQ10" s="733"/>
      <c r="CR10" s="732"/>
      <c r="CS10" s="724"/>
      <c r="CT10" s="724"/>
      <c r="CU10" s="724"/>
      <c r="CV10" s="733"/>
      <c r="CW10" s="732"/>
      <c r="CX10" s="724"/>
      <c r="CY10" s="724"/>
      <c r="CZ10" s="724"/>
      <c r="DA10" s="733"/>
      <c r="DB10" s="732"/>
      <c r="DC10" s="724"/>
      <c r="DD10" s="724"/>
      <c r="DE10" s="724"/>
      <c r="DF10" s="733"/>
      <c r="DG10" s="732"/>
      <c r="DH10" s="724"/>
      <c r="DI10" s="724"/>
      <c r="DJ10" s="724"/>
      <c r="DK10" s="733"/>
      <c r="DL10" s="732"/>
      <c r="DM10" s="724"/>
      <c r="DN10" s="724"/>
      <c r="DO10" s="724"/>
      <c r="DP10" s="733"/>
      <c r="DQ10" s="732"/>
      <c r="DR10" s="724"/>
      <c r="DS10" s="724"/>
      <c r="DT10" s="724"/>
      <c r="DU10" s="733"/>
      <c r="DV10" s="729"/>
      <c r="DW10" s="730"/>
      <c r="DX10" s="730"/>
      <c r="DY10" s="730"/>
      <c r="DZ10" s="748"/>
      <c r="EA10" s="81"/>
    </row>
    <row r="11" spans="1:131" s="53" customFormat="1" ht="26.25" customHeight="1" x14ac:dyDescent="0.15">
      <c r="A11" s="59">
        <v>5</v>
      </c>
      <c r="B11" s="729"/>
      <c r="C11" s="730"/>
      <c r="D11" s="730"/>
      <c r="E11" s="730"/>
      <c r="F11" s="730"/>
      <c r="G11" s="730"/>
      <c r="H11" s="730"/>
      <c r="I11" s="730"/>
      <c r="J11" s="730"/>
      <c r="K11" s="730"/>
      <c r="L11" s="730"/>
      <c r="M11" s="730"/>
      <c r="N11" s="730"/>
      <c r="O11" s="730"/>
      <c r="P11" s="731"/>
      <c r="Q11" s="720"/>
      <c r="R11" s="721"/>
      <c r="S11" s="721"/>
      <c r="T11" s="721"/>
      <c r="U11" s="721"/>
      <c r="V11" s="721"/>
      <c r="W11" s="721"/>
      <c r="X11" s="721"/>
      <c r="Y11" s="721"/>
      <c r="Z11" s="721"/>
      <c r="AA11" s="721"/>
      <c r="AB11" s="721"/>
      <c r="AC11" s="721"/>
      <c r="AD11" s="721"/>
      <c r="AE11" s="722"/>
      <c r="AF11" s="723"/>
      <c r="AG11" s="724"/>
      <c r="AH11" s="724"/>
      <c r="AI11" s="724"/>
      <c r="AJ11" s="725"/>
      <c r="AK11" s="726"/>
      <c r="AL11" s="721"/>
      <c r="AM11" s="721"/>
      <c r="AN11" s="721"/>
      <c r="AO11" s="721"/>
      <c r="AP11" s="721"/>
      <c r="AQ11" s="721"/>
      <c r="AR11" s="721"/>
      <c r="AS11" s="721"/>
      <c r="AT11" s="721"/>
      <c r="AU11" s="727"/>
      <c r="AV11" s="727"/>
      <c r="AW11" s="727"/>
      <c r="AX11" s="727"/>
      <c r="AY11" s="728"/>
      <c r="AZ11" s="63"/>
      <c r="BA11" s="63"/>
      <c r="BB11" s="63"/>
      <c r="BC11" s="63"/>
      <c r="BD11" s="63"/>
      <c r="BE11" s="81"/>
      <c r="BF11" s="81"/>
      <c r="BG11" s="81"/>
      <c r="BH11" s="81"/>
      <c r="BI11" s="81"/>
      <c r="BJ11" s="81"/>
      <c r="BK11" s="81"/>
      <c r="BL11" s="81"/>
      <c r="BM11" s="81"/>
      <c r="BN11" s="81"/>
      <c r="BO11" s="81"/>
      <c r="BP11" s="81"/>
      <c r="BQ11" s="59">
        <v>5</v>
      </c>
      <c r="BR11" s="87"/>
      <c r="BS11" s="729"/>
      <c r="BT11" s="730"/>
      <c r="BU11" s="730"/>
      <c r="BV11" s="730"/>
      <c r="BW11" s="730"/>
      <c r="BX11" s="730"/>
      <c r="BY11" s="730"/>
      <c r="BZ11" s="730"/>
      <c r="CA11" s="730"/>
      <c r="CB11" s="730"/>
      <c r="CC11" s="730"/>
      <c r="CD11" s="730"/>
      <c r="CE11" s="730"/>
      <c r="CF11" s="730"/>
      <c r="CG11" s="731"/>
      <c r="CH11" s="732"/>
      <c r="CI11" s="724"/>
      <c r="CJ11" s="724"/>
      <c r="CK11" s="724"/>
      <c r="CL11" s="733"/>
      <c r="CM11" s="732"/>
      <c r="CN11" s="724"/>
      <c r="CO11" s="724"/>
      <c r="CP11" s="724"/>
      <c r="CQ11" s="733"/>
      <c r="CR11" s="732"/>
      <c r="CS11" s="724"/>
      <c r="CT11" s="724"/>
      <c r="CU11" s="724"/>
      <c r="CV11" s="733"/>
      <c r="CW11" s="732"/>
      <c r="CX11" s="724"/>
      <c r="CY11" s="724"/>
      <c r="CZ11" s="724"/>
      <c r="DA11" s="733"/>
      <c r="DB11" s="732"/>
      <c r="DC11" s="724"/>
      <c r="DD11" s="724"/>
      <c r="DE11" s="724"/>
      <c r="DF11" s="733"/>
      <c r="DG11" s="732"/>
      <c r="DH11" s="724"/>
      <c r="DI11" s="724"/>
      <c r="DJ11" s="724"/>
      <c r="DK11" s="733"/>
      <c r="DL11" s="732"/>
      <c r="DM11" s="724"/>
      <c r="DN11" s="724"/>
      <c r="DO11" s="724"/>
      <c r="DP11" s="733"/>
      <c r="DQ11" s="732"/>
      <c r="DR11" s="724"/>
      <c r="DS11" s="724"/>
      <c r="DT11" s="724"/>
      <c r="DU11" s="733"/>
      <c r="DV11" s="729"/>
      <c r="DW11" s="730"/>
      <c r="DX11" s="730"/>
      <c r="DY11" s="730"/>
      <c r="DZ11" s="748"/>
      <c r="EA11" s="81"/>
    </row>
    <row r="12" spans="1:131" s="53" customFormat="1" ht="26.25" customHeight="1" x14ac:dyDescent="0.15">
      <c r="A12" s="59">
        <v>6</v>
      </c>
      <c r="B12" s="729"/>
      <c r="C12" s="730"/>
      <c r="D12" s="730"/>
      <c r="E12" s="730"/>
      <c r="F12" s="730"/>
      <c r="G12" s="730"/>
      <c r="H12" s="730"/>
      <c r="I12" s="730"/>
      <c r="J12" s="730"/>
      <c r="K12" s="730"/>
      <c r="L12" s="730"/>
      <c r="M12" s="730"/>
      <c r="N12" s="730"/>
      <c r="O12" s="730"/>
      <c r="P12" s="731"/>
      <c r="Q12" s="720"/>
      <c r="R12" s="721"/>
      <c r="S12" s="721"/>
      <c r="T12" s="721"/>
      <c r="U12" s="721"/>
      <c r="V12" s="721"/>
      <c r="W12" s="721"/>
      <c r="X12" s="721"/>
      <c r="Y12" s="721"/>
      <c r="Z12" s="721"/>
      <c r="AA12" s="721"/>
      <c r="AB12" s="721"/>
      <c r="AC12" s="721"/>
      <c r="AD12" s="721"/>
      <c r="AE12" s="722"/>
      <c r="AF12" s="723"/>
      <c r="AG12" s="724"/>
      <c r="AH12" s="724"/>
      <c r="AI12" s="724"/>
      <c r="AJ12" s="725"/>
      <c r="AK12" s="726"/>
      <c r="AL12" s="721"/>
      <c r="AM12" s="721"/>
      <c r="AN12" s="721"/>
      <c r="AO12" s="721"/>
      <c r="AP12" s="721"/>
      <c r="AQ12" s="721"/>
      <c r="AR12" s="721"/>
      <c r="AS12" s="721"/>
      <c r="AT12" s="721"/>
      <c r="AU12" s="727"/>
      <c r="AV12" s="727"/>
      <c r="AW12" s="727"/>
      <c r="AX12" s="727"/>
      <c r="AY12" s="728"/>
      <c r="AZ12" s="63"/>
      <c r="BA12" s="63"/>
      <c r="BB12" s="63"/>
      <c r="BC12" s="63"/>
      <c r="BD12" s="63"/>
      <c r="BE12" s="81"/>
      <c r="BF12" s="81"/>
      <c r="BG12" s="81"/>
      <c r="BH12" s="81"/>
      <c r="BI12" s="81"/>
      <c r="BJ12" s="81"/>
      <c r="BK12" s="81"/>
      <c r="BL12" s="81"/>
      <c r="BM12" s="81"/>
      <c r="BN12" s="81"/>
      <c r="BO12" s="81"/>
      <c r="BP12" s="81"/>
      <c r="BQ12" s="59">
        <v>6</v>
      </c>
      <c r="BR12" s="87"/>
      <c r="BS12" s="729"/>
      <c r="BT12" s="730"/>
      <c r="BU12" s="730"/>
      <c r="BV12" s="730"/>
      <c r="BW12" s="730"/>
      <c r="BX12" s="730"/>
      <c r="BY12" s="730"/>
      <c r="BZ12" s="730"/>
      <c r="CA12" s="730"/>
      <c r="CB12" s="730"/>
      <c r="CC12" s="730"/>
      <c r="CD12" s="730"/>
      <c r="CE12" s="730"/>
      <c r="CF12" s="730"/>
      <c r="CG12" s="731"/>
      <c r="CH12" s="732"/>
      <c r="CI12" s="724"/>
      <c r="CJ12" s="724"/>
      <c r="CK12" s="724"/>
      <c r="CL12" s="733"/>
      <c r="CM12" s="732"/>
      <c r="CN12" s="724"/>
      <c r="CO12" s="724"/>
      <c r="CP12" s="724"/>
      <c r="CQ12" s="733"/>
      <c r="CR12" s="732"/>
      <c r="CS12" s="724"/>
      <c r="CT12" s="724"/>
      <c r="CU12" s="724"/>
      <c r="CV12" s="733"/>
      <c r="CW12" s="732"/>
      <c r="CX12" s="724"/>
      <c r="CY12" s="724"/>
      <c r="CZ12" s="724"/>
      <c r="DA12" s="733"/>
      <c r="DB12" s="732"/>
      <c r="DC12" s="724"/>
      <c r="DD12" s="724"/>
      <c r="DE12" s="724"/>
      <c r="DF12" s="733"/>
      <c r="DG12" s="732"/>
      <c r="DH12" s="724"/>
      <c r="DI12" s="724"/>
      <c r="DJ12" s="724"/>
      <c r="DK12" s="733"/>
      <c r="DL12" s="732"/>
      <c r="DM12" s="724"/>
      <c r="DN12" s="724"/>
      <c r="DO12" s="724"/>
      <c r="DP12" s="733"/>
      <c r="DQ12" s="732"/>
      <c r="DR12" s="724"/>
      <c r="DS12" s="724"/>
      <c r="DT12" s="724"/>
      <c r="DU12" s="733"/>
      <c r="DV12" s="729"/>
      <c r="DW12" s="730"/>
      <c r="DX12" s="730"/>
      <c r="DY12" s="730"/>
      <c r="DZ12" s="748"/>
      <c r="EA12" s="81"/>
    </row>
    <row r="13" spans="1:131" s="53" customFormat="1" ht="26.25" customHeight="1" x14ac:dyDescent="0.15">
      <c r="A13" s="59">
        <v>7</v>
      </c>
      <c r="B13" s="729"/>
      <c r="C13" s="730"/>
      <c r="D13" s="730"/>
      <c r="E13" s="730"/>
      <c r="F13" s="730"/>
      <c r="G13" s="730"/>
      <c r="H13" s="730"/>
      <c r="I13" s="730"/>
      <c r="J13" s="730"/>
      <c r="K13" s="730"/>
      <c r="L13" s="730"/>
      <c r="M13" s="730"/>
      <c r="N13" s="730"/>
      <c r="O13" s="730"/>
      <c r="P13" s="731"/>
      <c r="Q13" s="720"/>
      <c r="R13" s="721"/>
      <c r="S13" s="721"/>
      <c r="T13" s="721"/>
      <c r="U13" s="721"/>
      <c r="V13" s="721"/>
      <c r="W13" s="721"/>
      <c r="X13" s="721"/>
      <c r="Y13" s="721"/>
      <c r="Z13" s="721"/>
      <c r="AA13" s="721"/>
      <c r="AB13" s="721"/>
      <c r="AC13" s="721"/>
      <c r="AD13" s="721"/>
      <c r="AE13" s="722"/>
      <c r="AF13" s="723"/>
      <c r="AG13" s="724"/>
      <c r="AH13" s="724"/>
      <c r="AI13" s="724"/>
      <c r="AJ13" s="725"/>
      <c r="AK13" s="726"/>
      <c r="AL13" s="721"/>
      <c r="AM13" s="721"/>
      <c r="AN13" s="721"/>
      <c r="AO13" s="721"/>
      <c r="AP13" s="721"/>
      <c r="AQ13" s="721"/>
      <c r="AR13" s="721"/>
      <c r="AS13" s="721"/>
      <c r="AT13" s="721"/>
      <c r="AU13" s="727"/>
      <c r="AV13" s="727"/>
      <c r="AW13" s="727"/>
      <c r="AX13" s="727"/>
      <c r="AY13" s="728"/>
      <c r="AZ13" s="63"/>
      <c r="BA13" s="63"/>
      <c r="BB13" s="63"/>
      <c r="BC13" s="63"/>
      <c r="BD13" s="63"/>
      <c r="BE13" s="81"/>
      <c r="BF13" s="81"/>
      <c r="BG13" s="81"/>
      <c r="BH13" s="81"/>
      <c r="BI13" s="81"/>
      <c r="BJ13" s="81"/>
      <c r="BK13" s="81"/>
      <c r="BL13" s="81"/>
      <c r="BM13" s="81"/>
      <c r="BN13" s="81"/>
      <c r="BO13" s="81"/>
      <c r="BP13" s="81"/>
      <c r="BQ13" s="59">
        <v>7</v>
      </c>
      <c r="BR13" s="87"/>
      <c r="BS13" s="729"/>
      <c r="BT13" s="730"/>
      <c r="BU13" s="730"/>
      <c r="BV13" s="730"/>
      <c r="BW13" s="730"/>
      <c r="BX13" s="730"/>
      <c r="BY13" s="730"/>
      <c r="BZ13" s="730"/>
      <c r="CA13" s="730"/>
      <c r="CB13" s="730"/>
      <c r="CC13" s="730"/>
      <c r="CD13" s="730"/>
      <c r="CE13" s="730"/>
      <c r="CF13" s="730"/>
      <c r="CG13" s="731"/>
      <c r="CH13" s="732"/>
      <c r="CI13" s="724"/>
      <c r="CJ13" s="724"/>
      <c r="CK13" s="724"/>
      <c r="CL13" s="733"/>
      <c r="CM13" s="732"/>
      <c r="CN13" s="724"/>
      <c r="CO13" s="724"/>
      <c r="CP13" s="724"/>
      <c r="CQ13" s="733"/>
      <c r="CR13" s="732"/>
      <c r="CS13" s="724"/>
      <c r="CT13" s="724"/>
      <c r="CU13" s="724"/>
      <c r="CV13" s="733"/>
      <c r="CW13" s="732"/>
      <c r="CX13" s="724"/>
      <c r="CY13" s="724"/>
      <c r="CZ13" s="724"/>
      <c r="DA13" s="733"/>
      <c r="DB13" s="732"/>
      <c r="DC13" s="724"/>
      <c r="DD13" s="724"/>
      <c r="DE13" s="724"/>
      <c r="DF13" s="733"/>
      <c r="DG13" s="732"/>
      <c r="DH13" s="724"/>
      <c r="DI13" s="724"/>
      <c r="DJ13" s="724"/>
      <c r="DK13" s="733"/>
      <c r="DL13" s="732"/>
      <c r="DM13" s="724"/>
      <c r="DN13" s="724"/>
      <c r="DO13" s="724"/>
      <c r="DP13" s="733"/>
      <c r="DQ13" s="732"/>
      <c r="DR13" s="724"/>
      <c r="DS13" s="724"/>
      <c r="DT13" s="724"/>
      <c r="DU13" s="733"/>
      <c r="DV13" s="729"/>
      <c r="DW13" s="730"/>
      <c r="DX13" s="730"/>
      <c r="DY13" s="730"/>
      <c r="DZ13" s="748"/>
      <c r="EA13" s="81"/>
    </row>
    <row r="14" spans="1:131" s="53" customFormat="1" ht="26.25" customHeight="1" x14ac:dyDescent="0.15">
      <c r="A14" s="59">
        <v>8</v>
      </c>
      <c r="B14" s="729"/>
      <c r="C14" s="730"/>
      <c r="D14" s="730"/>
      <c r="E14" s="730"/>
      <c r="F14" s="730"/>
      <c r="G14" s="730"/>
      <c r="H14" s="730"/>
      <c r="I14" s="730"/>
      <c r="J14" s="730"/>
      <c r="K14" s="730"/>
      <c r="L14" s="730"/>
      <c r="M14" s="730"/>
      <c r="N14" s="730"/>
      <c r="O14" s="730"/>
      <c r="P14" s="731"/>
      <c r="Q14" s="720"/>
      <c r="R14" s="721"/>
      <c r="S14" s="721"/>
      <c r="T14" s="721"/>
      <c r="U14" s="721"/>
      <c r="V14" s="721"/>
      <c r="W14" s="721"/>
      <c r="X14" s="721"/>
      <c r="Y14" s="721"/>
      <c r="Z14" s="721"/>
      <c r="AA14" s="721"/>
      <c r="AB14" s="721"/>
      <c r="AC14" s="721"/>
      <c r="AD14" s="721"/>
      <c r="AE14" s="722"/>
      <c r="AF14" s="723"/>
      <c r="AG14" s="724"/>
      <c r="AH14" s="724"/>
      <c r="AI14" s="724"/>
      <c r="AJ14" s="725"/>
      <c r="AK14" s="726"/>
      <c r="AL14" s="721"/>
      <c r="AM14" s="721"/>
      <c r="AN14" s="721"/>
      <c r="AO14" s="721"/>
      <c r="AP14" s="721"/>
      <c r="AQ14" s="721"/>
      <c r="AR14" s="721"/>
      <c r="AS14" s="721"/>
      <c r="AT14" s="721"/>
      <c r="AU14" s="727"/>
      <c r="AV14" s="727"/>
      <c r="AW14" s="727"/>
      <c r="AX14" s="727"/>
      <c r="AY14" s="728"/>
      <c r="AZ14" s="63"/>
      <c r="BA14" s="63"/>
      <c r="BB14" s="63"/>
      <c r="BC14" s="63"/>
      <c r="BD14" s="63"/>
      <c r="BE14" s="81"/>
      <c r="BF14" s="81"/>
      <c r="BG14" s="81"/>
      <c r="BH14" s="81"/>
      <c r="BI14" s="81"/>
      <c r="BJ14" s="81"/>
      <c r="BK14" s="81"/>
      <c r="BL14" s="81"/>
      <c r="BM14" s="81"/>
      <c r="BN14" s="81"/>
      <c r="BO14" s="81"/>
      <c r="BP14" s="81"/>
      <c r="BQ14" s="59">
        <v>8</v>
      </c>
      <c r="BR14" s="87"/>
      <c r="BS14" s="729"/>
      <c r="BT14" s="730"/>
      <c r="BU14" s="730"/>
      <c r="BV14" s="730"/>
      <c r="BW14" s="730"/>
      <c r="BX14" s="730"/>
      <c r="BY14" s="730"/>
      <c r="BZ14" s="730"/>
      <c r="CA14" s="730"/>
      <c r="CB14" s="730"/>
      <c r="CC14" s="730"/>
      <c r="CD14" s="730"/>
      <c r="CE14" s="730"/>
      <c r="CF14" s="730"/>
      <c r="CG14" s="731"/>
      <c r="CH14" s="732"/>
      <c r="CI14" s="724"/>
      <c r="CJ14" s="724"/>
      <c r="CK14" s="724"/>
      <c r="CL14" s="733"/>
      <c r="CM14" s="732"/>
      <c r="CN14" s="724"/>
      <c r="CO14" s="724"/>
      <c r="CP14" s="724"/>
      <c r="CQ14" s="733"/>
      <c r="CR14" s="732"/>
      <c r="CS14" s="724"/>
      <c r="CT14" s="724"/>
      <c r="CU14" s="724"/>
      <c r="CV14" s="733"/>
      <c r="CW14" s="732"/>
      <c r="CX14" s="724"/>
      <c r="CY14" s="724"/>
      <c r="CZ14" s="724"/>
      <c r="DA14" s="733"/>
      <c r="DB14" s="732"/>
      <c r="DC14" s="724"/>
      <c r="DD14" s="724"/>
      <c r="DE14" s="724"/>
      <c r="DF14" s="733"/>
      <c r="DG14" s="732"/>
      <c r="DH14" s="724"/>
      <c r="DI14" s="724"/>
      <c r="DJ14" s="724"/>
      <c r="DK14" s="733"/>
      <c r="DL14" s="732"/>
      <c r="DM14" s="724"/>
      <c r="DN14" s="724"/>
      <c r="DO14" s="724"/>
      <c r="DP14" s="733"/>
      <c r="DQ14" s="732"/>
      <c r="DR14" s="724"/>
      <c r="DS14" s="724"/>
      <c r="DT14" s="724"/>
      <c r="DU14" s="733"/>
      <c r="DV14" s="729"/>
      <c r="DW14" s="730"/>
      <c r="DX14" s="730"/>
      <c r="DY14" s="730"/>
      <c r="DZ14" s="748"/>
      <c r="EA14" s="81"/>
    </row>
    <row r="15" spans="1:131" s="53" customFormat="1" ht="26.25" customHeight="1" x14ac:dyDescent="0.15">
      <c r="A15" s="59">
        <v>9</v>
      </c>
      <c r="B15" s="729"/>
      <c r="C15" s="730"/>
      <c r="D15" s="730"/>
      <c r="E15" s="730"/>
      <c r="F15" s="730"/>
      <c r="G15" s="730"/>
      <c r="H15" s="730"/>
      <c r="I15" s="730"/>
      <c r="J15" s="730"/>
      <c r="K15" s="730"/>
      <c r="L15" s="730"/>
      <c r="M15" s="730"/>
      <c r="N15" s="730"/>
      <c r="O15" s="730"/>
      <c r="P15" s="731"/>
      <c r="Q15" s="720"/>
      <c r="R15" s="721"/>
      <c r="S15" s="721"/>
      <c r="T15" s="721"/>
      <c r="U15" s="721"/>
      <c r="V15" s="721"/>
      <c r="W15" s="721"/>
      <c r="X15" s="721"/>
      <c r="Y15" s="721"/>
      <c r="Z15" s="721"/>
      <c r="AA15" s="721"/>
      <c r="AB15" s="721"/>
      <c r="AC15" s="721"/>
      <c r="AD15" s="721"/>
      <c r="AE15" s="722"/>
      <c r="AF15" s="723"/>
      <c r="AG15" s="724"/>
      <c r="AH15" s="724"/>
      <c r="AI15" s="724"/>
      <c r="AJ15" s="725"/>
      <c r="AK15" s="726"/>
      <c r="AL15" s="721"/>
      <c r="AM15" s="721"/>
      <c r="AN15" s="721"/>
      <c r="AO15" s="721"/>
      <c r="AP15" s="721"/>
      <c r="AQ15" s="721"/>
      <c r="AR15" s="721"/>
      <c r="AS15" s="721"/>
      <c r="AT15" s="721"/>
      <c r="AU15" s="727"/>
      <c r="AV15" s="727"/>
      <c r="AW15" s="727"/>
      <c r="AX15" s="727"/>
      <c r="AY15" s="728"/>
      <c r="AZ15" s="63"/>
      <c r="BA15" s="63"/>
      <c r="BB15" s="63"/>
      <c r="BC15" s="63"/>
      <c r="BD15" s="63"/>
      <c r="BE15" s="81"/>
      <c r="BF15" s="81"/>
      <c r="BG15" s="81"/>
      <c r="BH15" s="81"/>
      <c r="BI15" s="81"/>
      <c r="BJ15" s="81"/>
      <c r="BK15" s="81"/>
      <c r="BL15" s="81"/>
      <c r="BM15" s="81"/>
      <c r="BN15" s="81"/>
      <c r="BO15" s="81"/>
      <c r="BP15" s="81"/>
      <c r="BQ15" s="59">
        <v>9</v>
      </c>
      <c r="BR15" s="87"/>
      <c r="BS15" s="729"/>
      <c r="BT15" s="730"/>
      <c r="BU15" s="730"/>
      <c r="BV15" s="730"/>
      <c r="BW15" s="730"/>
      <c r="BX15" s="730"/>
      <c r="BY15" s="730"/>
      <c r="BZ15" s="730"/>
      <c r="CA15" s="730"/>
      <c r="CB15" s="730"/>
      <c r="CC15" s="730"/>
      <c r="CD15" s="730"/>
      <c r="CE15" s="730"/>
      <c r="CF15" s="730"/>
      <c r="CG15" s="731"/>
      <c r="CH15" s="732"/>
      <c r="CI15" s="724"/>
      <c r="CJ15" s="724"/>
      <c r="CK15" s="724"/>
      <c r="CL15" s="733"/>
      <c r="CM15" s="732"/>
      <c r="CN15" s="724"/>
      <c r="CO15" s="724"/>
      <c r="CP15" s="724"/>
      <c r="CQ15" s="733"/>
      <c r="CR15" s="732"/>
      <c r="CS15" s="724"/>
      <c r="CT15" s="724"/>
      <c r="CU15" s="724"/>
      <c r="CV15" s="733"/>
      <c r="CW15" s="732"/>
      <c r="CX15" s="724"/>
      <c r="CY15" s="724"/>
      <c r="CZ15" s="724"/>
      <c r="DA15" s="733"/>
      <c r="DB15" s="732"/>
      <c r="DC15" s="724"/>
      <c r="DD15" s="724"/>
      <c r="DE15" s="724"/>
      <c r="DF15" s="733"/>
      <c r="DG15" s="732"/>
      <c r="DH15" s="724"/>
      <c r="DI15" s="724"/>
      <c r="DJ15" s="724"/>
      <c r="DK15" s="733"/>
      <c r="DL15" s="732"/>
      <c r="DM15" s="724"/>
      <c r="DN15" s="724"/>
      <c r="DO15" s="724"/>
      <c r="DP15" s="733"/>
      <c r="DQ15" s="732"/>
      <c r="DR15" s="724"/>
      <c r="DS15" s="724"/>
      <c r="DT15" s="724"/>
      <c r="DU15" s="733"/>
      <c r="DV15" s="729"/>
      <c r="DW15" s="730"/>
      <c r="DX15" s="730"/>
      <c r="DY15" s="730"/>
      <c r="DZ15" s="748"/>
      <c r="EA15" s="81"/>
    </row>
    <row r="16" spans="1:131" s="53" customFormat="1" ht="26.25" customHeight="1" x14ac:dyDescent="0.15">
      <c r="A16" s="59">
        <v>10</v>
      </c>
      <c r="B16" s="729"/>
      <c r="C16" s="730"/>
      <c r="D16" s="730"/>
      <c r="E16" s="730"/>
      <c r="F16" s="730"/>
      <c r="G16" s="730"/>
      <c r="H16" s="730"/>
      <c r="I16" s="730"/>
      <c r="J16" s="730"/>
      <c r="K16" s="730"/>
      <c r="L16" s="730"/>
      <c r="M16" s="730"/>
      <c r="N16" s="730"/>
      <c r="O16" s="730"/>
      <c r="P16" s="731"/>
      <c r="Q16" s="720"/>
      <c r="R16" s="721"/>
      <c r="S16" s="721"/>
      <c r="T16" s="721"/>
      <c r="U16" s="721"/>
      <c r="V16" s="721"/>
      <c r="W16" s="721"/>
      <c r="X16" s="721"/>
      <c r="Y16" s="721"/>
      <c r="Z16" s="721"/>
      <c r="AA16" s="721"/>
      <c r="AB16" s="721"/>
      <c r="AC16" s="721"/>
      <c r="AD16" s="721"/>
      <c r="AE16" s="722"/>
      <c r="AF16" s="723"/>
      <c r="AG16" s="724"/>
      <c r="AH16" s="724"/>
      <c r="AI16" s="724"/>
      <c r="AJ16" s="725"/>
      <c r="AK16" s="726"/>
      <c r="AL16" s="721"/>
      <c r="AM16" s="721"/>
      <c r="AN16" s="721"/>
      <c r="AO16" s="721"/>
      <c r="AP16" s="721"/>
      <c r="AQ16" s="721"/>
      <c r="AR16" s="721"/>
      <c r="AS16" s="721"/>
      <c r="AT16" s="721"/>
      <c r="AU16" s="727"/>
      <c r="AV16" s="727"/>
      <c r="AW16" s="727"/>
      <c r="AX16" s="727"/>
      <c r="AY16" s="728"/>
      <c r="AZ16" s="63"/>
      <c r="BA16" s="63"/>
      <c r="BB16" s="63"/>
      <c r="BC16" s="63"/>
      <c r="BD16" s="63"/>
      <c r="BE16" s="81"/>
      <c r="BF16" s="81"/>
      <c r="BG16" s="81"/>
      <c r="BH16" s="81"/>
      <c r="BI16" s="81"/>
      <c r="BJ16" s="81"/>
      <c r="BK16" s="81"/>
      <c r="BL16" s="81"/>
      <c r="BM16" s="81"/>
      <c r="BN16" s="81"/>
      <c r="BO16" s="81"/>
      <c r="BP16" s="81"/>
      <c r="BQ16" s="59">
        <v>10</v>
      </c>
      <c r="BR16" s="87"/>
      <c r="BS16" s="729"/>
      <c r="BT16" s="730"/>
      <c r="BU16" s="730"/>
      <c r="BV16" s="730"/>
      <c r="BW16" s="730"/>
      <c r="BX16" s="730"/>
      <c r="BY16" s="730"/>
      <c r="BZ16" s="730"/>
      <c r="CA16" s="730"/>
      <c r="CB16" s="730"/>
      <c r="CC16" s="730"/>
      <c r="CD16" s="730"/>
      <c r="CE16" s="730"/>
      <c r="CF16" s="730"/>
      <c r="CG16" s="731"/>
      <c r="CH16" s="732"/>
      <c r="CI16" s="724"/>
      <c r="CJ16" s="724"/>
      <c r="CK16" s="724"/>
      <c r="CL16" s="733"/>
      <c r="CM16" s="732"/>
      <c r="CN16" s="724"/>
      <c r="CO16" s="724"/>
      <c r="CP16" s="724"/>
      <c r="CQ16" s="733"/>
      <c r="CR16" s="732"/>
      <c r="CS16" s="724"/>
      <c r="CT16" s="724"/>
      <c r="CU16" s="724"/>
      <c r="CV16" s="733"/>
      <c r="CW16" s="732"/>
      <c r="CX16" s="724"/>
      <c r="CY16" s="724"/>
      <c r="CZ16" s="724"/>
      <c r="DA16" s="733"/>
      <c r="DB16" s="732"/>
      <c r="DC16" s="724"/>
      <c r="DD16" s="724"/>
      <c r="DE16" s="724"/>
      <c r="DF16" s="733"/>
      <c r="DG16" s="732"/>
      <c r="DH16" s="724"/>
      <c r="DI16" s="724"/>
      <c r="DJ16" s="724"/>
      <c r="DK16" s="733"/>
      <c r="DL16" s="732"/>
      <c r="DM16" s="724"/>
      <c r="DN16" s="724"/>
      <c r="DO16" s="724"/>
      <c r="DP16" s="733"/>
      <c r="DQ16" s="732"/>
      <c r="DR16" s="724"/>
      <c r="DS16" s="724"/>
      <c r="DT16" s="724"/>
      <c r="DU16" s="733"/>
      <c r="DV16" s="729"/>
      <c r="DW16" s="730"/>
      <c r="DX16" s="730"/>
      <c r="DY16" s="730"/>
      <c r="DZ16" s="748"/>
      <c r="EA16" s="81"/>
    </row>
    <row r="17" spans="1:131" s="53" customFormat="1" ht="26.25" customHeight="1" x14ac:dyDescent="0.15">
      <c r="A17" s="59">
        <v>11</v>
      </c>
      <c r="B17" s="729"/>
      <c r="C17" s="730"/>
      <c r="D17" s="730"/>
      <c r="E17" s="730"/>
      <c r="F17" s="730"/>
      <c r="G17" s="730"/>
      <c r="H17" s="730"/>
      <c r="I17" s="730"/>
      <c r="J17" s="730"/>
      <c r="K17" s="730"/>
      <c r="L17" s="730"/>
      <c r="M17" s="730"/>
      <c r="N17" s="730"/>
      <c r="O17" s="730"/>
      <c r="P17" s="731"/>
      <c r="Q17" s="720"/>
      <c r="R17" s="721"/>
      <c r="S17" s="721"/>
      <c r="T17" s="721"/>
      <c r="U17" s="721"/>
      <c r="V17" s="721"/>
      <c r="W17" s="721"/>
      <c r="X17" s="721"/>
      <c r="Y17" s="721"/>
      <c r="Z17" s="721"/>
      <c r="AA17" s="721"/>
      <c r="AB17" s="721"/>
      <c r="AC17" s="721"/>
      <c r="AD17" s="721"/>
      <c r="AE17" s="722"/>
      <c r="AF17" s="723"/>
      <c r="AG17" s="724"/>
      <c r="AH17" s="724"/>
      <c r="AI17" s="724"/>
      <c r="AJ17" s="725"/>
      <c r="AK17" s="726"/>
      <c r="AL17" s="721"/>
      <c r="AM17" s="721"/>
      <c r="AN17" s="721"/>
      <c r="AO17" s="721"/>
      <c r="AP17" s="721"/>
      <c r="AQ17" s="721"/>
      <c r="AR17" s="721"/>
      <c r="AS17" s="721"/>
      <c r="AT17" s="721"/>
      <c r="AU17" s="727"/>
      <c r="AV17" s="727"/>
      <c r="AW17" s="727"/>
      <c r="AX17" s="727"/>
      <c r="AY17" s="728"/>
      <c r="AZ17" s="63"/>
      <c r="BA17" s="63"/>
      <c r="BB17" s="63"/>
      <c r="BC17" s="63"/>
      <c r="BD17" s="63"/>
      <c r="BE17" s="81"/>
      <c r="BF17" s="81"/>
      <c r="BG17" s="81"/>
      <c r="BH17" s="81"/>
      <c r="BI17" s="81"/>
      <c r="BJ17" s="81"/>
      <c r="BK17" s="81"/>
      <c r="BL17" s="81"/>
      <c r="BM17" s="81"/>
      <c r="BN17" s="81"/>
      <c r="BO17" s="81"/>
      <c r="BP17" s="81"/>
      <c r="BQ17" s="59">
        <v>11</v>
      </c>
      <c r="BR17" s="87"/>
      <c r="BS17" s="729"/>
      <c r="BT17" s="730"/>
      <c r="BU17" s="730"/>
      <c r="BV17" s="730"/>
      <c r="BW17" s="730"/>
      <c r="BX17" s="730"/>
      <c r="BY17" s="730"/>
      <c r="BZ17" s="730"/>
      <c r="CA17" s="730"/>
      <c r="CB17" s="730"/>
      <c r="CC17" s="730"/>
      <c r="CD17" s="730"/>
      <c r="CE17" s="730"/>
      <c r="CF17" s="730"/>
      <c r="CG17" s="731"/>
      <c r="CH17" s="732"/>
      <c r="CI17" s="724"/>
      <c r="CJ17" s="724"/>
      <c r="CK17" s="724"/>
      <c r="CL17" s="733"/>
      <c r="CM17" s="732"/>
      <c r="CN17" s="724"/>
      <c r="CO17" s="724"/>
      <c r="CP17" s="724"/>
      <c r="CQ17" s="733"/>
      <c r="CR17" s="732"/>
      <c r="CS17" s="724"/>
      <c r="CT17" s="724"/>
      <c r="CU17" s="724"/>
      <c r="CV17" s="733"/>
      <c r="CW17" s="732"/>
      <c r="CX17" s="724"/>
      <c r="CY17" s="724"/>
      <c r="CZ17" s="724"/>
      <c r="DA17" s="733"/>
      <c r="DB17" s="732"/>
      <c r="DC17" s="724"/>
      <c r="DD17" s="724"/>
      <c r="DE17" s="724"/>
      <c r="DF17" s="733"/>
      <c r="DG17" s="732"/>
      <c r="DH17" s="724"/>
      <c r="DI17" s="724"/>
      <c r="DJ17" s="724"/>
      <c r="DK17" s="733"/>
      <c r="DL17" s="732"/>
      <c r="DM17" s="724"/>
      <c r="DN17" s="724"/>
      <c r="DO17" s="724"/>
      <c r="DP17" s="733"/>
      <c r="DQ17" s="732"/>
      <c r="DR17" s="724"/>
      <c r="DS17" s="724"/>
      <c r="DT17" s="724"/>
      <c r="DU17" s="733"/>
      <c r="DV17" s="729"/>
      <c r="DW17" s="730"/>
      <c r="DX17" s="730"/>
      <c r="DY17" s="730"/>
      <c r="DZ17" s="748"/>
      <c r="EA17" s="81"/>
    </row>
    <row r="18" spans="1:131" s="53" customFormat="1" ht="26.25" customHeight="1" x14ac:dyDescent="0.15">
      <c r="A18" s="59">
        <v>12</v>
      </c>
      <c r="B18" s="729"/>
      <c r="C18" s="730"/>
      <c r="D18" s="730"/>
      <c r="E18" s="730"/>
      <c r="F18" s="730"/>
      <c r="G18" s="730"/>
      <c r="H18" s="730"/>
      <c r="I18" s="730"/>
      <c r="J18" s="730"/>
      <c r="K18" s="730"/>
      <c r="L18" s="730"/>
      <c r="M18" s="730"/>
      <c r="N18" s="730"/>
      <c r="O18" s="730"/>
      <c r="P18" s="731"/>
      <c r="Q18" s="720"/>
      <c r="R18" s="721"/>
      <c r="S18" s="721"/>
      <c r="T18" s="721"/>
      <c r="U18" s="721"/>
      <c r="V18" s="721"/>
      <c r="W18" s="721"/>
      <c r="X18" s="721"/>
      <c r="Y18" s="721"/>
      <c r="Z18" s="721"/>
      <c r="AA18" s="721"/>
      <c r="AB18" s="721"/>
      <c r="AC18" s="721"/>
      <c r="AD18" s="721"/>
      <c r="AE18" s="722"/>
      <c r="AF18" s="723"/>
      <c r="AG18" s="724"/>
      <c r="AH18" s="724"/>
      <c r="AI18" s="724"/>
      <c r="AJ18" s="725"/>
      <c r="AK18" s="726"/>
      <c r="AL18" s="721"/>
      <c r="AM18" s="721"/>
      <c r="AN18" s="721"/>
      <c r="AO18" s="721"/>
      <c r="AP18" s="721"/>
      <c r="AQ18" s="721"/>
      <c r="AR18" s="721"/>
      <c r="AS18" s="721"/>
      <c r="AT18" s="721"/>
      <c r="AU18" s="727"/>
      <c r="AV18" s="727"/>
      <c r="AW18" s="727"/>
      <c r="AX18" s="727"/>
      <c r="AY18" s="728"/>
      <c r="AZ18" s="63"/>
      <c r="BA18" s="63"/>
      <c r="BB18" s="63"/>
      <c r="BC18" s="63"/>
      <c r="BD18" s="63"/>
      <c r="BE18" s="81"/>
      <c r="BF18" s="81"/>
      <c r="BG18" s="81"/>
      <c r="BH18" s="81"/>
      <c r="BI18" s="81"/>
      <c r="BJ18" s="81"/>
      <c r="BK18" s="81"/>
      <c r="BL18" s="81"/>
      <c r="BM18" s="81"/>
      <c r="BN18" s="81"/>
      <c r="BO18" s="81"/>
      <c r="BP18" s="81"/>
      <c r="BQ18" s="59">
        <v>12</v>
      </c>
      <c r="BR18" s="87"/>
      <c r="BS18" s="729"/>
      <c r="BT18" s="730"/>
      <c r="BU18" s="730"/>
      <c r="BV18" s="730"/>
      <c r="BW18" s="730"/>
      <c r="BX18" s="730"/>
      <c r="BY18" s="730"/>
      <c r="BZ18" s="730"/>
      <c r="CA18" s="730"/>
      <c r="CB18" s="730"/>
      <c r="CC18" s="730"/>
      <c r="CD18" s="730"/>
      <c r="CE18" s="730"/>
      <c r="CF18" s="730"/>
      <c r="CG18" s="731"/>
      <c r="CH18" s="732"/>
      <c r="CI18" s="724"/>
      <c r="CJ18" s="724"/>
      <c r="CK18" s="724"/>
      <c r="CL18" s="733"/>
      <c r="CM18" s="732"/>
      <c r="CN18" s="724"/>
      <c r="CO18" s="724"/>
      <c r="CP18" s="724"/>
      <c r="CQ18" s="733"/>
      <c r="CR18" s="732"/>
      <c r="CS18" s="724"/>
      <c r="CT18" s="724"/>
      <c r="CU18" s="724"/>
      <c r="CV18" s="733"/>
      <c r="CW18" s="732"/>
      <c r="CX18" s="724"/>
      <c r="CY18" s="724"/>
      <c r="CZ18" s="724"/>
      <c r="DA18" s="733"/>
      <c r="DB18" s="732"/>
      <c r="DC18" s="724"/>
      <c r="DD18" s="724"/>
      <c r="DE18" s="724"/>
      <c r="DF18" s="733"/>
      <c r="DG18" s="732"/>
      <c r="DH18" s="724"/>
      <c r="DI18" s="724"/>
      <c r="DJ18" s="724"/>
      <c r="DK18" s="733"/>
      <c r="DL18" s="732"/>
      <c r="DM18" s="724"/>
      <c r="DN18" s="724"/>
      <c r="DO18" s="724"/>
      <c r="DP18" s="733"/>
      <c r="DQ18" s="732"/>
      <c r="DR18" s="724"/>
      <c r="DS18" s="724"/>
      <c r="DT18" s="724"/>
      <c r="DU18" s="733"/>
      <c r="DV18" s="729"/>
      <c r="DW18" s="730"/>
      <c r="DX18" s="730"/>
      <c r="DY18" s="730"/>
      <c r="DZ18" s="748"/>
      <c r="EA18" s="81"/>
    </row>
    <row r="19" spans="1:131" s="53" customFormat="1" ht="26.25" customHeight="1" x14ac:dyDescent="0.15">
      <c r="A19" s="59">
        <v>13</v>
      </c>
      <c r="B19" s="729"/>
      <c r="C19" s="730"/>
      <c r="D19" s="730"/>
      <c r="E19" s="730"/>
      <c r="F19" s="730"/>
      <c r="G19" s="730"/>
      <c r="H19" s="730"/>
      <c r="I19" s="730"/>
      <c r="J19" s="730"/>
      <c r="K19" s="730"/>
      <c r="L19" s="730"/>
      <c r="M19" s="730"/>
      <c r="N19" s="730"/>
      <c r="O19" s="730"/>
      <c r="P19" s="731"/>
      <c r="Q19" s="720"/>
      <c r="R19" s="721"/>
      <c r="S19" s="721"/>
      <c r="T19" s="721"/>
      <c r="U19" s="721"/>
      <c r="V19" s="721"/>
      <c r="W19" s="721"/>
      <c r="X19" s="721"/>
      <c r="Y19" s="721"/>
      <c r="Z19" s="721"/>
      <c r="AA19" s="721"/>
      <c r="AB19" s="721"/>
      <c r="AC19" s="721"/>
      <c r="AD19" s="721"/>
      <c r="AE19" s="722"/>
      <c r="AF19" s="723"/>
      <c r="AG19" s="724"/>
      <c r="AH19" s="724"/>
      <c r="AI19" s="724"/>
      <c r="AJ19" s="725"/>
      <c r="AK19" s="726"/>
      <c r="AL19" s="721"/>
      <c r="AM19" s="721"/>
      <c r="AN19" s="721"/>
      <c r="AO19" s="721"/>
      <c r="AP19" s="721"/>
      <c r="AQ19" s="721"/>
      <c r="AR19" s="721"/>
      <c r="AS19" s="721"/>
      <c r="AT19" s="721"/>
      <c r="AU19" s="727"/>
      <c r="AV19" s="727"/>
      <c r="AW19" s="727"/>
      <c r="AX19" s="727"/>
      <c r="AY19" s="728"/>
      <c r="AZ19" s="63"/>
      <c r="BA19" s="63"/>
      <c r="BB19" s="63"/>
      <c r="BC19" s="63"/>
      <c r="BD19" s="63"/>
      <c r="BE19" s="81"/>
      <c r="BF19" s="81"/>
      <c r="BG19" s="81"/>
      <c r="BH19" s="81"/>
      <c r="BI19" s="81"/>
      <c r="BJ19" s="81"/>
      <c r="BK19" s="81"/>
      <c r="BL19" s="81"/>
      <c r="BM19" s="81"/>
      <c r="BN19" s="81"/>
      <c r="BO19" s="81"/>
      <c r="BP19" s="81"/>
      <c r="BQ19" s="59">
        <v>13</v>
      </c>
      <c r="BR19" s="87"/>
      <c r="BS19" s="729"/>
      <c r="BT19" s="730"/>
      <c r="BU19" s="730"/>
      <c r="BV19" s="730"/>
      <c r="BW19" s="730"/>
      <c r="BX19" s="730"/>
      <c r="BY19" s="730"/>
      <c r="BZ19" s="730"/>
      <c r="CA19" s="730"/>
      <c r="CB19" s="730"/>
      <c r="CC19" s="730"/>
      <c r="CD19" s="730"/>
      <c r="CE19" s="730"/>
      <c r="CF19" s="730"/>
      <c r="CG19" s="731"/>
      <c r="CH19" s="732"/>
      <c r="CI19" s="724"/>
      <c r="CJ19" s="724"/>
      <c r="CK19" s="724"/>
      <c r="CL19" s="733"/>
      <c r="CM19" s="732"/>
      <c r="CN19" s="724"/>
      <c r="CO19" s="724"/>
      <c r="CP19" s="724"/>
      <c r="CQ19" s="733"/>
      <c r="CR19" s="732"/>
      <c r="CS19" s="724"/>
      <c r="CT19" s="724"/>
      <c r="CU19" s="724"/>
      <c r="CV19" s="733"/>
      <c r="CW19" s="732"/>
      <c r="CX19" s="724"/>
      <c r="CY19" s="724"/>
      <c r="CZ19" s="724"/>
      <c r="DA19" s="733"/>
      <c r="DB19" s="732"/>
      <c r="DC19" s="724"/>
      <c r="DD19" s="724"/>
      <c r="DE19" s="724"/>
      <c r="DF19" s="733"/>
      <c r="DG19" s="732"/>
      <c r="DH19" s="724"/>
      <c r="DI19" s="724"/>
      <c r="DJ19" s="724"/>
      <c r="DK19" s="733"/>
      <c r="DL19" s="732"/>
      <c r="DM19" s="724"/>
      <c r="DN19" s="724"/>
      <c r="DO19" s="724"/>
      <c r="DP19" s="733"/>
      <c r="DQ19" s="732"/>
      <c r="DR19" s="724"/>
      <c r="DS19" s="724"/>
      <c r="DT19" s="724"/>
      <c r="DU19" s="733"/>
      <c r="DV19" s="729"/>
      <c r="DW19" s="730"/>
      <c r="DX19" s="730"/>
      <c r="DY19" s="730"/>
      <c r="DZ19" s="748"/>
      <c r="EA19" s="81"/>
    </row>
    <row r="20" spans="1:131" s="53" customFormat="1" ht="26.25" customHeight="1" x14ac:dyDescent="0.15">
      <c r="A20" s="59">
        <v>14</v>
      </c>
      <c r="B20" s="729"/>
      <c r="C20" s="730"/>
      <c r="D20" s="730"/>
      <c r="E20" s="730"/>
      <c r="F20" s="730"/>
      <c r="G20" s="730"/>
      <c r="H20" s="730"/>
      <c r="I20" s="730"/>
      <c r="J20" s="730"/>
      <c r="K20" s="730"/>
      <c r="L20" s="730"/>
      <c r="M20" s="730"/>
      <c r="N20" s="730"/>
      <c r="O20" s="730"/>
      <c r="P20" s="731"/>
      <c r="Q20" s="720"/>
      <c r="R20" s="721"/>
      <c r="S20" s="721"/>
      <c r="T20" s="721"/>
      <c r="U20" s="721"/>
      <c r="V20" s="721"/>
      <c r="W20" s="721"/>
      <c r="X20" s="721"/>
      <c r="Y20" s="721"/>
      <c r="Z20" s="721"/>
      <c r="AA20" s="721"/>
      <c r="AB20" s="721"/>
      <c r="AC20" s="721"/>
      <c r="AD20" s="721"/>
      <c r="AE20" s="722"/>
      <c r="AF20" s="723"/>
      <c r="AG20" s="724"/>
      <c r="AH20" s="724"/>
      <c r="AI20" s="724"/>
      <c r="AJ20" s="725"/>
      <c r="AK20" s="726"/>
      <c r="AL20" s="721"/>
      <c r="AM20" s="721"/>
      <c r="AN20" s="721"/>
      <c r="AO20" s="721"/>
      <c r="AP20" s="721"/>
      <c r="AQ20" s="721"/>
      <c r="AR20" s="721"/>
      <c r="AS20" s="721"/>
      <c r="AT20" s="721"/>
      <c r="AU20" s="727"/>
      <c r="AV20" s="727"/>
      <c r="AW20" s="727"/>
      <c r="AX20" s="727"/>
      <c r="AY20" s="728"/>
      <c r="AZ20" s="63"/>
      <c r="BA20" s="63"/>
      <c r="BB20" s="63"/>
      <c r="BC20" s="63"/>
      <c r="BD20" s="63"/>
      <c r="BE20" s="81"/>
      <c r="BF20" s="81"/>
      <c r="BG20" s="81"/>
      <c r="BH20" s="81"/>
      <c r="BI20" s="81"/>
      <c r="BJ20" s="81"/>
      <c r="BK20" s="81"/>
      <c r="BL20" s="81"/>
      <c r="BM20" s="81"/>
      <c r="BN20" s="81"/>
      <c r="BO20" s="81"/>
      <c r="BP20" s="81"/>
      <c r="BQ20" s="59">
        <v>14</v>
      </c>
      <c r="BR20" s="87"/>
      <c r="BS20" s="729"/>
      <c r="BT20" s="730"/>
      <c r="BU20" s="730"/>
      <c r="BV20" s="730"/>
      <c r="BW20" s="730"/>
      <c r="BX20" s="730"/>
      <c r="BY20" s="730"/>
      <c r="BZ20" s="730"/>
      <c r="CA20" s="730"/>
      <c r="CB20" s="730"/>
      <c r="CC20" s="730"/>
      <c r="CD20" s="730"/>
      <c r="CE20" s="730"/>
      <c r="CF20" s="730"/>
      <c r="CG20" s="731"/>
      <c r="CH20" s="732"/>
      <c r="CI20" s="724"/>
      <c r="CJ20" s="724"/>
      <c r="CK20" s="724"/>
      <c r="CL20" s="733"/>
      <c r="CM20" s="732"/>
      <c r="CN20" s="724"/>
      <c r="CO20" s="724"/>
      <c r="CP20" s="724"/>
      <c r="CQ20" s="733"/>
      <c r="CR20" s="732"/>
      <c r="CS20" s="724"/>
      <c r="CT20" s="724"/>
      <c r="CU20" s="724"/>
      <c r="CV20" s="733"/>
      <c r="CW20" s="732"/>
      <c r="CX20" s="724"/>
      <c r="CY20" s="724"/>
      <c r="CZ20" s="724"/>
      <c r="DA20" s="733"/>
      <c r="DB20" s="732"/>
      <c r="DC20" s="724"/>
      <c r="DD20" s="724"/>
      <c r="DE20" s="724"/>
      <c r="DF20" s="733"/>
      <c r="DG20" s="732"/>
      <c r="DH20" s="724"/>
      <c r="DI20" s="724"/>
      <c r="DJ20" s="724"/>
      <c r="DK20" s="733"/>
      <c r="DL20" s="732"/>
      <c r="DM20" s="724"/>
      <c r="DN20" s="724"/>
      <c r="DO20" s="724"/>
      <c r="DP20" s="733"/>
      <c r="DQ20" s="732"/>
      <c r="DR20" s="724"/>
      <c r="DS20" s="724"/>
      <c r="DT20" s="724"/>
      <c r="DU20" s="733"/>
      <c r="DV20" s="729"/>
      <c r="DW20" s="730"/>
      <c r="DX20" s="730"/>
      <c r="DY20" s="730"/>
      <c r="DZ20" s="748"/>
      <c r="EA20" s="81"/>
    </row>
    <row r="21" spans="1:131" s="53" customFormat="1" ht="26.25" customHeight="1" x14ac:dyDescent="0.15">
      <c r="A21" s="59">
        <v>15</v>
      </c>
      <c r="B21" s="729"/>
      <c r="C21" s="730"/>
      <c r="D21" s="730"/>
      <c r="E21" s="730"/>
      <c r="F21" s="730"/>
      <c r="G21" s="730"/>
      <c r="H21" s="730"/>
      <c r="I21" s="730"/>
      <c r="J21" s="730"/>
      <c r="K21" s="730"/>
      <c r="L21" s="730"/>
      <c r="M21" s="730"/>
      <c r="N21" s="730"/>
      <c r="O21" s="730"/>
      <c r="P21" s="731"/>
      <c r="Q21" s="720"/>
      <c r="R21" s="721"/>
      <c r="S21" s="721"/>
      <c r="T21" s="721"/>
      <c r="U21" s="721"/>
      <c r="V21" s="721"/>
      <c r="W21" s="721"/>
      <c r="X21" s="721"/>
      <c r="Y21" s="721"/>
      <c r="Z21" s="721"/>
      <c r="AA21" s="721"/>
      <c r="AB21" s="721"/>
      <c r="AC21" s="721"/>
      <c r="AD21" s="721"/>
      <c r="AE21" s="722"/>
      <c r="AF21" s="723"/>
      <c r="AG21" s="724"/>
      <c r="AH21" s="724"/>
      <c r="AI21" s="724"/>
      <c r="AJ21" s="725"/>
      <c r="AK21" s="726"/>
      <c r="AL21" s="721"/>
      <c r="AM21" s="721"/>
      <c r="AN21" s="721"/>
      <c r="AO21" s="721"/>
      <c r="AP21" s="721"/>
      <c r="AQ21" s="721"/>
      <c r="AR21" s="721"/>
      <c r="AS21" s="721"/>
      <c r="AT21" s="721"/>
      <c r="AU21" s="727"/>
      <c r="AV21" s="727"/>
      <c r="AW21" s="727"/>
      <c r="AX21" s="727"/>
      <c r="AY21" s="728"/>
      <c r="AZ21" s="63"/>
      <c r="BA21" s="63"/>
      <c r="BB21" s="63"/>
      <c r="BC21" s="63"/>
      <c r="BD21" s="63"/>
      <c r="BE21" s="81"/>
      <c r="BF21" s="81"/>
      <c r="BG21" s="81"/>
      <c r="BH21" s="81"/>
      <c r="BI21" s="81"/>
      <c r="BJ21" s="81"/>
      <c r="BK21" s="81"/>
      <c r="BL21" s="81"/>
      <c r="BM21" s="81"/>
      <c r="BN21" s="81"/>
      <c r="BO21" s="81"/>
      <c r="BP21" s="81"/>
      <c r="BQ21" s="59">
        <v>15</v>
      </c>
      <c r="BR21" s="87"/>
      <c r="BS21" s="729"/>
      <c r="BT21" s="730"/>
      <c r="BU21" s="730"/>
      <c r="BV21" s="730"/>
      <c r="BW21" s="730"/>
      <c r="BX21" s="730"/>
      <c r="BY21" s="730"/>
      <c r="BZ21" s="730"/>
      <c r="CA21" s="730"/>
      <c r="CB21" s="730"/>
      <c r="CC21" s="730"/>
      <c r="CD21" s="730"/>
      <c r="CE21" s="730"/>
      <c r="CF21" s="730"/>
      <c r="CG21" s="731"/>
      <c r="CH21" s="732"/>
      <c r="CI21" s="724"/>
      <c r="CJ21" s="724"/>
      <c r="CK21" s="724"/>
      <c r="CL21" s="733"/>
      <c r="CM21" s="732"/>
      <c r="CN21" s="724"/>
      <c r="CO21" s="724"/>
      <c r="CP21" s="724"/>
      <c r="CQ21" s="733"/>
      <c r="CR21" s="732"/>
      <c r="CS21" s="724"/>
      <c r="CT21" s="724"/>
      <c r="CU21" s="724"/>
      <c r="CV21" s="733"/>
      <c r="CW21" s="732"/>
      <c r="CX21" s="724"/>
      <c r="CY21" s="724"/>
      <c r="CZ21" s="724"/>
      <c r="DA21" s="733"/>
      <c r="DB21" s="732"/>
      <c r="DC21" s="724"/>
      <c r="DD21" s="724"/>
      <c r="DE21" s="724"/>
      <c r="DF21" s="733"/>
      <c r="DG21" s="732"/>
      <c r="DH21" s="724"/>
      <c r="DI21" s="724"/>
      <c r="DJ21" s="724"/>
      <c r="DK21" s="733"/>
      <c r="DL21" s="732"/>
      <c r="DM21" s="724"/>
      <c r="DN21" s="724"/>
      <c r="DO21" s="724"/>
      <c r="DP21" s="733"/>
      <c r="DQ21" s="732"/>
      <c r="DR21" s="724"/>
      <c r="DS21" s="724"/>
      <c r="DT21" s="724"/>
      <c r="DU21" s="733"/>
      <c r="DV21" s="729"/>
      <c r="DW21" s="730"/>
      <c r="DX21" s="730"/>
      <c r="DY21" s="730"/>
      <c r="DZ21" s="748"/>
      <c r="EA21" s="81"/>
    </row>
    <row r="22" spans="1:131" s="53" customFormat="1" ht="26.25" customHeight="1" x14ac:dyDescent="0.15">
      <c r="A22" s="59">
        <v>16</v>
      </c>
      <c r="B22" s="729"/>
      <c r="C22" s="730"/>
      <c r="D22" s="730"/>
      <c r="E22" s="730"/>
      <c r="F22" s="730"/>
      <c r="G22" s="730"/>
      <c r="H22" s="730"/>
      <c r="I22" s="730"/>
      <c r="J22" s="730"/>
      <c r="K22" s="730"/>
      <c r="L22" s="730"/>
      <c r="M22" s="730"/>
      <c r="N22" s="730"/>
      <c r="O22" s="730"/>
      <c r="P22" s="731"/>
      <c r="Q22" s="764"/>
      <c r="R22" s="765"/>
      <c r="S22" s="765"/>
      <c r="T22" s="765"/>
      <c r="U22" s="765"/>
      <c r="V22" s="765"/>
      <c r="W22" s="765"/>
      <c r="X22" s="765"/>
      <c r="Y22" s="765"/>
      <c r="Z22" s="765"/>
      <c r="AA22" s="765"/>
      <c r="AB22" s="765"/>
      <c r="AC22" s="765"/>
      <c r="AD22" s="765"/>
      <c r="AE22" s="766"/>
      <c r="AF22" s="723"/>
      <c r="AG22" s="724"/>
      <c r="AH22" s="724"/>
      <c r="AI22" s="724"/>
      <c r="AJ22" s="725"/>
      <c r="AK22" s="767"/>
      <c r="AL22" s="765"/>
      <c r="AM22" s="765"/>
      <c r="AN22" s="765"/>
      <c r="AO22" s="765"/>
      <c r="AP22" s="765"/>
      <c r="AQ22" s="765"/>
      <c r="AR22" s="765"/>
      <c r="AS22" s="765"/>
      <c r="AT22" s="765"/>
      <c r="AU22" s="768"/>
      <c r="AV22" s="768"/>
      <c r="AW22" s="768"/>
      <c r="AX22" s="768"/>
      <c r="AY22" s="769"/>
      <c r="AZ22" s="770" t="s">
        <v>445</v>
      </c>
      <c r="BA22" s="770"/>
      <c r="BB22" s="770"/>
      <c r="BC22" s="770"/>
      <c r="BD22" s="771"/>
      <c r="BE22" s="81"/>
      <c r="BF22" s="81"/>
      <c r="BG22" s="81"/>
      <c r="BH22" s="81"/>
      <c r="BI22" s="81"/>
      <c r="BJ22" s="81"/>
      <c r="BK22" s="81"/>
      <c r="BL22" s="81"/>
      <c r="BM22" s="81"/>
      <c r="BN22" s="81"/>
      <c r="BO22" s="81"/>
      <c r="BP22" s="81"/>
      <c r="BQ22" s="59">
        <v>16</v>
      </c>
      <c r="BR22" s="87"/>
      <c r="BS22" s="729"/>
      <c r="BT22" s="730"/>
      <c r="BU22" s="730"/>
      <c r="BV22" s="730"/>
      <c r="BW22" s="730"/>
      <c r="BX22" s="730"/>
      <c r="BY22" s="730"/>
      <c r="BZ22" s="730"/>
      <c r="CA22" s="730"/>
      <c r="CB22" s="730"/>
      <c r="CC22" s="730"/>
      <c r="CD22" s="730"/>
      <c r="CE22" s="730"/>
      <c r="CF22" s="730"/>
      <c r="CG22" s="731"/>
      <c r="CH22" s="732"/>
      <c r="CI22" s="724"/>
      <c r="CJ22" s="724"/>
      <c r="CK22" s="724"/>
      <c r="CL22" s="733"/>
      <c r="CM22" s="732"/>
      <c r="CN22" s="724"/>
      <c r="CO22" s="724"/>
      <c r="CP22" s="724"/>
      <c r="CQ22" s="733"/>
      <c r="CR22" s="732"/>
      <c r="CS22" s="724"/>
      <c r="CT22" s="724"/>
      <c r="CU22" s="724"/>
      <c r="CV22" s="733"/>
      <c r="CW22" s="732"/>
      <c r="CX22" s="724"/>
      <c r="CY22" s="724"/>
      <c r="CZ22" s="724"/>
      <c r="DA22" s="733"/>
      <c r="DB22" s="732"/>
      <c r="DC22" s="724"/>
      <c r="DD22" s="724"/>
      <c r="DE22" s="724"/>
      <c r="DF22" s="733"/>
      <c r="DG22" s="732"/>
      <c r="DH22" s="724"/>
      <c r="DI22" s="724"/>
      <c r="DJ22" s="724"/>
      <c r="DK22" s="733"/>
      <c r="DL22" s="732"/>
      <c r="DM22" s="724"/>
      <c r="DN22" s="724"/>
      <c r="DO22" s="724"/>
      <c r="DP22" s="733"/>
      <c r="DQ22" s="732"/>
      <c r="DR22" s="724"/>
      <c r="DS22" s="724"/>
      <c r="DT22" s="724"/>
      <c r="DU22" s="733"/>
      <c r="DV22" s="729"/>
      <c r="DW22" s="730"/>
      <c r="DX22" s="730"/>
      <c r="DY22" s="730"/>
      <c r="DZ22" s="748"/>
      <c r="EA22" s="81"/>
    </row>
    <row r="23" spans="1:131" s="53" customFormat="1" ht="26.25" customHeight="1" x14ac:dyDescent="0.15">
      <c r="A23" s="60" t="s">
        <v>250</v>
      </c>
      <c r="B23" s="749" t="s">
        <v>302</v>
      </c>
      <c r="C23" s="750"/>
      <c r="D23" s="750"/>
      <c r="E23" s="750"/>
      <c r="F23" s="750"/>
      <c r="G23" s="750"/>
      <c r="H23" s="750"/>
      <c r="I23" s="750"/>
      <c r="J23" s="750"/>
      <c r="K23" s="750"/>
      <c r="L23" s="750"/>
      <c r="M23" s="750"/>
      <c r="N23" s="750"/>
      <c r="O23" s="750"/>
      <c r="P23" s="751"/>
      <c r="Q23" s="752">
        <v>19829</v>
      </c>
      <c r="R23" s="753"/>
      <c r="S23" s="753"/>
      <c r="T23" s="753"/>
      <c r="U23" s="753"/>
      <c r="V23" s="753">
        <v>19257</v>
      </c>
      <c r="W23" s="753"/>
      <c r="X23" s="753"/>
      <c r="Y23" s="753"/>
      <c r="Z23" s="753"/>
      <c r="AA23" s="753">
        <v>572</v>
      </c>
      <c r="AB23" s="753"/>
      <c r="AC23" s="753"/>
      <c r="AD23" s="753"/>
      <c r="AE23" s="754"/>
      <c r="AF23" s="755">
        <v>480</v>
      </c>
      <c r="AG23" s="753"/>
      <c r="AH23" s="753"/>
      <c r="AI23" s="753"/>
      <c r="AJ23" s="756"/>
      <c r="AK23" s="757"/>
      <c r="AL23" s="758"/>
      <c r="AM23" s="758"/>
      <c r="AN23" s="758"/>
      <c r="AO23" s="758"/>
      <c r="AP23" s="753">
        <v>23298</v>
      </c>
      <c r="AQ23" s="753"/>
      <c r="AR23" s="753"/>
      <c r="AS23" s="753"/>
      <c r="AT23" s="753"/>
      <c r="AU23" s="759"/>
      <c r="AV23" s="759"/>
      <c r="AW23" s="759"/>
      <c r="AX23" s="759"/>
      <c r="AY23" s="760"/>
      <c r="AZ23" s="761" t="s">
        <v>201</v>
      </c>
      <c r="BA23" s="762"/>
      <c r="BB23" s="762"/>
      <c r="BC23" s="762"/>
      <c r="BD23" s="763"/>
      <c r="BE23" s="81"/>
      <c r="BF23" s="81"/>
      <c r="BG23" s="81"/>
      <c r="BH23" s="81"/>
      <c r="BI23" s="81"/>
      <c r="BJ23" s="81"/>
      <c r="BK23" s="81"/>
      <c r="BL23" s="81"/>
      <c r="BM23" s="81"/>
      <c r="BN23" s="81"/>
      <c r="BO23" s="81"/>
      <c r="BP23" s="81"/>
      <c r="BQ23" s="59">
        <v>17</v>
      </c>
      <c r="BR23" s="87"/>
      <c r="BS23" s="729"/>
      <c r="BT23" s="730"/>
      <c r="BU23" s="730"/>
      <c r="BV23" s="730"/>
      <c r="BW23" s="730"/>
      <c r="BX23" s="730"/>
      <c r="BY23" s="730"/>
      <c r="BZ23" s="730"/>
      <c r="CA23" s="730"/>
      <c r="CB23" s="730"/>
      <c r="CC23" s="730"/>
      <c r="CD23" s="730"/>
      <c r="CE23" s="730"/>
      <c r="CF23" s="730"/>
      <c r="CG23" s="731"/>
      <c r="CH23" s="732"/>
      <c r="CI23" s="724"/>
      <c r="CJ23" s="724"/>
      <c r="CK23" s="724"/>
      <c r="CL23" s="733"/>
      <c r="CM23" s="732"/>
      <c r="CN23" s="724"/>
      <c r="CO23" s="724"/>
      <c r="CP23" s="724"/>
      <c r="CQ23" s="733"/>
      <c r="CR23" s="732"/>
      <c r="CS23" s="724"/>
      <c r="CT23" s="724"/>
      <c r="CU23" s="724"/>
      <c r="CV23" s="733"/>
      <c r="CW23" s="732"/>
      <c r="CX23" s="724"/>
      <c r="CY23" s="724"/>
      <c r="CZ23" s="724"/>
      <c r="DA23" s="733"/>
      <c r="DB23" s="732"/>
      <c r="DC23" s="724"/>
      <c r="DD23" s="724"/>
      <c r="DE23" s="724"/>
      <c r="DF23" s="733"/>
      <c r="DG23" s="732"/>
      <c r="DH23" s="724"/>
      <c r="DI23" s="724"/>
      <c r="DJ23" s="724"/>
      <c r="DK23" s="733"/>
      <c r="DL23" s="732"/>
      <c r="DM23" s="724"/>
      <c r="DN23" s="724"/>
      <c r="DO23" s="724"/>
      <c r="DP23" s="733"/>
      <c r="DQ23" s="732"/>
      <c r="DR23" s="724"/>
      <c r="DS23" s="724"/>
      <c r="DT23" s="724"/>
      <c r="DU23" s="733"/>
      <c r="DV23" s="729"/>
      <c r="DW23" s="730"/>
      <c r="DX23" s="730"/>
      <c r="DY23" s="730"/>
      <c r="DZ23" s="748"/>
      <c r="EA23" s="81"/>
    </row>
    <row r="24" spans="1:131" s="53" customFormat="1" ht="26.25" customHeight="1" x14ac:dyDescent="0.15">
      <c r="A24" s="772" t="s">
        <v>365</v>
      </c>
      <c r="B24" s="772"/>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c r="AD24" s="772"/>
      <c r="AE24" s="772"/>
      <c r="AF24" s="772"/>
      <c r="AG24" s="772"/>
      <c r="AH24" s="772"/>
      <c r="AI24" s="772"/>
      <c r="AJ24" s="772"/>
      <c r="AK24" s="772"/>
      <c r="AL24" s="772"/>
      <c r="AM24" s="772"/>
      <c r="AN24" s="772"/>
      <c r="AO24" s="772"/>
      <c r="AP24" s="772"/>
      <c r="AQ24" s="772"/>
      <c r="AR24" s="772"/>
      <c r="AS24" s="772"/>
      <c r="AT24" s="772"/>
      <c r="AU24" s="772"/>
      <c r="AV24" s="772"/>
      <c r="AW24" s="772"/>
      <c r="AX24" s="772"/>
      <c r="AY24" s="772"/>
      <c r="AZ24" s="63"/>
      <c r="BA24" s="63"/>
      <c r="BB24" s="63"/>
      <c r="BC24" s="63"/>
      <c r="BD24" s="63"/>
      <c r="BE24" s="81"/>
      <c r="BF24" s="81"/>
      <c r="BG24" s="81"/>
      <c r="BH24" s="81"/>
      <c r="BI24" s="81"/>
      <c r="BJ24" s="81"/>
      <c r="BK24" s="81"/>
      <c r="BL24" s="81"/>
      <c r="BM24" s="81"/>
      <c r="BN24" s="81"/>
      <c r="BO24" s="81"/>
      <c r="BP24" s="81"/>
      <c r="BQ24" s="59">
        <v>18</v>
      </c>
      <c r="BR24" s="87"/>
      <c r="BS24" s="729"/>
      <c r="BT24" s="730"/>
      <c r="BU24" s="730"/>
      <c r="BV24" s="730"/>
      <c r="BW24" s="730"/>
      <c r="BX24" s="730"/>
      <c r="BY24" s="730"/>
      <c r="BZ24" s="730"/>
      <c r="CA24" s="730"/>
      <c r="CB24" s="730"/>
      <c r="CC24" s="730"/>
      <c r="CD24" s="730"/>
      <c r="CE24" s="730"/>
      <c r="CF24" s="730"/>
      <c r="CG24" s="731"/>
      <c r="CH24" s="732"/>
      <c r="CI24" s="724"/>
      <c r="CJ24" s="724"/>
      <c r="CK24" s="724"/>
      <c r="CL24" s="733"/>
      <c r="CM24" s="732"/>
      <c r="CN24" s="724"/>
      <c r="CO24" s="724"/>
      <c r="CP24" s="724"/>
      <c r="CQ24" s="733"/>
      <c r="CR24" s="732"/>
      <c r="CS24" s="724"/>
      <c r="CT24" s="724"/>
      <c r="CU24" s="724"/>
      <c r="CV24" s="733"/>
      <c r="CW24" s="732"/>
      <c r="CX24" s="724"/>
      <c r="CY24" s="724"/>
      <c r="CZ24" s="724"/>
      <c r="DA24" s="733"/>
      <c r="DB24" s="732"/>
      <c r="DC24" s="724"/>
      <c r="DD24" s="724"/>
      <c r="DE24" s="724"/>
      <c r="DF24" s="733"/>
      <c r="DG24" s="732"/>
      <c r="DH24" s="724"/>
      <c r="DI24" s="724"/>
      <c r="DJ24" s="724"/>
      <c r="DK24" s="733"/>
      <c r="DL24" s="732"/>
      <c r="DM24" s="724"/>
      <c r="DN24" s="724"/>
      <c r="DO24" s="724"/>
      <c r="DP24" s="733"/>
      <c r="DQ24" s="732"/>
      <c r="DR24" s="724"/>
      <c r="DS24" s="724"/>
      <c r="DT24" s="724"/>
      <c r="DU24" s="733"/>
      <c r="DV24" s="729"/>
      <c r="DW24" s="730"/>
      <c r="DX24" s="730"/>
      <c r="DY24" s="730"/>
      <c r="DZ24" s="748"/>
      <c r="EA24" s="81"/>
    </row>
    <row r="25" spans="1:131" s="51" customFormat="1" ht="26.25" customHeight="1" x14ac:dyDescent="0.15">
      <c r="A25" s="737" t="s">
        <v>412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63"/>
      <c r="BK25" s="63"/>
      <c r="BL25" s="63"/>
      <c r="BM25" s="63"/>
      <c r="BN25" s="63"/>
      <c r="BO25" s="62"/>
      <c r="BP25" s="62"/>
      <c r="BQ25" s="59">
        <v>19</v>
      </c>
      <c r="BR25" s="87"/>
      <c r="BS25" s="729"/>
      <c r="BT25" s="730"/>
      <c r="BU25" s="730"/>
      <c r="BV25" s="730"/>
      <c r="BW25" s="730"/>
      <c r="BX25" s="730"/>
      <c r="BY25" s="730"/>
      <c r="BZ25" s="730"/>
      <c r="CA25" s="730"/>
      <c r="CB25" s="730"/>
      <c r="CC25" s="730"/>
      <c r="CD25" s="730"/>
      <c r="CE25" s="730"/>
      <c r="CF25" s="730"/>
      <c r="CG25" s="731"/>
      <c r="CH25" s="732"/>
      <c r="CI25" s="724"/>
      <c r="CJ25" s="724"/>
      <c r="CK25" s="724"/>
      <c r="CL25" s="733"/>
      <c r="CM25" s="732"/>
      <c r="CN25" s="724"/>
      <c r="CO25" s="724"/>
      <c r="CP25" s="724"/>
      <c r="CQ25" s="733"/>
      <c r="CR25" s="732"/>
      <c r="CS25" s="724"/>
      <c r="CT25" s="724"/>
      <c r="CU25" s="724"/>
      <c r="CV25" s="733"/>
      <c r="CW25" s="732"/>
      <c r="CX25" s="724"/>
      <c r="CY25" s="724"/>
      <c r="CZ25" s="724"/>
      <c r="DA25" s="733"/>
      <c r="DB25" s="732"/>
      <c r="DC25" s="724"/>
      <c r="DD25" s="724"/>
      <c r="DE25" s="724"/>
      <c r="DF25" s="733"/>
      <c r="DG25" s="732"/>
      <c r="DH25" s="724"/>
      <c r="DI25" s="724"/>
      <c r="DJ25" s="724"/>
      <c r="DK25" s="733"/>
      <c r="DL25" s="732"/>
      <c r="DM25" s="724"/>
      <c r="DN25" s="724"/>
      <c r="DO25" s="724"/>
      <c r="DP25" s="733"/>
      <c r="DQ25" s="732"/>
      <c r="DR25" s="724"/>
      <c r="DS25" s="724"/>
      <c r="DT25" s="724"/>
      <c r="DU25" s="733"/>
      <c r="DV25" s="729"/>
      <c r="DW25" s="730"/>
      <c r="DX25" s="730"/>
      <c r="DY25" s="730"/>
      <c r="DZ25" s="748"/>
      <c r="EA25" s="54"/>
    </row>
    <row r="26" spans="1:131" s="51" customFormat="1" ht="26.25" customHeight="1" x14ac:dyDescent="0.15">
      <c r="A26" s="706" t="s">
        <v>428</v>
      </c>
      <c r="B26" s="707"/>
      <c r="C26" s="707"/>
      <c r="D26" s="707"/>
      <c r="E26" s="707"/>
      <c r="F26" s="707"/>
      <c r="G26" s="707"/>
      <c r="H26" s="707"/>
      <c r="I26" s="707"/>
      <c r="J26" s="707"/>
      <c r="K26" s="707"/>
      <c r="L26" s="707"/>
      <c r="M26" s="707"/>
      <c r="N26" s="707"/>
      <c r="O26" s="707"/>
      <c r="P26" s="708"/>
      <c r="Q26" s="700" t="s">
        <v>447</v>
      </c>
      <c r="R26" s="701"/>
      <c r="S26" s="701"/>
      <c r="T26" s="701"/>
      <c r="U26" s="712"/>
      <c r="V26" s="700" t="s">
        <v>448</v>
      </c>
      <c r="W26" s="701"/>
      <c r="X26" s="701"/>
      <c r="Y26" s="701"/>
      <c r="Z26" s="712"/>
      <c r="AA26" s="700" t="s">
        <v>449</v>
      </c>
      <c r="AB26" s="701"/>
      <c r="AC26" s="701"/>
      <c r="AD26" s="701"/>
      <c r="AE26" s="701"/>
      <c r="AF26" s="971" t="s">
        <v>247</v>
      </c>
      <c r="AG26" s="972"/>
      <c r="AH26" s="972"/>
      <c r="AI26" s="972"/>
      <c r="AJ26" s="973"/>
      <c r="AK26" s="701" t="s">
        <v>382</v>
      </c>
      <c r="AL26" s="701"/>
      <c r="AM26" s="701"/>
      <c r="AN26" s="701"/>
      <c r="AO26" s="712"/>
      <c r="AP26" s="700" t="s">
        <v>351</v>
      </c>
      <c r="AQ26" s="701"/>
      <c r="AR26" s="701"/>
      <c r="AS26" s="701"/>
      <c r="AT26" s="712"/>
      <c r="AU26" s="700" t="s">
        <v>450</v>
      </c>
      <c r="AV26" s="701"/>
      <c r="AW26" s="701"/>
      <c r="AX26" s="701"/>
      <c r="AY26" s="712"/>
      <c r="AZ26" s="700" t="s">
        <v>451</v>
      </c>
      <c r="BA26" s="701"/>
      <c r="BB26" s="701"/>
      <c r="BC26" s="701"/>
      <c r="BD26" s="712"/>
      <c r="BE26" s="700" t="s">
        <v>434</v>
      </c>
      <c r="BF26" s="701"/>
      <c r="BG26" s="701"/>
      <c r="BH26" s="701"/>
      <c r="BI26" s="702"/>
      <c r="BJ26" s="63"/>
      <c r="BK26" s="63"/>
      <c r="BL26" s="63"/>
      <c r="BM26" s="63"/>
      <c r="BN26" s="63"/>
      <c r="BO26" s="62"/>
      <c r="BP26" s="62"/>
      <c r="BQ26" s="59">
        <v>20</v>
      </c>
      <c r="BR26" s="87"/>
      <c r="BS26" s="729"/>
      <c r="BT26" s="730"/>
      <c r="BU26" s="730"/>
      <c r="BV26" s="730"/>
      <c r="BW26" s="730"/>
      <c r="BX26" s="730"/>
      <c r="BY26" s="730"/>
      <c r="BZ26" s="730"/>
      <c r="CA26" s="730"/>
      <c r="CB26" s="730"/>
      <c r="CC26" s="730"/>
      <c r="CD26" s="730"/>
      <c r="CE26" s="730"/>
      <c r="CF26" s="730"/>
      <c r="CG26" s="731"/>
      <c r="CH26" s="732"/>
      <c r="CI26" s="724"/>
      <c r="CJ26" s="724"/>
      <c r="CK26" s="724"/>
      <c r="CL26" s="733"/>
      <c r="CM26" s="732"/>
      <c r="CN26" s="724"/>
      <c r="CO26" s="724"/>
      <c r="CP26" s="724"/>
      <c r="CQ26" s="733"/>
      <c r="CR26" s="732"/>
      <c r="CS26" s="724"/>
      <c r="CT26" s="724"/>
      <c r="CU26" s="724"/>
      <c r="CV26" s="733"/>
      <c r="CW26" s="732"/>
      <c r="CX26" s="724"/>
      <c r="CY26" s="724"/>
      <c r="CZ26" s="724"/>
      <c r="DA26" s="733"/>
      <c r="DB26" s="732"/>
      <c r="DC26" s="724"/>
      <c r="DD26" s="724"/>
      <c r="DE26" s="724"/>
      <c r="DF26" s="733"/>
      <c r="DG26" s="732"/>
      <c r="DH26" s="724"/>
      <c r="DI26" s="724"/>
      <c r="DJ26" s="724"/>
      <c r="DK26" s="733"/>
      <c r="DL26" s="732"/>
      <c r="DM26" s="724"/>
      <c r="DN26" s="724"/>
      <c r="DO26" s="724"/>
      <c r="DP26" s="733"/>
      <c r="DQ26" s="732"/>
      <c r="DR26" s="724"/>
      <c r="DS26" s="724"/>
      <c r="DT26" s="724"/>
      <c r="DU26" s="733"/>
      <c r="DV26" s="729"/>
      <c r="DW26" s="730"/>
      <c r="DX26" s="730"/>
      <c r="DY26" s="730"/>
      <c r="DZ26" s="748"/>
      <c r="EA26" s="54"/>
    </row>
    <row r="27" spans="1:131" s="51" customFormat="1" ht="26.25" customHeight="1" x14ac:dyDescent="0.15">
      <c r="A27" s="709"/>
      <c r="B27" s="710"/>
      <c r="C27" s="710"/>
      <c r="D27" s="710"/>
      <c r="E27" s="710"/>
      <c r="F27" s="710"/>
      <c r="G27" s="710"/>
      <c r="H27" s="710"/>
      <c r="I27" s="710"/>
      <c r="J27" s="710"/>
      <c r="K27" s="710"/>
      <c r="L27" s="710"/>
      <c r="M27" s="710"/>
      <c r="N27" s="710"/>
      <c r="O27" s="710"/>
      <c r="P27" s="711"/>
      <c r="Q27" s="703"/>
      <c r="R27" s="704"/>
      <c r="S27" s="704"/>
      <c r="T27" s="704"/>
      <c r="U27" s="713"/>
      <c r="V27" s="703"/>
      <c r="W27" s="704"/>
      <c r="X27" s="704"/>
      <c r="Y27" s="704"/>
      <c r="Z27" s="713"/>
      <c r="AA27" s="703"/>
      <c r="AB27" s="704"/>
      <c r="AC27" s="704"/>
      <c r="AD27" s="704"/>
      <c r="AE27" s="704"/>
      <c r="AF27" s="974"/>
      <c r="AG27" s="975"/>
      <c r="AH27" s="975"/>
      <c r="AI27" s="975"/>
      <c r="AJ27" s="976"/>
      <c r="AK27" s="704"/>
      <c r="AL27" s="704"/>
      <c r="AM27" s="704"/>
      <c r="AN27" s="704"/>
      <c r="AO27" s="713"/>
      <c r="AP27" s="703"/>
      <c r="AQ27" s="704"/>
      <c r="AR27" s="704"/>
      <c r="AS27" s="704"/>
      <c r="AT27" s="713"/>
      <c r="AU27" s="703"/>
      <c r="AV27" s="704"/>
      <c r="AW27" s="704"/>
      <c r="AX27" s="704"/>
      <c r="AY27" s="713"/>
      <c r="AZ27" s="703"/>
      <c r="BA27" s="704"/>
      <c r="BB27" s="704"/>
      <c r="BC27" s="704"/>
      <c r="BD27" s="713"/>
      <c r="BE27" s="703"/>
      <c r="BF27" s="704"/>
      <c r="BG27" s="704"/>
      <c r="BH27" s="704"/>
      <c r="BI27" s="705"/>
      <c r="BJ27" s="63"/>
      <c r="BK27" s="63"/>
      <c r="BL27" s="63"/>
      <c r="BM27" s="63"/>
      <c r="BN27" s="63"/>
      <c r="BO27" s="62"/>
      <c r="BP27" s="62"/>
      <c r="BQ27" s="59">
        <v>21</v>
      </c>
      <c r="BR27" s="87"/>
      <c r="BS27" s="729"/>
      <c r="BT27" s="730"/>
      <c r="BU27" s="730"/>
      <c r="BV27" s="730"/>
      <c r="BW27" s="730"/>
      <c r="BX27" s="730"/>
      <c r="BY27" s="730"/>
      <c r="BZ27" s="730"/>
      <c r="CA27" s="730"/>
      <c r="CB27" s="730"/>
      <c r="CC27" s="730"/>
      <c r="CD27" s="730"/>
      <c r="CE27" s="730"/>
      <c r="CF27" s="730"/>
      <c r="CG27" s="731"/>
      <c r="CH27" s="732"/>
      <c r="CI27" s="724"/>
      <c r="CJ27" s="724"/>
      <c r="CK27" s="724"/>
      <c r="CL27" s="733"/>
      <c r="CM27" s="732"/>
      <c r="CN27" s="724"/>
      <c r="CO27" s="724"/>
      <c r="CP27" s="724"/>
      <c r="CQ27" s="733"/>
      <c r="CR27" s="732"/>
      <c r="CS27" s="724"/>
      <c r="CT27" s="724"/>
      <c r="CU27" s="724"/>
      <c r="CV27" s="733"/>
      <c r="CW27" s="732"/>
      <c r="CX27" s="724"/>
      <c r="CY27" s="724"/>
      <c r="CZ27" s="724"/>
      <c r="DA27" s="733"/>
      <c r="DB27" s="732"/>
      <c r="DC27" s="724"/>
      <c r="DD27" s="724"/>
      <c r="DE27" s="724"/>
      <c r="DF27" s="733"/>
      <c r="DG27" s="732"/>
      <c r="DH27" s="724"/>
      <c r="DI27" s="724"/>
      <c r="DJ27" s="724"/>
      <c r="DK27" s="733"/>
      <c r="DL27" s="732"/>
      <c r="DM27" s="724"/>
      <c r="DN27" s="724"/>
      <c r="DO27" s="724"/>
      <c r="DP27" s="733"/>
      <c r="DQ27" s="732"/>
      <c r="DR27" s="724"/>
      <c r="DS27" s="724"/>
      <c r="DT27" s="724"/>
      <c r="DU27" s="733"/>
      <c r="DV27" s="729"/>
      <c r="DW27" s="730"/>
      <c r="DX27" s="730"/>
      <c r="DY27" s="730"/>
      <c r="DZ27" s="748"/>
      <c r="EA27" s="54"/>
    </row>
    <row r="28" spans="1:131" s="51" customFormat="1" ht="26.25" customHeight="1" x14ac:dyDescent="0.15">
      <c r="A28" s="61">
        <v>1</v>
      </c>
      <c r="B28" s="697" t="s">
        <v>237</v>
      </c>
      <c r="C28" s="698"/>
      <c r="D28" s="698"/>
      <c r="E28" s="698"/>
      <c r="F28" s="698"/>
      <c r="G28" s="698"/>
      <c r="H28" s="698"/>
      <c r="I28" s="698"/>
      <c r="J28" s="698"/>
      <c r="K28" s="698"/>
      <c r="L28" s="698"/>
      <c r="M28" s="698"/>
      <c r="N28" s="698"/>
      <c r="O28" s="698"/>
      <c r="P28" s="738"/>
      <c r="Q28" s="774">
        <v>4852</v>
      </c>
      <c r="R28" s="775"/>
      <c r="S28" s="775"/>
      <c r="T28" s="775"/>
      <c r="U28" s="775"/>
      <c r="V28" s="775">
        <v>4817</v>
      </c>
      <c r="W28" s="775"/>
      <c r="X28" s="775"/>
      <c r="Y28" s="775"/>
      <c r="Z28" s="775"/>
      <c r="AA28" s="775">
        <v>35</v>
      </c>
      <c r="AB28" s="775"/>
      <c r="AC28" s="775"/>
      <c r="AD28" s="775"/>
      <c r="AE28" s="776"/>
      <c r="AF28" s="777">
        <v>35</v>
      </c>
      <c r="AG28" s="775"/>
      <c r="AH28" s="775"/>
      <c r="AI28" s="775"/>
      <c r="AJ28" s="778"/>
      <c r="AK28" s="779">
        <v>346</v>
      </c>
      <c r="AL28" s="775"/>
      <c r="AM28" s="775"/>
      <c r="AN28" s="775"/>
      <c r="AO28" s="775"/>
      <c r="AP28" s="775" t="s">
        <v>201</v>
      </c>
      <c r="AQ28" s="775"/>
      <c r="AR28" s="775"/>
      <c r="AS28" s="775"/>
      <c r="AT28" s="775"/>
      <c r="AU28" s="775" t="s">
        <v>201</v>
      </c>
      <c r="AV28" s="775"/>
      <c r="AW28" s="775"/>
      <c r="AX28" s="775"/>
      <c r="AY28" s="775"/>
      <c r="AZ28" s="780" t="s">
        <v>201</v>
      </c>
      <c r="BA28" s="780"/>
      <c r="BB28" s="780"/>
      <c r="BC28" s="780"/>
      <c r="BD28" s="780"/>
      <c r="BE28" s="781"/>
      <c r="BF28" s="781"/>
      <c r="BG28" s="781"/>
      <c r="BH28" s="781"/>
      <c r="BI28" s="782"/>
      <c r="BJ28" s="63"/>
      <c r="BK28" s="63"/>
      <c r="BL28" s="63"/>
      <c r="BM28" s="63"/>
      <c r="BN28" s="63"/>
      <c r="BO28" s="62"/>
      <c r="BP28" s="62"/>
      <c r="BQ28" s="59">
        <v>22</v>
      </c>
      <c r="BR28" s="87"/>
      <c r="BS28" s="729"/>
      <c r="BT28" s="730"/>
      <c r="BU28" s="730"/>
      <c r="BV28" s="730"/>
      <c r="BW28" s="730"/>
      <c r="BX28" s="730"/>
      <c r="BY28" s="730"/>
      <c r="BZ28" s="730"/>
      <c r="CA28" s="730"/>
      <c r="CB28" s="730"/>
      <c r="CC28" s="730"/>
      <c r="CD28" s="730"/>
      <c r="CE28" s="730"/>
      <c r="CF28" s="730"/>
      <c r="CG28" s="731"/>
      <c r="CH28" s="732"/>
      <c r="CI28" s="724"/>
      <c r="CJ28" s="724"/>
      <c r="CK28" s="724"/>
      <c r="CL28" s="733"/>
      <c r="CM28" s="732"/>
      <c r="CN28" s="724"/>
      <c r="CO28" s="724"/>
      <c r="CP28" s="724"/>
      <c r="CQ28" s="733"/>
      <c r="CR28" s="732"/>
      <c r="CS28" s="724"/>
      <c r="CT28" s="724"/>
      <c r="CU28" s="724"/>
      <c r="CV28" s="733"/>
      <c r="CW28" s="732"/>
      <c r="CX28" s="724"/>
      <c r="CY28" s="724"/>
      <c r="CZ28" s="724"/>
      <c r="DA28" s="733"/>
      <c r="DB28" s="732"/>
      <c r="DC28" s="724"/>
      <c r="DD28" s="724"/>
      <c r="DE28" s="724"/>
      <c r="DF28" s="733"/>
      <c r="DG28" s="732"/>
      <c r="DH28" s="724"/>
      <c r="DI28" s="724"/>
      <c r="DJ28" s="724"/>
      <c r="DK28" s="733"/>
      <c r="DL28" s="732"/>
      <c r="DM28" s="724"/>
      <c r="DN28" s="724"/>
      <c r="DO28" s="724"/>
      <c r="DP28" s="733"/>
      <c r="DQ28" s="732"/>
      <c r="DR28" s="724"/>
      <c r="DS28" s="724"/>
      <c r="DT28" s="724"/>
      <c r="DU28" s="733"/>
      <c r="DV28" s="729"/>
      <c r="DW28" s="730"/>
      <c r="DX28" s="730"/>
      <c r="DY28" s="730"/>
      <c r="DZ28" s="748"/>
      <c r="EA28" s="54"/>
    </row>
    <row r="29" spans="1:131" s="51" customFormat="1" ht="26.25" customHeight="1" x14ac:dyDescent="0.15">
      <c r="A29" s="61">
        <v>2</v>
      </c>
      <c r="B29" s="729" t="s">
        <v>27</v>
      </c>
      <c r="C29" s="730"/>
      <c r="D29" s="730"/>
      <c r="E29" s="730"/>
      <c r="F29" s="730"/>
      <c r="G29" s="730"/>
      <c r="H29" s="730"/>
      <c r="I29" s="730"/>
      <c r="J29" s="730"/>
      <c r="K29" s="730"/>
      <c r="L29" s="730"/>
      <c r="M29" s="730"/>
      <c r="N29" s="730"/>
      <c r="O29" s="730"/>
      <c r="P29" s="731"/>
      <c r="Q29" s="720">
        <v>488</v>
      </c>
      <c r="R29" s="721"/>
      <c r="S29" s="721"/>
      <c r="T29" s="721"/>
      <c r="U29" s="721"/>
      <c r="V29" s="721">
        <v>488</v>
      </c>
      <c r="W29" s="721"/>
      <c r="X29" s="721"/>
      <c r="Y29" s="721"/>
      <c r="Z29" s="721"/>
      <c r="AA29" s="721">
        <v>0</v>
      </c>
      <c r="AB29" s="721"/>
      <c r="AC29" s="721"/>
      <c r="AD29" s="721"/>
      <c r="AE29" s="722"/>
      <c r="AF29" s="723">
        <v>0</v>
      </c>
      <c r="AG29" s="724"/>
      <c r="AH29" s="724"/>
      <c r="AI29" s="724"/>
      <c r="AJ29" s="725"/>
      <c r="AK29" s="726">
        <v>501</v>
      </c>
      <c r="AL29" s="721"/>
      <c r="AM29" s="721"/>
      <c r="AN29" s="721"/>
      <c r="AO29" s="721"/>
      <c r="AP29" s="721" t="s">
        <v>201</v>
      </c>
      <c r="AQ29" s="721"/>
      <c r="AR29" s="721"/>
      <c r="AS29" s="721"/>
      <c r="AT29" s="721"/>
      <c r="AU29" s="721" t="s">
        <v>201</v>
      </c>
      <c r="AV29" s="721"/>
      <c r="AW29" s="721"/>
      <c r="AX29" s="721"/>
      <c r="AY29" s="721"/>
      <c r="AZ29" s="773" t="s">
        <v>201</v>
      </c>
      <c r="BA29" s="773"/>
      <c r="BB29" s="773"/>
      <c r="BC29" s="773"/>
      <c r="BD29" s="773"/>
      <c r="BE29" s="727"/>
      <c r="BF29" s="727"/>
      <c r="BG29" s="727"/>
      <c r="BH29" s="727"/>
      <c r="BI29" s="728"/>
      <c r="BJ29" s="63"/>
      <c r="BK29" s="63"/>
      <c r="BL29" s="63"/>
      <c r="BM29" s="63"/>
      <c r="BN29" s="63"/>
      <c r="BO29" s="62"/>
      <c r="BP29" s="62"/>
      <c r="BQ29" s="59">
        <v>23</v>
      </c>
      <c r="BR29" s="87"/>
      <c r="BS29" s="729"/>
      <c r="BT29" s="730"/>
      <c r="BU29" s="730"/>
      <c r="BV29" s="730"/>
      <c r="BW29" s="730"/>
      <c r="BX29" s="730"/>
      <c r="BY29" s="730"/>
      <c r="BZ29" s="730"/>
      <c r="CA29" s="730"/>
      <c r="CB29" s="730"/>
      <c r="CC29" s="730"/>
      <c r="CD29" s="730"/>
      <c r="CE29" s="730"/>
      <c r="CF29" s="730"/>
      <c r="CG29" s="731"/>
      <c r="CH29" s="732"/>
      <c r="CI29" s="724"/>
      <c r="CJ29" s="724"/>
      <c r="CK29" s="724"/>
      <c r="CL29" s="733"/>
      <c r="CM29" s="732"/>
      <c r="CN29" s="724"/>
      <c r="CO29" s="724"/>
      <c r="CP29" s="724"/>
      <c r="CQ29" s="733"/>
      <c r="CR29" s="732"/>
      <c r="CS29" s="724"/>
      <c r="CT29" s="724"/>
      <c r="CU29" s="724"/>
      <c r="CV29" s="733"/>
      <c r="CW29" s="732"/>
      <c r="CX29" s="724"/>
      <c r="CY29" s="724"/>
      <c r="CZ29" s="724"/>
      <c r="DA29" s="733"/>
      <c r="DB29" s="732"/>
      <c r="DC29" s="724"/>
      <c r="DD29" s="724"/>
      <c r="DE29" s="724"/>
      <c r="DF29" s="733"/>
      <c r="DG29" s="732"/>
      <c r="DH29" s="724"/>
      <c r="DI29" s="724"/>
      <c r="DJ29" s="724"/>
      <c r="DK29" s="733"/>
      <c r="DL29" s="732"/>
      <c r="DM29" s="724"/>
      <c r="DN29" s="724"/>
      <c r="DO29" s="724"/>
      <c r="DP29" s="733"/>
      <c r="DQ29" s="732"/>
      <c r="DR29" s="724"/>
      <c r="DS29" s="724"/>
      <c r="DT29" s="724"/>
      <c r="DU29" s="733"/>
      <c r="DV29" s="729"/>
      <c r="DW29" s="730"/>
      <c r="DX29" s="730"/>
      <c r="DY29" s="730"/>
      <c r="DZ29" s="748"/>
      <c r="EA29" s="54"/>
    </row>
    <row r="30" spans="1:131" s="51" customFormat="1" ht="26.25" customHeight="1" x14ac:dyDescent="0.15">
      <c r="A30" s="61">
        <v>3</v>
      </c>
      <c r="B30" s="729" t="s">
        <v>224</v>
      </c>
      <c r="C30" s="730"/>
      <c r="D30" s="730"/>
      <c r="E30" s="730"/>
      <c r="F30" s="730"/>
      <c r="G30" s="730"/>
      <c r="H30" s="730"/>
      <c r="I30" s="730"/>
      <c r="J30" s="730"/>
      <c r="K30" s="730"/>
      <c r="L30" s="730"/>
      <c r="M30" s="730"/>
      <c r="N30" s="730"/>
      <c r="O30" s="730"/>
      <c r="P30" s="731"/>
      <c r="Q30" s="720">
        <v>3512</v>
      </c>
      <c r="R30" s="721"/>
      <c r="S30" s="721"/>
      <c r="T30" s="721"/>
      <c r="U30" s="721"/>
      <c r="V30" s="721">
        <v>3352</v>
      </c>
      <c r="W30" s="721"/>
      <c r="X30" s="721"/>
      <c r="Y30" s="721"/>
      <c r="Z30" s="721"/>
      <c r="AA30" s="721">
        <v>160</v>
      </c>
      <c r="AB30" s="721"/>
      <c r="AC30" s="721"/>
      <c r="AD30" s="721"/>
      <c r="AE30" s="722"/>
      <c r="AF30" s="723">
        <v>160</v>
      </c>
      <c r="AG30" s="724"/>
      <c r="AH30" s="724"/>
      <c r="AI30" s="724"/>
      <c r="AJ30" s="725"/>
      <c r="AK30" s="726">
        <v>108</v>
      </c>
      <c r="AL30" s="721"/>
      <c r="AM30" s="721"/>
      <c r="AN30" s="721"/>
      <c r="AO30" s="721"/>
      <c r="AP30" s="721" t="s">
        <v>201</v>
      </c>
      <c r="AQ30" s="721"/>
      <c r="AR30" s="721"/>
      <c r="AS30" s="721"/>
      <c r="AT30" s="721"/>
      <c r="AU30" s="721" t="s">
        <v>201</v>
      </c>
      <c r="AV30" s="721"/>
      <c r="AW30" s="721"/>
      <c r="AX30" s="721"/>
      <c r="AY30" s="721"/>
      <c r="AZ30" s="773" t="s">
        <v>201</v>
      </c>
      <c r="BA30" s="773"/>
      <c r="BB30" s="773"/>
      <c r="BC30" s="773"/>
      <c r="BD30" s="773"/>
      <c r="BE30" s="727"/>
      <c r="BF30" s="727"/>
      <c r="BG30" s="727"/>
      <c r="BH30" s="727"/>
      <c r="BI30" s="728"/>
      <c r="BJ30" s="63"/>
      <c r="BK30" s="63"/>
      <c r="BL30" s="63"/>
      <c r="BM30" s="63"/>
      <c r="BN30" s="63"/>
      <c r="BO30" s="62"/>
      <c r="BP30" s="62"/>
      <c r="BQ30" s="59">
        <v>24</v>
      </c>
      <c r="BR30" s="87"/>
      <c r="BS30" s="729"/>
      <c r="BT30" s="730"/>
      <c r="BU30" s="730"/>
      <c r="BV30" s="730"/>
      <c r="BW30" s="730"/>
      <c r="BX30" s="730"/>
      <c r="BY30" s="730"/>
      <c r="BZ30" s="730"/>
      <c r="CA30" s="730"/>
      <c r="CB30" s="730"/>
      <c r="CC30" s="730"/>
      <c r="CD30" s="730"/>
      <c r="CE30" s="730"/>
      <c r="CF30" s="730"/>
      <c r="CG30" s="731"/>
      <c r="CH30" s="732"/>
      <c r="CI30" s="724"/>
      <c r="CJ30" s="724"/>
      <c r="CK30" s="724"/>
      <c r="CL30" s="733"/>
      <c r="CM30" s="732"/>
      <c r="CN30" s="724"/>
      <c r="CO30" s="724"/>
      <c r="CP30" s="724"/>
      <c r="CQ30" s="733"/>
      <c r="CR30" s="732"/>
      <c r="CS30" s="724"/>
      <c r="CT30" s="724"/>
      <c r="CU30" s="724"/>
      <c r="CV30" s="733"/>
      <c r="CW30" s="732"/>
      <c r="CX30" s="724"/>
      <c r="CY30" s="724"/>
      <c r="CZ30" s="724"/>
      <c r="DA30" s="733"/>
      <c r="DB30" s="732"/>
      <c r="DC30" s="724"/>
      <c r="DD30" s="724"/>
      <c r="DE30" s="724"/>
      <c r="DF30" s="733"/>
      <c r="DG30" s="732"/>
      <c r="DH30" s="724"/>
      <c r="DI30" s="724"/>
      <c r="DJ30" s="724"/>
      <c r="DK30" s="733"/>
      <c r="DL30" s="732"/>
      <c r="DM30" s="724"/>
      <c r="DN30" s="724"/>
      <c r="DO30" s="724"/>
      <c r="DP30" s="733"/>
      <c r="DQ30" s="732"/>
      <c r="DR30" s="724"/>
      <c r="DS30" s="724"/>
      <c r="DT30" s="724"/>
      <c r="DU30" s="733"/>
      <c r="DV30" s="729"/>
      <c r="DW30" s="730"/>
      <c r="DX30" s="730"/>
      <c r="DY30" s="730"/>
      <c r="DZ30" s="748"/>
      <c r="EA30" s="54"/>
    </row>
    <row r="31" spans="1:131" s="51" customFormat="1" ht="26.25" customHeight="1" x14ac:dyDescent="0.15">
      <c r="A31" s="61">
        <v>4</v>
      </c>
      <c r="B31" s="729" t="s">
        <v>452</v>
      </c>
      <c r="C31" s="730"/>
      <c r="D31" s="730"/>
      <c r="E31" s="730"/>
      <c r="F31" s="730"/>
      <c r="G31" s="730"/>
      <c r="H31" s="730"/>
      <c r="I31" s="730"/>
      <c r="J31" s="730"/>
      <c r="K31" s="730"/>
      <c r="L31" s="730"/>
      <c r="M31" s="730"/>
      <c r="N31" s="730"/>
      <c r="O31" s="730"/>
      <c r="P31" s="731"/>
      <c r="Q31" s="720">
        <v>1393</v>
      </c>
      <c r="R31" s="721"/>
      <c r="S31" s="721"/>
      <c r="T31" s="721"/>
      <c r="U31" s="721"/>
      <c r="V31" s="721">
        <v>1251</v>
      </c>
      <c r="W31" s="721"/>
      <c r="X31" s="721"/>
      <c r="Y31" s="721"/>
      <c r="Z31" s="721"/>
      <c r="AA31" s="721">
        <v>142</v>
      </c>
      <c r="AB31" s="721"/>
      <c r="AC31" s="721"/>
      <c r="AD31" s="721"/>
      <c r="AE31" s="722"/>
      <c r="AF31" s="723">
        <v>1155</v>
      </c>
      <c r="AG31" s="724"/>
      <c r="AH31" s="724"/>
      <c r="AI31" s="724"/>
      <c r="AJ31" s="725"/>
      <c r="AK31" s="726">
        <v>0</v>
      </c>
      <c r="AL31" s="721"/>
      <c r="AM31" s="721"/>
      <c r="AN31" s="721"/>
      <c r="AO31" s="721"/>
      <c r="AP31" s="721">
        <v>2614</v>
      </c>
      <c r="AQ31" s="721"/>
      <c r="AR31" s="721"/>
      <c r="AS31" s="721"/>
      <c r="AT31" s="721"/>
      <c r="AU31" s="721">
        <v>225</v>
      </c>
      <c r="AV31" s="721"/>
      <c r="AW31" s="721"/>
      <c r="AX31" s="721"/>
      <c r="AY31" s="721"/>
      <c r="AZ31" s="773"/>
      <c r="BA31" s="773"/>
      <c r="BB31" s="773"/>
      <c r="BC31" s="773"/>
      <c r="BD31" s="773"/>
      <c r="BE31" s="727" t="s">
        <v>184</v>
      </c>
      <c r="BF31" s="727"/>
      <c r="BG31" s="727"/>
      <c r="BH31" s="727"/>
      <c r="BI31" s="728"/>
      <c r="BJ31" s="63"/>
      <c r="BK31" s="63"/>
      <c r="BL31" s="63"/>
      <c r="BM31" s="63"/>
      <c r="BN31" s="63"/>
      <c r="BO31" s="62"/>
      <c r="BP31" s="62"/>
      <c r="BQ31" s="59">
        <v>25</v>
      </c>
      <c r="BR31" s="87"/>
      <c r="BS31" s="729"/>
      <c r="BT31" s="730"/>
      <c r="BU31" s="730"/>
      <c r="BV31" s="730"/>
      <c r="BW31" s="730"/>
      <c r="BX31" s="730"/>
      <c r="BY31" s="730"/>
      <c r="BZ31" s="730"/>
      <c r="CA31" s="730"/>
      <c r="CB31" s="730"/>
      <c r="CC31" s="730"/>
      <c r="CD31" s="730"/>
      <c r="CE31" s="730"/>
      <c r="CF31" s="730"/>
      <c r="CG31" s="731"/>
      <c r="CH31" s="732"/>
      <c r="CI31" s="724"/>
      <c r="CJ31" s="724"/>
      <c r="CK31" s="724"/>
      <c r="CL31" s="733"/>
      <c r="CM31" s="732"/>
      <c r="CN31" s="724"/>
      <c r="CO31" s="724"/>
      <c r="CP31" s="724"/>
      <c r="CQ31" s="733"/>
      <c r="CR31" s="732"/>
      <c r="CS31" s="724"/>
      <c r="CT31" s="724"/>
      <c r="CU31" s="724"/>
      <c r="CV31" s="733"/>
      <c r="CW31" s="732"/>
      <c r="CX31" s="724"/>
      <c r="CY31" s="724"/>
      <c r="CZ31" s="724"/>
      <c r="DA31" s="733"/>
      <c r="DB31" s="732"/>
      <c r="DC31" s="724"/>
      <c r="DD31" s="724"/>
      <c r="DE31" s="724"/>
      <c r="DF31" s="733"/>
      <c r="DG31" s="732"/>
      <c r="DH31" s="724"/>
      <c r="DI31" s="724"/>
      <c r="DJ31" s="724"/>
      <c r="DK31" s="733"/>
      <c r="DL31" s="732"/>
      <c r="DM31" s="724"/>
      <c r="DN31" s="724"/>
      <c r="DO31" s="724"/>
      <c r="DP31" s="733"/>
      <c r="DQ31" s="732"/>
      <c r="DR31" s="724"/>
      <c r="DS31" s="724"/>
      <c r="DT31" s="724"/>
      <c r="DU31" s="733"/>
      <c r="DV31" s="729"/>
      <c r="DW31" s="730"/>
      <c r="DX31" s="730"/>
      <c r="DY31" s="730"/>
      <c r="DZ31" s="748"/>
      <c r="EA31" s="54"/>
    </row>
    <row r="32" spans="1:131" s="51" customFormat="1" ht="26.25" customHeight="1" x14ac:dyDescent="0.15">
      <c r="A32" s="61">
        <v>5</v>
      </c>
      <c r="B32" s="729" t="s">
        <v>453</v>
      </c>
      <c r="C32" s="730"/>
      <c r="D32" s="730"/>
      <c r="E32" s="730"/>
      <c r="F32" s="730"/>
      <c r="G32" s="730"/>
      <c r="H32" s="730"/>
      <c r="I32" s="730"/>
      <c r="J32" s="730"/>
      <c r="K32" s="730"/>
      <c r="L32" s="730"/>
      <c r="M32" s="730"/>
      <c r="N32" s="730"/>
      <c r="O32" s="730"/>
      <c r="P32" s="731"/>
      <c r="Q32" s="720">
        <v>1177</v>
      </c>
      <c r="R32" s="721"/>
      <c r="S32" s="721"/>
      <c r="T32" s="721"/>
      <c r="U32" s="721"/>
      <c r="V32" s="721">
        <v>1091</v>
      </c>
      <c r="W32" s="721"/>
      <c r="X32" s="721"/>
      <c r="Y32" s="721"/>
      <c r="Z32" s="721"/>
      <c r="AA32" s="721">
        <v>86</v>
      </c>
      <c r="AB32" s="721"/>
      <c r="AC32" s="721"/>
      <c r="AD32" s="721"/>
      <c r="AE32" s="722"/>
      <c r="AF32" s="723">
        <v>71</v>
      </c>
      <c r="AG32" s="724"/>
      <c r="AH32" s="724"/>
      <c r="AI32" s="724"/>
      <c r="AJ32" s="725"/>
      <c r="AK32" s="726">
        <v>385</v>
      </c>
      <c r="AL32" s="721"/>
      <c r="AM32" s="721"/>
      <c r="AN32" s="721"/>
      <c r="AO32" s="721"/>
      <c r="AP32" s="721">
        <v>4295</v>
      </c>
      <c r="AQ32" s="721"/>
      <c r="AR32" s="721"/>
      <c r="AS32" s="721"/>
      <c r="AT32" s="721"/>
      <c r="AU32" s="721">
        <v>3930</v>
      </c>
      <c r="AV32" s="721"/>
      <c r="AW32" s="721"/>
      <c r="AX32" s="721"/>
      <c r="AY32" s="721"/>
      <c r="AZ32" s="773"/>
      <c r="BA32" s="773"/>
      <c r="BB32" s="773"/>
      <c r="BC32" s="773"/>
      <c r="BD32" s="773"/>
      <c r="BE32" s="727" t="s">
        <v>23</v>
      </c>
      <c r="BF32" s="727"/>
      <c r="BG32" s="727"/>
      <c r="BH32" s="727"/>
      <c r="BI32" s="728"/>
      <c r="BJ32" s="63"/>
      <c r="BK32" s="63"/>
      <c r="BL32" s="63"/>
      <c r="BM32" s="63"/>
      <c r="BN32" s="63"/>
      <c r="BO32" s="62"/>
      <c r="BP32" s="62"/>
      <c r="BQ32" s="59">
        <v>26</v>
      </c>
      <c r="BR32" s="87"/>
      <c r="BS32" s="729"/>
      <c r="BT32" s="730"/>
      <c r="BU32" s="730"/>
      <c r="BV32" s="730"/>
      <c r="BW32" s="730"/>
      <c r="BX32" s="730"/>
      <c r="BY32" s="730"/>
      <c r="BZ32" s="730"/>
      <c r="CA32" s="730"/>
      <c r="CB32" s="730"/>
      <c r="CC32" s="730"/>
      <c r="CD32" s="730"/>
      <c r="CE32" s="730"/>
      <c r="CF32" s="730"/>
      <c r="CG32" s="731"/>
      <c r="CH32" s="732"/>
      <c r="CI32" s="724"/>
      <c r="CJ32" s="724"/>
      <c r="CK32" s="724"/>
      <c r="CL32" s="733"/>
      <c r="CM32" s="732"/>
      <c r="CN32" s="724"/>
      <c r="CO32" s="724"/>
      <c r="CP32" s="724"/>
      <c r="CQ32" s="733"/>
      <c r="CR32" s="732"/>
      <c r="CS32" s="724"/>
      <c r="CT32" s="724"/>
      <c r="CU32" s="724"/>
      <c r="CV32" s="733"/>
      <c r="CW32" s="732"/>
      <c r="CX32" s="724"/>
      <c r="CY32" s="724"/>
      <c r="CZ32" s="724"/>
      <c r="DA32" s="733"/>
      <c r="DB32" s="732"/>
      <c r="DC32" s="724"/>
      <c r="DD32" s="724"/>
      <c r="DE32" s="724"/>
      <c r="DF32" s="733"/>
      <c r="DG32" s="732"/>
      <c r="DH32" s="724"/>
      <c r="DI32" s="724"/>
      <c r="DJ32" s="724"/>
      <c r="DK32" s="733"/>
      <c r="DL32" s="732"/>
      <c r="DM32" s="724"/>
      <c r="DN32" s="724"/>
      <c r="DO32" s="724"/>
      <c r="DP32" s="733"/>
      <c r="DQ32" s="732"/>
      <c r="DR32" s="724"/>
      <c r="DS32" s="724"/>
      <c r="DT32" s="724"/>
      <c r="DU32" s="733"/>
      <c r="DV32" s="729"/>
      <c r="DW32" s="730"/>
      <c r="DX32" s="730"/>
      <c r="DY32" s="730"/>
      <c r="DZ32" s="748"/>
      <c r="EA32" s="54"/>
    </row>
    <row r="33" spans="1:131" s="51" customFormat="1" ht="26.25" customHeight="1" x14ac:dyDescent="0.15">
      <c r="A33" s="61">
        <v>6</v>
      </c>
      <c r="B33" s="729" t="s">
        <v>454</v>
      </c>
      <c r="C33" s="730"/>
      <c r="D33" s="730"/>
      <c r="E33" s="730"/>
      <c r="F33" s="730"/>
      <c r="G33" s="730"/>
      <c r="H33" s="730"/>
      <c r="I33" s="730"/>
      <c r="J33" s="730"/>
      <c r="K33" s="730"/>
      <c r="L33" s="730"/>
      <c r="M33" s="730"/>
      <c r="N33" s="730"/>
      <c r="O33" s="730"/>
      <c r="P33" s="731"/>
      <c r="Q33" s="720">
        <v>336</v>
      </c>
      <c r="R33" s="721"/>
      <c r="S33" s="721"/>
      <c r="T33" s="721"/>
      <c r="U33" s="721"/>
      <c r="V33" s="721">
        <v>324</v>
      </c>
      <c r="W33" s="721"/>
      <c r="X33" s="721"/>
      <c r="Y33" s="721"/>
      <c r="Z33" s="721"/>
      <c r="AA33" s="721">
        <v>12</v>
      </c>
      <c r="AB33" s="721"/>
      <c r="AC33" s="721"/>
      <c r="AD33" s="721"/>
      <c r="AE33" s="722"/>
      <c r="AF33" s="723">
        <v>12</v>
      </c>
      <c r="AG33" s="724"/>
      <c r="AH33" s="724"/>
      <c r="AI33" s="724"/>
      <c r="AJ33" s="725"/>
      <c r="AK33" s="726">
        <v>218</v>
      </c>
      <c r="AL33" s="721"/>
      <c r="AM33" s="721"/>
      <c r="AN33" s="721"/>
      <c r="AO33" s="721"/>
      <c r="AP33" s="721">
        <v>1982</v>
      </c>
      <c r="AQ33" s="721"/>
      <c r="AR33" s="721"/>
      <c r="AS33" s="721"/>
      <c r="AT33" s="721"/>
      <c r="AU33" s="721">
        <v>1978</v>
      </c>
      <c r="AV33" s="721"/>
      <c r="AW33" s="721"/>
      <c r="AX33" s="721"/>
      <c r="AY33" s="721"/>
      <c r="AZ33" s="773"/>
      <c r="BA33" s="773"/>
      <c r="BB33" s="773"/>
      <c r="BC33" s="773"/>
      <c r="BD33" s="773"/>
      <c r="BE33" s="727" t="s">
        <v>23</v>
      </c>
      <c r="BF33" s="727"/>
      <c r="BG33" s="727"/>
      <c r="BH33" s="727"/>
      <c r="BI33" s="728"/>
      <c r="BJ33" s="63"/>
      <c r="BK33" s="63"/>
      <c r="BL33" s="63"/>
      <c r="BM33" s="63"/>
      <c r="BN33" s="63"/>
      <c r="BO33" s="62"/>
      <c r="BP33" s="62"/>
      <c r="BQ33" s="59">
        <v>27</v>
      </c>
      <c r="BR33" s="87"/>
      <c r="BS33" s="729"/>
      <c r="BT33" s="730"/>
      <c r="BU33" s="730"/>
      <c r="BV33" s="730"/>
      <c r="BW33" s="730"/>
      <c r="BX33" s="730"/>
      <c r="BY33" s="730"/>
      <c r="BZ33" s="730"/>
      <c r="CA33" s="730"/>
      <c r="CB33" s="730"/>
      <c r="CC33" s="730"/>
      <c r="CD33" s="730"/>
      <c r="CE33" s="730"/>
      <c r="CF33" s="730"/>
      <c r="CG33" s="731"/>
      <c r="CH33" s="732"/>
      <c r="CI33" s="724"/>
      <c r="CJ33" s="724"/>
      <c r="CK33" s="724"/>
      <c r="CL33" s="733"/>
      <c r="CM33" s="732"/>
      <c r="CN33" s="724"/>
      <c r="CO33" s="724"/>
      <c r="CP33" s="724"/>
      <c r="CQ33" s="733"/>
      <c r="CR33" s="732"/>
      <c r="CS33" s="724"/>
      <c r="CT33" s="724"/>
      <c r="CU33" s="724"/>
      <c r="CV33" s="733"/>
      <c r="CW33" s="732"/>
      <c r="CX33" s="724"/>
      <c r="CY33" s="724"/>
      <c r="CZ33" s="724"/>
      <c r="DA33" s="733"/>
      <c r="DB33" s="732"/>
      <c r="DC33" s="724"/>
      <c r="DD33" s="724"/>
      <c r="DE33" s="724"/>
      <c r="DF33" s="733"/>
      <c r="DG33" s="732"/>
      <c r="DH33" s="724"/>
      <c r="DI33" s="724"/>
      <c r="DJ33" s="724"/>
      <c r="DK33" s="733"/>
      <c r="DL33" s="732"/>
      <c r="DM33" s="724"/>
      <c r="DN33" s="724"/>
      <c r="DO33" s="724"/>
      <c r="DP33" s="733"/>
      <c r="DQ33" s="732"/>
      <c r="DR33" s="724"/>
      <c r="DS33" s="724"/>
      <c r="DT33" s="724"/>
      <c r="DU33" s="733"/>
      <c r="DV33" s="729"/>
      <c r="DW33" s="730"/>
      <c r="DX33" s="730"/>
      <c r="DY33" s="730"/>
      <c r="DZ33" s="748"/>
      <c r="EA33" s="54"/>
    </row>
    <row r="34" spans="1:131" s="51" customFormat="1" ht="26.25" customHeight="1" x14ac:dyDescent="0.15">
      <c r="A34" s="61">
        <v>7</v>
      </c>
      <c r="B34" s="729"/>
      <c r="C34" s="730"/>
      <c r="D34" s="730"/>
      <c r="E34" s="730"/>
      <c r="F34" s="730"/>
      <c r="G34" s="730"/>
      <c r="H34" s="730"/>
      <c r="I34" s="730"/>
      <c r="J34" s="730"/>
      <c r="K34" s="730"/>
      <c r="L34" s="730"/>
      <c r="M34" s="730"/>
      <c r="N34" s="730"/>
      <c r="O34" s="730"/>
      <c r="P34" s="731"/>
      <c r="Q34" s="720"/>
      <c r="R34" s="721"/>
      <c r="S34" s="721"/>
      <c r="T34" s="721"/>
      <c r="U34" s="721"/>
      <c r="V34" s="721"/>
      <c r="W34" s="721"/>
      <c r="X34" s="721"/>
      <c r="Y34" s="721"/>
      <c r="Z34" s="721"/>
      <c r="AA34" s="721"/>
      <c r="AB34" s="721"/>
      <c r="AC34" s="721"/>
      <c r="AD34" s="721"/>
      <c r="AE34" s="722"/>
      <c r="AF34" s="723"/>
      <c r="AG34" s="724"/>
      <c r="AH34" s="724"/>
      <c r="AI34" s="724"/>
      <c r="AJ34" s="725"/>
      <c r="AK34" s="726"/>
      <c r="AL34" s="721"/>
      <c r="AM34" s="721"/>
      <c r="AN34" s="721"/>
      <c r="AO34" s="721"/>
      <c r="AP34" s="721"/>
      <c r="AQ34" s="721"/>
      <c r="AR34" s="721"/>
      <c r="AS34" s="721"/>
      <c r="AT34" s="721"/>
      <c r="AU34" s="721"/>
      <c r="AV34" s="721"/>
      <c r="AW34" s="721"/>
      <c r="AX34" s="721"/>
      <c r="AY34" s="721"/>
      <c r="AZ34" s="773"/>
      <c r="BA34" s="773"/>
      <c r="BB34" s="773"/>
      <c r="BC34" s="773"/>
      <c r="BD34" s="773"/>
      <c r="BE34" s="727"/>
      <c r="BF34" s="727"/>
      <c r="BG34" s="727"/>
      <c r="BH34" s="727"/>
      <c r="BI34" s="728"/>
      <c r="BJ34" s="63"/>
      <c r="BK34" s="63"/>
      <c r="BL34" s="63"/>
      <c r="BM34" s="63"/>
      <c r="BN34" s="63"/>
      <c r="BO34" s="62"/>
      <c r="BP34" s="62"/>
      <c r="BQ34" s="59">
        <v>28</v>
      </c>
      <c r="BR34" s="87"/>
      <c r="BS34" s="729"/>
      <c r="BT34" s="730"/>
      <c r="BU34" s="730"/>
      <c r="BV34" s="730"/>
      <c r="BW34" s="730"/>
      <c r="BX34" s="730"/>
      <c r="BY34" s="730"/>
      <c r="BZ34" s="730"/>
      <c r="CA34" s="730"/>
      <c r="CB34" s="730"/>
      <c r="CC34" s="730"/>
      <c r="CD34" s="730"/>
      <c r="CE34" s="730"/>
      <c r="CF34" s="730"/>
      <c r="CG34" s="731"/>
      <c r="CH34" s="732"/>
      <c r="CI34" s="724"/>
      <c r="CJ34" s="724"/>
      <c r="CK34" s="724"/>
      <c r="CL34" s="733"/>
      <c r="CM34" s="732"/>
      <c r="CN34" s="724"/>
      <c r="CO34" s="724"/>
      <c r="CP34" s="724"/>
      <c r="CQ34" s="733"/>
      <c r="CR34" s="732"/>
      <c r="CS34" s="724"/>
      <c r="CT34" s="724"/>
      <c r="CU34" s="724"/>
      <c r="CV34" s="733"/>
      <c r="CW34" s="732"/>
      <c r="CX34" s="724"/>
      <c r="CY34" s="724"/>
      <c r="CZ34" s="724"/>
      <c r="DA34" s="733"/>
      <c r="DB34" s="732"/>
      <c r="DC34" s="724"/>
      <c r="DD34" s="724"/>
      <c r="DE34" s="724"/>
      <c r="DF34" s="733"/>
      <c r="DG34" s="732"/>
      <c r="DH34" s="724"/>
      <c r="DI34" s="724"/>
      <c r="DJ34" s="724"/>
      <c r="DK34" s="733"/>
      <c r="DL34" s="732"/>
      <c r="DM34" s="724"/>
      <c r="DN34" s="724"/>
      <c r="DO34" s="724"/>
      <c r="DP34" s="733"/>
      <c r="DQ34" s="732"/>
      <c r="DR34" s="724"/>
      <c r="DS34" s="724"/>
      <c r="DT34" s="724"/>
      <c r="DU34" s="733"/>
      <c r="DV34" s="729"/>
      <c r="DW34" s="730"/>
      <c r="DX34" s="730"/>
      <c r="DY34" s="730"/>
      <c r="DZ34" s="748"/>
      <c r="EA34" s="54"/>
    </row>
    <row r="35" spans="1:131" s="51" customFormat="1" ht="26.25" customHeight="1" x14ac:dyDescent="0.15">
      <c r="A35" s="61">
        <v>8</v>
      </c>
      <c r="B35" s="729"/>
      <c r="C35" s="730"/>
      <c r="D35" s="730"/>
      <c r="E35" s="730"/>
      <c r="F35" s="730"/>
      <c r="G35" s="730"/>
      <c r="H35" s="730"/>
      <c r="I35" s="730"/>
      <c r="J35" s="730"/>
      <c r="K35" s="730"/>
      <c r="L35" s="730"/>
      <c r="M35" s="730"/>
      <c r="N35" s="730"/>
      <c r="O35" s="730"/>
      <c r="P35" s="731"/>
      <c r="Q35" s="720"/>
      <c r="R35" s="721"/>
      <c r="S35" s="721"/>
      <c r="T35" s="721"/>
      <c r="U35" s="721"/>
      <c r="V35" s="721"/>
      <c r="W35" s="721"/>
      <c r="X35" s="721"/>
      <c r="Y35" s="721"/>
      <c r="Z35" s="721"/>
      <c r="AA35" s="721"/>
      <c r="AB35" s="721"/>
      <c r="AC35" s="721"/>
      <c r="AD35" s="721"/>
      <c r="AE35" s="722"/>
      <c r="AF35" s="723"/>
      <c r="AG35" s="724"/>
      <c r="AH35" s="724"/>
      <c r="AI35" s="724"/>
      <c r="AJ35" s="725"/>
      <c r="AK35" s="726"/>
      <c r="AL35" s="721"/>
      <c r="AM35" s="721"/>
      <c r="AN35" s="721"/>
      <c r="AO35" s="721"/>
      <c r="AP35" s="721"/>
      <c r="AQ35" s="721"/>
      <c r="AR35" s="721"/>
      <c r="AS35" s="721"/>
      <c r="AT35" s="721"/>
      <c r="AU35" s="721"/>
      <c r="AV35" s="721"/>
      <c r="AW35" s="721"/>
      <c r="AX35" s="721"/>
      <c r="AY35" s="721"/>
      <c r="AZ35" s="773"/>
      <c r="BA35" s="773"/>
      <c r="BB35" s="773"/>
      <c r="BC35" s="773"/>
      <c r="BD35" s="773"/>
      <c r="BE35" s="727"/>
      <c r="BF35" s="727"/>
      <c r="BG35" s="727"/>
      <c r="BH35" s="727"/>
      <c r="BI35" s="728"/>
      <c r="BJ35" s="63"/>
      <c r="BK35" s="63"/>
      <c r="BL35" s="63"/>
      <c r="BM35" s="63"/>
      <c r="BN35" s="63"/>
      <c r="BO35" s="62"/>
      <c r="BP35" s="62"/>
      <c r="BQ35" s="59">
        <v>29</v>
      </c>
      <c r="BR35" s="87"/>
      <c r="BS35" s="729"/>
      <c r="BT35" s="730"/>
      <c r="BU35" s="730"/>
      <c r="BV35" s="730"/>
      <c r="BW35" s="730"/>
      <c r="BX35" s="730"/>
      <c r="BY35" s="730"/>
      <c r="BZ35" s="730"/>
      <c r="CA35" s="730"/>
      <c r="CB35" s="730"/>
      <c r="CC35" s="730"/>
      <c r="CD35" s="730"/>
      <c r="CE35" s="730"/>
      <c r="CF35" s="730"/>
      <c r="CG35" s="731"/>
      <c r="CH35" s="732"/>
      <c r="CI35" s="724"/>
      <c r="CJ35" s="724"/>
      <c r="CK35" s="724"/>
      <c r="CL35" s="733"/>
      <c r="CM35" s="732"/>
      <c r="CN35" s="724"/>
      <c r="CO35" s="724"/>
      <c r="CP35" s="724"/>
      <c r="CQ35" s="733"/>
      <c r="CR35" s="732"/>
      <c r="CS35" s="724"/>
      <c r="CT35" s="724"/>
      <c r="CU35" s="724"/>
      <c r="CV35" s="733"/>
      <c r="CW35" s="732"/>
      <c r="CX35" s="724"/>
      <c r="CY35" s="724"/>
      <c r="CZ35" s="724"/>
      <c r="DA35" s="733"/>
      <c r="DB35" s="732"/>
      <c r="DC35" s="724"/>
      <c r="DD35" s="724"/>
      <c r="DE35" s="724"/>
      <c r="DF35" s="733"/>
      <c r="DG35" s="732"/>
      <c r="DH35" s="724"/>
      <c r="DI35" s="724"/>
      <c r="DJ35" s="724"/>
      <c r="DK35" s="733"/>
      <c r="DL35" s="732"/>
      <c r="DM35" s="724"/>
      <c r="DN35" s="724"/>
      <c r="DO35" s="724"/>
      <c r="DP35" s="733"/>
      <c r="DQ35" s="732"/>
      <c r="DR35" s="724"/>
      <c r="DS35" s="724"/>
      <c r="DT35" s="724"/>
      <c r="DU35" s="733"/>
      <c r="DV35" s="729"/>
      <c r="DW35" s="730"/>
      <c r="DX35" s="730"/>
      <c r="DY35" s="730"/>
      <c r="DZ35" s="748"/>
      <c r="EA35" s="54"/>
    </row>
    <row r="36" spans="1:131" s="51" customFormat="1" ht="26.25" customHeight="1" x14ac:dyDescent="0.15">
      <c r="A36" s="61">
        <v>9</v>
      </c>
      <c r="B36" s="729"/>
      <c r="C36" s="730"/>
      <c r="D36" s="730"/>
      <c r="E36" s="730"/>
      <c r="F36" s="730"/>
      <c r="G36" s="730"/>
      <c r="H36" s="730"/>
      <c r="I36" s="730"/>
      <c r="J36" s="730"/>
      <c r="K36" s="730"/>
      <c r="L36" s="730"/>
      <c r="M36" s="730"/>
      <c r="N36" s="730"/>
      <c r="O36" s="730"/>
      <c r="P36" s="731"/>
      <c r="Q36" s="720"/>
      <c r="R36" s="721"/>
      <c r="S36" s="721"/>
      <c r="T36" s="721"/>
      <c r="U36" s="721"/>
      <c r="V36" s="721"/>
      <c r="W36" s="721"/>
      <c r="X36" s="721"/>
      <c r="Y36" s="721"/>
      <c r="Z36" s="721"/>
      <c r="AA36" s="721"/>
      <c r="AB36" s="721"/>
      <c r="AC36" s="721"/>
      <c r="AD36" s="721"/>
      <c r="AE36" s="722"/>
      <c r="AF36" s="723"/>
      <c r="AG36" s="724"/>
      <c r="AH36" s="724"/>
      <c r="AI36" s="724"/>
      <c r="AJ36" s="725"/>
      <c r="AK36" s="726"/>
      <c r="AL36" s="721"/>
      <c r="AM36" s="721"/>
      <c r="AN36" s="721"/>
      <c r="AO36" s="721"/>
      <c r="AP36" s="721"/>
      <c r="AQ36" s="721"/>
      <c r="AR36" s="721"/>
      <c r="AS36" s="721"/>
      <c r="AT36" s="721"/>
      <c r="AU36" s="721"/>
      <c r="AV36" s="721"/>
      <c r="AW36" s="721"/>
      <c r="AX36" s="721"/>
      <c r="AY36" s="721"/>
      <c r="AZ36" s="773"/>
      <c r="BA36" s="773"/>
      <c r="BB36" s="773"/>
      <c r="BC36" s="773"/>
      <c r="BD36" s="773"/>
      <c r="BE36" s="727"/>
      <c r="BF36" s="727"/>
      <c r="BG36" s="727"/>
      <c r="BH36" s="727"/>
      <c r="BI36" s="728"/>
      <c r="BJ36" s="63"/>
      <c r="BK36" s="63"/>
      <c r="BL36" s="63"/>
      <c r="BM36" s="63"/>
      <c r="BN36" s="63"/>
      <c r="BO36" s="62"/>
      <c r="BP36" s="62"/>
      <c r="BQ36" s="59">
        <v>30</v>
      </c>
      <c r="BR36" s="87"/>
      <c r="BS36" s="729"/>
      <c r="BT36" s="730"/>
      <c r="BU36" s="730"/>
      <c r="BV36" s="730"/>
      <c r="BW36" s="730"/>
      <c r="BX36" s="730"/>
      <c r="BY36" s="730"/>
      <c r="BZ36" s="730"/>
      <c r="CA36" s="730"/>
      <c r="CB36" s="730"/>
      <c r="CC36" s="730"/>
      <c r="CD36" s="730"/>
      <c r="CE36" s="730"/>
      <c r="CF36" s="730"/>
      <c r="CG36" s="731"/>
      <c r="CH36" s="732"/>
      <c r="CI36" s="724"/>
      <c r="CJ36" s="724"/>
      <c r="CK36" s="724"/>
      <c r="CL36" s="733"/>
      <c r="CM36" s="732"/>
      <c r="CN36" s="724"/>
      <c r="CO36" s="724"/>
      <c r="CP36" s="724"/>
      <c r="CQ36" s="733"/>
      <c r="CR36" s="732"/>
      <c r="CS36" s="724"/>
      <c r="CT36" s="724"/>
      <c r="CU36" s="724"/>
      <c r="CV36" s="733"/>
      <c r="CW36" s="732"/>
      <c r="CX36" s="724"/>
      <c r="CY36" s="724"/>
      <c r="CZ36" s="724"/>
      <c r="DA36" s="733"/>
      <c r="DB36" s="732"/>
      <c r="DC36" s="724"/>
      <c r="DD36" s="724"/>
      <c r="DE36" s="724"/>
      <c r="DF36" s="733"/>
      <c r="DG36" s="732"/>
      <c r="DH36" s="724"/>
      <c r="DI36" s="724"/>
      <c r="DJ36" s="724"/>
      <c r="DK36" s="733"/>
      <c r="DL36" s="732"/>
      <c r="DM36" s="724"/>
      <c r="DN36" s="724"/>
      <c r="DO36" s="724"/>
      <c r="DP36" s="733"/>
      <c r="DQ36" s="732"/>
      <c r="DR36" s="724"/>
      <c r="DS36" s="724"/>
      <c r="DT36" s="724"/>
      <c r="DU36" s="733"/>
      <c r="DV36" s="729"/>
      <c r="DW36" s="730"/>
      <c r="DX36" s="730"/>
      <c r="DY36" s="730"/>
      <c r="DZ36" s="748"/>
      <c r="EA36" s="54"/>
    </row>
    <row r="37" spans="1:131" s="51" customFormat="1" ht="26.25" customHeight="1" x14ac:dyDescent="0.15">
      <c r="A37" s="61">
        <v>10</v>
      </c>
      <c r="B37" s="729"/>
      <c r="C37" s="730"/>
      <c r="D37" s="730"/>
      <c r="E37" s="730"/>
      <c r="F37" s="730"/>
      <c r="G37" s="730"/>
      <c r="H37" s="730"/>
      <c r="I37" s="730"/>
      <c r="J37" s="730"/>
      <c r="K37" s="730"/>
      <c r="L37" s="730"/>
      <c r="M37" s="730"/>
      <c r="N37" s="730"/>
      <c r="O37" s="730"/>
      <c r="P37" s="731"/>
      <c r="Q37" s="720"/>
      <c r="R37" s="721"/>
      <c r="S37" s="721"/>
      <c r="T37" s="721"/>
      <c r="U37" s="721"/>
      <c r="V37" s="721"/>
      <c r="W37" s="721"/>
      <c r="X37" s="721"/>
      <c r="Y37" s="721"/>
      <c r="Z37" s="721"/>
      <c r="AA37" s="721"/>
      <c r="AB37" s="721"/>
      <c r="AC37" s="721"/>
      <c r="AD37" s="721"/>
      <c r="AE37" s="722"/>
      <c r="AF37" s="723"/>
      <c r="AG37" s="724"/>
      <c r="AH37" s="724"/>
      <c r="AI37" s="724"/>
      <c r="AJ37" s="725"/>
      <c r="AK37" s="726"/>
      <c r="AL37" s="721"/>
      <c r="AM37" s="721"/>
      <c r="AN37" s="721"/>
      <c r="AO37" s="721"/>
      <c r="AP37" s="721"/>
      <c r="AQ37" s="721"/>
      <c r="AR37" s="721"/>
      <c r="AS37" s="721"/>
      <c r="AT37" s="721"/>
      <c r="AU37" s="721"/>
      <c r="AV37" s="721"/>
      <c r="AW37" s="721"/>
      <c r="AX37" s="721"/>
      <c r="AY37" s="721"/>
      <c r="AZ37" s="773"/>
      <c r="BA37" s="773"/>
      <c r="BB37" s="773"/>
      <c r="BC37" s="773"/>
      <c r="BD37" s="773"/>
      <c r="BE37" s="727"/>
      <c r="BF37" s="727"/>
      <c r="BG37" s="727"/>
      <c r="BH37" s="727"/>
      <c r="BI37" s="728"/>
      <c r="BJ37" s="63"/>
      <c r="BK37" s="63"/>
      <c r="BL37" s="63"/>
      <c r="BM37" s="63"/>
      <c r="BN37" s="63"/>
      <c r="BO37" s="62"/>
      <c r="BP37" s="62"/>
      <c r="BQ37" s="59">
        <v>31</v>
      </c>
      <c r="BR37" s="87"/>
      <c r="BS37" s="729"/>
      <c r="BT37" s="730"/>
      <c r="BU37" s="730"/>
      <c r="BV37" s="730"/>
      <c r="BW37" s="730"/>
      <c r="BX37" s="730"/>
      <c r="BY37" s="730"/>
      <c r="BZ37" s="730"/>
      <c r="CA37" s="730"/>
      <c r="CB37" s="730"/>
      <c r="CC37" s="730"/>
      <c r="CD37" s="730"/>
      <c r="CE37" s="730"/>
      <c r="CF37" s="730"/>
      <c r="CG37" s="731"/>
      <c r="CH37" s="732"/>
      <c r="CI37" s="724"/>
      <c r="CJ37" s="724"/>
      <c r="CK37" s="724"/>
      <c r="CL37" s="733"/>
      <c r="CM37" s="732"/>
      <c r="CN37" s="724"/>
      <c r="CO37" s="724"/>
      <c r="CP37" s="724"/>
      <c r="CQ37" s="733"/>
      <c r="CR37" s="732"/>
      <c r="CS37" s="724"/>
      <c r="CT37" s="724"/>
      <c r="CU37" s="724"/>
      <c r="CV37" s="733"/>
      <c r="CW37" s="732"/>
      <c r="CX37" s="724"/>
      <c r="CY37" s="724"/>
      <c r="CZ37" s="724"/>
      <c r="DA37" s="733"/>
      <c r="DB37" s="732"/>
      <c r="DC37" s="724"/>
      <c r="DD37" s="724"/>
      <c r="DE37" s="724"/>
      <c r="DF37" s="733"/>
      <c r="DG37" s="732"/>
      <c r="DH37" s="724"/>
      <c r="DI37" s="724"/>
      <c r="DJ37" s="724"/>
      <c r="DK37" s="733"/>
      <c r="DL37" s="732"/>
      <c r="DM37" s="724"/>
      <c r="DN37" s="724"/>
      <c r="DO37" s="724"/>
      <c r="DP37" s="733"/>
      <c r="DQ37" s="732"/>
      <c r="DR37" s="724"/>
      <c r="DS37" s="724"/>
      <c r="DT37" s="724"/>
      <c r="DU37" s="733"/>
      <c r="DV37" s="729"/>
      <c r="DW37" s="730"/>
      <c r="DX37" s="730"/>
      <c r="DY37" s="730"/>
      <c r="DZ37" s="748"/>
      <c r="EA37" s="54"/>
    </row>
    <row r="38" spans="1:131" s="51" customFormat="1" ht="26.25" customHeight="1" x14ac:dyDescent="0.15">
      <c r="A38" s="61">
        <v>11</v>
      </c>
      <c r="B38" s="729"/>
      <c r="C38" s="730"/>
      <c r="D38" s="730"/>
      <c r="E38" s="730"/>
      <c r="F38" s="730"/>
      <c r="G38" s="730"/>
      <c r="H38" s="730"/>
      <c r="I38" s="730"/>
      <c r="J38" s="730"/>
      <c r="K38" s="730"/>
      <c r="L38" s="730"/>
      <c r="M38" s="730"/>
      <c r="N38" s="730"/>
      <c r="O38" s="730"/>
      <c r="P38" s="731"/>
      <c r="Q38" s="720"/>
      <c r="R38" s="721"/>
      <c r="S38" s="721"/>
      <c r="T38" s="721"/>
      <c r="U38" s="721"/>
      <c r="V38" s="721"/>
      <c r="W38" s="721"/>
      <c r="X38" s="721"/>
      <c r="Y38" s="721"/>
      <c r="Z38" s="721"/>
      <c r="AA38" s="721"/>
      <c r="AB38" s="721"/>
      <c r="AC38" s="721"/>
      <c r="AD38" s="721"/>
      <c r="AE38" s="722"/>
      <c r="AF38" s="723"/>
      <c r="AG38" s="724"/>
      <c r="AH38" s="724"/>
      <c r="AI38" s="724"/>
      <c r="AJ38" s="725"/>
      <c r="AK38" s="726"/>
      <c r="AL38" s="721"/>
      <c r="AM38" s="721"/>
      <c r="AN38" s="721"/>
      <c r="AO38" s="721"/>
      <c r="AP38" s="721"/>
      <c r="AQ38" s="721"/>
      <c r="AR38" s="721"/>
      <c r="AS38" s="721"/>
      <c r="AT38" s="721"/>
      <c r="AU38" s="721"/>
      <c r="AV38" s="721"/>
      <c r="AW38" s="721"/>
      <c r="AX38" s="721"/>
      <c r="AY38" s="721"/>
      <c r="AZ38" s="773"/>
      <c r="BA38" s="773"/>
      <c r="BB38" s="773"/>
      <c r="BC38" s="773"/>
      <c r="BD38" s="773"/>
      <c r="BE38" s="727"/>
      <c r="BF38" s="727"/>
      <c r="BG38" s="727"/>
      <c r="BH38" s="727"/>
      <c r="BI38" s="728"/>
      <c r="BJ38" s="63"/>
      <c r="BK38" s="63"/>
      <c r="BL38" s="63"/>
      <c r="BM38" s="63"/>
      <c r="BN38" s="63"/>
      <c r="BO38" s="62"/>
      <c r="BP38" s="62"/>
      <c r="BQ38" s="59">
        <v>32</v>
      </c>
      <c r="BR38" s="87"/>
      <c r="BS38" s="729"/>
      <c r="BT38" s="730"/>
      <c r="BU38" s="730"/>
      <c r="BV38" s="730"/>
      <c r="BW38" s="730"/>
      <c r="BX38" s="730"/>
      <c r="BY38" s="730"/>
      <c r="BZ38" s="730"/>
      <c r="CA38" s="730"/>
      <c r="CB38" s="730"/>
      <c r="CC38" s="730"/>
      <c r="CD38" s="730"/>
      <c r="CE38" s="730"/>
      <c r="CF38" s="730"/>
      <c r="CG38" s="731"/>
      <c r="CH38" s="732"/>
      <c r="CI38" s="724"/>
      <c r="CJ38" s="724"/>
      <c r="CK38" s="724"/>
      <c r="CL38" s="733"/>
      <c r="CM38" s="732"/>
      <c r="CN38" s="724"/>
      <c r="CO38" s="724"/>
      <c r="CP38" s="724"/>
      <c r="CQ38" s="733"/>
      <c r="CR38" s="732"/>
      <c r="CS38" s="724"/>
      <c r="CT38" s="724"/>
      <c r="CU38" s="724"/>
      <c r="CV38" s="733"/>
      <c r="CW38" s="732"/>
      <c r="CX38" s="724"/>
      <c r="CY38" s="724"/>
      <c r="CZ38" s="724"/>
      <c r="DA38" s="733"/>
      <c r="DB38" s="732"/>
      <c r="DC38" s="724"/>
      <c r="DD38" s="724"/>
      <c r="DE38" s="724"/>
      <c r="DF38" s="733"/>
      <c r="DG38" s="732"/>
      <c r="DH38" s="724"/>
      <c r="DI38" s="724"/>
      <c r="DJ38" s="724"/>
      <c r="DK38" s="733"/>
      <c r="DL38" s="732"/>
      <c r="DM38" s="724"/>
      <c r="DN38" s="724"/>
      <c r="DO38" s="724"/>
      <c r="DP38" s="733"/>
      <c r="DQ38" s="732"/>
      <c r="DR38" s="724"/>
      <c r="DS38" s="724"/>
      <c r="DT38" s="724"/>
      <c r="DU38" s="733"/>
      <c r="DV38" s="729"/>
      <c r="DW38" s="730"/>
      <c r="DX38" s="730"/>
      <c r="DY38" s="730"/>
      <c r="DZ38" s="748"/>
      <c r="EA38" s="54"/>
    </row>
    <row r="39" spans="1:131" s="51" customFormat="1" ht="26.25" customHeight="1" x14ac:dyDescent="0.15">
      <c r="A39" s="61">
        <v>12</v>
      </c>
      <c r="B39" s="729"/>
      <c r="C39" s="730"/>
      <c r="D39" s="730"/>
      <c r="E39" s="730"/>
      <c r="F39" s="730"/>
      <c r="G39" s="730"/>
      <c r="H39" s="730"/>
      <c r="I39" s="730"/>
      <c r="J39" s="730"/>
      <c r="K39" s="730"/>
      <c r="L39" s="730"/>
      <c r="M39" s="730"/>
      <c r="N39" s="730"/>
      <c r="O39" s="730"/>
      <c r="P39" s="731"/>
      <c r="Q39" s="720"/>
      <c r="R39" s="721"/>
      <c r="S39" s="721"/>
      <c r="T39" s="721"/>
      <c r="U39" s="721"/>
      <c r="V39" s="721"/>
      <c r="W39" s="721"/>
      <c r="X39" s="721"/>
      <c r="Y39" s="721"/>
      <c r="Z39" s="721"/>
      <c r="AA39" s="721"/>
      <c r="AB39" s="721"/>
      <c r="AC39" s="721"/>
      <c r="AD39" s="721"/>
      <c r="AE39" s="722"/>
      <c r="AF39" s="723"/>
      <c r="AG39" s="724"/>
      <c r="AH39" s="724"/>
      <c r="AI39" s="724"/>
      <c r="AJ39" s="725"/>
      <c r="AK39" s="726"/>
      <c r="AL39" s="721"/>
      <c r="AM39" s="721"/>
      <c r="AN39" s="721"/>
      <c r="AO39" s="721"/>
      <c r="AP39" s="721"/>
      <c r="AQ39" s="721"/>
      <c r="AR39" s="721"/>
      <c r="AS39" s="721"/>
      <c r="AT39" s="721"/>
      <c r="AU39" s="721"/>
      <c r="AV39" s="721"/>
      <c r="AW39" s="721"/>
      <c r="AX39" s="721"/>
      <c r="AY39" s="721"/>
      <c r="AZ39" s="773"/>
      <c r="BA39" s="773"/>
      <c r="BB39" s="773"/>
      <c r="BC39" s="773"/>
      <c r="BD39" s="773"/>
      <c r="BE39" s="727"/>
      <c r="BF39" s="727"/>
      <c r="BG39" s="727"/>
      <c r="BH39" s="727"/>
      <c r="BI39" s="728"/>
      <c r="BJ39" s="63"/>
      <c r="BK39" s="63"/>
      <c r="BL39" s="63"/>
      <c r="BM39" s="63"/>
      <c r="BN39" s="63"/>
      <c r="BO39" s="62"/>
      <c r="BP39" s="62"/>
      <c r="BQ39" s="59">
        <v>33</v>
      </c>
      <c r="BR39" s="87"/>
      <c r="BS39" s="729"/>
      <c r="BT39" s="730"/>
      <c r="BU39" s="730"/>
      <c r="BV39" s="730"/>
      <c r="BW39" s="730"/>
      <c r="BX39" s="730"/>
      <c r="BY39" s="730"/>
      <c r="BZ39" s="730"/>
      <c r="CA39" s="730"/>
      <c r="CB39" s="730"/>
      <c r="CC39" s="730"/>
      <c r="CD39" s="730"/>
      <c r="CE39" s="730"/>
      <c r="CF39" s="730"/>
      <c r="CG39" s="731"/>
      <c r="CH39" s="732"/>
      <c r="CI39" s="724"/>
      <c r="CJ39" s="724"/>
      <c r="CK39" s="724"/>
      <c r="CL39" s="733"/>
      <c r="CM39" s="732"/>
      <c r="CN39" s="724"/>
      <c r="CO39" s="724"/>
      <c r="CP39" s="724"/>
      <c r="CQ39" s="733"/>
      <c r="CR39" s="732"/>
      <c r="CS39" s="724"/>
      <c r="CT39" s="724"/>
      <c r="CU39" s="724"/>
      <c r="CV39" s="733"/>
      <c r="CW39" s="732"/>
      <c r="CX39" s="724"/>
      <c r="CY39" s="724"/>
      <c r="CZ39" s="724"/>
      <c r="DA39" s="733"/>
      <c r="DB39" s="732"/>
      <c r="DC39" s="724"/>
      <c r="DD39" s="724"/>
      <c r="DE39" s="724"/>
      <c r="DF39" s="733"/>
      <c r="DG39" s="732"/>
      <c r="DH39" s="724"/>
      <c r="DI39" s="724"/>
      <c r="DJ39" s="724"/>
      <c r="DK39" s="733"/>
      <c r="DL39" s="732"/>
      <c r="DM39" s="724"/>
      <c r="DN39" s="724"/>
      <c r="DO39" s="724"/>
      <c r="DP39" s="733"/>
      <c r="DQ39" s="732"/>
      <c r="DR39" s="724"/>
      <c r="DS39" s="724"/>
      <c r="DT39" s="724"/>
      <c r="DU39" s="733"/>
      <c r="DV39" s="729"/>
      <c r="DW39" s="730"/>
      <c r="DX39" s="730"/>
      <c r="DY39" s="730"/>
      <c r="DZ39" s="748"/>
      <c r="EA39" s="54"/>
    </row>
    <row r="40" spans="1:131" s="51" customFormat="1" ht="26.25" customHeight="1" x14ac:dyDescent="0.15">
      <c r="A40" s="59">
        <v>13</v>
      </c>
      <c r="B40" s="729"/>
      <c r="C40" s="730"/>
      <c r="D40" s="730"/>
      <c r="E40" s="730"/>
      <c r="F40" s="730"/>
      <c r="G40" s="730"/>
      <c r="H40" s="730"/>
      <c r="I40" s="730"/>
      <c r="J40" s="730"/>
      <c r="K40" s="730"/>
      <c r="L40" s="730"/>
      <c r="M40" s="730"/>
      <c r="N40" s="730"/>
      <c r="O40" s="730"/>
      <c r="P40" s="731"/>
      <c r="Q40" s="720"/>
      <c r="R40" s="721"/>
      <c r="S40" s="721"/>
      <c r="T40" s="721"/>
      <c r="U40" s="721"/>
      <c r="V40" s="721"/>
      <c r="W40" s="721"/>
      <c r="X40" s="721"/>
      <c r="Y40" s="721"/>
      <c r="Z40" s="721"/>
      <c r="AA40" s="721"/>
      <c r="AB40" s="721"/>
      <c r="AC40" s="721"/>
      <c r="AD40" s="721"/>
      <c r="AE40" s="722"/>
      <c r="AF40" s="723"/>
      <c r="AG40" s="724"/>
      <c r="AH40" s="724"/>
      <c r="AI40" s="724"/>
      <c r="AJ40" s="725"/>
      <c r="AK40" s="726"/>
      <c r="AL40" s="721"/>
      <c r="AM40" s="721"/>
      <c r="AN40" s="721"/>
      <c r="AO40" s="721"/>
      <c r="AP40" s="721"/>
      <c r="AQ40" s="721"/>
      <c r="AR40" s="721"/>
      <c r="AS40" s="721"/>
      <c r="AT40" s="721"/>
      <c r="AU40" s="721"/>
      <c r="AV40" s="721"/>
      <c r="AW40" s="721"/>
      <c r="AX40" s="721"/>
      <c r="AY40" s="721"/>
      <c r="AZ40" s="773"/>
      <c r="BA40" s="773"/>
      <c r="BB40" s="773"/>
      <c r="BC40" s="773"/>
      <c r="BD40" s="773"/>
      <c r="BE40" s="727"/>
      <c r="BF40" s="727"/>
      <c r="BG40" s="727"/>
      <c r="BH40" s="727"/>
      <c r="BI40" s="728"/>
      <c r="BJ40" s="63"/>
      <c r="BK40" s="63"/>
      <c r="BL40" s="63"/>
      <c r="BM40" s="63"/>
      <c r="BN40" s="63"/>
      <c r="BO40" s="62"/>
      <c r="BP40" s="62"/>
      <c r="BQ40" s="59">
        <v>34</v>
      </c>
      <c r="BR40" s="87"/>
      <c r="BS40" s="729"/>
      <c r="BT40" s="730"/>
      <c r="BU40" s="730"/>
      <c r="BV40" s="730"/>
      <c r="BW40" s="730"/>
      <c r="BX40" s="730"/>
      <c r="BY40" s="730"/>
      <c r="BZ40" s="730"/>
      <c r="CA40" s="730"/>
      <c r="CB40" s="730"/>
      <c r="CC40" s="730"/>
      <c r="CD40" s="730"/>
      <c r="CE40" s="730"/>
      <c r="CF40" s="730"/>
      <c r="CG40" s="731"/>
      <c r="CH40" s="732"/>
      <c r="CI40" s="724"/>
      <c r="CJ40" s="724"/>
      <c r="CK40" s="724"/>
      <c r="CL40" s="733"/>
      <c r="CM40" s="732"/>
      <c r="CN40" s="724"/>
      <c r="CO40" s="724"/>
      <c r="CP40" s="724"/>
      <c r="CQ40" s="733"/>
      <c r="CR40" s="732"/>
      <c r="CS40" s="724"/>
      <c r="CT40" s="724"/>
      <c r="CU40" s="724"/>
      <c r="CV40" s="733"/>
      <c r="CW40" s="732"/>
      <c r="CX40" s="724"/>
      <c r="CY40" s="724"/>
      <c r="CZ40" s="724"/>
      <c r="DA40" s="733"/>
      <c r="DB40" s="732"/>
      <c r="DC40" s="724"/>
      <c r="DD40" s="724"/>
      <c r="DE40" s="724"/>
      <c r="DF40" s="733"/>
      <c r="DG40" s="732"/>
      <c r="DH40" s="724"/>
      <c r="DI40" s="724"/>
      <c r="DJ40" s="724"/>
      <c r="DK40" s="733"/>
      <c r="DL40" s="732"/>
      <c r="DM40" s="724"/>
      <c r="DN40" s="724"/>
      <c r="DO40" s="724"/>
      <c r="DP40" s="733"/>
      <c r="DQ40" s="732"/>
      <c r="DR40" s="724"/>
      <c r="DS40" s="724"/>
      <c r="DT40" s="724"/>
      <c r="DU40" s="733"/>
      <c r="DV40" s="729"/>
      <c r="DW40" s="730"/>
      <c r="DX40" s="730"/>
      <c r="DY40" s="730"/>
      <c r="DZ40" s="748"/>
      <c r="EA40" s="54"/>
    </row>
    <row r="41" spans="1:131" s="51" customFormat="1" ht="26.25" customHeight="1" x14ac:dyDescent="0.15">
      <c r="A41" s="59">
        <v>14</v>
      </c>
      <c r="B41" s="729"/>
      <c r="C41" s="730"/>
      <c r="D41" s="730"/>
      <c r="E41" s="730"/>
      <c r="F41" s="730"/>
      <c r="G41" s="730"/>
      <c r="H41" s="730"/>
      <c r="I41" s="730"/>
      <c r="J41" s="730"/>
      <c r="K41" s="730"/>
      <c r="L41" s="730"/>
      <c r="M41" s="730"/>
      <c r="N41" s="730"/>
      <c r="O41" s="730"/>
      <c r="P41" s="731"/>
      <c r="Q41" s="720"/>
      <c r="R41" s="721"/>
      <c r="S41" s="721"/>
      <c r="T41" s="721"/>
      <c r="U41" s="721"/>
      <c r="V41" s="721"/>
      <c r="W41" s="721"/>
      <c r="X41" s="721"/>
      <c r="Y41" s="721"/>
      <c r="Z41" s="721"/>
      <c r="AA41" s="721"/>
      <c r="AB41" s="721"/>
      <c r="AC41" s="721"/>
      <c r="AD41" s="721"/>
      <c r="AE41" s="722"/>
      <c r="AF41" s="723"/>
      <c r="AG41" s="724"/>
      <c r="AH41" s="724"/>
      <c r="AI41" s="724"/>
      <c r="AJ41" s="725"/>
      <c r="AK41" s="726"/>
      <c r="AL41" s="721"/>
      <c r="AM41" s="721"/>
      <c r="AN41" s="721"/>
      <c r="AO41" s="721"/>
      <c r="AP41" s="721"/>
      <c r="AQ41" s="721"/>
      <c r="AR41" s="721"/>
      <c r="AS41" s="721"/>
      <c r="AT41" s="721"/>
      <c r="AU41" s="721"/>
      <c r="AV41" s="721"/>
      <c r="AW41" s="721"/>
      <c r="AX41" s="721"/>
      <c r="AY41" s="721"/>
      <c r="AZ41" s="773"/>
      <c r="BA41" s="773"/>
      <c r="BB41" s="773"/>
      <c r="BC41" s="773"/>
      <c r="BD41" s="773"/>
      <c r="BE41" s="727"/>
      <c r="BF41" s="727"/>
      <c r="BG41" s="727"/>
      <c r="BH41" s="727"/>
      <c r="BI41" s="728"/>
      <c r="BJ41" s="63"/>
      <c r="BK41" s="63"/>
      <c r="BL41" s="63"/>
      <c r="BM41" s="63"/>
      <c r="BN41" s="63"/>
      <c r="BO41" s="62"/>
      <c r="BP41" s="62"/>
      <c r="BQ41" s="59">
        <v>35</v>
      </c>
      <c r="BR41" s="87"/>
      <c r="BS41" s="729"/>
      <c r="BT41" s="730"/>
      <c r="BU41" s="730"/>
      <c r="BV41" s="730"/>
      <c r="BW41" s="730"/>
      <c r="BX41" s="730"/>
      <c r="BY41" s="730"/>
      <c r="BZ41" s="730"/>
      <c r="CA41" s="730"/>
      <c r="CB41" s="730"/>
      <c r="CC41" s="730"/>
      <c r="CD41" s="730"/>
      <c r="CE41" s="730"/>
      <c r="CF41" s="730"/>
      <c r="CG41" s="731"/>
      <c r="CH41" s="732"/>
      <c r="CI41" s="724"/>
      <c r="CJ41" s="724"/>
      <c r="CK41" s="724"/>
      <c r="CL41" s="733"/>
      <c r="CM41" s="732"/>
      <c r="CN41" s="724"/>
      <c r="CO41" s="724"/>
      <c r="CP41" s="724"/>
      <c r="CQ41" s="733"/>
      <c r="CR41" s="732"/>
      <c r="CS41" s="724"/>
      <c r="CT41" s="724"/>
      <c r="CU41" s="724"/>
      <c r="CV41" s="733"/>
      <c r="CW41" s="732"/>
      <c r="CX41" s="724"/>
      <c r="CY41" s="724"/>
      <c r="CZ41" s="724"/>
      <c r="DA41" s="733"/>
      <c r="DB41" s="732"/>
      <c r="DC41" s="724"/>
      <c r="DD41" s="724"/>
      <c r="DE41" s="724"/>
      <c r="DF41" s="733"/>
      <c r="DG41" s="732"/>
      <c r="DH41" s="724"/>
      <c r="DI41" s="724"/>
      <c r="DJ41" s="724"/>
      <c r="DK41" s="733"/>
      <c r="DL41" s="732"/>
      <c r="DM41" s="724"/>
      <c r="DN41" s="724"/>
      <c r="DO41" s="724"/>
      <c r="DP41" s="733"/>
      <c r="DQ41" s="732"/>
      <c r="DR41" s="724"/>
      <c r="DS41" s="724"/>
      <c r="DT41" s="724"/>
      <c r="DU41" s="733"/>
      <c r="DV41" s="729"/>
      <c r="DW41" s="730"/>
      <c r="DX41" s="730"/>
      <c r="DY41" s="730"/>
      <c r="DZ41" s="748"/>
      <c r="EA41" s="54"/>
    </row>
    <row r="42" spans="1:131" s="51" customFormat="1" ht="26.25" customHeight="1" x14ac:dyDescent="0.15">
      <c r="A42" s="59">
        <v>15</v>
      </c>
      <c r="B42" s="729"/>
      <c r="C42" s="730"/>
      <c r="D42" s="730"/>
      <c r="E42" s="730"/>
      <c r="F42" s="730"/>
      <c r="G42" s="730"/>
      <c r="H42" s="730"/>
      <c r="I42" s="730"/>
      <c r="J42" s="730"/>
      <c r="K42" s="730"/>
      <c r="L42" s="730"/>
      <c r="M42" s="730"/>
      <c r="N42" s="730"/>
      <c r="O42" s="730"/>
      <c r="P42" s="731"/>
      <c r="Q42" s="720"/>
      <c r="R42" s="721"/>
      <c r="S42" s="721"/>
      <c r="T42" s="721"/>
      <c r="U42" s="721"/>
      <c r="V42" s="721"/>
      <c r="W42" s="721"/>
      <c r="X42" s="721"/>
      <c r="Y42" s="721"/>
      <c r="Z42" s="721"/>
      <c r="AA42" s="721"/>
      <c r="AB42" s="721"/>
      <c r="AC42" s="721"/>
      <c r="AD42" s="721"/>
      <c r="AE42" s="722"/>
      <c r="AF42" s="723"/>
      <c r="AG42" s="724"/>
      <c r="AH42" s="724"/>
      <c r="AI42" s="724"/>
      <c r="AJ42" s="725"/>
      <c r="AK42" s="726"/>
      <c r="AL42" s="721"/>
      <c r="AM42" s="721"/>
      <c r="AN42" s="721"/>
      <c r="AO42" s="721"/>
      <c r="AP42" s="721"/>
      <c r="AQ42" s="721"/>
      <c r="AR42" s="721"/>
      <c r="AS42" s="721"/>
      <c r="AT42" s="721"/>
      <c r="AU42" s="721"/>
      <c r="AV42" s="721"/>
      <c r="AW42" s="721"/>
      <c r="AX42" s="721"/>
      <c r="AY42" s="721"/>
      <c r="AZ42" s="773"/>
      <c r="BA42" s="773"/>
      <c r="BB42" s="773"/>
      <c r="BC42" s="773"/>
      <c r="BD42" s="773"/>
      <c r="BE42" s="727"/>
      <c r="BF42" s="727"/>
      <c r="BG42" s="727"/>
      <c r="BH42" s="727"/>
      <c r="BI42" s="728"/>
      <c r="BJ42" s="63"/>
      <c r="BK42" s="63"/>
      <c r="BL42" s="63"/>
      <c r="BM42" s="63"/>
      <c r="BN42" s="63"/>
      <c r="BO42" s="62"/>
      <c r="BP42" s="62"/>
      <c r="BQ42" s="59">
        <v>36</v>
      </c>
      <c r="BR42" s="87"/>
      <c r="BS42" s="729"/>
      <c r="BT42" s="730"/>
      <c r="BU42" s="730"/>
      <c r="BV42" s="730"/>
      <c r="BW42" s="730"/>
      <c r="BX42" s="730"/>
      <c r="BY42" s="730"/>
      <c r="BZ42" s="730"/>
      <c r="CA42" s="730"/>
      <c r="CB42" s="730"/>
      <c r="CC42" s="730"/>
      <c r="CD42" s="730"/>
      <c r="CE42" s="730"/>
      <c r="CF42" s="730"/>
      <c r="CG42" s="731"/>
      <c r="CH42" s="732"/>
      <c r="CI42" s="724"/>
      <c r="CJ42" s="724"/>
      <c r="CK42" s="724"/>
      <c r="CL42" s="733"/>
      <c r="CM42" s="732"/>
      <c r="CN42" s="724"/>
      <c r="CO42" s="724"/>
      <c r="CP42" s="724"/>
      <c r="CQ42" s="733"/>
      <c r="CR42" s="732"/>
      <c r="CS42" s="724"/>
      <c r="CT42" s="724"/>
      <c r="CU42" s="724"/>
      <c r="CV42" s="733"/>
      <c r="CW42" s="732"/>
      <c r="CX42" s="724"/>
      <c r="CY42" s="724"/>
      <c r="CZ42" s="724"/>
      <c r="DA42" s="733"/>
      <c r="DB42" s="732"/>
      <c r="DC42" s="724"/>
      <c r="DD42" s="724"/>
      <c r="DE42" s="724"/>
      <c r="DF42" s="733"/>
      <c r="DG42" s="732"/>
      <c r="DH42" s="724"/>
      <c r="DI42" s="724"/>
      <c r="DJ42" s="724"/>
      <c r="DK42" s="733"/>
      <c r="DL42" s="732"/>
      <c r="DM42" s="724"/>
      <c r="DN42" s="724"/>
      <c r="DO42" s="724"/>
      <c r="DP42" s="733"/>
      <c r="DQ42" s="732"/>
      <c r="DR42" s="724"/>
      <c r="DS42" s="724"/>
      <c r="DT42" s="724"/>
      <c r="DU42" s="733"/>
      <c r="DV42" s="729"/>
      <c r="DW42" s="730"/>
      <c r="DX42" s="730"/>
      <c r="DY42" s="730"/>
      <c r="DZ42" s="748"/>
      <c r="EA42" s="54"/>
    </row>
    <row r="43" spans="1:131" s="51" customFormat="1" ht="26.25" customHeight="1" x14ac:dyDescent="0.15">
      <c r="A43" s="59">
        <v>16</v>
      </c>
      <c r="B43" s="729"/>
      <c r="C43" s="730"/>
      <c r="D43" s="730"/>
      <c r="E43" s="730"/>
      <c r="F43" s="730"/>
      <c r="G43" s="730"/>
      <c r="H43" s="730"/>
      <c r="I43" s="730"/>
      <c r="J43" s="730"/>
      <c r="K43" s="730"/>
      <c r="L43" s="730"/>
      <c r="M43" s="730"/>
      <c r="N43" s="730"/>
      <c r="O43" s="730"/>
      <c r="P43" s="731"/>
      <c r="Q43" s="720"/>
      <c r="R43" s="721"/>
      <c r="S43" s="721"/>
      <c r="T43" s="721"/>
      <c r="U43" s="721"/>
      <c r="V43" s="721"/>
      <c r="W43" s="721"/>
      <c r="X43" s="721"/>
      <c r="Y43" s="721"/>
      <c r="Z43" s="721"/>
      <c r="AA43" s="721"/>
      <c r="AB43" s="721"/>
      <c r="AC43" s="721"/>
      <c r="AD43" s="721"/>
      <c r="AE43" s="722"/>
      <c r="AF43" s="723"/>
      <c r="AG43" s="724"/>
      <c r="AH43" s="724"/>
      <c r="AI43" s="724"/>
      <c r="AJ43" s="725"/>
      <c r="AK43" s="726"/>
      <c r="AL43" s="721"/>
      <c r="AM43" s="721"/>
      <c r="AN43" s="721"/>
      <c r="AO43" s="721"/>
      <c r="AP43" s="721"/>
      <c r="AQ43" s="721"/>
      <c r="AR43" s="721"/>
      <c r="AS43" s="721"/>
      <c r="AT43" s="721"/>
      <c r="AU43" s="721"/>
      <c r="AV43" s="721"/>
      <c r="AW43" s="721"/>
      <c r="AX43" s="721"/>
      <c r="AY43" s="721"/>
      <c r="AZ43" s="773"/>
      <c r="BA43" s="773"/>
      <c r="BB43" s="773"/>
      <c r="BC43" s="773"/>
      <c r="BD43" s="773"/>
      <c r="BE43" s="727"/>
      <c r="BF43" s="727"/>
      <c r="BG43" s="727"/>
      <c r="BH43" s="727"/>
      <c r="BI43" s="728"/>
      <c r="BJ43" s="63"/>
      <c r="BK43" s="63"/>
      <c r="BL43" s="63"/>
      <c r="BM43" s="63"/>
      <c r="BN43" s="63"/>
      <c r="BO43" s="62"/>
      <c r="BP43" s="62"/>
      <c r="BQ43" s="59">
        <v>37</v>
      </c>
      <c r="BR43" s="87"/>
      <c r="BS43" s="729"/>
      <c r="BT43" s="730"/>
      <c r="BU43" s="730"/>
      <c r="BV43" s="730"/>
      <c r="BW43" s="730"/>
      <c r="BX43" s="730"/>
      <c r="BY43" s="730"/>
      <c r="BZ43" s="730"/>
      <c r="CA43" s="730"/>
      <c r="CB43" s="730"/>
      <c r="CC43" s="730"/>
      <c r="CD43" s="730"/>
      <c r="CE43" s="730"/>
      <c r="CF43" s="730"/>
      <c r="CG43" s="731"/>
      <c r="CH43" s="732"/>
      <c r="CI43" s="724"/>
      <c r="CJ43" s="724"/>
      <c r="CK43" s="724"/>
      <c r="CL43" s="733"/>
      <c r="CM43" s="732"/>
      <c r="CN43" s="724"/>
      <c r="CO43" s="724"/>
      <c r="CP43" s="724"/>
      <c r="CQ43" s="733"/>
      <c r="CR43" s="732"/>
      <c r="CS43" s="724"/>
      <c r="CT43" s="724"/>
      <c r="CU43" s="724"/>
      <c r="CV43" s="733"/>
      <c r="CW43" s="732"/>
      <c r="CX43" s="724"/>
      <c r="CY43" s="724"/>
      <c r="CZ43" s="724"/>
      <c r="DA43" s="733"/>
      <c r="DB43" s="732"/>
      <c r="DC43" s="724"/>
      <c r="DD43" s="724"/>
      <c r="DE43" s="724"/>
      <c r="DF43" s="733"/>
      <c r="DG43" s="732"/>
      <c r="DH43" s="724"/>
      <c r="DI43" s="724"/>
      <c r="DJ43" s="724"/>
      <c r="DK43" s="733"/>
      <c r="DL43" s="732"/>
      <c r="DM43" s="724"/>
      <c r="DN43" s="724"/>
      <c r="DO43" s="724"/>
      <c r="DP43" s="733"/>
      <c r="DQ43" s="732"/>
      <c r="DR43" s="724"/>
      <c r="DS43" s="724"/>
      <c r="DT43" s="724"/>
      <c r="DU43" s="733"/>
      <c r="DV43" s="729"/>
      <c r="DW43" s="730"/>
      <c r="DX43" s="730"/>
      <c r="DY43" s="730"/>
      <c r="DZ43" s="748"/>
      <c r="EA43" s="54"/>
    </row>
    <row r="44" spans="1:131" s="51" customFormat="1" ht="26.25" customHeight="1" x14ac:dyDescent="0.15">
      <c r="A44" s="59">
        <v>17</v>
      </c>
      <c r="B44" s="729"/>
      <c r="C44" s="730"/>
      <c r="D44" s="730"/>
      <c r="E44" s="730"/>
      <c r="F44" s="730"/>
      <c r="G44" s="730"/>
      <c r="H44" s="730"/>
      <c r="I44" s="730"/>
      <c r="J44" s="730"/>
      <c r="K44" s="730"/>
      <c r="L44" s="730"/>
      <c r="M44" s="730"/>
      <c r="N44" s="730"/>
      <c r="O44" s="730"/>
      <c r="P44" s="731"/>
      <c r="Q44" s="720"/>
      <c r="R44" s="721"/>
      <c r="S44" s="721"/>
      <c r="T44" s="721"/>
      <c r="U44" s="721"/>
      <c r="V44" s="721"/>
      <c r="W44" s="721"/>
      <c r="X44" s="721"/>
      <c r="Y44" s="721"/>
      <c r="Z44" s="721"/>
      <c r="AA44" s="721"/>
      <c r="AB44" s="721"/>
      <c r="AC44" s="721"/>
      <c r="AD44" s="721"/>
      <c r="AE44" s="722"/>
      <c r="AF44" s="723"/>
      <c r="AG44" s="724"/>
      <c r="AH44" s="724"/>
      <c r="AI44" s="724"/>
      <c r="AJ44" s="725"/>
      <c r="AK44" s="726"/>
      <c r="AL44" s="721"/>
      <c r="AM44" s="721"/>
      <c r="AN44" s="721"/>
      <c r="AO44" s="721"/>
      <c r="AP44" s="721"/>
      <c r="AQ44" s="721"/>
      <c r="AR44" s="721"/>
      <c r="AS44" s="721"/>
      <c r="AT44" s="721"/>
      <c r="AU44" s="721"/>
      <c r="AV44" s="721"/>
      <c r="AW44" s="721"/>
      <c r="AX44" s="721"/>
      <c r="AY44" s="721"/>
      <c r="AZ44" s="773"/>
      <c r="BA44" s="773"/>
      <c r="BB44" s="773"/>
      <c r="BC44" s="773"/>
      <c r="BD44" s="773"/>
      <c r="BE44" s="727"/>
      <c r="BF44" s="727"/>
      <c r="BG44" s="727"/>
      <c r="BH44" s="727"/>
      <c r="BI44" s="728"/>
      <c r="BJ44" s="63"/>
      <c r="BK44" s="63"/>
      <c r="BL44" s="63"/>
      <c r="BM44" s="63"/>
      <c r="BN44" s="63"/>
      <c r="BO44" s="62"/>
      <c r="BP44" s="62"/>
      <c r="BQ44" s="59">
        <v>38</v>
      </c>
      <c r="BR44" s="87"/>
      <c r="BS44" s="729"/>
      <c r="BT44" s="730"/>
      <c r="BU44" s="730"/>
      <c r="BV44" s="730"/>
      <c r="BW44" s="730"/>
      <c r="BX44" s="730"/>
      <c r="BY44" s="730"/>
      <c r="BZ44" s="730"/>
      <c r="CA44" s="730"/>
      <c r="CB44" s="730"/>
      <c r="CC44" s="730"/>
      <c r="CD44" s="730"/>
      <c r="CE44" s="730"/>
      <c r="CF44" s="730"/>
      <c r="CG44" s="731"/>
      <c r="CH44" s="732"/>
      <c r="CI44" s="724"/>
      <c r="CJ44" s="724"/>
      <c r="CK44" s="724"/>
      <c r="CL44" s="733"/>
      <c r="CM44" s="732"/>
      <c r="CN44" s="724"/>
      <c r="CO44" s="724"/>
      <c r="CP44" s="724"/>
      <c r="CQ44" s="733"/>
      <c r="CR44" s="732"/>
      <c r="CS44" s="724"/>
      <c r="CT44" s="724"/>
      <c r="CU44" s="724"/>
      <c r="CV44" s="733"/>
      <c r="CW44" s="732"/>
      <c r="CX44" s="724"/>
      <c r="CY44" s="724"/>
      <c r="CZ44" s="724"/>
      <c r="DA44" s="733"/>
      <c r="DB44" s="732"/>
      <c r="DC44" s="724"/>
      <c r="DD44" s="724"/>
      <c r="DE44" s="724"/>
      <c r="DF44" s="733"/>
      <c r="DG44" s="732"/>
      <c r="DH44" s="724"/>
      <c r="DI44" s="724"/>
      <c r="DJ44" s="724"/>
      <c r="DK44" s="733"/>
      <c r="DL44" s="732"/>
      <c r="DM44" s="724"/>
      <c r="DN44" s="724"/>
      <c r="DO44" s="724"/>
      <c r="DP44" s="733"/>
      <c r="DQ44" s="732"/>
      <c r="DR44" s="724"/>
      <c r="DS44" s="724"/>
      <c r="DT44" s="724"/>
      <c r="DU44" s="733"/>
      <c r="DV44" s="729"/>
      <c r="DW44" s="730"/>
      <c r="DX44" s="730"/>
      <c r="DY44" s="730"/>
      <c r="DZ44" s="748"/>
      <c r="EA44" s="54"/>
    </row>
    <row r="45" spans="1:131" s="51" customFormat="1" ht="26.25" customHeight="1" x14ac:dyDescent="0.15">
      <c r="A45" s="59">
        <v>18</v>
      </c>
      <c r="B45" s="729"/>
      <c r="C45" s="730"/>
      <c r="D45" s="730"/>
      <c r="E45" s="730"/>
      <c r="F45" s="730"/>
      <c r="G45" s="730"/>
      <c r="H45" s="730"/>
      <c r="I45" s="730"/>
      <c r="J45" s="730"/>
      <c r="K45" s="730"/>
      <c r="L45" s="730"/>
      <c r="M45" s="730"/>
      <c r="N45" s="730"/>
      <c r="O45" s="730"/>
      <c r="P45" s="731"/>
      <c r="Q45" s="720"/>
      <c r="R45" s="721"/>
      <c r="S45" s="721"/>
      <c r="T45" s="721"/>
      <c r="U45" s="721"/>
      <c r="V45" s="721"/>
      <c r="W45" s="721"/>
      <c r="X45" s="721"/>
      <c r="Y45" s="721"/>
      <c r="Z45" s="721"/>
      <c r="AA45" s="721"/>
      <c r="AB45" s="721"/>
      <c r="AC45" s="721"/>
      <c r="AD45" s="721"/>
      <c r="AE45" s="722"/>
      <c r="AF45" s="723"/>
      <c r="AG45" s="724"/>
      <c r="AH45" s="724"/>
      <c r="AI45" s="724"/>
      <c r="AJ45" s="725"/>
      <c r="AK45" s="726"/>
      <c r="AL45" s="721"/>
      <c r="AM45" s="721"/>
      <c r="AN45" s="721"/>
      <c r="AO45" s="721"/>
      <c r="AP45" s="721"/>
      <c r="AQ45" s="721"/>
      <c r="AR45" s="721"/>
      <c r="AS45" s="721"/>
      <c r="AT45" s="721"/>
      <c r="AU45" s="721"/>
      <c r="AV45" s="721"/>
      <c r="AW45" s="721"/>
      <c r="AX45" s="721"/>
      <c r="AY45" s="721"/>
      <c r="AZ45" s="773"/>
      <c r="BA45" s="773"/>
      <c r="BB45" s="773"/>
      <c r="BC45" s="773"/>
      <c r="BD45" s="773"/>
      <c r="BE45" s="727"/>
      <c r="BF45" s="727"/>
      <c r="BG45" s="727"/>
      <c r="BH45" s="727"/>
      <c r="BI45" s="728"/>
      <c r="BJ45" s="63"/>
      <c r="BK45" s="63"/>
      <c r="BL45" s="63"/>
      <c r="BM45" s="63"/>
      <c r="BN45" s="63"/>
      <c r="BO45" s="62"/>
      <c r="BP45" s="62"/>
      <c r="BQ45" s="59">
        <v>39</v>
      </c>
      <c r="BR45" s="87"/>
      <c r="BS45" s="729"/>
      <c r="BT45" s="730"/>
      <c r="BU45" s="730"/>
      <c r="BV45" s="730"/>
      <c r="BW45" s="730"/>
      <c r="BX45" s="730"/>
      <c r="BY45" s="730"/>
      <c r="BZ45" s="730"/>
      <c r="CA45" s="730"/>
      <c r="CB45" s="730"/>
      <c r="CC45" s="730"/>
      <c r="CD45" s="730"/>
      <c r="CE45" s="730"/>
      <c r="CF45" s="730"/>
      <c r="CG45" s="731"/>
      <c r="CH45" s="732"/>
      <c r="CI45" s="724"/>
      <c r="CJ45" s="724"/>
      <c r="CK45" s="724"/>
      <c r="CL45" s="733"/>
      <c r="CM45" s="732"/>
      <c r="CN45" s="724"/>
      <c r="CO45" s="724"/>
      <c r="CP45" s="724"/>
      <c r="CQ45" s="733"/>
      <c r="CR45" s="732"/>
      <c r="CS45" s="724"/>
      <c r="CT45" s="724"/>
      <c r="CU45" s="724"/>
      <c r="CV45" s="733"/>
      <c r="CW45" s="732"/>
      <c r="CX45" s="724"/>
      <c r="CY45" s="724"/>
      <c r="CZ45" s="724"/>
      <c r="DA45" s="733"/>
      <c r="DB45" s="732"/>
      <c r="DC45" s="724"/>
      <c r="DD45" s="724"/>
      <c r="DE45" s="724"/>
      <c r="DF45" s="733"/>
      <c r="DG45" s="732"/>
      <c r="DH45" s="724"/>
      <c r="DI45" s="724"/>
      <c r="DJ45" s="724"/>
      <c r="DK45" s="733"/>
      <c r="DL45" s="732"/>
      <c r="DM45" s="724"/>
      <c r="DN45" s="724"/>
      <c r="DO45" s="724"/>
      <c r="DP45" s="733"/>
      <c r="DQ45" s="732"/>
      <c r="DR45" s="724"/>
      <c r="DS45" s="724"/>
      <c r="DT45" s="724"/>
      <c r="DU45" s="733"/>
      <c r="DV45" s="729"/>
      <c r="DW45" s="730"/>
      <c r="DX45" s="730"/>
      <c r="DY45" s="730"/>
      <c r="DZ45" s="748"/>
      <c r="EA45" s="54"/>
    </row>
    <row r="46" spans="1:131" s="51" customFormat="1" ht="26.25" customHeight="1" x14ac:dyDescent="0.15">
      <c r="A46" s="59">
        <v>19</v>
      </c>
      <c r="B46" s="729"/>
      <c r="C46" s="730"/>
      <c r="D46" s="730"/>
      <c r="E46" s="730"/>
      <c r="F46" s="730"/>
      <c r="G46" s="730"/>
      <c r="H46" s="730"/>
      <c r="I46" s="730"/>
      <c r="J46" s="730"/>
      <c r="K46" s="730"/>
      <c r="L46" s="730"/>
      <c r="M46" s="730"/>
      <c r="N46" s="730"/>
      <c r="O46" s="730"/>
      <c r="P46" s="731"/>
      <c r="Q46" s="720"/>
      <c r="R46" s="721"/>
      <c r="S46" s="721"/>
      <c r="T46" s="721"/>
      <c r="U46" s="721"/>
      <c r="V46" s="721"/>
      <c r="W46" s="721"/>
      <c r="X46" s="721"/>
      <c r="Y46" s="721"/>
      <c r="Z46" s="721"/>
      <c r="AA46" s="721"/>
      <c r="AB46" s="721"/>
      <c r="AC46" s="721"/>
      <c r="AD46" s="721"/>
      <c r="AE46" s="722"/>
      <c r="AF46" s="723"/>
      <c r="AG46" s="724"/>
      <c r="AH46" s="724"/>
      <c r="AI46" s="724"/>
      <c r="AJ46" s="725"/>
      <c r="AK46" s="726"/>
      <c r="AL46" s="721"/>
      <c r="AM46" s="721"/>
      <c r="AN46" s="721"/>
      <c r="AO46" s="721"/>
      <c r="AP46" s="721"/>
      <c r="AQ46" s="721"/>
      <c r="AR46" s="721"/>
      <c r="AS46" s="721"/>
      <c r="AT46" s="721"/>
      <c r="AU46" s="721"/>
      <c r="AV46" s="721"/>
      <c r="AW46" s="721"/>
      <c r="AX46" s="721"/>
      <c r="AY46" s="721"/>
      <c r="AZ46" s="773"/>
      <c r="BA46" s="773"/>
      <c r="BB46" s="773"/>
      <c r="BC46" s="773"/>
      <c r="BD46" s="773"/>
      <c r="BE46" s="727"/>
      <c r="BF46" s="727"/>
      <c r="BG46" s="727"/>
      <c r="BH46" s="727"/>
      <c r="BI46" s="728"/>
      <c r="BJ46" s="63"/>
      <c r="BK46" s="63"/>
      <c r="BL46" s="63"/>
      <c r="BM46" s="63"/>
      <c r="BN46" s="63"/>
      <c r="BO46" s="62"/>
      <c r="BP46" s="62"/>
      <c r="BQ46" s="59">
        <v>40</v>
      </c>
      <c r="BR46" s="87"/>
      <c r="BS46" s="729"/>
      <c r="BT46" s="730"/>
      <c r="BU46" s="730"/>
      <c r="BV46" s="730"/>
      <c r="BW46" s="730"/>
      <c r="BX46" s="730"/>
      <c r="BY46" s="730"/>
      <c r="BZ46" s="730"/>
      <c r="CA46" s="730"/>
      <c r="CB46" s="730"/>
      <c r="CC46" s="730"/>
      <c r="CD46" s="730"/>
      <c r="CE46" s="730"/>
      <c r="CF46" s="730"/>
      <c r="CG46" s="731"/>
      <c r="CH46" s="732"/>
      <c r="CI46" s="724"/>
      <c r="CJ46" s="724"/>
      <c r="CK46" s="724"/>
      <c r="CL46" s="733"/>
      <c r="CM46" s="732"/>
      <c r="CN46" s="724"/>
      <c r="CO46" s="724"/>
      <c r="CP46" s="724"/>
      <c r="CQ46" s="733"/>
      <c r="CR46" s="732"/>
      <c r="CS46" s="724"/>
      <c r="CT46" s="724"/>
      <c r="CU46" s="724"/>
      <c r="CV46" s="733"/>
      <c r="CW46" s="732"/>
      <c r="CX46" s="724"/>
      <c r="CY46" s="724"/>
      <c r="CZ46" s="724"/>
      <c r="DA46" s="733"/>
      <c r="DB46" s="732"/>
      <c r="DC46" s="724"/>
      <c r="DD46" s="724"/>
      <c r="DE46" s="724"/>
      <c r="DF46" s="733"/>
      <c r="DG46" s="732"/>
      <c r="DH46" s="724"/>
      <c r="DI46" s="724"/>
      <c r="DJ46" s="724"/>
      <c r="DK46" s="733"/>
      <c r="DL46" s="732"/>
      <c r="DM46" s="724"/>
      <c r="DN46" s="724"/>
      <c r="DO46" s="724"/>
      <c r="DP46" s="733"/>
      <c r="DQ46" s="732"/>
      <c r="DR46" s="724"/>
      <c r="DS46" s="724"/>
      <c r="DT46" s="724"/>
      <c r="DU46" s="733"/>
      <c r="DV46" s="729"/>
      <c r="DW46" s="730"/>
      <c r="DX46" s="730"/>
      <c r="DY46" s="730"/>
      <c r="DZ46" s="748"/>
      <c r="EA46" s="54"/>
    </row>
    <row r="47" spans="1:131" s="51" customFormat="1" ht="26.25" customHeight="1" x14ac:dyDescent="0.15">
      <c r="A47" s="59">
        <v>20</v>
      </c>
      <c r="B47" s="729"/>
      <c r="C47" s="730"/>
      <c r="D47" s="730"/>
      <c r="E47" s="730"/>
      <c r="F47" s="730"/>
      <c r="G47" s="730"/>
      <c r="H47" s="730"/>
      <c r="I47" s="730"/>
      <c r="J47" s="730"/>
      <c r="K47" s="730"/>
      <c r="L47" s="730"/>
      <c r="M47" s="730"/>
      <c r="N47" s="730"/>
      <c r="O47" s="730"/>
      <c r="P47" s="731"/>
      <c r="Q47" s="720"/>
      <c r="R47" s="721"/>
      <c r="S47" s="721"/>
      <c r="T47" s="721"/>
      <c r="U47" s="721"/>
      <c r="V47" s="721"/>
      <c r="W47" s="721"/>
      <c r="X47" s="721"/>
      <c r="Y47" s="721"/>
      <c r="Z47" s="721"/>
      <c r="AA47" s="721"/>
      <c r="AB47" s="721"/>
      <c r="AC47" s="721"/>
      <c r="AD47" s="721"/>
      <c r="AE47" s="722"/>
      <c r="AF47" s="723"/>
      <c r="AG47" s="724"/>
      <c r="AH47" s="724"/>
      <c r="AI47" s="724"/>
      <c r="AJ47" s="725"/>
      <c r="AK47" s="726"/>
      <c r="AL47" s="721"/>
      <c r="AM47" s="721"/>
      <c r="AN47" s="721"/>
      <c r="AO47" s="721"/>
      <c r="AP47" s="721"/>
      <c r="AQ47" s="721"/>
      <c r="AR47" s="721"/>
      <c r="AS47" s="721"/>
      <c r="AT47" s="721"/>
      <c r="AU47" s="721"/>
      <c r="AV47" s="721"/>
      <c r="AW47" s="721"/>
      <c r="AX47" s="721"/>
      <c r="AY47" s="721"/>
      <c r="AZ47" s="773"/>
      <c r="BA47" s="773"/>
      <c r="BB47" s="773"/>
      <c r="BC47" s="773"/>
      <c r="BD47" s="773"/>
      <c r="BE47" s="727"/>
      <c r="BF47" s="727"/>
      <c r="BG47" s="727"/>
      <c r="BH47" s="727"/>
      <c r="BI47" s="728"/>
      <c r="BJ47" s="63"/>
      <c r="BK47" s="63"/>
      <c r="BL47" s="63"/>
      <c r="BM47" s="63"/>
      <c r="BN47" s="63"/>
      <c r="BO47" s="62"/>
      <c r="BP47" s="62"/>
      <c r="BQ47" s="59">
        <v>41</v>
      </c>
      <c r="BR47" s="87"/>
      <c r="BS47" s="729"/>
      <c r="BT47" s="730"/>
      <c r="BU47" s="730"/>
      <c r="BV47" s="730"/>
      <c r="BW47" s="730"/>
      <c r="BX47" s="730"/>
      <c r="BY47" s="730"/>
      <c r="BZ47" s="730"/>
      <c r="CA47" s="730"/>
      <c r="CB47" s="730"/>
      <c r="CC47" s="730"/>
      <c r="CD47" s="730"/>
      <c r="CE47" s="730"/>
      <c r="CF47" s="730"/>
      <c r="CG47" s="731"/>
      <c r="CH47" s="732"/>
      <c r="CI47" s="724"/>
      <c r="CJ47" s="724"/>
      <c r="CK47" s="724"/>
      <c r="CL47" s="733"/>
      <c r="CM47" s="732"/>
      <c r="CN47" s="724"/>
      <c r="CO47" s="724"/>
      <c r="CP47" s="724"/>
      <c r="CQ47" s="733"/>
      <c r="CR47" s="732"/>
      <c r="CS47" s="724"/>
      <c r="CT47" s="724"/>
      <c r="CU47" s="724"/>
      <c r="CV47" s="733"/>
      <c r="CW47" s="732"/>
      <c r="CX47" s="724"/>
      <c r="CY47" s="724"/>
      <c r="CZ47" s="724"/>
      <c r="DA47" s="733"/>
      <c r="DB47" s="732"/>
      <c r="DC47" s="724"/>
      <c r="DD47" s="724"/>
      <c r="DE47" s="724"/>
      <c r="DF47" s="733"/>
      <c r="DG47" s="732"/>
      <c r="DH47" s="724"/>
      <c r="DI47" s="724"/>
      <c r="DJ47" s="724"/>
      <c r="DK47" s="733"/>
      <c r="DL47" s="732"/>
      <c r="DM47" s="724"/>
      <c r="DN47" s="724"/>
      <c r="DO47" s="724"/>
      <c r="DP47" s="733"/>
      <c r="DQ47" s="732"/>
      <c r="DR47" s="724"/>
      <c r="DS47" s="724"/>
      <c r="DT47" s="724"/>
      <c r="DU47" s="733"/>
      <c r="DV47" s="729"/>
      <c r="DW47" s="730"/>
      <c r="DX47" s="730"/>
      <c r="DY47" s="730"/>
      <c r="DZ47" s="748"/>
      <c r="EA47" s="54"/>
    </row>
    <row r="48" spans="1:131" s="51" customFormat="1" ht="26.25" customHeight="1" x14ac:dyDescent="0.15">
      <c r="A48" s="59">
        <v>21</v>
      </c>
      <c r="B48" s="729"/>
      <c r="C48" s="730"/>
      <c r="D48" s="730"/>
      <c r="E48" s="730"/>
      <c r="F48" s="730"/>
      <c r="G48" s="730"/>
      <c r="H48" s="730"/>
      <c r="I48" s="730"/>
      <c r="J48" s="730"/>
      <c r="K48" s="730"/>
      <c r="L48" s="730"/>
      <c r="M48" s="730"/>
      <c r="N48" s="730"/>
      <c r="O48" s="730"/>
      <c r="P48" s="731"/>
      <c r="Q48" s="720"/>
      <c r="R48" s="721"/>
      <c r="S48" s="721"/>
      <c r="T48" s="721"/>
      <c r="U48" s="721"/>
      <c r="V48" s="721"/>
      <c r="W48" s="721"/>
      <c r="X48" s="721"/>
      <c r="Y48" s="721"/>
      <c r="Z48" s="721"/>
      <c r="AA48" s="721"/>
      <c r="AB48" s="721"/>
      <c r="AC48" s="721"/>
      <c r="AD48" s="721"/>
      <c r="AE48" s="722"/>
      <c r="AF48" s="723"/>
      <c r="AG48" s="724"/>
      <c r="AH48" s="724"/>
      <c r="AI48" s="724"/>
      <c r="AJ48" s="725"/>
      <c r="AK48" s="726"/>
      <c r="AL48" s="721"/>
      <c r="AM48" s="721"/>
      <c r="AN48" s="721"/>
      <c r="AO48" s="721"/>
      <c r="AP48" s="721"/>
      <c r="AQ48" s="721"/>
      <c r="AR48" s="721"/>
      <c r="AS48" s="721"/>
      <c r="AT48" s="721"/>
      <c r="AU48" s="721"/>
      <c r="AV48" s="721"/>
      <c r="AW48" s="721"/>
      <c r="AX48" s="721"/>
      <c r="AY48" s="721"/>
      <c r="AZ48" s="773"/>
      <c r="BA48" s="773"/>
      <c r="BB48" s="773"/>
      <c r="BC48" s="773"/>
      <c r="BD48" s="773"/>
      <c r="BE48" s="727"/>
      <c r="BF48" s="727"/>
      <c r="BG48" s="727"/>
      <c r="BH48" s="727"/>
      <c r="BI48" s="728"/>
      <c r="BJ48" s="63"/>
      <c r="BK48" s="63"/>
      <c r="BL48" s="63"/>
      <c r="BM48" s="63"/>
      <c r="BN48" s="63"/>
      <c r="BO48" s="62"/>
      <c r="BP48" s="62"/>
      <c r="BQ48" s="59">
        <v>42</v>
      </c>
      <c r="BR48" s="87"/>
      <c r="BS48" s="729"/>
      <c r="BT48" s="730"/>
      <c r="BU48" s="730"/>
      <c r="BV48" s="730"/>
      <c r="BW48" s="730"/>
      <c r="BX48" s="730"/>
      <c r="BY48" s="730"/>
      <c r="BZ48" s="730"/>
      <c r="CA48" s="730"/>
      <c r="CB48" s="730"/>
      <c r="CC48" s="730"/>
      <c r="CD48" s="730"/>
      <c r="CE48" s="730"/>
      <c r="CF48" s="730"/>
      <c r="CG48" s="731"/>
      <c r="CH48" s="732"/>
      <c r="CI48" s="724"/>
      <c r="CJ48" s="724"/>
      <c r="CK48" s="724"/>
      <c r="CL48" s="733"/>
      <c r="CM48" s="732"/>
      <c r="CN48" s="724"/>
      <c r="CO48" s="724"/>
      <c r="CP48" s="724"/>
      <c r="CQ48" s="733"/>
      <c r="CR48" s="732"/>
      <c r="CS48" s="724"/>
      <c r="CT48" s="724"/>
      <c r="CU48" s="724"/>
      <c r="CV48" s="733"/>
      <c r="CW48" s="732"/>
      <c r="CX48" s="724"/>
      <c r="CY48" s="724"/>
      <c r="CZ48" s="724"/>
      <c r="DA48" s="733"/>
      <c r="DB48" s="732"/>
      <c r="DC48" s="724"/>
      <c r="DD48" s="724"/>
      <c r="DE48" s="724"/>
      <c r="DF48" s="733"/>
      <c r="DG48" s="732"/>
      <c r="DH48" s="724"/>
      <c r="DI48" s="724"/>
      <c r="DJ48" s="724"/>
      <c r="DK48" s="733"/>
      <c r="DL48" s="732"/>
      <c r="DM48" s="724"/>
      <c r="DN48" s="724"/>
      <c r="DO48" s="724"/>
      <c r="DP48" s="733"/>
      <c r="DQ48" s="732"/>
      <c r="DR48" s="724"/>
      <c r="DS48" s="724"/>
      <c r="DT48" s="724"/>
      <c r="DU48" s="733"/>
      <c r="DV48" s="729"/>
      <c r="DW48" s="730"/>
      <c r="DX48" s="730"/>
      <c r="DY48" s="730"/>
      <c r="DZ48" s="748"/>
      <c r="EA48" s="54"/>
    </row>
    <row r="49" spans="1:131" s="51" customFormat="1" ht="26.25" customHeight="1" x14ac:dyDescent="0.15">
      <c r="A49" s="59">
        <v>22</v>
      </c>
      <c r="B49" s="729"/>
      <c r="C49" s="730"/>
      <c r="D49" s="730"/>
      <c r="E49" s="730"/>
      <c r="F49" s="730"/>
      <c r="G49" s="730"/>
      <c r="H49" s="730"/>
      <c r="I49" s="730"/>
      <c r="J49" s="730"/>
      <c r="K49" s="730"/>
      <c r="L49" s="730"/>
      <c r="M49" s="730"/>
      <c r="N49" s="730"/>
      <c r="O49" s="730"/>
      <c r="P49" s="731"/>
      <c r="Q49" s="720"/>
      <c r="R49" s="721"/>
      <c r="S49" s="721"/>
      <c r="T49" s="721"/>
      <c r="U49" s="721"/>
      <c r="V49" s="721"/>
      <c r="W49" s="721"/>
      <c r="X49" s="721"/>
      <c r="Y49" s="721"/>
      <c r="Z49" s="721"/>
      <c r="AA49" s="721"/>
      <c r="AB49" s="721"/>
      <c r="AC49" s="721"/>
      <c r="AD49" s="721"/>
      <c r="AE49" s="722"/>
      <c r="AF49" s="723"/>
      <c r="AG49" s="724"/>
      <c r="AH49" s="724"/>
      <c r="AI49" s="724"/>
      <c r="AJ49" s="725"/>
      <c r="AK49" s="726"/>
      <c r="AL49" s="721"/>
      <c r="AM49" s="721"/>
      <c r="AN49" s="721"/>
      <c r="AO49" s="721"/>
      <c r="AP49" s="721"/>
      <c r="AQ49" s="721"/>
      <c r="AR49" s="721"/>
      <c r="AS49" s="721"/>
      <c r="AT49" s="721"/>
      <c r="AU49" s="721"/>
      <c r="AV49" s="721"/>
      <c r="AW49" s="721"/>
      <c r="AX49" s="721"/>
      <c r="AY49" s="721"/>
      <c r="AZ49" s="773"/>
      <c r="BA49" s="773"/>
      <c r="BB49" s="773"/>
      <c r="BC49" s="773"/>
      <c r="BD49" s="773"/>
      <c r="BE49" s="727"/>
      <c r="BF49" s="727"/>
      <c r="BG49" s="727"/>
      <c r="BH49" s="727"/>
      <c r="BI49" s="728"/>
      <c r="BJ49" s="63"/>
      <c r="BK49" s="63"/>
      <c r="BL49" s="63"/>
      <c r="BM49" s="63"/>
      <c r="BN49" s="63"/>
      <c r="BO49" s="62"/>
      <c r="BP49" s="62"/>
      <c r="BQ49" s="59">
        <v>43</v>
      </c>
      <c r="BR49" s="87"/>
      <c r="BS49" s="729"/>
      <c r="BT49" s="730"/>
      <c r="BU49" s="730"/>
      <c r="BV49" s="730"/>
      <c r="BW49" s="730"/>
      <c r="BX49" s="730"/>
      <c r="BY49" s="730"/>
      <c r="BZ49" s="730"/>
      <c r="CA49" s="730"/>
      <c r="CB49" s="730"/>
      <c r="CC49" s="730"/>
      <c r="CD49" s="730"/>
      <c r="CE49" s="730"/>
      <c r="CF49" s="730"/>
      <c r="CG49" s="731"/>
      <c r="CH49" s="732"/>
      <c r="CI49" s="724"/>
      <c r="CJ49" s="724"/>
      <c r="CK49" s="724"/>
      <c r="CL49" s="733"/>
      <c r="CM49" s="732"/>
      <c r="CN49" s="724"/>
      <c r="CO49" s="724"/>
      <c r="CP49" s="724"/>
      <c r="CQ49" s="733"/>
      <c r="CR49" s="732"/>
      <c r="CS49" s="724"/>
      <c r="CT49" s="724"/>
      <c r="CU49" s="724"/>
      <c r="CV49" s="733"/>
      <c r="CW49" s="732"/>
      <c r="CX49" s="724"/>
      <c r="CY49" s="724"/>
      <c r="CZ49" s="724"/>
      <c r="DA49" s="733"/>
      <c r="DB49" s="732"/>
      <c r="DC49" s="724"/>
      <c r="DD49" s="724"/>
      <c r="DE49" s="724"/>
      <c r="DF49" s="733"/>
      <c r="DG49" s="732"/>
      <c r="DH49" s="724"/>
      <c r="DI49" s="724"/>
      <c r="DJ49" s="724"/>
      <c r="DK49" s="733"/>
      <c r="DL49" s="732"/>
      <c r="DM49" s="724"/>
      <c r="DN49" s="724"/>
      <c r="DO49" s="724"/>
      <c r="DP49" s="733"/>
      <c r="DQ49" s="732"/>
      <c r="DR49" s="724"/>
      <c r="DS49" s="724"/>
      <c r="DT49" s="724"/>
      <c r="DU49" s="733"/>
      <c r="DV49" s="729"/>
      <c r="DW49" s="730"/>
      <c r="DX49" s="730"/>
      <c r="DY49" s="730"/>
      <c r="DZ49" s="748"/>
      <c r="EA49" s="54"/>
    </row>
    <row r="50" spans="1:131" s="51" customFormat="1" ht="26.25" customHeight="1" x14ac:dyDescent="0.15">
      <c r="A50" s="59">
        <v>23</v>
      </c>
      <c r="B50" s="729"/>
      <c r="C50" s="730"/>
      <c r="D50" s="730"/>
      <c r="E50" s="730"/>
      <c r="F50" s="730"/>
      <c r="G50" s="730"/>
      <c r="H50" s="730"/>
      <c r="I50" s="730"/>
      <c r="J50" s="730"/>
      <c r="K50" s="730"/>
      <c r="L50" s="730"/>
      <c r="M50" s="730"/>
      <c r="N50" s="730"/>
      <c r="O50" s="730"/>
      <c r="P50" s="731"/>
      <c r="Q50" s="783"/>
      <c r="R50" s="784"/>
      <c r="S50" s="784"/>
      <c r="T50" s="784"/>
      <c r="U50" s="784"/>
      <c r="V50" s="784"/>
      <c r="W50" s="784"/>
      <c r="X50" s="784"/>
      <c r="Y50" s="784"/>
      <c r="Z50" s="784"/>
      <c r="AA50" s="784"/>
      <c r="AB50" s="784"/>
      <c r="AC50" s="784"/>
      <c r="AD50" s="784"/>
      <c r="AE50" s="785"/>
      <c r="AF50" s="723"/>
      <c r="AG50" s="724"/>
      <c r="AH50" s="724"/>
      <c r="AI50" s="724"/>
      <c r="AJ50" s="725"/>
      <c r="AK50" s="786"/>
      <c r="AL50" s="784"/>
      <c r="AM50" s="784"/>
      <c r="AN50" s="784"/>
      <c r="AO50" s="784"/>
      <c r="AP50" s="784"/>
      <c r="AQ50" s="784"/>
      <c r="AR50" s="784"/>
      <c r="AS50" s="784"/>
      <c r="AT50" s="784"/>
      <c r="AU50" s="784"/>
      <c r="AV50" s="784"/>
      <c r="AW50" s="784"/>
      <c r="AX50" s="784"/>
      <c r="AY50" s="784"/>
      <c r="AZ50" s="787"/>
      <c r="BA50" s="787"/>
      <c r="BB50" s="787"/>
      <c r="BC50" s="787"/>
      <c r="BD50" s="787"/>
      <c r="BE50" s="727"/>
      <c r="BF50" s="727"/>
      <c r="BG50" s="727"/>
      <c r="BH50" s="727"/>
      <c r="BI50" s="728"/>
      <c r="BJ50" s="63"/>
      <c r="BK50" s="63"/>
      <c r="BL50" s="63"/>
      <c r="BM50" s="63"/>
      <c r="BN50" s="63"/>
      <c r="BO50" s="62"/>
      <c r="BP50" s="62"/>
      <c r="BQ50" s="59">
        <v>44</v>
      </c>
      <c r="BR50" s="87"/>
      <c r="BS50" s="729"/>
      <c r="BT50" s="730"/>
      <c r="BU50" s="730"/>
      <c r="BV50" s="730"/>
      <c r="BW50" s="730"/>
      <c r="BX50" s="730"/>
      <c r="BY50" s="730"/>
      <c r="BZ50" s="730"/>
      <c r="CA50" s="730"/>
      <c r="CB50" s="730"/>
      <c r="CC50" s="730"/>
      <c r="CD50" s="730"/>
      <c r="CE50" s="730"/>
      <c r="CF50" s="730"/>
      <c r="CG50" s="731"/>
      <c r="CH50" s="732"/>
      <c r="CI50" s="724"/>
      <c r="CJ50" s="724"/>
      <c r="CK50" s="724"/>
      <c r="CL50" s="733"/>
      <c r="CM50" s="732"/>
      <c r="CN50" s="724"/>
      <c r="CO50" s="724"/>
      <c r="CP50" s="724"/>
      <c r="CQ50" s="733"/>
      <c r="CR50" s="732"/>
      <c r="CS50" s="724"/>
      <c r="CT50" s="724"/>
      <c r="CU50" s="724"/>
      <c r="CV50" s="733"/>
      <c r="CW50" s="732"/>
      <c r="CX50" s="724"/>
      <c r="CY50" s="724"/>
      <c r="CZ50" s="724"/>
      <c r="DA50" s="733"/>
      <c r="DB50" s="732"/>
      <c r="DC50" s="724"/>
      <c r="DD50" s="724"/>
      <c r="DE50" s="724"/>
      <c r="DF50" s="733"/>
      <c r="DG50" s="732"/>
      <c r="DH50" s="724"/>
      <c r="DI50" s="724"/>
      <c r="DJ50" s="724"/>
      <c r="DK50" s="733"/>
      <c r="DL50" s="732"/>
      <c r="DM50" s="724"/>
      <c r="DN50" s="724"/>
      <c r="DO50" s="724"/>
      <c r="DP50" s="733"/>
      <c r="DQ50" s="732"/>
      <c r="DR50" s="724"/>
      <c r="DS50" s="724"/>
      <c r="DT50" s="724"/>
      <c r="DU50" s="733"/>
      <c r="DV50" s="729"/>
      <c r="DW50" s="730"/>
      <c r="DX50" s="730"/>
      <c r="DY50" s="730"/>
      <c r="DZ50" s="748"/>
      <c r="EA50" s="54"/>
    </row>
    <row r="51" spans="1:131" s="51" customFormat="1" ht="26.25" customHeight="1" x14ac:dyDescent="0.15">
      <c r="A51" s="59">
        <v>24</v>
      </c>
      <c r="B51" s="729"/>
      <c r="C51" s="730"/>
      <c r="D51" s="730"/>
      <c r="E51" s="730"/>
      <c r="F51" s="730"/>
      <c r="G51" s="730"/>
      <c r="H51" s="730"/>
      <c r="I51" s="730"/>
      <c r="J51" s="730"/>
      <c r="K51" s="730"/>
      <c r="L51" s="730"/>
      <c r="M51" s="730"/>
      <c r="N51" s="730"/>
      <c r="O51" s="730"/>
      <c r="P51" s="731"/>
      <c r="Q51" s="783"/>
      <c r="R51" s="784"/>
      <c r="S51" s="784"/>
      <c r="T51" s="784"/>
      <c r="U51" s="784"/>
      <c r="V51" s="784"/>
      <c r="W51" s="784"/>
      <c r="X51" s="784"/>
      <c r="Y51" s="784"/>
      <c r="Z51" s="784"/>
      <c r="AA51" s="784"/>
      <c r="AB51" s="784"/>
      <c r="AC51" s="784"/>
      <c r="AD51" s="784"/>
      <c r="AE51" s="785"/>
      <c r="AF51" s="723"/>
      <c r="AG51" s="724"/>
      <c r="AH51" s="724"/>
      <c r="AI51" s="724"/>
      <c r="AJ51" s="725"/>
      <c r="AK51" s="786"/>
      <c r="AL51" s="784"/>
      <c r="AM51" s="784"/>
      <c r="AN51" s="784"/>
      <c r="AO51" s="784"/>
      <c r="AP51" s="784"/>
      <c r="AQ51" s="784"/>
      <c r="AR51" s="784"/>
      <c r="AS51" s="784"/>
      <c r="AT51" s="784"/>
      <c r="AU51" s="784"/>
      <c r="AV51" s="784"/>
      <c r="AW51" s="784"/>
      <c r="AX51" s="784"/>
      <c r="AY51" s="784"/>
      <c r="AZ51" s="787"/>
      <c r="BA51" s="787"/>
      <c r="BB51" s="787"/>
      <c r="BC51" s="787"/>
      <c r="BD51" s="787"/>
      <c r="BE51" s="727"/>
      <c r="BF51" s="727"/>
      <c r="BG51" s="727"/>
      <c r="BH51" s="727"/>
      <c r="BI51" s="728"/>
      <c r="BJ51" s="63"/>
      <c r="BK51" s="63"/>
      <c r="BL51" s="63"/>
      <c r="BM51" s="63"/>
      <c r="BN51" s="63"/>
      <c r="BO51" s="62"/>
      <c r="BP51" s="62"/>
      <c r="BQ51" s="59">
        <v>45</v>
      </c>
      <c r="BR51" s="87"/>
      <c r="BS51" s="729"/>
      <c r="BT51" s="730"/>
      <c r="BU51" s="730"/>
      <c r="BV51" s="730"/>
      <c r="BW51" s="730"/>
      <c r="BX51" s="730"/>
      <c r="BY51" s="730"/>
      <c r="BZ51" s="730"/>
      <c r="CA51" s="730"/>
      <c r="CB51" s="730"/>
      <c r="CC51" s="730"/>
      <c r="CD51" s="730"/>
      <c r="CE51" s="730"/>
      <c r="CF51" s="730"/>
      <c r="CG51" s="731"/>
      <c r="CH51" s="732"/>
      <c r="CI51" s="724"/>
      <c r="CJ51" s="724"/>
      <c r="CK51" s="724"/>
      <c r="CL51" s="733"/>
      <c r="CM51" s="732"/>
      <c r="CN51" s="724"/>
      <c r="CO51" s="724"/>
      <c r="CP51" s="724"/>
      <c r="CQ51" s="733"/>
      <c r="CR51" s="732"/>
      <c r="CS51" s="724"/>
      <c r="CT51" s="724"/>
      <c r="CU51" s="724"/>
      <c r="CV51" s="733"/>
      <c r="CW51" s="732"/>
      <c r="CX51" s="724"/>
      <c r="CY51" s="724"/>
      <c r="CZ51" s="724"/>
      <c r="DA51" s="733"/>
      <c r="DB51" s="732"/>
      <c r="DC51" s="724"/>
      <c r="DD51" s="724"/>
      <c r="DE51" s="724"/>
      <c r="DF51" s="733"/>
      <c r="DG51" s="732"/>
      <c r="DH51" s="724"/>
      <c r="DI51" s="724"/>
      <c r="DJ51" s="724"/>
      <c r="DK51" s="733"/>
      <c r="DL51" s="732"/>
      <c r="DM51" s="724"/>
      <c r="DN51" s="724"/>
      <c r="DO51" s="724"/>
      <c r="DP51" s="733"/>
      <c r="DQ51" s="732"/>
      <c r="DR51" s="724"/>
      <c r="DS51" s="724"/>
      <c r="DT51" s="724"/>
      <c r="DU51" s="733"/>
      <c r="DV51" s="729"/>
      <c r="DW51" s="730"/>
      <c r="DX51" s="730"/>
      <c r="DY51" s="730"/>
      <c r="DZ51" s="748"/>
      <c r="EA51" s="54"/>
    </row>
    <row r="52" spans="1:131" s="51" customFormat="1" ht="26.25" customHeight="1" x14ac:dyDescent="0.15">
      <c r="A52" s="59">
        <v>25</v>
      </c>
      <c r="B52" s="729"/>
      <c r="C52" s="730"/>
      <c r="D52" s="730"/>
      <c r="E52" s="730"/>
      <c r="F52" s="730"/>
      <c r="G52" s="730"/>
      <c r="H52" s="730"/>
      <c r="I52" s="730"/>
      <c r="J52" s="730"/>
      <c r="K52" s="730"/>
      <c r="L52" s="730"/>
      <c r="M52" s="730"/>
      <c r="N52" s="730"/>
      <c r="O52" s="730"/>
      <c r="P52" s="731"/>
      <c r="Q52" s="783"/>
      <c r="R52" s="784"/>
      <c r="S52" s="784"/>
      <c r="T52" s="784"/>
      <c r="U52" s="784"/>
      <c r="V52" s="784"/>
      <c r="W52" s="784"/>
      <c r="X52" s="784"/>
      <c r="Y52" s="784"/>
      <c r="Z52" s="784"/>
      <c r="AA52" s="784"/>
      <c r="AB52" s="784"/>
      <c r="AC52" s="784"/>
      <c r="AD52" s="784"/>
      <c r="AE52" s="785"/>
      <c r="AF52" s="723"/>
      <c r="AG52" s="724"/>
      <c r="AH52" s="724"/>
      <c r="AI52" s="724"/>
      <c r="AJ52" s="725"/>
      <c r="AK52" s="786"/>
      <c r="AL52" s="784"/>
      <c r="AM52" s="784"/>
      <c r="AN52" s="784"/>
      <c r="AO52" s="784"/>
      <c r="AP52" s="784"/>
      <c r="AQ52" s="784"/>
      <c r="AR52" s="784"/>
      <c r="AS52" s="784"/>
      <c r="AT52" s="784"/>
      <c r="AU52" s="784"/>
      <c r="AV52" s="784"/>
      <c r="AW52" s="784"/>
      <c r="AX52" s="784"/>
      <c r="AY52" s="784"/>
      <c r="AZ52" s="787"/>
      <c r="BA52" s="787"/>
      <c r="BB52" s="787"/>
      <c r="BC52" s="787"/>
      <c r="BD52" s="787"/>
      <c r="BE52" s="727"/>
      <c r="BF52" s="727"/>
      <c r="BG52" s="727"/>
      <c r="BH52" s="727"/>
      <c r="BI52" s="728"/>
      <c r="BJ52" s="63"/>
      <c r="BK52" s="63"/>
      <c r="BL52" s="63"/>
      <c r="BM52" s="63"/>
      <c r="BN52" s="63"/>
      <c r="BO52" s="62"/>
      <c r="BP52" s="62"/>
      <c r="BQ52" s="59">
        <v>46</v>
      </c>
      <c r="BR52" s="87"/>
      <c r="BS52" s="729"/>
      <c r="BT52" s="730"/>
      <c r="BU52" s="730"/>
      <c r="BV52" s="730"/>
      <c r="BW52" s="730"/>
      <c r="BX52" s="730"/>
      <c r="BY52" s="730"/>
      <c r="BZ52" s="730"/>
      <c r="CA52" s="730"/>
      <c r="CB52" s="730"/>
      <c r="CC52" s="730"/>
      <c r="CD52" s="730"/>
      <c r="CE52" s="730"/>
      <c r="CF52" s="730"/>
      <c r="CG52" s="731"/>
      <c r="CH52" s="732"/>
      <c r="CI52" s="724"/>
      <c r="CJ52" s="724"/>
      <c r="CK52" s="724"/>
      <c r="CL52" s="733"/>
      <c r="CM52" s="732"/>
      <c r="CN52" s="724"/>
      <c r="CO52" s="724"/>
      <c r="CP52" s="724"/>
      <c r="CQ52" s="733"/>
      <c r="CR52" s="732"/>
      <c r="CS52" s="724"/>
      <c r="CT52" s="724"/>
      <c r="CU52" s="724"/>
      <c r="CV52" s="733"/>
      <c r="CW52" s="732"/>
      <c r="CX52" s="724"/>
      <c r="CY52" s="724"/>
      <c r="CZ52" s="724"/>
      <c r="DA52" s="733"/>
      <c r="DB52" s="732"/>
      <c r="DC52" s="724"/>
      <c r="DD52" s="724"/>
      <c r="DE52" s="724"/>
      <c r="DF52" s="733"/>
      <c r="DG52" s="732"/>
      <c r="DH52" s="724"/>
      <c r="DI52" s="724"/>
      <c r="DJ52" s="724"/>
      <c r="DK52" s="733"/>
      <c r="DL52" s="732"/>
      <c r="DM52" s="724"/>
      <c r="DN52" s="724"/>
      <c r="DO52" s="724"/>
      <c r="DP52" s="733"/>
      <c r="DQ52" s="732"/>
      <c r="DR52" s="724"/>
      <c r="DS52" s="724"/>
      <c r="DT52" s="724"/>
      <c r="DU52" s="733"/>
      <c r="DV52" s="729"/>
      <c r="DW52" s="730"/>
      <c r="DX52" s="730"/>
      <c r="DY52" s="730"/>
      <c r="DZ52" s="748"/>
      <c r="EA52" s="54"/>
    </row>
    <row r="53" spans="1:131" s="51" customFormat="1" ht="26.25" customHeight="1" x14ac:dyDescent="0.15">
      <c r="A53" s="59">
        <v>26</v>
      </c>
      <c r="B53" s="729"/>
      <c r="C53" s="730"/>
      <c r="D53" s="730"/>
      <c r="E53" s="730"/>
      <c r="F53" s="730"/>
      <c r="G53" s="730"/>
      <c r="H53" s="730"/>
      <c r="I53" s="730"/>
      <c r="J53" s="730"/>
      <c r="K53" s="730"/>
      <c r="L53" s="730"/>
      <c r="M53" s="730"/>
      <c r="N53" s="730"/>
      <c r="O53" s="730"/>
      <c r="P53" s="731"/>
      <c r="Q53" s="783"/>
      <c r="R53" s="784"/>
      <c r="S53" s="784"/>
      <c r="T53" s="784"/>
      <c r="U53" s="784"/>
      <c r="V53" s="784"/>
      <c r="W53" s="784"/>
      <c r="X53" s="784"/>
      <c r="Y53" s="784"/>
      <c r="Z53" s="784"/>
      <c r="AA53" s="784"/>
      <c r="AB53" s="784"/>
      <c r="AC53" s="784"/>
      <c r="AD53" s="784"/>
      <c r="AE53" s="785"/>
      <c r="AF53" s="723"/>
      <c r="AG53" s="724"/>
      <c r="AH53" s="724"/>
      <c r="AI53" s="724"/>
      <c r="AJ53" s="725"/>
      <c r="AK53" s="786"/>
      <c r="AL53" s="784"/>
      <c r="AM53" s="784"/>
      <c r="AN53" s="784"/>
      <c r="AO53" s="784"/>
      <c r="AP53" s="784"/>
      <c r="AQ53" s="784"/>
      <c r="AR53" s="784"/>
      <c r="AS53" s="784"/>
      <c r="AT53" s="784"/>
      <c r="AU53" s="784"/>
      <c r="AV53" s="784"/>
      <c r="AW53" s="784"/>
      <c r="AX53" s="784"/>
      <c r="AY53" s="784"/>
      <c r="AZ53" s="787"/>
      <c r="BA53" s="787"/>
      <c r="BB53" s="787"/>
      <c r="BC53" s="787"/>
      <c r="BD53" s="787"/>
      <c r="BE53" s="727"/>
      <c r="BF53" s="727"/>
      <c r="BG53" s="727"/>
      <c r="BH53" s="727"/>
      <c r="BI53" s="728"/>
      <c r="BJ53" s="63"/>
      <c r="BK53" s="63"/>
      <c r="BL53" s="63"/>
      <c r="BM53" s="63"/>
      <c r="BN53" s="63"/>
      <c r="BO53" s="62"/>
      <c r="BP53" s="62"/>
      <c r="BQ53" s="59">
        <v>47</v>
      </c>
      <c r="BR53" s="87"/>
      <c r="BS53" s="729"/>
      <c r="BT53" s="730"/>
      <c r="BU53" s="730"/>
      <c r="BV53" s="730"/>
      <c r="BW53" s="730"/>
      <c r="BX53" s="730"/>
      <c r="BY53" s="730"/>
      <c r="BZ53" s="730"/>
      <c r="CA53" s="730"/>
      <c r="CB53" s="730"/>
      <c r="CC53" s="730"/>
      <c r="CD53" s="730"/>
      <c r="CE53" s="730"/>
      <c r="CF53" s="730"/>
      <c r="CG53" s="731"/>
      <c r="CH53" s="732"/>
      <c r="CI53" s="724"/>
      <c r="CJ53" s="724"/>
      <c r="CK53" s="724"/>
      <c r="CL53" s="733"/>
      <c r="CM53" s="732"/>
      <c r="CN53" s="724"/>
      <c r="CO53" s="724"/>
      <c r="CP53" s="724"/>
      <c r="CQ53" s="733"/>
      <c r="CR53" s="732"/>
      <c r="CS53" s="724"/>
      <c r="CT53" s="724"/>
      <c r="CU53" s="724"/>
      <c r="CV53" s="733"/>
      <c r="CW53" s="732"/>
      <c r="CX53" s="724"/>
      <c r="CY53" s="724"/>
      <c r="CZ53" s="724"/>
      <c r="DA53" s="733"/>
      <c r="DB53" s="732"/>
      <c r="DC53" s="724"/>
      <c r="DD53" s="724"/>
      <c r="DE53" s="724"/>
      <c r="DF53" s="733"/>
      <c r="DG53" s="732"/>
      <c r="DH53" s="724"/>
      <c r="DI53" s="724"/>
      <c r="DJ53" s="724"/>
      <c r="DK53" s="733"/>
      <c r="DL53" s="732"/>
      <c r="DM53" s="724"/>
      <c r="DN53" s="724"/>
      <c r="DO53" s="724"/>
      <c r="DP53" s="733"/>
      <c r="DQ53" s="732"/>
      <c r="DR53" s="724"/>
      <c r="DS53" s="724"/>
      <c r="DT53" s="724"/>
      <c r="DU53" s="733"/>
      <c r="DV53" s="729"/>
      <c r="DW53" s="730"/>
      <c r="DX53" s="730"/>
      <c r="DY53" s="730"/>
      <c r="DZ53" s="748"/>
      <c r="EA53" s="54"/>
    </row>
    <row r="54" spans="1:131" s="51" customFormat="1" ht="26.25" customHeight="1" x14ac:dyDescent="0.15">
      <c r="A54" s="59">
        <v>27</v>
      </c>
      <c r="B54" s="729"/>
      <c r="C54" s="730"/>
      <c r="D54" s="730"/>
      <c r="E54" s="730"/>
      <c r="F54" s="730"/>
      <c r="G54" s="730"/>
      <c r="H54" s="730"/>
      <c r="I54" s="730"/>
      <c r="J54" s="730"/>
      <c r="K54" s="730"/>
      <c r="L54" s="730"/>
      <c r="M54" s="730"/>
      <c r="N54" s="730"/>
      <c r="O54" s="730"/>
      <c r="P54" s="731"/>
      <c r="Q54" s="783"/>
      <c r="R54" s="784"/>
      <c r="S54" s="784"/>
      <c r="T54" s="784"/>
      <c r="U54" s="784"/>
      <c r="V54" s="784"/>
      <c r="W54" s="784"/>
      <c r="X54" s="784"/>
      <c r="Y54" s="784"/>
      <c r="Z54" s="784"/>
      <c r="AA54" s="784"/>
      <c r="AB54" s="784"/>
      <c r="AC54" s="784"/>
      <c r="AD54" s="784"/>
      <c r="AE54" s="785"/>
      <c r="AF54" s="723"/>
      <c r="AG54" s="724"/>
      <c r="AH54" s="724"/>
      <c r="AI54" s="724"/>
      <c r="AJ54" s="725"/>
      <c r="AK54" s="786"/>
      <c r="AL54" s="784"/>
      <c r="AM54" s="784"/>
      <c r="AN54" s="784"/>
      <c r="AO54" s="784"/>
      <c r="AP54" s="784"/>
      <c r="AQ54" s="784"/>
      <c r="AR54" s="784"/>
      <c r="AS54" s="784"/>
      <c r="AT54" s="784"/>
      <c r="AU54" s="784"/>
      <c r="AV54" s="784"/>
      <c r="AW54" s="784"/>
      <c r="AX54" s="784"/>
      <c r="AY54" s="784"/>
      <c r="AZ54" s="787"/>
      <c r="BA54" s="787"/>
      <c r="BB54" s="787"/>
      <c r="BC54" s="787"/>
      <c r="BD54" s="787"/>
      <c r="BE54" s="727"/>
      <c r="BF54" s="727"/>
      <c r="BG54" s="727"/>
      <c r="BH54" s="727"/>
      <c r="BI54" s="728"/>
      <c r="BJ54" s="63"/>
      <c r="BK54" s="63"/>
      <c r="BL54" s="63"/>
      <c r="BM54" s="63"/>
      <c r="BN54" s="63"/>
      <c r="BO54" s="62"/>
      <c r="BP54" s="62"/>
      <c r="BQ54" s="59">
        <v>48</v>
      </c>
      <c r="BR54" s="87"/>
      <c r="BS54" s="729"/>
      <c r="BT54" s="730"/>
      <c r="BU54" s="730"/>
      <c r="BV54" s="730"/>
      <c r="BW54" s="730"/>
      <c r="BX54" s="730"/>
      <c r="BY54" s="730"/>
      <c r="BZ54" s="730"/>
      <c r="CA54" s="730"/>
      <c r="CB54" s="730"/>
      <c r="CC54" s="730"/>
      <c r="CD54" s="730"/>
      <c r="CE54" s="730"/>
      <c r="CF54" s="730"/>
      <c r="CG54" s="731"/>
      <c r="CH54" s="732"/>
      <c r="CI54" s="724"/>
      <c r="CJ54" s="724"/>
      <c r="CK54" s="724"/>
      <c r="CL54" s="733"/>
      <c r="CM54" s="732"/>
      <c r="CN54" s="724"/>
      <c r="CO54" s="724"/>
      <c r="CP54" s="724"/>
      <c r="CQ54" s="733"/>
      <c r="CR54" s="732"/>
      <c r="CS54" s="724"/>
      <c r="CT54" s="724"/>
      <c r="CU54" s="724"/>
      <c r="CV54" s="733"/>
      <c r="CW54" s="732"/>
      <c r="CX54" s="724"/>
      <c r="CY54" s="724"/>
      <c r="CZ54" s="724"/>
      <c r="DA54" s="733"/>
      <c r="DB54" s="732"/>
      <c r="DC54" s="724"/>
      <c r="DD54" s="724"/>
      <c r="DE54" s="724"/>
      <c r="DF54" s="733"/>
      <c r="DG54" s="732"/>
      <c r="DH54" s="724"/>
      <c r="DI54" s="724"/>
      <c r="DJ54" s="724"/>
      <c r="DK54" s="733"/>
      <c r="DL54" s="732"/>
      <c r="DM54" s="724"/>
      <c r="DN54" s="724"/>
      <c r="DO54" s="724"/>
      <c r="DP54" s="733"/>
      <c r="DQ54" s="732"/>
      <c r="DR54" s="724"/>
      <c r="DS54" s="724"/>
      <c r="DT54" s="724"/>
      <c r="DU54" s="733"/>
      <c r="DV54" s="729"/>
      <c r="DW54" s="730"/>
      <c r="DX54" s="730"/>
      <c r="DY54" s="730"/>
      <c r="DZ54" s="748"/>
      <c r="EA54" s="54"/>
    </row>
    <row r="55" spans="1:131" s="51" customFormat="1" ht="26.25" customHeight="1" x14ac:dyDescent="0.15">
      <c r="A55" s="59">
        <v>28</v>
      </c>
      <c r="B55" s="729"/>
      <c r="C55" s="730"/>
      <c r="D55" s="730"/>
      <c r="E55" s="730"/>
      <c r="F55" s="730"/>
      <c r="G55" s="730"/>
      <c r="H55" s="730"/>
      <c r="I55" s="730"/>
      <c r="J55" s="730"/>
      <c r="K55" s="730"/>
      <c r="L55" s="730"/>
      <c r="M55" s="730"/>
      <c r="N55" s="730"/>
      <c r="O55" s="730"/>
      <c r="P55" s="731"/>
      <c r="Q55" s="783"/>
      <c r="R55" s="784"/>
      <c r="S55" s="784"/>
      <c r="T55" s="784"/>
      <c r="U55" s="784"/>
      <c r="V55" s="784"/>
      <c r="W55" s="784"/>
      <c r="X55" s="784"/>
      <c r="Y55" s="784"/>
      <c r="Z55" s="784"/>
      <c r="AA55" s="784"/>
      <c r="AB55" s="784"/>
      <c r="AC55" s="784"/>
      <c r="AD55" s="784"/>
      <c r="AE55" s="785"/>
      <c r="AF55" s="723"/>
      <c r="AG55" s="724"/>
      <c r="AH55" s="724"/>
      <c r="AI55" s="724"/>
      <c r="AJ55" s="725"/>
      <c r="AK55" s="786"/>
      <c r="AL55" s="784"/>
      <c r="AM55" s="784"/>
      <c r="AN55" s="784"/>
      <c r="AO55" s="784"/>
      <c r="AP55" s="784"/>
      <c r="AQ55" s="784"/>
      <c r="AR55" s="784"/>
      <c r="AS55" s="784"/>
      <c r="AT55" s="784"/>
      <c r="AU55" s="784"/>
      <c r="AV55" s="784"/>
      <c r="AW55" s="784"/>
      <c r="AX55" s="784"/>
      <c r="AY55" s="784"/>
      <c r="AZ55" s="787"/>
      <c r="BA55" s="787"/>
      <c r="BB55" s="787"/>
      <c r="BC55" s="787"/>
      <c r="BD55" s="787"/>
      <c r="BE55" s="727"/>
      <c r="BF55" s="727"/>
      <c r="BG55" s="727"/>
      <c r="BH55" s="727"/>
      <c r="BI55" s="728"/>
      <c r="BJ55" s="63"/>
      <c r="BK55" s="63"/>
      <c r="BL55" s="63"/>
      <c r="BM55" s="63"/>
      <c r="BN55" s="63"/>
      <c r="BO55" s="62"/>
      <c r="BP55" s="62"/>
      <c r="BQ55" s="59">
        <v>49</v>
      </c>
      <c r="BR55" s="87"/>
      <c r="BS55" s="729"/>
      <c r="BT55" s="730"/>
      <c r="BU55" s="730"/>
      <c r="BV55" s="730"/>
      <c r="BW55" s="730"/>
      <c r="BX55" s="730"/>
      <c r="BY55" s="730"/>
      <c r="BZ55" s="730"/>
      <c r="CA55" s="730"/>
      <c r="CB55" s="730"/>
      <c r="CC55" s="730"/>
      <c r="CD55" s="730"/>
      <c r="CE55" s="730"/>
      <c r="CF55" s="730"/>
      <c r="CG55" s="731"/>
      <c r="CH55" s="732"/>
      <c r="CI55" s="724"/>
      <c r="CJ55" s="724"/>
      <c r="CK55" s="724"/>
      <c r="CL55" s="733"/>
      <c r="CM55" s="732"/>
      <c r="CN55" s="724"/>
      <c r="CO55" s="724"/>
      <c r="CP55" s="724"/>
      <c r="CQ55" s="733"/>
      <c r="CR55" s="732"/>
      <c r="CS55" s="724"/>
      <c r="CT55" s="724"/>
      <c r="CU55" s="724"/>
      <c r="CV55" s="733"/>
      <c r="CW55" s="732"/>
      <c r="CX55" s="724"/>
      <c r="CY55" s="724"/>
      <c r="CZ55" s="724"/>
      <c r="DA55" s="733"/>
      <c r="DB55" s="732"/>
      <c r="DC55" s="724"/>
      <c r="DD55" s="724"/>
      <c r="DE55" s="724"/>
      <c r="DF55" s="733"/>
      <c r="DG55" s="732"/>
      <c r="DH55" s="724"/>
      <c r="DI55" s="724"/>
      <c r="DJ55" s="724"/>
      <c r="DK55" s="733"/>
      <c r="DL55" s="732"/>
      <c r="DM55" s="724"/>
      <c r="DN55" s="724"/>
      <c r="DO55" s="724"/>
      <c r="DP55" s="733"/>
      <c r="DQ55" s="732"/>
      <c r="DR55" s="724"/>
      <c r="DS55" s="724"/>
      <c r="DT55" s="724"/>
      <c r="DU55" s="733"/>
      <c r="DV55" s="729"/>
      <c r="DW55" s="730"/>
      <c r="DX55" s="730"/>
      <c r="DY55" s="730"/>
      <c r="DZ55" s="748"/>
      <c r="EA55" s="54"/>
    </row>
    <row r="56" spans="1:131" s="51" customFormat="1" ht="26.25" customHeight="1" x14ac:dyDescent="0.15">
      <c r="A56" s="59">
        <v>29</v>
      </c>
      <c r="B56" s="729"/>
      <c r="C56" s="730"/>
      <c r="D56" s="730"/>
      <c r="E56" s="730"/>
      <c r="F56" s="730"/>
      <c r="G56" s="730"/>
      <c r="H56" s="730"/>
      <c r="I56" s="730"/>
      <c r="J56" s="730"/>
      <c r="K56" s="730"/>
      <c r="L56" s="730"/>
      <c r="M56" s="730"/>
      <c r="N56" s="730"/>
      <c r="O56" s="730"/>
      <c r="P56" s="731"/>
      <c r="Q56" s="783"/>
      <c r="R56" s="784"/>
      <c r="S56" s="784"/>
      <c r="T56" s="784"/>
      <c r="U56" s="784"/>
      <c r="V56" s="784"/>
      <c r="W56" s="784"/>
      <c r="X56" s="784"/>
      <c r="Y56" s="784"/>
      <c r="Z56" s="784"/>
      <c r="AA56" s="784"/>
      <c r="AB56" s="784"/>
      <c r="AC56" s="784"/>
      <c r="AD56" s="784"/>
      <c r="AE56" s="785"/>
      <c r="AF56" s="723"/>
      <c r="AG56" s="724"/>
      <c r="AH56" s="724"/>
      <c r="AI56" s="724"/>
      <c r="AJ56" s="725"/>
      <c r="AK56" s="786"/>
      <c r="AL56" s="784"/>
      <c r="AM56" s="784"/>
      <c r="AN56" s="784"/>
      <c r="AO56" s="784"/>
      <c r="AP56" s="784"/>
      <c r="AQ56" s="784"/>
      <c r="AR56" s="784"/>
      <c r="AS56" s="784"/>
      <c r="AT56" s="784"/>
      <c r="AU56" s="784"/>
      <c r="AV56" s="784"/>
      <c r="AW56" s="784"/>
      <c r="AX56" s="784"/>
      <c r="AY56" s="784"/>
      <c r="AZ56" s="787"/>
      <c r="BA56" s="787"/>
      <c r="BB56" s="787"/>
      <c r="BC56" s="787"/>
      <c r="BD56" s="787"/>
      <c r="BE56" s="727"/>
      <c r="BF56" s="727"/>
      <c r="BG56" s="727"/>
      <c r="BH56" s="727"/>
      <c r="BI56" s="728"/>
      <c r="BJ56" s="63"/>
      <c r="BK56" s="63"/>
      <c r="BL56" s="63"/>
      <c r="BM56" s="63"/>
      <c r="BN56" s="63"/>
      <c r="BO56" s="62"/>
      <c r="BP56" s="62"/>
      <c r="BQ56" s="59">
        <v>50</v>
      </c>
      <c r="BR56" s="87"/>
      <c r="BS56" s="729"/>
      <c r="BT56" s="730"/>
      <c r="BU56" s="730"/>
      <c r="BV56" s="730"/>
      <c r="BW56" s="730"/>
      <c r="BX56" s="730"/>
      <c r="BY56" s="730"/>
      <c r="BZ56" s="730"/>
      <c r="CA56" s="730"/>
      <c r="CB56" s="730"/>
      <c r="CC56" s="730"/>
      <c r="CD56" s="730"/>
      <c r="CE56" s="730"/>
      <c r="CF56" s="730"/>
      <c r="CG56" s="731"/>
      <c r="CH56" s="732"/>
      <c r="CI56" s="724"/>
      <c r="CJ56" s="724"/>
      <c r="CK56" s="724"/>
      <c r="CL56" s="733"/>
      <c r="CM56" s="732"/>
      <c r="CN56" s="724"/>
      <c r="CO56" s="724"/>
      <c r="CP56" s="724"/>
      <c r="CQ56" s="733"/>
      <c r="CR56" s="732"/>
      <c r="CS56" s="724"/>
      <c r="CT56" s="724"/>
      <c r="CU56" s="724"/>
      <c r="CV56" s="733"/>
      <c r="CW56" s="732"/>
      <c r="CX56" s="724"/>
      <c r="CY56" s="724"/>
      <c r="CZ56" s="724"/>
      <c r="DA56" s="733"/>
      <c r="DB56" s="732"/>
      <c r="DC56" s="724"/>
      <c r="DD56" s="724"/>
      <c r="DE56" s="724"/>
      <c r="DF56" s="733"/>
      <c r="DG56" s="732"/>
      <c r="DH56" s="724"/>
      <c r="DI56" s="724"/>
      <c r="DJ56" s="724"/>
      <c r="DK56" s="733"/>
      <c r="DL56" s="732"/>
      <c r="DM56" s="724"/>
      <c r="DN56" s="724"/>
      <c r="DO56" s="724"/>
      <c r="DP56" s="733"/>
      <c r="DQ56" s="732"/>
      <c r="DR56" s="724"/>
      <c r="DS56" s="724"/>
      <c r="DT56" s="724"/>
      <c r="DU56" s="733"/>
      <c r="DV56" s="729"/>
      <c r="DW56" s="730"/>
      <c r="DX56" s="730"/>
      <c r="DY56" s="730"/>
      <c r="DZ56" s="748"/>
      <c r="EA56" s="54"/>
    </row>
    <row r="57" spans="1:131" s="51" customFormat="1" ht="26.25" customHeight="1" x14ac:dyDescent="0.15">
      <c r="A57" s="59">
        <v>30</v>
      </c>
      <c r="B57" s="729"/>
      <c r="C57" s="730"/>
      <c r="D57" s="730"/>
      <c r="E57" s="730"/>
      <c r="F57" s="730"/>
      <c r="G57" s="730"/>
      <c r="H57" s="730"/>
      <c r="I57" s="730"/>
      <c r="J57" s="730"/>
      <c r="K57" s="730"/>
      <c r="L57" s="730"/>
      <c r="M57" s="730"/>
      <c r="N57" s="730"/>
      <c r="O57" s="730"/>
      <c r="P57" s="731"/>
      <c r="Q57" s="783"/>
      <c r="R57" s="784"/>
      <c r="S57" s="784"/>
      <c r="T57" s="784"/>
      <c r="U57" s="784"/>
      <c r="V57" s="784"/>
      <c r="W57" s="784"/>
      <c r="X57" s="784"/>
      <c r="Y57" s="784"/>
      <c r="Z57" s="784"/>
      <c r="AA57" s="784"/>
      <c r="AB57" s="784"/>
      <c r="AC57" s="784"/>
      <c r="AD57" s="784"/>
      <c r="AE57" s="785"/>
      <c r="AF57" s="723"/>
      <c r="AG57" s="724"/>
      <c r="AH57" s="724"/>
      <c r="AI57" s="724"/>
      <c r="AJ57" s="725"/>
      <c r="AK57" s="786"/>
      <c r="AL57" s="784"/>
      <c r="AM57" s="784"/>
      <c r="AN57" s="784"/>
      <c r="AO57" s="784"/>
      <c r="AP57" s="784"/>
      <c r="AQ57" s="784"/>
      <c r="AR57" s="784"/>
      <c r="AS57" s="784"/>
      <c r="AT57" s="784"/>
      <c r="AU57" s="784"/>
      <c r="AV57" s="784"/>
      <c r="AW57" s="784"/>
      <c r="AX57" s="784"/>
      <c r="AY57" s="784"/>
      <c r="AZ57" s="787"/>
      <c r="BA57" s="787"/>
      <c r="BB57" s="787"/>
      <c r="BC57" s="787"/>
      <c r="BD57" s="787"/>
      <c r="BE57" s="727"/>
      <c r="BF57" s="727"/>
      <c r="BG57" s="727"/>
      <c r="BH57" s="727"/>
      <c r="BI57" s="728"/>
      <c r="BJ57" s="63"/>
      <c r="BK57" s="63"/>
      <c r="BL57" s="63"/>
      <c r="BM57" s="63"/>
      <c r="BN57" s="63"/>
      <c r="BO57" s="62"/>
      <c r="BP57" s="62"/>
      <c r="BQ57" s="59">
        <v>51</v>
      </c>
      <c r="BR57" s="87"/>
      <c r="BS57" s="729"/>
      <c r="BT57" s="730"/>
      <c r="BU57" s="730"/>
      <c r="BV57" s="730"/>
      <c r="BW57" s="730"/>
      <c r="BX57" s="730"/>
      <c r="BY57" s="730"/>
      <c r="BZ57" s="730"/>
      <c r="CA57" s="730"/>
      <c r="CB57" s="730"/>
      <c r="CC57" s="730"/>
      <c r="CD57" s="730"/>
      <c r="CE57" s="730"/>
      <c r="CF57" s="730"/>
      <c r="CG57" s="731"/>
      <c r="CH57" s="732"/>
      <c r="CI57" s="724"/>
      <c r="CJ57" s="724"/>
      <c r="CK57" s="724"/>
      <c r="CL57" s="733"/>
      <c r="CM57" s="732"/>
      <c r="CN57" s="724"/>
      <c r="CO57" s="724"/>
      <c r="CP57" s="724"/>
      <c r="CQ57" s="733"/>
      <c r="CR57" s="732"/>
      <c r="CS57" s="724"/>
      <c r="CT57" s="724"/>
      <c r="CU57" s="724"/>
      <c r="CV57" s="733"/>
      <c r="CW57" s="732"/>
      <c r="CX57" s="724"/>
      <c r="CY57" s="724"/>
      <c r="CZ57" s="724"/>
      <c r="DA57" s="733"/>
      <c r="DB57" s="732"/>
      <c r="DC57" s="724"/>
      <c r="DD57" s="724"/>
      <c r="DE57" s="724"/>
      <c r="DF57" s="733"/>
      <c r="DG57" s="732"/>
      <c r="DH57" s="724"/>
      <c r="DI57" s="724"/>
      <c r="DJ57" s="724"/>
      <c r="DK57" s="733"/>
      <c r="DL57" s="732"/>
      <c r="DM57" s="724"/>
      <c r="DN57" s="724"/>
      <c r="DO57" s="724"/>
      <c r="DP57" s="733"/>
      <c r="DQ57" s="732"/>
      <c r="DR57" s="724"/>
      <c r="DS57" s="724"/>
      <c r="DT57" s="724"/>
      <c r="DU57" s="733"/>
      <c r="DV57" s="729"/>
      <c r="DW57" s="730"/>
      <c r="DX57" s="730"/>
      <c r="DY57" s="730"/>
      <c r="DZ57" s="748"/>
      <c r="EA57" s="54"/>
    </row>
    <row r="58" spans="1:131" s="51" customFormat="1" ht="26.25" customHeight="1" x14ac:dyDescent="0.15">
      <c r="A58" s="59">
        <v>31</v>
      </c>
      <c r="B58" s="729"/>
      <c r="C58" s="730"/>
      <c r="D58" s="730"/>
      <c r="E58" s="730"/>
      <c r="F58" s="730"/>
      <c r="G58" s="730"/>
      <c r="H58" s="730"/>
      <c r="I58" s="730"/>
      <c r="J58" s="730"/>
      <c r="K58" s="730"/>
      <c r="L58" s="730"/>
      <c r="M58" s="730"/>
      <c r="N58" s="730"/>
      <c r="O58" s="730"/>
      <c r="P58" s="731"/>
      <c r="Q58" s="783"/>
      <c r="R58" s="784"/>
      <c r="S58" s="784"/>
      <c r="T58" s="784"/>
      <c r="U58" s="784"/>
      <c r="V58" s="784"/>
      <c r="W58" s="784"/>
      <c r="X58" s="784"/>
      <c r="Y58" s="784"/>
      <c r="Z58" s="784"/>
      <c r="AA58" s="784"/>
      <c r="AB58" s="784"/>
      <c r="AC58" s="784"/>
      <c r="AD58" s="784"/>
      <c r="AE58" s="785"/>
      <c r="AF58" s="723"/>
      <c r="AG58" s="724"/>
      <c r="AH58" s="724"/>
      <c r="AI58" s="724"/>
      <c r="AJ58" s="725"/>
      <c r="AK58" s="786"/>
      <c r="AL58" s="784"/>
      <c r="AM58" s="784"/>
      <c r="AN58" s="784"/>
      <c r="AO58" s="784"/>
      <c r="AP58" s="784"/>
      <c r="AQ58" s="784"/>
      <c r="AR58" s="784"/>
      <c r="AS58" s="784"/>
      <c r="AT58" s="784"/>
      <c r="AU58" s="784"/>
      <c r="AV58" s="784"/>
      <c r="AW58" s="784"/>
      <c r="AX58" s="784"/>
      <c r="AY58" s="784"/>
      <c r="AZ58" s="787"/>
      <c r="BA58" s="787"/>
      <c r="BB58" s="787"/>
      <c r="BC58" s="787"/>
      <c r="BD58" s="787"/>
      <c r="BE58" s="727"/>
      <c r="BF58" s="727"/>
      <c r="BG58" s="727"/>
      <c r="BH58" s="727"/>
      <c r="BI58" s="728"/>
      <c r="BJ58" s="63"/>
      <c r="BK58" s="63"/>
      <c r="BL58" s="63"/>
      <c r="BM58" s="63"/>
      <c r="BN58" s="63"/>
      <c r="BO58" s="62"/>
      <c r="BP58" s="62"/>
      <c r="BQ58" s="59">
        <v>52</v>
      </c>
      <c r="BR58" s="87"/>
      <c r="BS58" s="729"/>
      <c r="BT58" s="730"/>
      <c r="BU58" s="730"/>
      <c r="BV58" s="730"/>
      <c r="BW58" s="730"/>
      <c r="BX58" s="730"/>
      <c r="BY58" s="730"/>
      <c r="BZ58" s="730"/>
      <c r="CA58" s="730"/>
      <c r="CB58" s="730"/>
      <c r="CC58" s="730"/>
      <c r="CD58" s="730"/>
      <c r="CE58" s="730"/>
      <c r="CF58" s="730"/>
      <c r="CG58" s="731"/>
      <c r="CH58" s="732"/>
      <c r="CI58" s="724"/>
      <c r="CJ58" s="724"/>
      <c r="CK58" s="724"/>
      <c r="CL58" s="733"/>
      <c r="CM58" s="732"/>
      <c r="CN58" s="724"/>
      <c r="CO58" s="724"/>
      <c r="CP58" s="724"/>
      <c r="CQ58" s="733"/>
      <c r="CR58" s="732"/>
      <c r="CS58" s="724"/>
      <c r="CT58" s="724"/>
      <c r="CU58" s="724"/>
      <c r="CV58" s="733"/>
      <c r="CW58" s="732"/>
      <c r="CX58" s="724"/>
      <c r="CY58" s="724"/>
      <c r="CZ58" s="724"/>
      <c r="DA58" s="733"/>
      <c r="DB58" s="732"/>
      <c r="DC58" s="724"/>
      <c r="DD58" s="724"/>
      <c r="DE58" s="724"/>
      <c r="DF58" s="733"/>
      <c r="DG58" s="732"/>
      <c r="DH58" s="724"/>
      <c r="DI58" s="724"/>
      <c r="DJ58" s="724"/>
      <c r="DK58" s="733"/>
      <c r="DL58" s="732"/>
      <c r="DM58" s="724"/>
      <c r="DN58" s="724"/>
      <c r="DO58" s="724"/>
      <c r="DP58" s="733"/>
      <c r="DQ58" s="732"/>
      <c r="DR58" s="724"/>
      <c r="DS58" s="724"/>
      <c r="DT58" s="724"/>
      <c r="DU58" s="733"/>
      <c r="DV58" s="729"/>
      <c r="DW58" s="730"/>
      <c r="DX58" s="730"/>
      <c r="DY58" s="730"/>
      <c r="DZ58" s="748"/>
      <c r="EA58" s="54"/>
    </row>
    <row r="59" spans="1:131" s="51" customFormat="1" ht="26.25" customHeight="1" x14ac:dyDescent="0.15">
      <c r="A59" s="59">
        <v>32</v>
      </c>
      <c r="B59" s="729"/>
      <c r="C59" s="730"/>
      <c r="D59" s="730"/>
      <c r="E59" s="730"/>
      <c r="F59" s="730"/>
      <c r="G59" s="730"/>
      <c r="H59" s="730"/>
      <c r="I59" s="730"/>
      <c r="J59" s="730"/>
      <c r="K59" s="730"/>
      <c r="L59" s="730"/>
      <c r="M59" s="730"/>
      <c r="N59" s="730"/>
      <c r="O59" s="730"/>
      <c r="P59" s="731"/>
      <c r="Q59" s="783"/>
      <c r="R59" s="784"/>
      <c r="S59" s="784"/>
      <c r="T59" s="784"/>
      <c r="U59" s="784"/>
      <c r="V59" s="784"/>
      <c r="W59" s="784"/>
      <c r="X59" s="784"/>
      <c r="Y59" s="784"/>
      <c r="Z59" s="784"/>
      <c r="AA59" s="784"/>
      <c r="AB59" s="784"/>
      <c r="AC59" s="784"/>
      <c r="AD59" s="784"/>
      <c r="AE59" s="785"/>
      <c r="AF59" s="723"/>
      <c r="AG59" s="724"/>
      <c r="AH59" s="724"/>
      <c r="AI59" s="724"/>
      <c r="AJ59" s="725"/>
      <c r="AK59" s="786"/>
      <c r="AL59" s="784"/>
      <c r="AM59" s="784"/>
      <c r="AN59" s="784"/>
      <c r="AO59" s="784"/>
      <c r="AP59" s="784"/>
      <c r="AQ59" s="784"/>
      <c r="AR59" s="784"/>
      <c r="AS59" s="784"/>
      <c r="AT59" s="784"/>
      <c r="AU59" s="784"/>
      <c r="AV59" s="784"/>
      <c r="AW59" s="784"/>
      <c r="AX59" s="784"/>
      <c r="AY59" s="784"/>
      <c r="AZ59" s="787"/>
      <c r="BA59" s="787"/>
      <c r="BB59" s="787"/>
      <c r="BC59" s="787"/>
      <c r="BD59" s="787"/>
      <c r="BE59" s="727"/>
      <c r="BF59" s="727"/>
      <c r="BG59" s="727"/>
      <c r="BH59" s="727"/>
      <c r="BI59" s="728"/>
      <c r="BJ59" s="63"/>
      <c r="BK59" s="63"/>
      <c r="BL59" s="63"/>
      <c r="BM59" s="63"/>
      <c r="BN59" s="63"/>
      <c r="BO59" s="62"/>
      <c r="BP59" s="62"/>
      <c r="BQ59" s="59">
        <v>53</v>
      </c>
      <c r="BR59" s="87"/>
      <c r="BS59" s="729"/>
      <c r="BT59" s="730"/>
      <c r="BU59" s="730"/>
      <c r="BV59" s="730"/>
      <c r="BW59" s="730"/>
      <c r="BX59" s="730"/>
      <c r="BY59" s="730"/>
      <c r="BZ59" s="730"/>
      <c r="CA59" s="730"/>
      <c r="CB59" s="730"/>
      <c r="CC59" s="730"/>
      <c r="CD59" s="730"/>
      <c r="CE59" s="730"/>
      <c r="CF59" s="730"/>
      <c r="CG59" s="731"/>
      <c r="CH59" s="732"/>
      <c r="CI59" s="724"/>
      <c r="CJ59" s="724"/>
      <c r="CK59" s="724"/>
      <c r="CL59" s="733"/>
      <c r="CM59" s="732"/>
      <c r="CN59" s="724"/>
      <c r="CO59" s="724"/>
      <c r="CP59" s="724"/>
      <c r="CQ59" s="733"/>
      <c r="CR59" s="732"/>
      <c r="CS59" s="724"/>
      <c r="CT59" s="724"/>
      <c r="CU59" s="724"/>
      <c r="CV59" s="733"/>
      <c r="CW59" s="732"/>
      <c r="CX59" s="724"/>
      <c r="CY59" s="724"/>
      <c r="CZ59" s="724"/>
      <c r="DA59" s="733"/>
      <c r="DB59" s="732"/>
      <c r="DC59" s="724"/>
      <c r="DD59" s="724"/>
      <c r="DE59" s="724"/>
      <c r="DF59" s="733"/>
      <c r="DG59" s="732"/>
      <c r="DH59" s="724"/>
      <c r="DI59" s="724"/>
      <c r="DJ59" s="724"/>
      <c r="DK59" s="733"/>
      <c r="DL59" s="732"/>
      <c r="DM59" s="724"/>
      <c r="DN59" s="724"/>
      <c r="DO59" s="724"/>
      <c r="DP59" s="733"/>
      <c r="DQ59" s="732"/>
      <c r="DR59" s="724"/>
      <c r="DS59" s="724"/>
      <c r="DT59" s="724"/>
      <c r="DU59" s="733"/>
      <c r="DV59" s="729"/>
      <c r="DW59" s="730"/>
      <c r="DX59" s="730"/>
      <c r="DY59" s="730"/>
      <c r="DZ59" s="748"/>
      <c r="EA59" s="54"/>
    </row>
    <row r="60" spans="1:131" s="51" customFormat="1" ht="26.25" customHeight="1" x14ac:dyDescent="0.15">
      <c r="A60" s="59">
        <v>33</v>
      </c>
      <c r="B60" s="729"/>
      <c r="C60" s="730"/>
      <c r="D60" s="730"/>
      <c r="E60" s="730"/>
      <c r="F60" s="730"/>
      <c r="G60" s="730"/>
      <c r="H60" s="730"/>
      <c r="I60" s="730"/>
      <c r="J60" s="730"/>
      <c r="K60" s="730"/>
      <c r="L60" s="730"/>
      <c r="M60" s="730"/>
      <c r="N60" s="730"/>
      <c r="O60" s="730"/>
      <c r="P60" s="731"/>
      <c r="Q60" s="783"/>
      <c r="R60" s="784"/>
      <c r="S60" s="784"/>
      <c r="T60" s="784"/>
      <c r="U60" s="784"/>
      <c r="V60" s="784"/>
      <c r="W60" s="784"/>
      <c r="X60" s="784"/>
      <c r="Y60" s="784"/>
      <c r="Z60" s="784"/>
      <c r="AA60" s="784"/>
      <c r="AB60" s="784"/>
      <c r="AC60" s="784"/>
      <c r="AD60" s="784"/>
      <c r="AE60" s="785"/>
      <c r="AF60" s="723"/>
      <c r="AG60" s="724"/>
      <c r="AH60" s="724"/>
      <c r="AI60" s="724"/>
      <c r="AJ60" s="725"/>
      <c r="AK60" s="786"/>
      <c r="AL60" s="784"/>
      <c r="AM60" s="784"/>
      <c r="AN60" s="784"/>
      <c r="AO60" s="784"/>
      <c r="AP60" s="784"/>
      <c r="AQ60" s="784"/>
      <c r="AR60" s="784"/>
      <c r="AS60" s="784"/>
      <c r="AT60" s="784"/>
      <c r="AU60" s="784"/>
      <c r="AV60" s="784"/>
      <c r="AW60" s="784"/>
      <c r="AX60" s="784"/>
      <c r="AY60" s="784"/>
      <c r="AZ60" s="787"/>
      <c r="BA60" s="787"/>
      <c r="BB60" s="787"/>
      <c r="BC60" s="787"/>
      <c r="BD60" s="787"/>
      <c r="BE60" s="727"/>
      <c r="BF60" s="727"/>
      <c r="BG60" s="727"/>
      <c r="BH60" s="727"/>
      <c r="BI60" s="728"/>
      <c r="BJ60" s="63"/>
      <c r="BK60" s="63"/>
      <c r="BL60" s="63"/>
      <c r="BM60" s="63"/>
      <c r="BN60" s="63"/>
      <c r="BO60" s="62"/>
      <c r="BP60" s="62"/>
      <c r="BQ60" s="59">
        <v>54</v>
      </c>
      <c r="BR60" s="87"/>
      <c r="BS60" s="729"/>
      <c r="BT60" s="730"/>
      <c r="BU60" s="730"/>
      <c r="BV60" s="730"/>
      <c r="BW60" s="730"/>
      <c r="BX60" s="730"/>
      <c r="BY60" s="730"/>
      <c r="BZ60" s="730"/>
      <c r="CA60" s="730"/>
      <c r="CB60" s="730"/>
      <c r="CC60" s="730"/>
      <c r="CD60" s="730"/>
      <c r="CE60" s="730"/>
      <c r="CF60" s="730"/>
      <c r="CG60" s="731"/>
      <c r="CH60" s="732"/>
      <c r="CI60" s="724"/>
      <c r="CJ60" s="724"/>
      <c r="CK60" s="724"/>
      <c r="CL60" s="733"/>
      <c r="CM60" s="732"/>
      <c r="CN60" s="724"/>
      <c r="CO60" s="724"/>
      <c r="CP60" s="724"/>
      <c r="CQ60" s="733"/>
      <c r="CR60" s="732"/>
      <c r="CS60" s="724"/>
      <c r="CT60" s="724"/>
      <c r="CU60" s="724"/>
      <c r="CV60" s="733"/>
      <c r="CW60" s="732"/>
      <c r="CX60" s="724"/>
      <c r="CY60" s="724"/>
      <c r="CZ60" s="724"/>
      <c r="DA60" s="733"/>
      <c r="DB60" s="732"/>
      <c r="DC60" s="724"/>
      <c r="DD60" s="724"/>
      <c r="DE60" s="724"/>
      <c r="DF60" s="733"/>
      <c r="DG60" s="732"/>
      <c r="DH60" s="724"/>
      <c r="DI60" s="724"/>
      <c r="DJ60" s="724"/>
      <c r="DK60" s="733"/>
      <c r="DL60" s="732"/>
      <c r="DM60" s="724"/>
      <c r="DN60" s="724"/>
      <c r="DO60" s="724"/>
      <c r="DP60" s="733"/>
      <c r="DQ60" s="732"/>
      <c r="DR60" s="724"/>
      <c r="DS60" s="724"/>
      <c r="DT60" s="724"/>
      <c r="DU60" s="733"/>
      <c r="DV60" s="729"/>
      <c r="DW60" s="730"/>
      <c r="DX60" s="730"/>
      <c r="DY60" s="730"/>
      <c r="DZ60" s="748"/>
      <c r="EA60" s="54"/>
    </row>
    <row r="61" spans="1:131" s="51" customFormat="1" ht="26.25" customHeight="1" x14ac:dyDescent="0.15">
      <c r="A61" s="59">
        <v>34</v>
      </c>
      <c r="B61" s="729"/>
      <c r="C61" s="730"/>
      <c r="D61" s="730"/>
      <c r="E61" s="730"/>
      <c r="F61" s="730"/>
      <c r="G61" s="730"/>
      <c r="H61" s="730"/>
      <c r="I61" s="730"/>
      <c r="J61" s="730"/>
      <c r="K61" s="730"/>
      <c r="L61" s="730"/>
      <c r="M61" s="730"/>
      <c r="N61" s="730"/>
      <c r="O61" s="730"/>
      <c r="P61" s="731"/>
      <c r="Q61" s="783"/>
      <c r="R61" s="784"/>
      <c r="S61" s="784"/>
      <c r="T61" s="784"/>
      <c r="U61" s="784"/>
      <c r="V61" s="784"/>
      <c r="W61" s="784"/>
      <c r="X61" s="784"/>
      <c r="Y61" s="784"/>
      <c r="Z61" s="784"/>
      <c r="AA61" s="784"/>
      <c r="AB61" s="784"/>
      <c r="AC61" s="784"/>
      <c r="AD61" s="784"/>
      <c r="AE61" s="785"/>
      <c r="AF61" s="723"/>
      <c r="AG61" s="724"/>
      <c r="AH61" s="724"/>
      <c r="AI61" s="724"/>
      <c r="AJ61" s="725"/>
      <c r="AK61" s="786"/>
      <c r="AL61" s="784"/>
      <c r="AM61" s="784"/>
      <c r="AN61" s="784"/>
      <c r="AO61" s="784"/>
      <c r="AP61" s="784"/>
      <c r="AQ61" s="784"/>
      <c r="AR61" s="784"/>
      <c r="AS61" s="784"/>
      <c r="AT61" s="784"/>
      <c r="AU61" s="784"/>
      <c r="AV61" s="784"/>
      <c r="AW61" s="784"/>
      <c r="AX61" s="784"/>
      <c r="AY61" s="784"/>
      <c r="AZ61" s="787"/>
      <c r="BA61" s="787"/>
      <c r="BB61" s="787"/>
      <c r="BC61" s="787"/>
      <c r="BD61" s="787"/>
      <c r="BE61" s="727"/>
      <c r="BF61" s="727"/>
      <c r="BG61" s="727"/>
      <c r="BH61" s="727"/>
      <c r="BI61" s="728"/>
      <c r="BJ61" s="63"/>
      <c r="BK61" s="63"/>
      <c r="BL61" s="63"/>
      <c r="BM61" s="63"/>
      <c r="BN61" s="63"/>
      <c r="BO61" s="62"/>
      <c r="BP61" s="62"/>
      <c r="BQ61" s="59">
        <v>55</v>
      </c>
      <c r="BR61" s="87"/>
      <c r="BS61" s="729"/>
      <c r="BT61" s="730"/>
      <c r="BU61" s="730"/>
      <c r="BV61" s="730"/>
      <c r="BW61" s="730"/>
      <c r="BX61" s="730"/>
      <c r="BY61" s="730"/>
      <c r="BZ61" s="730"/>
      <c r="CA61" s="730"/>
      <c r="CB61" s="730"/>
      <c r="CC61" s="730"/>
      <c r="CD61" s="730"/>
      <c r="CE61" s="730"/>
      <c r="CF61" s="730"/>
      <c r="CG61" s="731"/>
      <c r="CH61" s="732"/>
      <c r="CI61" s="724"/>
      <c r="CJ61" s="724"/>
      <c r="CK61" s="724"/>
      <c r="CL61" s="733"/>
      <c r="CM61" s="732"/>
      <c r="CN61" s="724"/>
      <c r="CO61" s="724"/>
      <c r="CP61" s="724"/>
      <c r="CQ61" s="733"/>
      <c r="CR61" s="732"/>
      <c r="CS61" s="724"/>
      <c r="CT61" s="724"/>
      <c r="CU61" s="724"/>
      <c r="CV61" s="733"/>
      <c r="CW61" s="732"/>
      <c r="CX61" s="724"/>
      <c r="CY61" s="724"/>
      <c r="CZ61" s="724"/>
      <c r="DA61" s="733"/>
      <c r="DB61" s="732"/>
      <c r="DC61" s="724"/>
      <c r="DD61" s="724"/>
      <c r="DE61" s="724"/>
      <c r="DF61" s="733"/>
      <c r="DG61" s="732"/>
      <c r="DH61" s="724"/>
      <c r="DI61" s="724"/>
      <c r="DJ61" s="724"/>
      <c r="DK61" s="733"/>
      <c r="DL61" s="732"/>
      <c r="DM61" s="724"/>
      <c r="DN61" s="724"/>
      <c r="DO61" s="724"/>
      <c r="DP61" s="733"/>
      <c r="DQ61" s="732"/>
      <c r="DR61" s="724"/>
      <c r="DS61" s="724"/>
      <c r="DT61" s="724"/>
      <c r="DU61" s="733"/>
      <c r="DV61" s="729"/>
      <c r="DW61" s="730"/>
      <c r="DX61" s="730"/>
      <c r="DY61" s="730"/>
      <c r="DZ61" s="748"/>
      <c r="EA61" s="54"/>
    </row>
    <row r="62" spans="1:131" s="51" customFormat="1" ht="26.25" customHeight="1" x14ac:dyDescent="0.15">
      <c r="A62" s="59">
        <v>35</v>
      </c>
      <c r="B62" s="729"/>
      <c r="C62" s="730"/>
      <c r="D62" s="730"/>
      <c r="E62" s="730"/>
      <c r="F62" s="730"/>
      <c r="G62" s="730"/>
      <c r="H62" s="730"/>
      <c r="I62" s="730"/>
      <c r="J62" s="730"/>
      <c r="K62" s="730"/>
      <c r="L62" s="730"/>
      <c r="M62" s="730"/>
      <c r="N62" s="730"/>
      <c r="O62" s="730"/>
      <c r="P62" s="731"/>
      <c r="Q62" s="783"/>
      <c r="R62" s="784"/>
      <c r="S62" s="784"/>
      <c r="T62" s="784"/>
      <c r="U62" s="784"/>
      <c r="V62" s="784"/>
      <c r="W62" s="784"/>
      <c r="X62" s="784"/>
      <c r="Y62" s="784"/>
      <c r="Z62" s="784"/>
      <c r="AA62" s="784"/>
      <c r="AB62" s="784"/>
      <c r="AC62" s="784"/>
      <c r="AD62" s="784"/>
      <c r="AE62" s="785"/>
      <c r="AF62" s="723"/>
      <c r="AG62" s="724"/>
      <c r="AH62" s="724"/>
      <c r="AI62" s="724"/>
      <c r="AJ62" s="725"/>
      <c r="AK62" s="786"/>
      <c r="AL62" s="784"/>
      <c r="AM62" s="784"/>
      <c r="AN62" s="784"/>
      <c r="AO62" s="784"/>
      <c r="AP62" s="784"/>
      <c r="AQ62" s="784"/>
      <c r="AR62" s="784"/>
      <c r="AS62" s="784"/>
      <c r="AT62" s="784"/>
      <c r="AU62" s="784"/>
      <c r="AV62" s="784"/>
      <c r="AW62" s="784"/>
      <c r="AX62" s="784"/>
      <c r="AY62" s="784"/>
      <c r="AZ62" s="787"/>
      <c r="BA62" s="787"/>
      <c r="BB62" s="787"/>
      <c r="BC62" s="787"/>
      <c r="BD62" s="787"/>
      <c r="BE62" s="727"/>
      <c r="BF62" s="727"/>
      <c r="BG62" s="727"/>
      <c r="BH62" s="727"/>
      <c r="BI62" s="728"/>
      <c r="BJ62" s="788" t="s">
        <v>456</v>
      </c>
      <c r="BK62" s="770"/>
      <c r="BL62" s="770"/>
      <c r="BM62" s="770"/>
      <c r="BN62" s="771"/>
      <c r="BO62" s="62"/>
      <c r="BP62" s="62"/>
      <c r="BQ62" s="59">
        <v>56</v>
      </c>
      <c r="BR62" s="87"/>
      <c r="BS62" s="729"/>
      <c r="BT62" s="730"/>
      <c r="BU62" s="730"/>
      <c r="BV62" s="730"/>
      <c r="BW62" s="730"/>
      <c r="BX62" s="730"/>
      <c r="BY62" s="730"/>
      <c r="BZ62" s="730"/>
      <c r="CA62" s="730"/>
      <c r="CB62" s="730"/>
      <c r="CC62" s="730"/>
      <c r="CD62" s="730"/>
      <c r="CE62" s="730"/>
      <c r="CF62" s="730"/>
      <c r="CG62" s="731"/>
      <c r="CH62" s="732"/>
      <c r="CI62" s="724"/>
      <c r="CJ62" s="724"/>
      <c r="CK62" s="724"/>
      <c r="CL62" s="733"/>
      <c r="CM62" s="732"/>
      <c r="CN62" s="724"/>
      <c r="CO62" s="724"/>
      <c r="CP62" s="724"/>
      <c r="CQ62" s="733"/>
      <c r="CR62" s="732"/>
      <c r="CS62" s="724"/>
      <c r="CT62" s="724"/>
      <c r="CU62" s="724"/>
      <c r="CV62" s="733"/>
      <c r="CW62" s="732"/>
      <c r="CX62" s="724"/>
      <c r="CY62" s="724"/>
      <c r="CZ62" s="724"/>
      <c r="DA62" s="733"/>
      <c r="DB62" s="732"/>
      <c r="DC62" s="724"/>
      <c r="DD62" s="724"/>
      <c r="DE62" s="724"/>
      <c r="DF62" s="733"/>
      <c r="DG62" s="732"/>
      <c r="DH62" s="724"/>
      <c r="DI62" s="724"/>
      <c r="DJ62" s="724"/>
      <c r="DK62" s="733"/>
      <c r="DL62" s="732"/>
      <c r="DM62" s="724"/>
      <c r="DN62" s="724"/>
      <c r="DO62" s="724"/>
      <c r="DP62" s="733"/>
      <c r="DQ62" s="732"/>
      <c r="DR62" s="724"/>
      <c r="DS62" s="724"/>
      <c r="DT62" s="724"/>
      <c r="DU62" s="733"/>
      <c r="DV62" s="729"/>
      <c r="DW62" s="730"/>
      <c r="DX62" s="730"/>
      <c r="DY62" s="730"/>
      <c r="DZ62" s="748"/>
      <c r="EA62" s="54"/>
    </row>
    <row r="63" spans="1:131" s="51" customFormat="1" ht="26.25" customHeight="1" x14ac:dyDescent="0.15">
      <c r="A63" s="60" t="s">
        <v>250</v>
      </c>
      <c r="B63" s="749" t="s">
        <v>371</v>
      </c>
      <c r="C63" s="750"/>
      <c r="D63" s="750"/>
      <c r="E63" s="750"/>
      <c r="F63" s="750"/>
      <c r="G63" s="750"/>
      <c r="H63" s="750"/>
      <c r="I63" s="750"/>
      <c r="J63" s="750"/>
      <c r="K63" s="750"/>
      <c r="L63" s="750"/>
      <c r="M63" s="750"/>
      <c r="N63" s="750"/>
      <c r="O63" s="750"/>
      <c r="P63" s="751"/>
      <c r="Q63" s="789"/>
      <c r="R63" s="758"/>
      <c r="S63" s="758"/>
      <c r="T63" s="758"/>
      <c r="U63" s="758"/>
      <c r="V63" s="758"/>
      <c r="W63" s="758"/>
      <c r="X63" s="758"/>
      <c r="Y63" s="758"/>
      <c r="Z63" s="758"/>
      <c r="AA63" s="758"/>
      <c r="AB63" s="758"/>
      <c r="AC63" s="758"/>
      <c r="AD63" s="758"/>
      <c r="AE63" s="790"/>
      <c r="AF63" s="755">
        <v>1433</v>
      </c>
      <c r="AG63" s="753"/>
      <c r="AH63" s="753"/>
      <c r="AI63" s="753"/>
      <c r="AJ63" s="756"/>
      <c r="AK63" s="757"/>
      <c r="AL63" s="758"/>
      <c r="AM63" s="758"/>
      <c r="AN63" s="758"/>
      <c r="AO63" s="758"/>
      <c r="AP63" s="753">
        <v>8892</v>
      </c>
      <c r="AQ63" s="753"/>
      <c r="AR63" s="753"/>
      <c r="AS63" s="753"/>
      <c r="AT63" s="753"/>
      <c r="AU63" s="753">
        <v>6133</v>
      </c>
      <c r="AV63" s="753"/>
      <c r="AW63" s="753"/>
      <c r="AX63" s="753"/>
      <c r="AY63" s="753"/>
      <c r="AZ63" s="791"/>
      <c r="BA63" s="791"/>
      <c r="BB63" s="791"/>
      <c r="BC63" s="791"/>
      <c r="BD63" s="791"/>
      <c r="BE63" s="759"/>
      <c r="BF63" s="759"/>
      <c r="BG63" s="759"/>
      <c r="BH63" s="759"/>
      <c r="BI63" s="760"/>
      <c r="BJ63" s="761" t="s">
        <v>201</v>
      </c>
      <c r="BK63" s="762"/>
      <c r="BL63" s="762"/>
      <c r="BM63" s="762"/>
      <c r="BN63" s="763"/>
      <c r="BO63" s="62"/>
      <c r="BP63" s="62"/>
      <c r="BQ63" s="59">
        <v>57</v>
      </c>
      <c r="BR63" s="87"/>
      <c r="BS63" s="729"/>
      <c r="BT63" s="730"/>
      <c r="BU63" s="730"/>
      <c r="BV63" s="730"/>
      <c r="BW63" s="730"/>
      <c r="BX63" s="730"/>
      <c r="BY63" s="730"/>
      <c r="BZ63" s="730"/>
      <c r="CA63" s="730"/>
      <c r="CB63" s="730"/>
      <c r="CC63" s="730"/>
      <c r="CD63" s="730"/>
      <c r="CE63" s="730"/>
      <c r="CF63" s="730"/>
      <c r="CG63" s="731"/>
      <c r="CH63" s="732"/>
      <c r="CI63" s="724"/>
      <c r="CJ63" s="724"/>
      <c r="CK63" s="724"/>
      <c r="CL63" s="733"/>
      <c r="CM63" s="732"/>
      <c r="CN63" s="724"/>
      <c r="CO63" s="724"/>
      <c r="CP63" s="724"/>
      <c r="CQ63" s="733"/>
      <c r="CR63" s="732"/>
      <c r="CS63" s="724"/>
      <c r="CT63" s="724"/>
      <c r="CU63" s="724"/>
      <c r="CV63" s="733"/>
      <c r="CW63" s="732"/>
      <c r="CX63" s="724"/>
      <c r="CY63" s="724"/>
      <c r="CZ63" s="724"/>
      <c r="DA63" s="733"/>
      <c r="DB63" s="732"/>
      <c r="DC63" s="724"/>
      <c r="DD63" s="724"/>
      <c r="DE63" s="724"/>
      <c r="DF63" s="733"/>
      <c r="DG63" s="732"/>
      <c r="DH63" s="724"/>
      <c r="DI63" s="724"/>
      <c r="DJ63" s="724"/>
      <c r="DK63" s="733"/>
      <c r="DL63" s="732"/>
      <c r="DM63" s="724"/>
      <c r="DN63" s="724"/>
      <c r="DO63" s="724"/>
      <c r="DP63" s="733"/>
      <c r="DQ63" s="732"/>
      <c r="DR63" s="724"/>
      <c r="DS63" s="724"/>
      <c r="DT63" s="724"/>
      <c r="DU63" s="733"/>
      <c r="DV63" s="729"/>
      <c r="DW63" s="730"/>
      <c r="DX63" s="730"/>
      <c r="DY63" s="730"/>
      <c r="DZ63" s="748"/>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29"/>
      <c r="BT64" s="730"/>
      <c r="BU64" s="730"/>
      <c r="BV64" s="730"/>
      <c r="BW64" s="730"/>
      <c r="BX64" s="730"/>
      <c r="BY64" s="730"/>
      <c r="BZ64" s="730"/>
      <c r="CA64" s="730"/>
      <c r="CB64" s="730"/>
      <c r="CC64" s="730"/>
      <c r="CD64" s="730"/>
      <c r="CE64" s="730"/>
      <c r="CF64" s="730"/>
      <c r="CG64" s="731"/>
      <c r="CH64" s="732"/>
      <c r="CI64" s="724"/>
      <c r="CJ64" s="724"/>
      <c r="CK64" s="724"/>
      <c r="CL64" s="733"/>
      <c r="CM64" s="732"/>
      <c r="CN64" s="724"/>
      <c r="CO64" s="724"/>
      <c r="CP64" s="724"/>
      <c r="CQ64" s="733"/>
      <c r="CR64" s="732"/>
      <c r="CS64" s="724"/>
      <c r="CT64" s="724"/>
      <c r="CU64" s="724"/>
      <c r="CV64" s="733"/>
      <c r="CW64" s="732"/>
      <c r="CX64" s="724"/>
      <c r="CY64" s="724"/>
      <c r="CZ64" s="724"/>
      <c r="DA64" s="733"/>
      <c r="DB64" s="732"/>
      <c r="DC64" s="724"/>
      <c r="DD64" s="724"/>
      <c r="DE64" s="724"/>
      <c r="DF64" s="733"/>
      <c r="DG64" s="732"/>
      <c r="DH64" s="724"/>
      <c r="DI64" s="724"/>
      <c r="DJ64" s="724"/>
      <c r="DK64" s="733"/>
      <c r="DL64" s="732"/>
      <c r="DM64" s="724"/>
      <c r="DN64" s="724"/>
      <c r="DO64" s="724"/>
      <c r="DP64" s="733"/>
      <c r="DQ64" s="732"/>
      <c r="DR64" s="724"/>
      <c r="DS64" s="724"/>
      <c r="DT64" s="724"/>
      <c r="DU64" s="733"/>
      <c r="DV64" s="729"/>
      <c r="DW64" s="730"/>
      <c r="DX64" s="730"/>
      <c r="DY64" s="730"/>
      <c r="DZ64" s="748"/>
      <c r="EA64" s="54"/>
    </row>
    <row r="65" spans="1:131" s="51" customFormat="1" ht="26.25" customHeight="1" x14ac:dyDescent="0.15">
      <c r="A65" s="63" t="s">
        <v>444</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29"/>
      <c r="BT65" s="730"/>
      <c r="BU65" s="730"/>
      <c r="BV65" s="730"/>
      <c r="BW65" s="730"/>
      <c r="BX65" s="730"/>
      <c r="BY65" s="730"/>
      <c r="BZ65" s="730"/>
      <c r="CA65" s="730"/>
      <c r="CB65" s="730"/>
      <c r="CC65" s="730"/>
      <c r="CD65" s="730"/>
      <c r="CE65" s="730"/>
      <c r="CF65" s="730"/>
      <c r="CG65" s="731"/>
      <c r="CH65" s="732"/>
      <c r="CI65" s="724"/>
      <c r="CJ65" s="724"/>
      <c r="CK65" s="724"/>
      <c r="CL65" s="733"/>
      <c r="CM65" s="732"/>
      <c r="CN65" s="724"/>
      <c r="CO65" s="724"/>
      <c r="CP65" s="724"/>
      <c r="CQ65" s="733"/>
      <c r="CR65" s="732"/>
      <c r="CS65" s="724"/>
      <c r="CT65" s="724"/>
      <c r="CU65" s="724"/>
      <c r="CV65" s="733"/>
      <c r="CW65" s="732"/>
      <c r="CX65" s="724"/>
      <c r="CY65" s="724"/>
      <c r="CZ65" s="724"/>
      <c r="DA65" s="733"/>
      <c r="DB65" s="732"/>
      <c r="DC65" s="724"/>
      <c r="DD65" s="724"/>
      <c r="DE65" s="724"/>
      <c r="DF65" s="733"/>
      <c r="DG65" s="732"/>
      <c r="DH65" s="724"/>
      <c r="DI65" s="724"/>
      <c r="DJ65" s="724"/>
      <c r="DK65" s="733"/>
      <c r="DL65" s="732"/>
      <c r="DM65" s="724"/>
      <c r="DN65" s="724"/>
      <c r="DO65" s="724"/>
      <c r="DP65" s="733"/>
      <c r="DQ65" s="732"/>
      <c r="DR65" s="724"/>
      <c r="DS65" s="724"/>
      <c r="DT65" s="724"/>
      <c r="DU65" s="733"/>
      <c r="DV65" s="729"/>
      <c r="DW65" s="730"/>
      <c r="DX65" s="730"/>
      <c r="DY65" s="730"/>
      <c r="DZ65" s="748"/>
      <c r="EA65" s="54"/>
    </row>
    <row r="66" spans="1:131" s="51" customFormat="1" ht="26.25" customHeight="1" x14ac:dyDescent="0.15">
      <c r="A66" s="706" t="s">
        <v>439</v>
      </c>
      <c r="B66" s="707"/>
      <c r="C66" s="707"/>
      <c r="D66" s="707"/>
      <c r="E66" s="707"/>
      <c r="F66" s="707"/>
      <c r="G66" s="707"/>
      <c r="H66" s="707"/>
      <c r="I66" s="707"/>
      <c r="J66" s="707"/>
      <c r="K66" s="707"/>
      <c r="L66" s="707"/>
      <c r="M66" s="707"/>
      <c r="N66" s="707"/>
      <c r="O66" s="707"/>
      <c r="P66" s="708"/>
      <c r="Q66" s="700" t="s">
        <v>447</v>
      </c>
      <c r="R66" s="701"/>
      <c r="S66" s="701"/>
      <c r="T66" s="701"/>
      <c r="U66" s="712"/>
      <c r="V66" s="700" t="s">
        <v>448</v>
      </c>
      <c r="W66" s="701"/>
      <c r="X66" s="701"/>
      <c r="Y66" s="701"/>
      <c r="Z66" s="712"/>
      <c r="AA66" s="700" t="s">
        <v>449</v>
      </c>
      <c r="AB66" s="701"/>
      <c r="AC66" s="701"/>
      <c r="AD66" s="701"/>
      <c r="AE66" s="712"/>
      <c r="AF66" s="977" t="s">
        <v>247</v>
      </c>
      <c r="AG66" s="972"/>
      <c r="AH66" s="972"/>
      <c r="AI66" s="972"/>
      <c r="AJ66" s="978"/>
      <c r="AK66" s="700" t="s">
        <v>382</v>
      </c>
      <c r="AL66" s="707"/>
      <c r="AM66" s="707"/>
      <c r="AN66" s="707"/>
      <c r="AO66" s="708"/>
      <c r="AP66" s="700" t="s">
        <v>351</v>
      </c>
      <c r="AQ66" s="701"/>
      <c r="AR66" s="701"/>
      <c r="AS66" s="701"/>
      <c r="AT66" s="712"/>
      <c r="AU66" s="700" t="s">
        <v>457</v>
      </c>
      <c r="AV66" s="701"/>
      <c r="AW66" s="701"/>
      <c r="AX66" s="701"/>
      <c r="AY66" s="712"/>
      <c r="AZ66" s="700" t="s">
        <v>434</v>
      </c>
      <c r="BA66" s="701"/>
      <c r="BB66" s="701"/>
      <c r="BC66" s="701"/>
      <c r="BD66" s="702"/>
      <c r="BE66" s="62"/>
      <c r="BF66" s="62"/>
      <c r="BG66" s="62"/>
      <c r="BH66" s="62"/>
      <c r="BI66" s="62"/>
      <c r="BJ66" s="62"/>
      <c r="BK66" s="62"/>
      <c r="BL66" s="62"/>
      <c r="BM66" s="62"/>
      <c r="BN66" s="62"/>
      <c r="BO66" s="62"/>
      <c r="BP66" s="62"/>
      <c r="BQ66" s="59">
        <v>60</v>
      </c>
      <c r="BR66" s="88"/>
      <c r="BS66" s="795"/>
      <c r="BT66" s="796"/>
      <c r="BU66" s="796"/>
      <c r="BV66" s="796"/>
      <c r="BW66" s="796"/>
      <c r="BX66" s="796"/>
      <c r="BY66" s="796"/>
      <c r="BZ66" s="796"/>
      <c r="CA66" s="796"/>
      <c r="CB66" s="796"/>
      <c r="CC66" s="796"/>
      <c r="CD66" s="796"/>
      <c r="CE66" s="796"/>
      <c r="CF66" s="796"/>
      <c r="CG66" s="798"/>
      <c r="CH66" s="792"/>
      <c r="CI66" s="793"/>
      <c r="CJ66" s="793"/>
      <c r="CK66" s="793"/>
      <c r="CL66" s="794"/>
      <c r="CM66" s="792"/>
      <c r="CN66" s="793"/>
      <c r="CO66" s="793"/>
      <c r="CP66" s="793"/>
      <c r="CQ66" s="794"/>
      <c r="CR66" s="792"/>
      <c r="CS66" s="793"/>
      <c r="CT66" s="793"/>
      <c r="CU66" s="793"/>
      <c r="CV66" s="794"/>
      <c r="CW66" s="792"/>
      <c r="CX66" s="793"/>
      <c r="CY66" s="793"/>
      <c r="CZ66" s="793"/>
      <c r="DA66" s="794"/>
      <c r="DB66" s="792"/>
      <c r="DC66" s="793"/>
      <c r="DD66" s="793"/>
      <c r="DE66" s="793"/>
      <c r="DF66" s="794"/>
      <c r="DG66" s="792"/>
      <c r="DH66" s="793"/>
      <c r="DI66" s="793"/>
      <c r="DJ66" s="793"/>
      <c r="DK66" s="794"/>
      <c r="DL66" s="792"/>
      <c r="DM66" s="793"/>
      <c r="DN66" s="793"/>
      <c r="DO66" s="793"/>
      <c r="DP66" s="794"/>
      <c r="DQ66" s="792"/>
      <c r="DR66" s="793"/>
      <c r="DS66" s="793"/>
      <c r="DT66" s="793"/>
      <c r="DU66" s="794"/>
      <c r="DV66" s="795"/>
      <c r="DW66" s="796"/>
      <c r="DX66" s="796"/>
      <c r="DY66" s="796"/>
      <c r="DZ66" s="797"/>
      <c r="EA66" s="54"/>
    </row>
    <row r="67" spans="1:131" s="51" customFormat="1" ht="26.25" customHeight="1" x14ac:dyDescent="0.15">
      <c r="A67" s="709"/>
      <c r="B67" s="710"/>
      <c r="C67" s="710"/>
      <c r="D67" s="710"/>
      <c r="E67" s="710"/>
      <c r="F67" s="710"/>
      <c r="G67" s="710"/>
      <c r="H67" s="710"/>
      <c r="I67" s="710"/>
      <c r="J67" s="710"/>
      <c r="K67" s="710"/>
      <c r="L67" s="710"/>
      <c r="M67" s="710"/>
      <c r="N67" s="710"/>
      <c r="O67" s="710"/>
      <c r="P67" s="711"/>
      <c r="Q67" s="703"/>
      <c r="R67" s="704"/>
      <c r="S67" s="704"/>
      <c r="T67" s="704"/>
      <c r="U67" s="713"/>
      <c r="V67" s="703"/>
      <c r="W67" s="704"/>
      <c r="X67" s="704"/>
      <c r="Y67" s="704"/>
      <c r="Z67" s="713"/>
      <c r="AA67" s="703"/>
      <c r="AB67" s="704"/>
      <c r="AC67" s="704"/>
      <c r="AD67" s="704"/>
      <c r="AE67" s="713"/>
      <c r="AF67" s="979"/>
      <c r="AG67" s="975"/>
      <c r="AH67" s="975"/>
      <c r="AI67" s="975"/>
      <c r="AJ67" s="980"/>
      <c r="AK67" s="981"/>
      <c r="AL67" s="710"/>
      <c r="AM67" s="710"/>
      <c r="AN67" s="710"/>
      <c r="AO67" s="711"/>
      <c r="AP67" s="703"/>
      <c r="AQ67" s="704"/>
      <c r="AR67" s="704"/>
      <c r="AS67" s="704"/>
      <c r="AT67" s="713"/>
      <c r="AU67" s="703"/>
      <c r="AV67" s="704"/>
      <c r="AW67" s="704"/>
      <c r="AX67" s="704"/>
      <c r="AY67" s="713"/>
      <c r="AZ67" s="703"/>
      <c r="BA67" s="704"/>
      <c r="BB67" s="704"/>
      <c r="BC67" s="704"/>
      <c r="BD67" s="705"/>
      <c r="BE67" s="62"/>
      <c r="BF67" s="62"/>
      <c r="BG67" s="62"/>
      <c r="BH67" s="62"/>
      <c r="BI67" s="62"/>
      <c r="BJ67" s="62"/>
      <c r="BK67" s="62"/>
      <c r="BL67" s="62"/>
      <c r="BM67" s="62"/>
      <c r="BN67" s="62"/>
      <c r="BO67" s="62"/>
      <c r="BP67" s="62"/>
      <c r="BQ67" s="59">
        <v>61</v>
      </c>
      <c r="BR67" s="88"/>
      <c r="BS67" s="795"/>
      <c r="BT67" s="796"/>
      <c r="BU67" s="796"/>
      <c r="BV67" s="796"/>
      <c r="BW67" s="796"/>
      <c r="BX67" s="796"/>
      <c r="BY67" s="796"/>
      <c r="BZ67" s="796"/>
      <c r="CA67" s="796"/>
      <c r="CB67" s="796"/>
      <c r="CC67" s="796"/>
      <c r="CD67" s="796"/>
      <c r="CE67" s="796"/>
      <c r="CF67" s="796"/>
      <c r="CG67" s="798"/>
      <c r="CH67" s="792"/>
      <c r="CI67" s="793"/>
      <c r="CJ67" s="793"/>
      <c r="CK67" s="793"/>
      <c r="CL67" s="794"/>
      <c r="CM67" s="792"/>
      <c r="CN67" s="793"/>
      <c r="CO67" s="793"/>
      <c r="CP67" s="793"/>
      <c r="CQ67" s="794"/>
      <c r="CR67" s="792"/>
      <c r="CS67" s="793"/>
      <c r="CT67" s="793"/>
      <c r="CU67" s="793"/>
      <c r="CV67" s="794"/>
      <c r="CW67" s="792"/>
      <c r="CX67" s="793"/>
      <c r="CY67" s="793"/>
      <c r="CZ67" s="793"/>
      <c r="DA67" s="794"/>
      <c r="DB67" s="792"/>
      <c r="DC67" s="793"/>
      <c r="DD67" s="793"/>
      <c r="DE67" s="793"/>
      <c r="DF67" s="794"/>
      <c r="DG67" s="792"/>
      <c r="DH67" s="793"/>
      <c r="DI67" s="793"/>
      <c r="DJ67" s="793"/>
      <c r="DK67" s="794"/>
      <c r="DL67" s="792"/>
      <c r="DM67" s="793"/>
      <c r="DN67" s="793"/>
      <c r="DO67" s="793"/>
      <c r="DP67" s="794"/>
      <c r="DQ67" s="792"/>
      <c r="DR67" s="793"/>
      <c r="DS67" s="793"/>
      <c r="DT67" s="793"/>
      <c r="DU67" s="794"/>
      <c r="DV67" s="795"/>
      <c r="DW67" s="796"/>
      <c r="DX67" s="796"/>
      <c r="DY67" s="796"/>
      <c r="DZ67" s="797"/>
      <c r="EA67" s="54"/>
    </row>
    <row r="68" spans="1:131" s="51" customFormat="1" ht="26.25" customHeight="1" x14ac:dyDescent="0.15">
      <c r="A68" s="58">
        <v>1</v>
      </c>
      <c r="B68" s="697" t="s">
        <v>530</v>
      </c>
      <c r="C68" s="698"/>
      <c r="D68" s="698"/>
      <c r="E68" s="698"/>
      <c r="F68" s="698"/>
      <c r="G68" s="698"/>
      <c r="H68" s="698"/>
      <c r="I68" s="698"/>
      <c r="J68" s="698"/>
      <c r="K68" s="698"/>
      <c r="L68" s="698"/>
      <c r="M68" s="698"/>
      <c r="N68" s="698"/>
      <c r="O68" s="698"/>
      <c r="P68" s="738"/>
      <c r="Q68" s="739">
        <v>19218</v>
      </c>
      <c r="R68" s="740"/>
      <c r="S68" s="740"/>
      <c r="T68" s="740"/>
      <c r="U68" s="740"/>
      <c r="V68" s="740">
        <v>19195</v>
      </c>
      <c r="W68" s="740"/>
      <c r="X68" s="740"/>
      <c r="Y68" s="740"/>
      <c r="Z68" s="740"/>
      <c r="AA68" s="740">
        <v>23</v>
      </c>
      <c r="AB68" s="740"/>
      <c r="AC68" s="740"/>
      <c r="AD68" s="740"/>
      <c r="AE68" s="740"/>
      <c r="AF68" s="740">
        <v>23</v>
      </c>
      <c r="AG68" s="740"/>
      <c r="AH68" s="740"/>
      <c r="AI68" s="740"/>
      <c r="AJ68" s="740"/>
      <c r="AK68" s="740">
        <v>2868</v>
      </c>
      <c r="AL68" s="740"/>
      <c r="AM68" s="740"/>
      <c r="AN68" s="740"/>
      <c r="AO68" s="740"/>
      <c r="AP68" s="740" t="s">
        <v>201</v>
      </c>
      <c r="AQ68" s="740"/>
      <c r="AR68" s="740"/>
      <c r="AS68" s="740"/>
      <c r="AT68" s="740"/>
      <c r="AU68" s="740" t="s">
        <v>201</v>
      </c>
      <c r="AV68" s="740"/>
      <c r="AW68" s="740"/>
      <c r="AX68" s="740"/>
      <c r="AY68" s="740"/>
      <c r="AZ68" s="746"/>
      <c r="BA68" s="746"/>
      <c r="BB68" s="746"/>
      <c r="BC68" s="746"/>
      <c r="BD68" s="747"/>
      <c r="BE68" s="62"/>
      <c r="BF68" s="62"/>
      <c r="BG68" s="62"/>
      <c r="BH68" s="62"/>
      <c r="BI68" s="62"/>
      <c r="BJ68" s="62"/>
      <c r="BK68" s="62"/>
      <c r="BL68" s="62"/>
      <c r="BM68" s="62"/>
      <c r="BN68" s="62"/>
      <c r="BO68" s="62"/>
      <c r="BP68" s="62"/>
      <c r="BQ68" s="59">
        <v>62</v>
      </c>
      <c r="BR68" s="88"/>
      <c r="BS68" s="795"/>
      <c r="BT68" s="796"/>
      <c r="BU68" s="796"/>
      <c r="BV68" s="796"/>
      <c r="BW68" s="796"/>
      <c r="BX68" s="796"/>
      <c r="BY68" s="796"/>
      <c r="BZ68" s="796"/>
      <c r="CA68" s="796"/>
      <c r="CB68" s="796"/>
      <c r="CC68" s="796"/>
      <c r="CD68" s="796"/>
      <c r="CE68" s="796"/>
      <c r="CF68" s="796"/>
      <c r="CG68" s="798"/>
      <c r="CH68" s="792"/>
      <c r="CI68" s="793"/>
      <c r="CJ68" s="793"/>
      <c r="CK68" s="793"/>
      <c r="CL68" s="794"/>
      <c r="CM68" s="792"/>
      <c r="CN68" s="793"/>
      <c r="CO68" s="793"/>
      <c r="CP68" s="793"/>
      <c r="CQ68" s="794"/>
      <c r="CR68" s="792"/>
      <c r="CS68" s="793"/>
      <c r="CT68" s="793"/>
      <c r="CU68" s="793"/>
      <c r="CV68" s="794"/>
      <c r="CW68" s="792"/>
      <c r="CX68" s="793"/>
      <c r="CY68" s="793"/>
      <c r="CZ68" s="793"/>
      <c r="DA68" s="794"/>
      <c r="DB68" s="792"/>
      <c r="DC68" s="793"/>
      <c r="DD68" s="793"/>
      <c r="DE68" s="793"/>
      <c r="DF68" s="794"/>
      <c r="DG68" s="792"/>
      <c r="DH68" s="793"/>
      <c r="DI68" s="793"/>
      <c r="DJ68" s="793"/>
      <c r="DK68" s="794"/>
      <c r="DL68" s="792"/>
      <c r="DM68" s="793"/>
      <c r="DN68" s="793"/>
      <c r="DO68" s="793"/>
      <c r="DP68" s="794"/>
      <c r="DQ68" s="792"/>
      <c r="DR68" s="793"/>
      <c r="DS68" s="793"/>
      <c r="DT68" s="793"/>
      <c r="DU68" s="794"/>
      <c r="DV68" s="795"/>
      <c r="DW68" s="796"/>
      <c r="DX68" s="796"/>
      <c r="DY68" s="796"/>
      <c r="DZ68" s="797"/>
      <c r="EA68" s="54"/>
    </row>
    <row r="69" spans="1:131" s="51" customFormat="1" ht="26.25" customHeight="1" x14ac:dyDescent="0.15">
      <c r="A69" s="59">
        <v>2</v>
      </c>
      <c r="B69" s="729" t="s">
        <v>3</v>
      </c>
      <c r="C69" s="730"/>
      <c r="D69" s="730"/>
      <c r="E69" s="730"/>
      <c r="F69" s="730"/>
      <c r="G69" s="730"/>
      <c r="H69" s="730"/>
      <c r="I69" s="730"/>
      <c r="J69" s="730"/>
      <c r="K69" s="730"/>
      <c r="L69" s="730"/>
      <c r="M69" s="730"/>
      <c r="N69" s="730"/>
      <c r="O69" s="730"/>
      <c r="P69" s="731"/>
      <c r="Q69" s="720">
        <v>163</v>
      </c>
      <c r="R69" s="721"/>
      <c r="S69" s="721"/>
      <c r="T69" s="721"/>
      <c r="U69" s="721"/>
      <c r="V69" s="721">
        <v>163</v>
      </c>
      <c r="W69" s="721"/>
      <c r="X69" s="721"/>
      <c r="Y69" s="721"/>
      <c r="Z69" s="721"/>
      <c r="AA69" s="721">
        <v>1</v>
      </c>
      <c r="AB69" s="721"/>
      <c r="AC69" s="721"/>
      <c r="AD69" s="721"/>
      <c r="AE69" s="721"/>
      <c r="AF69" s="721">
        <v>1</v>
      </c>
      <c r="AG69" s="721"/>
      <c r="AH69" s="721"/>
      <c r="AI69" s="721"/>
      <c r="AJ69" s="721"/>
      <c r="AK69" s="721">
        <v>43</v>
      </c>
      <c r="AL69" s="721"/>
      <c r="AM69" s="721"/>
      <c r="AN69" s="721"/>
      <c r="AO69" s="721"/>
      <c r="AP69" s="721" t="s">
        <v>201</v>
      </c>
      <c r="AQ69" s="721"/>
      <c r="AR69" s="721"/>
      <c r="AS69" s="721"/>
      <c r="AT69" s="721"/>
      <c r="AU69" s="721" t="s">
        <v>201</v>
      </c>
      <c r="AV69" s="721"/>
      <c r="AW69" s="721"/>
      <c r="AX69" s="721"/>
      <c r="AY69" s="721"/>
      <c r="AZ69" s="727"/>
      <c r="BA69" s="727"/>
      <c r="BB69" s="727"/>
      <c r="BC69" s="727"/>
      <c r="BD69" s="728"/>
      <c r="BE69" s="62"/>
      <c r="BF69" s="62"/>
      <c r="BG69" s="62"/>
      <c r="BH69" s="62"/>
      <c r="BI69" s="62"/>
      <c r="BJ69" s="62"/>
      <c r="BK69" s="62"/>
      <c r="BL69" s="62"/>
      <c r="BM69" s="62"/>
      <c r="BN69" s="62"/>
      <c r="BO69" s="62"/>
      <c r="BP69" s="62"/>
      <c r="BQ69" s="59">
        <v>63</v>
      </c>
      <c r="BR69" s="88"/>
      <c r="BS69" s="795"/>
      <c r="BT69" s="796"/>
      <c r="BU69" s="796"/>
      <c r="BV69" s="796"/>
      <c r="BW69" s="796"/>
      <c r="BX69" s="796"/>
      <c r="BY69" s="796"/>
      <c r="BZ69" s="796"/>
      <c r="CA69" s="796"/>
      <c r="CB69" s="796"/>
      <c r="CC69" s="796"/>
      <c r="CD69" s="796"/>
      <c r="CE69" s="796"/>
      <c r="CF69" s="796"/>
      <c r="CG69" s="798"/>
      <c r="CH69" s="792"/>
      <c r="CI69" s="793"/>
      <c r="CJ69" s="793"/>
      <c r="CK69" s="793"/>
      <c r="CL69" s="794"/>
      <c r="CM69" s="792"/>
      <c r="CN69" s="793"/>
      <c r="CO69" s="793"/>
      <c r="CP69" s="793"/>
      <c r="CQ69" s="794"/>
      <c r="CR69" s="792"/>
      <c r="CS69" s="793"/>
      <c r="CT69" s="793"/>
      <c r="CU69" s="793"/>
      <c r="CV69" s="794"/>
      <c r="CW69" s="792"/>
      <c r="CX69" s="793"/>
      <c r="CY69" s="793"/>
      <c r="CZ69" s="793"/>
      <c r="DA69" s="794"/>
      <c r="DB69" s="792"/>
      <c r="DC69" s="793"/>
      <c r="DD69" s="793"/>
      <c r="DE69" s="793"/>
      <c r="DF69" s="794"/>
      <c r="DG69" s="792"/>
      <c r="DH69" s="793"/>
      <c r="DI69" s="793"/>
      <c r="DJ69" s="793"/>
      <c r="DK69" s="794"/>
      <c r="DL69" s="792"/>
      <c r="DM69" s="793"/>
      <c r="DN69" s="793"/>
      <c r="DO69" s="793"/>
      <c r="DP69" s="794"/>
      <c r="DQ69" s="792"/>
      <c r="DR69" s="793"/>
      <c r="DS69" s="793"/>
      <c r="DT69" s="793"/>
      <c r="DU69" s="794"/>
      <c r="DV69" s="795"/>
      <c r="DW69" s="796"/>
      <c r="DX69" s="796"/>
      <c r="DY69" s="796"/>
      <c r="DZ69" s="797"/>
      <c r="EA69" s="54"/>
    </row>
    <row r="70" spans="1:131" s="51" customFormat="1" ht="26.25" customHeight="1" x14ac:dyDescent="0.15">
      <c r="A70" s="59">
        <v>3</v>
      </c>
      <c r="B70" s="729" t="s">
        <v>531</v>
      </c>
      <c r="C70" s="730"/>
      <c r="D70" s="730"/>
      <c r="E70" s="730"/>
      <c r="F70" s="730"/>
      <c r="G70" s="730"/>
      <c r="H70" s="730"/>
      <c r="I70" s="730"/>
      <c r="J70" s="730"/>
      <c r="K70" s="730"/>
      <c r="L70" s="730"/>
      <c r="M70" s="730"/>
      <c r="N70" s="730"/>
      <c r="O70" s="730"/>
      <c r="P70" s="731"/>
      <c r="Q70" s="720">
        <v>596</v>
      </c>
      <c r="R70" s="721"/>
      <c r="S70" s="721"/>
      <c r="T70" s="721"/>
      <c r="U70" s="721"/>
      <c r="V70" s="721">
        <v>355</v>
      </c>
      <c r="W70" s="721"/>
      <c r="X70" s="721"/>
      <c r="Y70" s="721"/>
      <c r="Z70" s="721"/>
      <c r="AA70" s="721">
        <v>242</v>
      </c>
      <c r="AB70" s="721"/>
      <c r="AC70" s="721"/>
      <c r="AD70" s="721"/>
      <c r="AE70" s="721"/>
      <c r="AF70" s="721">
        <v>242</v>
      </c>
      <c r="AG70" s="721"/>
      <c r="AH70" s="721"/>
      <c r="AI70" s="721"/>
      <c r="AJ70" s="721"/>
      <c r="AK70" s="721" t="s">
        <v>201</v>
      </c>
      <c r="AL70" s="721"/>
      <c r="AM70" s="721"/>
      <c r="AN70" s="721"/>
      <c r="AO70" s="721"/>
      <c r="AP70" s="721" t="s">
        <v>201</v>
      </c>
      <c r="AQ70" s="721"/>
      <c r="AR70" s="721"/>
      <c r="AS70" s="721"/>
      <c r="AT70" s="721"/>
      <c r="AU70" s="721" t="s">
        <v>201</v>
      </c>
      <c r="AV70" s="721"/>
      <c r="AW70" s="721"/>
      <c r="AX70" s="721"/>
      <c r="AY70" s="721"/>
      <c r="AZ70" s="727"/>
      <c r="BA70" s="727"/>
      <c r="BB70" s="727"/>
      <c r="BC70" s="727"/>
      <c r="BD70" s="728"/>
      <c r="BE70" s="62"/>
      <c r="BF70" s="62"/>
      <c r="BG70" s="62"/>
      <c r="BH70" s="62"/>
      <c r="BI70" s="62"/>
      <c r="BJ70" s="62"/>
      <c r="BK70" s="62"/>
      <c r="BL70" s="62"/>
      <c r="BM70" s="62"/>
      <c r="BN70" s="62"/>
      <c r="BO70" s="62"/>
      <c r="BP70" s="62"/>
      <c r="BQ70" s="59">
        <v>64</v>
      </c>
      <c r="BR70" s="88"/>
      <c r="BS70" s="795"/>
      <c r="BT70" s="796"/>
      <c r="BU70" s="796"/>
      <c r="BV70" s="796"/>
      <c r="BW70" s="796"/>
      <c r="BX70" s="796"/>
      <c r="BY70" s="796"/>
      <c r="BZ70" s="796"/>
      <c r="CA70" s="796"/>
      <c r="CB70" s="796"/>
      <c r="CC70" s="796"/>
      <c r="CD70" s="796"/>
      <c r="CE70" s="796"/>
      <c r="CF70" s="796"/>
      <c r="CG70" s="798"/>
      <c r="CH70" s="792"/>
      <c r="CI70" s="793"/>
      <c r="CJ70" s="793"/>
      <c r="CK70" s="793"/>
      <c r="CL70" s="794"/>
      <c r="CM70" s="792"/>
      <c r="CN70" s="793"/>
      <c r="CO70" s="793"/>
      <c r="CP70" s="793"/>
      <c r="CQ70" s="794"/>
      <c r="CR70" s="792"/>
      <c r="CS70" s="793"/>
      <c r="CT70" s="793"/>
      <c r="CU70" s="793"/>
      <c r="CV70" s="794"/>
      <c r="CW70" s="792"/>
      <c r="CX70" s="793"/>
      <c r="CY70" s="793"/>
      <c r="CZ70" s="793"/>
      <c r="DA70" s="794"/>
      <c r="DB70" s="792"/>
      <c r="DC70" s="793"/>
      <c r="DD70" s="793"/>
      <c r="DE70" s="793"/>
      <c r="DF70" s="794"/>
      <c r="DG70" s="792"/>
      <c r="DH70" s="793"/>
      <c r="DI70" s="793"/>
      <c r="DJ70" s="793"/>
      <c r="DK70" s="794"/>
      <c r="DL70" s="792"/>
      <c r="DM70" s="793"/>
      <c r="DN70" s="793"/>
      <c r="DO70" s="793"/>
      <c r="DP70" s="794"/>
      <c r="DQ70" s="792"/>
      <c r="DR70" s="793"/>
      <c r="DS70" s="793"/>
      <c r="DT70" s="793"/>
      <c r="DU70" s="794"/>
      <c r="DV70" s="795"/>
      <c r="DW70" s="796"/>
      <c r="DX70" s="796"/>
      <c r="DY70" s="796"/>
      <c r="DZ70" s="797"/>
      <c r="EA70" s="54"/>
    </row>
    <row r="71" spans="1:131" s="51" customFormat="1" ht="26.25" customHeight="1" x14ac:dyDescent="0.15">
      <c r="A71" s="59">
        <v>4</v>
      </c>
      <c r="B71" s="729" t="s">
        <v>88</v>
      </c>
      <c r="C71" s="730"/>
      <c r="D71" s="730"/>
      <c r="E71" s="730"/>
      <c r="F71" s="730"/>
      <c r="G71" s="730"/>
      <c r="H71" s="730"/>
      <c r="I71" s="730"/>
      <c r="J71" s="730"/>
      <c r="K71" s="730"/>
      <c r="L71" s="730"/>
      <c r="M71" s="730"/>
      <c r="N71" s="730"/>
      <c r="O71" s="730"/>
      <c r="P71" s="731"/>
      <c r="Q71" s="720">
        <v>997</v>
      </c>
      <c r="R71" s="721"/>
      <c r="S71" s="721"/>
      <c r="T71" s="721"/>
      <c r="U71" s="721"/>
      <c r="V71" s="721">
        <v>988</v>
      </c>
      <c r="W71" s="721"/>
      <c r="X71" s="721"/>
      <c r="Y71" s="721"/>
      <c r="Z71" s="721"/>
      <c r="AA71" s="721">
        <v>9</v>
      </c>
      <c r="AB71" s="721"/>
      <c r="AC71" s="721"/>
      <c r="AD71" s="721"/>
      <c r="AE71" s="721"/>
      <c r="AF71" s="721">
        <v>9</v>
      </c>
      <c r="AG71" s="721"/>
      <c r="AH71" s="721"/>
      <c r="AI71" s="721"/>
      <c r="AJ71" s="721"/>
      <c r="AK71" s="721" t="s">
        <v>201</v>
      </c>
      <c r="AL71" s="721"/>
      <c r="AM71" s="721"/>
      <c r="AN71" s="721"/>
      <c r="AO71" s="721"/>
      <c r="AP71" s="721" t="s">
        <v>201</v>
      </c>
      <c r="AQ71" s="721"/>
      <c r="AR71" s="721"/>
      <c r="AS71" s="721"/>
      <c r="AT71" s="721"/>
      <c r="AU71" s="721" t="s">
        <v>201</v>
      </c>
      <c r="AV71" s="721"/>
      <c r="AW71" s="721"/>
      <c r="AX71" s="721"/>
      <c r="AY71" s="721"/>
      <c r="AZ71" s="727"/>
      <c r="BA71" s="727"/>
      <c r="BB71" s="727"/>
      <c r="BC71" s="727"/>
      <c r="BD71" s="728"/>
      <c r="BE71" s="62"/>
      <c r="BF71" s="62"/>
      <c r="BG71" s="62"/>
      <c r="BH71" s="62"/>
      <c r="BI71" s="62"/>
      <c r="BJ71" s="62"/>
      <c r="BK71" s="62"/>
      <c r="BL71" s="62"/>
      <c r="BM71" s="62"/>
      <c r="BN71" s="62"/>
      <c r="BO71" s="62"/>
      <c r="BP71" s="62"/>
      <c r="BQ71" s="59">
        <v>65</v>
      </c>
      <c r="BR71" s="88"/>
      <c r="BS71" s="795"/>
      <c r="BT71" s="796"/>
      <c r="BU71" s="796"/>
      <c r="BV71" s="796"/>
      <c r="BW71" s="796"/>
      <c r="BX71" s="796"/>
      <c r="BY71" s="796"/>
      <c r="BZ71" s="796"/>
      <c r="CA71" s="796"/>
      <c r="CB71" s="796"/>
      <c r="CC71" s="796"/>
      <c r="CD71" s="796"/>
      <c r="CE71" s="796"/>
      <c r="CF71" s="796"/>
      <c r="CG71" s="798"/>
      <c r="CH71" s="792"/>
      <c r="CI71" s="793"/>
      <c r="CJ71" s="793"/>
      <c r="CK71" s="793"/>
      <c r="CL71" s="794"/>
      <c r="CM71" s="792"/>
      <c r="CN71" s="793"/>
      <c r="CO71" s="793"/>
      <c r="CP71" s="793"/>
      <c r="CQ71" s="794"/>
      <c r="CR71" s="792"/>
      <c r="CS71" s="793"/>
      <c r="CT71" s="793"/>
      <c r="CU71" s="793"/>
      <c r="CV71" s="794"/>
      <c r="CW71" s="792"/>
      <c r="CX71" s="793"/>
      <c r="CY71" s="793"/>
      <c r="CZ71" s="793"/>
      <c r="DA71" s="794"/>
      <c r="DB71" s="792"/>
      <c r="DC71" s="793"/>
      <c r="DD71" s="793"/>
      <c r="DE71" s="793"/>
      <c r="DF71" s="794"/>
      <c r="DG71" s="792"/>
      <c r="DH71" s="793"/>
      <c r="DI71" s="793"/>
      <c r="DJ71" s="793"/>
      <c r="DK71" s="794"/>
      <c r="DL71" s="792"/>
      <c r="DM71" s="793"/>
      <c r="DN71" s="793"/>
      <c r="DO71" s="793"/>
      <c r="DP71" s="794"/>
      <c r="DQ71" s="792"/>
      <c r="DR71" s="793"/>
      <c r="DS71" s="793"/>
      <c r="DT71" s="793"/>
      <c r="DU71" s="794"/>
      <c r="DV71" s="795"/>
      <c r="DW71" s="796"/>
      <c r="DX71" s="796"/>
      <c r="DY71" s="796"/>
      <c r="DZ71" s="797"/>
      <c r="EA71" s="54"/>
    </row>
    <row r="72" spans="1:131" s="51" customFormat="1" ht="26.25" customHeight="1" x14ac:dyDescent="0.15">
      <c r="A72" s="59">
        <v>5</v>
      </c>
      <c r="B72" s="729" t="s">
        <v>280</v>
      </c>
      <c r="C72" s="730"/>
      <c r="D72" s="730"/>
      <c r="E72" s="730"/>
      <c r="F72" s="730"/>
      <c r="G72" s="730"/>
      <c r="H72" s="730"/>
      <c r="I72" s="730"/>
      <c r="J72" s="730"/>
      <c r="K72" s="730"/>
      <c r="L72" s="730"/>
      <c r="M72" s="730"/>
      <c r="N72" s="730"/>
      <c r="O72" s="730"/>
      <c r="P72" s="731"/>
      <c r="Q72" s="720">
        <v>330370</v>
      </c>
      <c r="R72" s="721"/>
      <c r="S72" s="721"/>
      <c r="T72" s="721"/>
      <c r="U72" s="721"/>
      <c r="V72" s="721">
        <v>323172</v>
      </c>
      <c r="W72" s="721"/>
      <c r="X72" s="721"/>
      <c r="Y72" s="721"/>
      <c r="Z72" s="721"/>
      <c r="AA72" s="721">
        <v>7198</v>
      </c>
      <c r="AB72" s="721"/>
      <c r="AC72" s="721"/>
      <c r="AD72" s="721"/>
      <c r="AE72" s="721"/>
      <c r="AF72" s="721">
        <v>7198</v>
      </c>
      <c r="AG72" s="721"/>
      <c r="AH72" s="721"/>
      <c r="AI72" s="721"/>
      <c r="AJ72" s="721"/>
      <c r="AK72" s="721">
        <v>2219</v>
      </c>
      <c r="AL72" s="721"/>
      <c r="AM72" s="721"/>
      <c r="AN72" s="721"/>
      <c r="AO72" s="721"/>
      <c r="AP72" s="721" t="s">
        <v>201</v>
      </c>
      <c r="AQ72" s="721"/>
      <c r="AR72" s="721"/>
      <c r="AS72" s="721"/>
      <c r="AT72" s="721"/>
      <c r="AU72" s="721" t="s">
        <v>201</v>
      </c>
      <c r="AV72" s="721"/>
      <c r="AW72" s="721"/>
      <c r="AX72" s="721"/>
      <c r="AY72" s="721"/>
      <c r="AZ72" s="727"/>
      <c r="BA72" s="727"/>
      <c r="BB72" s="727"/>
      <c r="BC72" s="727"/>
      <c r="BD72" s="728"/>
      <c r="BE72" s="62"/>
      <c r="BF72" s="62"/>
      <c r="BG72" s="62"/>
      <c r="BH72" s="62"/>
      <c r="BI72" s="62"/>
      <c r="BJ72" s="62"/>
      <c r="BK72" s="62"/>
      <c r="BL72" s="62"/>
      <c r="BM72" s="62"/>
      <c r="BN72" s="62"/>
      <c r="BO72" s="62"/>
      <c r="BP72" s="62"/>
      <c r="BQ72" s="59">
        <v>66</v>
      </c>
      <c r="BR72" s="88"/>
      <c r="BS72" s="795"/>
      <c r="BT72" s="796"/>
      <c r="BU72" s="796"/>
      <c r="BV72" s="796"/>
      <c r="BW72" s="796"/>
      <c r="BX72" s="796"/>
      <c r="BY72" s="796"/>
      <c r="BZ72" s="796"/>
      <c r="CA72" s="796"/>
      <c r="CB72" s="796"/>
      <c r="CC72" s="796"/>
      <c r="CD72" s="796"/>
      <c r="CE72" s="796"/>
      <c r="CF72" s="796"/>
      <c r="CG72" s="798"/>
      <c r="CH72" s="792"/>
      <c r="CI72" s="793"/>
      <c r="CJ72" s="793"/>
      <c r="CK72" s="793"/>
      <c r="CL72" s="794"/>
      <c r="CM72" s="792"/>
      <c r="CN72" s="793"/>
      <c r="CO72" s="793"/>
      <c r="CP72" s="793"/>
      <c r="CQ72" s="794"/>
      <c r="CR72" s="792"/>
      <c r="CS72" s="793"/>
      <c r="CT72" s="793"/>
      <c r="CU72" s="793"/>
      <c r="CV72" s="794"/>
      <c r="CW72" s="792"/>
      <c r="CX72" s="793"/>
      <c r="CY72" s="793"/>
      <c r="CZ72" s="793"/>
      <c r="DA72" s="794"/>
      <c r="DB72" s="792"/>
      <c r="DC72" s="793"/>
      <c r="DD72" s="793"/>
      <c r="DE72" s="793"/>
      <c r="DF72" s="794"/>
      <c r="DG72" s="792"/>
      <c r="DH72" s="793"/>
      <c r="DI72" s="793"/>
      <c r="DJ72" s="793"/>
      <c r="DK72" s="794"/>
      <c r="DL72" s="792"/>
      <c r="DM72" s="793"/>
      <c r="DN72" s="793"/>
      <c r="DO72" s="793"/>
      <c r="DP72" s="794"/>
      <c r="DQ72" s="792"/>
      <c r="DR72" s="793"/>
      <c r="DS72" s="793"/>
      <c r="DT72" s="793"/>
      <c r="DU72" s="794"/>
      <c r="DV72" s="795"/>
      <c r="DW72" s="796"/>
      <c r="DX72" s="796"/>
      <c r="DY72" s="796"/>
      <c r="DZ72" s="797"/>
      <c r="EA72" s="54"/>
    </row>
    <row r="73" spans="1:131" s="51" customFormat="1" ht="26.25" customHeight="1" x14ac:dyDescent="0.15">
      <c r="A73" s="59">
        <v>6</v>
      </c>
      <c r="B73" s="729" t="s">
        <v>532</v>
      </c>
      <c r="C73" s="730"/>
      <c r="D73" s="730"/>
      <c r="E73" s="730"/>
      <c r="F73" s="730"/>
      <c r="G73" s="730"/>
      <c r="H73" s="730"/>
      <c r="I73" s="730"/>
      <c r="J73" s="730"/>
      <c r="K73" s="730"/>
      <c r="L73" s="730"/>
      <c r="M73" s="730"/>
      <c r="N73" s="730"/>
      <c r="O73" s="730"/>
      <c r="P73" s="731"/>
      <c r="Q73" s="720">
        <v>380</v>
      </c>
      <c r="R73" s="721"/>
      <c r="S73" s="721"/>
      <c r="T73" s="721"/>
      <c r="U73" s="721"/>
      <c r="V73" s="721">
        <v>330</v>
      </c>
      <c r="W73" s="721"/>
      <c r="X73" s="721"/>
      <c r="Y73" s="721"/>
      <c r="Z73" s="721"/>
      <c r="AA73" s="721">
        <v>50</v>
      </c>
      <c r="AB73" s="721"/>
      <c r="AC73" s="721"/>
      <c r="AD73" s="721"/>
      <c r="AE73" s="721"/>
      <c r="AF73" s="721">
        <v>50</v>
      </c>
      <c r="AG73" s="721"/>
      <c r="AH73" s="721"/>
      <c r="AI73" s="721"/>
      <c r="AJ73" s="721"/>
      <c r="AK73" s="721" t="s">
        <v>201</v>
      </c>
      <c r="AL73" s="721"/>
      <c r="AM73" s="721"/>
      <c r="AN73" s="721"/>
      <c r="AO73" s="721"/>
      <c r="AP73" s="721" t="s">
        <v>201</v>
      </c>
      <c r="AQ73" s="721"/>
      <c r="AR73" s="721"/>
      <c r="AS73" s="721"/>
      <c r="AT73" s="721"/>
      <c r="AU73" s="721" t="s">
        <v>201</v>
      </c>
      <c r="AV73" s="721"/>
      <c r="AW73" s="721"/>
      <c r="AX73" s="721"/>
      <c r="AY73" s="721"/>
      <c r="AZ73" s="727"/>
      <c r="BA73" s="727"/>
      <c r="BB73" s="727"/>
      <c r="BC73" s="727"/>
      <c r="BD73" s="728"/>
      <c r="BE73" s="62"/>
      <c r="BF73" s="62"/>
      <c r="BG73" s="62"/>
      <c r="BH73" s="62"/>
      <c r="BI73" s="62"/>
      <c r="BJ73" s="62"/>
      <c r="BK73" s="62"/>
      <c r="BL73" s="62"/>
      <c r="BM73" s="62"/>
      <c r="BN73" s="62"/>
      <c r="BO73" s="62"/>
      <c r="BP73" s="62"/>
      <c r="BQ73" s="59">
        <v>67</v>
      </c>
      <c r="BR73" s="88"/>
      <c r="BS73" s="795"/>
      <c r="BT73" s="796"/>
      <c r="BU73" s="796"/>
      <c r="BV73" s="796"/>
      <c r="BW73" s="796"/>
      <c r="BX73" s="796"/>
      <c r="BY73" s="796"/>
      <c r="BZ73" s="796"/>
      <c r="CA73" s="796"/>
      <c r="CB73" s="796"/>
      <c r="CC73" s="796"/>
      <c r="CD73" s="796"/>
      <c r="CE73" s="796"/>
      <c r="CF73" s="796"/>
      <c r="CG73" s="798"/>
      <c r="CH73" s="792"/>
      <c r="CI73" s="793"/>
      <c r="CJ73" s="793"/>
      <c r="CK73" s="793"/>
      <c r="CL73" s="794"/>
      <c r="CM73" s="792"/>
      <c r="CN73" s="793"/>
      <c r="CO73" s="793"/>
      <c r="CP73" s="793"/>
      <c r="CQ73" s="794"/>
      <c r="CR73" s="792"/>
      <c r="CS73" s="793"/>
      <c r="CT73" s="793"/>
      <c r="CU73" s="793"/>
      <c r="CV73" s="794"/>
      <c r="CW73" s="792"/>
      <c r="CX73" s="793"/>
      <c r="CY73" s="793"/>
      <c r="CZ73" s="793"/>
      <c r="DA73" s="794"/>
      <c r="DB73" s="792"/>
      <c r="DC73" s="793"/>
      <c r="DD73" s="793"/>
      <c r="DE73" s="793"/>
      <c r="DF73" s="794"/>
      <c r="DG73" s="792"/>
      <c r="DH73" s="793"/>
      <c r="DI73" s="793"/>
      <c r="DJ73" s="793"/>
      <c r="DK73" s="794"/>
      <c r="DL73" s="792"/>
      <c r="DM73" s="793"/>
      <c r="DN73" s="793"/>
      <c r="DO73" s="793"/>
      <c r="DP73" s="794"/>
      <c r="DQ73" s="792"/>
      <c r="DR73" s="793"/>
      <c r="DS73" s="793"/>
      <c r="DT73" s="793"/>
      <c r="DU73" s="794"/>
      <c r="DV73" s="795"/>
      <c r="DW73" s="796"/>
      <c r="DX73" s="796"/>
      <c r="DY73" s="796"/>
      <c r="DZ73" s="797"/>
      <c r="EA73" s="54"/>
    </row>
    <row r="74" spans="1:131" s="51" customFormat="1" ht="26.25" customHeight="1" x14ac:dyDescent="0.15">
      <c r="A74" s="59">
        <v>7</v>
      </c>
      <c r="B74" s="729" t="s">
        <v>533</v>
      </c>
      <c r="C74" s="730"/>
      <c r="D74" s="730"/>
      <c r="E74" s="730"/>
      <c r="F74" s="730"/>
      <c r="G74" s="730"/>
      <c r="H74" s="730"/>
      <c r="I74" s="730"/>
      <c r="J74" s="730"/>
      <c r="K74" s="730"/>
      <c r="L74" s="730"/>
      <c r="M74" s="730"/>
      <c r="N74" s="730"/>
      <c r="O74" s="730"/>
      <c r="P74" s="731"/>
      <c r="Q74" s="720">
        <v>175</v>
      </c>
      <c r="R74" s="721"/>
      <c r="S74" s="721"/>
      <c r="T74" s="721"/>
      <c r="U74" s="721"/>
      <c r="V74" s="721">
        <v>143</v>
      </c>
      <c r="W74" s="721"/>
      <c r="X74" s="721"/>
      <c r="Y74" s="721"/>
      <c r="Z74" s="721"/>
      <c r="AA74" s="721">
        <v>32</v>
      </c>
      <c r="AB74" s="721"/>
      <c r="AC74" s="721"/>
      <c r="AD74" s="721"/>
      <c r="AE74" s="721"/>
      <c r="AF74" s="721">
        <v>32</v>
      </c>
      <c r="AG74" s="721"/>
      <c r="AH74" s="721"/>
      <c r="AI74" s="721"/>
      <c r="AJ74" s="721"/>
      <c r="AK74" s="721" t="s">
        <v>201</v>
      </c>
      <c r="AL74" s="721"/>
      <c r="AM74" s="721"/>
      <c r="AN74" s="721"/>
      <c r="AO74" s="721"/>
      <c r="AP74" s="721" t="s">
        <v>201</v>
      </c>
      <c r="AQ74" s="721"/>
      <c r="AR74" s="721"/>
      <c r="AS74" s="721"/>
      <c r="AT74" s="721"/>
      <c r="AU74" s="721" t="s">
        <v>201</v>
      </c>
      <c r="AV74" s="721"/>
      <c r="AW74" s="721"/>
      <c r="AX74" s="721"/>
      <c r="AY74" s="721"/>
      <c r="AZ74" s="727"/>
      <c r="BA74" s="727"/>
      <c r="BB74" s="727"/>
      <c r="BC74" s="727"/>
      <c r="BD74" s="728"/>
      <c r="BE74" s="62"/>
      <c r="BF74" s="62"/>
      <c r="BG74" s="62"/>
      <c r="BH74" s="62"/>
      <c r="BI74" s="62"/>
      <c r="BJ74" s="62"/>
      <c r="BK74" s="62"/>
      <c r="BL74" s="62"/>
      <c r="BM74" s="62"/>
      <c r="BN74" s="62"/>
      <c r="BO74" s="62"/>
      <c r="BP74" s="62"/>
      <c r="BQ74" s="59">
        <v>68</v>
      </c>
      <c r="BR74" s="88"/>
      <c r="BS74" s="795"/>
      <c r="BT74" s="796"/>
      <c r="BU74" s="796"/>
      <c r="BV74" s="796"/>
      <c r="BW74" s="796"/>
      <c r="BX74" s="796"/>
      <c r="BY74" s="796"/>
      <c r="BZ74" s="796"/>
      <c r="CA74" s="796"/>
      <c r="CB74" s="796"/>
      <c r="CC74" s="796"/>
      <c r="CD74" s="796"/>
      <c r="CE74" s="796"/>
      <c r="CF74" s="796"/>
      <c r="CG74" s="798"/>
      <c r="CH74" s="792"/>
      <c r="CI74" s="793"/>
      <c r="CJ74" s="793"/>
      <c r="CK74" s="793"/>
      <c r="CL74" s="794"/>
      <c r="CM74" s="792"/>
      <c r="CN74" s="793"/>
      <c r="CO74" s="793"/>
      <c r="CP74" s="793"/>
      <c r="CQ74" s="794"/>
      <c r="CR74" s="792"/>
      <c r="CS74" s="793"/>
      <c r="CT74" s="793"/>
      <c r="CU74" s="793"/>
      <c r="CV74" s="794"/>
      <c r="CW74" s="792"/>
      <c r="CX74" s="793"/>
      <c r="CY74" s="793"/>
      <c r="CZ74" s="793"/>
      <c r="DA74" s="794"/>
      <c r="DB74" s="792"/>
      <c r="DC74" s="793"/>
      <c r="DD74" s="793"/>
      <c r="DE74" s="793"/>
      <c r="DF74" s="794"/>
      <c r="DG74" s="792"/>
      <c r="DH74" s="793"/>
      <c r="DI74" s="793"/>
      <c r="DJ74" s="793"/>
      <c r="DK74" s="794"/>
      <c r="DL74" s="792"/>
      <c r="DM74" s="793"/>
      <c r="DN74" s="793"/>
      <c r="DO74" s="793"/>
      <c r="DP74" s="794"/>
      <c r="DQ74" s="792"/>
      <c r="DR74" s="793"/>
      <c r="DS74" s="793"/>
      <c r="DT74" s="793"/>
      <c r="DU74" s="794"/>
      <c r="DV74" s="795"/>
      <c r="DW74" s="796"/>
      <c r="DX74" s="796"/>
      <c r="DY74" s="796"/>
      <c r="DZ74" s="797"/>
      <c r="EA74" s="54"/>
    </row>
    <row r="75" spans="1:131" s="51" customFormat="1" ht="26.25" customHeight="1" x14ac:dyDescent="0.15">
      <c r="A75" s="59">
        <v>8</v>
      </c>
      <c r="B75" s="729" t="s">
        <v>534</v>
      </c>
      <c r="C75" s="730"/>
      <c r="D75" s="730"/>
      <c r="E75" s="730"/>
      <c r="F75" s="730"/>
      <c r="G75" s="730"/>
      <c r="H75" s="730"/>
      <c r="I75" s="730"/>
      <c r="J75" s="730"/>
      <c r="K75" s="730"/>
      <c r="L75" s="730"/>
      <c r="M75" s="730"/>
      <c r="N75" s="730"/>
      <c r="O75" s="730"/>
      <c r="P75" s="731"/>
      <c r="Q75" s="732">
        <v>6126</v>
      </c>
      <c r="R75" s="724"/>
      <c r="S75" s="724"/>
      <c r="T75" s="724"/>
      <c r="U75" s="726"/>
      <c r="V75" s="722">
        <v>5728</v>
      </c>
      <c r="W75" s="724"/>
      <c r="X75" s="724"/>
      <c r="Y75" s="724"/>
      <c r="Z75" s="726"/>
      <c r="AA75" s="722">
        <v>398</v>
      </c>
      <c r="AB75" s="724"/>
      <c r="AC75" s="724"/>
      <c r="AD75" s="724"/>
      <c r="AE75" s="726"/>
      <c r="AF75" s="722">
        <v>395</v>
      </c>
      <c r="AG75" s="724"/>
      <c r="AH75" s="724"/>
      <c r="AI75" s="724"/>
      <c r="AJ75" s="726"/>
      <c r="AK75" s="722" t="s">
        <v>201</v>
      </c>
      <c r="AL75" s="724"/>
      <c r="AM75" s="724"/>
      <c r="AN75" s="724"/>
      <c r="AO75" s="726"/>
      <c r="AP75" s="722">
        <v>8227</v>
      </c>
      <c r="AQ75" s="724"/>
      <c r="AR75" s="724"/>
      <c r="AS75" s="724"/>
      <c r="AT75" s="726"/>
      <c r="AU75" s="722">
        <v>1703</v>
      </c>
      <c r="AV75" s="724"/>
      <c r="AW75" s="724"/>
      <c r="AX75" s="724"/>
      <c r="AY75" s="726"/>
      <c r="AZ75" s="727"/>
      <c r="BA75" s="727"/>
      <c r="BB75" s="727"/>
      <c r="BC75" s="727"/>
      <c r="BD75" s="728"/>
      <c r="BE75" s="62"/>
      <c r="BF75" s="62"/>
      <c r="BG75" s="62"/>
      <c r="BH75" s="62"/>
      <c r="BI75" s="62"/>
      <c r="BJ75" s="62"/>
      <c r="BK75" s="62"/>
      <c r="BL75" s="62"/>
      <c r="BM75" s="62"/>
      <c r="BN75" s="62"/>
      <c r="BO75" s="62"/>
      <c r="BP75" s="62"/>
      <c r="BQ75" s="59">
        <v>69</v>
      </c>
      <c r="BR75" s="88"/>
      <c r="BS75" s="795"/>
      <c r="BT75" s="796"/>
      <c r="BU75" s="796"/>
      <c r="BV75" s="796"/>
      <c r="BW75" s="796"/>
      <c r="BX75" s="796"/>
      <c r="BY75" s="796"/>
      <c r="BZ75" s="796"/>
      <c r="CA75" s="796"/>
      <c r="CB75" s="796"/>
      <c r="CC75" s="796"/>
      <c r="CD75" s="796"/>
      <c r="CE75" s="796"/>
      <c r="CF75" s="796"/>
      <c r="CG75" s="798"/>
      <c r="CH75" s="792"/>
      <c r="CI75" s="793"/>
      <c r="CJ75" s="793"/>
      <c r="CK75" s="793"/>
      <c r="CL75" s="794"/>
      <c r="CM75" s="792"/>
      <c r="CN75" s="793"/>
      <c r="CO75" s="793"/>
      <c r="CP75" s="793"/>
      <c r="CQ75" s="794"/>
      <c r="CR75" s="792"/>
      <c r="CS75" s="793"/>
      <c r="CT75" s="793"/>
      <c r="CU75" s="793"/>
      <c r="CV75" s="794"/>
      <c r="CW75" s="792"/>
      <c r="CX75" s="793"/>
      <c r="CY75" s="793"/>
      <c r="CZ75" s="793"/>
      <c r="DA75" s="794"/>
      <c r="DB75" s="792"/>
      <c r="DC75" s="793"/>
      <c r="DD75" s="793"/>
      <c r="DE75" s="793"/>
      <c r="DF75" s="794"/>
      <c r="DG75" s="792"/>
      <c r="DH75" s="793"/>
      <c r="DI75" s="793"/>
      <c r="DJ75" s="793"/>
      <c r="DK75" s="794"/>
      <c r="DL75" s="792"/>
      <c r="DM75" s="793"/>
      <c r="DN75" s="793"/>
      <c r="DO75" s="793"/>
      <c r="DP75" s="794"/>
      <c r="DQ75" s="792"/>
      <c r="DR75" s="793"/>
      <c r="DS75" s="793"/>
      <c r="DT75" s="793"/>
      <c r="DU75" s="794"/>
      <c r="DV75" s="795"/>
      <c r="DW75" s="796"/>
      <c r="DX75" s="796"/>
      <c r="DY75" s="796"/>
      <c r="DZ75" s="797"/>
      <c r="EA75" s="54"/>
    </row>
    <row r="76" spans="1:131" s="51" customFormat="1" ht="26.25" customHeight="1" x14ac:dyDescent="0.15">
      <c r="A76" s="59">
        <v>9</v>
      </c>
      <c r="B76" s="729" t="s">
        <v>535</v>
      </c>
      <c r="C76" s="730"/>
      <c r="D76" s="730"/>
      <c r="E76" s="730"/>
      <c r="F76" s="730"/>
      <c r="G76" s="730"/>
      <c r="H76" s="730"/>
      <c r="I76" s="730"/>
      <c r="J76" s="730"/>
      <c r="K76" s="730"/>
      <c r="L76" s="730"/>
      <c r="M76" s="730"/>
      <c r="N76" s="730"/>
      <c r="O76" s="730"/>
      <c r="P76" s="731"/>
      <c r="Q76" s="732">
        <v>4329</v>
      </c>
      <c r="R76" s="724"/>
      <c r="S76" s="724"/>
      <c r="T76" s="724"/>
      <c r="U76" s="726"/>
      <c r="V76" s="722">
        <v>4110</v>
      </c>
      <c r="W76" s="724"/>
      <c r="X76" s="724"/>
      <c r="Y76" s="724"/>
      <c r="Z76" s="726"/>
      <c r="AA76" s="722">
        <v>219</v>
      </c>
      <c r="AB76" s="724"/>
      <c r="AC76" s="724"/>
      <c r="AD76" s="724"/>
      <c r="AE76" s="726"/>
      <c r="AF76" s="722">
        <v>503</v>
      </c>
      <c r="AG76" s="724"/>
      <c r="AH76" s="724"/>
      <c r="AI76" s="724"/>
      <c r="AJ76" s="726"/>
      <c r="AK76" s="722" t="s">
        <v>201</v>
      </c>
      <c r="AL76" s="724"/>
      <c r="AM76" s="724"/>
      <c r="AN76" s="724"/>
      <c r="AO76" s="726"/>
      <c r="AP76" s="722">
        <v>24747</v>
      </c>
      <c r="AQ76" s="724"/>
      <c r="AR76" s="724"/>
      <c r="AS76" s="724"/>
      <c r="AT76" s="726"/>
      <c r="AU76" s="722">
        <v>5293</v>
      </c>
      <c r="AV76" s="724"/>
      <c r="AW76" s="724"/>
      <c r="AX76" s="724"/>
      <c r="AY76" s="726"/>
      <c r="AZ76" s="727"/>
      <c r="BA76" s="727"/>
      <c r="BB76" s="727"/>
      <c r="BC76" s="727"/>
      <c r="BD76" s="728"/>
      <c r="BE76" s="62"/>
      <c r="BF76" s="62"/>
      <c r="BG76" s="62"/>
      <c r="BH76" s="62"/>
      <c r="BI76" s="62"/>
      <c r="BJ76" s="62"/>
      <c r="BK76" s="62"/>
      <c r="BL76" s="62"/>
      <c r="BM76" s="62"/>
      <c r="BN76" s="62"/>
      <c r="BO76" s="62"/>
      <c r="BP76" s="62"/>
      <c r="BQ76" s="59">
        <v>70</v>
      </c>
      <c r="BR76" s="88"/>
      <c r="BS76" s="795"/>
      <c r="BT76" s="796"/>
      <c r="BU76" s="796"/>
      <c r="BV76" s="796"/>
      <c r="BW76" s="796"/>
      <c r="BX76" s="796"/>
      <c r="BY76" s="796"/>
      <c r="BZ76" s="796"/>
      <c r="CA76" s="796"/>
      <c r="CB76" s="796"/>
      <c r="CC76" s="796"/>
      <c r="CD76" s="796"/>
      <c r="CE76" s="796"/>
      <c r="CF76" s="796"/>
      <c r="CG76" s="798"/>
      <c r="CH76" s="792"/>
      <c r="CI76" s="793"/>
      <c r="CJ76" s="793"/>
      <c r="CK76" s="793"/>
      <c r="CL76" s="794"/>
      <c r="CM76" s="792"/>
      <c r="CN76" s="793"/>
      <c r="CO76" s="793"/>
      <c r="CP76" s="793"/>
      <c r="CQ76" s="794"/>
      <c r="CR76" s="792"/>
      <c r="CS76" s="793"/>
      <c r="CT76" s="793"/>
      <c r="CU76" s="793"/>
      <c r="CV76" s="794"/>
      <c r="CW76" s="792"/>
      <c r="CX76" s="793"/>
      <c r="CY76" s="793"/>
      <c r="CZ76" s="793"/>
      <c r="DA76" s="794"/>
      <c r="DB76" s="792"/>
      <c r="DC76" s="793"/>
      <c r="DD76" s="793"/>
      <c r="DE76" s="793"/>
      <c r="DF76" s="794"/>
      <c r="DG76" s="792"/>
      <c r="DH76" s="793"/>
      <c r="DI76" s="793"/>
      <c r="DJ76" s="793"/>
      <c r="DK76" s="794"/>
      <c r="DL76" s="792"/>
      <c r="DM76" s="793"/>
      <c r="DN76" s="793"/>
      <c r="DO76" s="793"/>
      <c r="DP76" s="794"/>
      <c r="DQ76" s="792"/>
      <c r="DR76" s="793"/>
      <c r="DS76" s="793"/>
      <c r="DT76" s="793"/>
      <c r="DU76" s="794"/>
      <c r="DV76" s="795"/>
      <c r="DW76" s="796"/>
      <c r="DX76" s="796"/>
      <c r="DY76" s="796"/>
      <c r="DZ76" s="797"/>
      <c r="EA76" s="54"/>
    </row>
    <row r="77" spans="1:131" s="51" customFormat="1" ht="26.25" customHeight="1" x14ac:dyDescent="0.15">
      <c r="A77" s="59">
        <v>10</v>
      </c>
      <c r="B77" s="729" t="s">
        <v>423</v>
      </c>
      <c r="C77" s="730"/>
      <c r="D77" s="730"/>
      <c r="E77" s="730"/>
      <c r="F77" s="730"/>
      <c r="G77" s="730"/>
      <c r="H77" s="730"/>
      <c r="I77" s="730"/>
      <c r="J77" s="730"/>
      <c r="K77" s="730"/>
      <c r="L77" s="730"/>
      <c r="M77" s="730"/>
      <c r="N77" s="730"/>
      <c r="O77" s="730"/>
      <c r="P77" s="731"/>
      <c r="Q77" s="732">
        <v>15</v>
      </c>
      <c r="R77" s="724"/>
      <c r="S77" s="724"/>
      <c r="T77" s="724"/>
      <c r="U77" s="726"/>
      <c r="V77" s="722">
        <v>13</v>
      </c>
      <c r="W77" s="724"/>
      <c r="X77" s="724"/>
      <c r="Y77" s="724"/>
      <c r="Z77" s="726"/>
      <c r="AA77" s="722">
        <v>2</v>
      </c>
      <c r="AB77" s="724"/>
      <c r="AC77" s="724"/>
      <c r="AD77" s="724"/>
      <c r="AE77" s="726"/>
      <c r="AF77" s="722">
        <v>2</v>
      </c>
      <c r="AG77" s="724"/>
      <c r="AH77" s="724"/>
      <c r="AI77" s="724"/>
      <c r="AJ77" s="726"/>
      <c r="AK77" s="722">
        <v>1</v>
      </c>
      <c r="AL77" s="724"/>
      <c r="AM77" s="724"/>
      <c r="AN77" s="724"/>
      <c r="AO77" s="726"/>
      <c r="AP77" s="722" t="s">
        <v>201</v>
      </c>
      <c r="AQ77" s="724"/>
      <c r="AR77" s="724"/>
      <c r="AS77" s="724"/>
      <c r="AT77" s="726"/>
      <c r="AU77" s="722" t="s">
        <v>201</v>
      </c>
      <c r="AV77" s="724"/>
      <c r="AW77" s="724"/>
      <c r="AX77" s="724"/>
      <c r="AY77" s="726"/>
      <c r="AZ77" s="727"/>
      <c r="BA77" s="727"/>
      <c r="BB77" s="727"/>
      <c r="BC77" s="727"/>
      <c r="BD77" s="728"/>
      <c r="BE77" s="62"/>
      <c r="BF77" s="62"/>
      <c r="BG77" s="62"/>
      <c r="BH77" s="62"/>
      <c r="BI77" s="62"/>
      <c r="BJ77" s="62"/>
      <c r="BK77" s="62"/>
      <c r="BL77" s="62"/>
      <c r="BM77" s="62"/>
      <c r="BN77" s="62"/>
      <c r="BO77" s="62"/>
      <c r="BP77" s="62"/>
      <c r="BQ77" s="59">
        <v>71</v>
      </c>
      <c r="BR77" s="88"/>
      <c r="BS77" s="795"/>
      <c r="BT77" s="796"/>
      <c r="BU77" s="796"/>
      <c r="BV77" s="796"/>
      <c r="BW77" s="796"/>
      <c r="BX77" s="796"/>
      <c r="BY77" s="796"/>
      <c r="BZ77" s="796"/>
      <c r="CA77" s="796"/>
      <c r="CB77" s="796"/>
      <c r="CC77" s="796"/>
      <c r="CD77" s="796"/>
      <c r="CE77" s="796"/>
      <c r="CF77" s="796"/>
      <c r="CG77" s="798"/>
      <c r="CH77" s="792"/>
      <c r="CI77" s="793"/>
      <c r="CJ77" s="793"/>
      <c r="CK77" s="793"/>
      <c r="CL77" s="794"/>
      <c r="CM77" s="792"/>
      <c r="CN77" s="793"/>
      <c r="CO77" s="793"/>
      <c r="CP77" s="793"/>
      <c r="CQ77" s="794"/>
      <c r="CR77" s="792"/>
      <c r="CS77" s="793"/>
      <c r="CT77" s="793"/>
      <c r="CU77" s="793"/>
      <c r="CV77" s="794"/>
      <c r="CW77" s="792"/>
      <c r="CX77" s="793"/>
      <c r="CY77" s="793"/>
      <c r="CZ77" s="793"/>
      <c r="DA77" s="794"/>
      <c r="DB77" s="792"/>
      <c r="DC77" s="793"/>
      <c r="DD77" s="793"/>
      <c r="DE77" s="793"/>
      <c r="DF77" s="794"/>
      <c r="DG77" s="792"/>
      <c r="DH77" s="793"/>
      <c r="DI77" s="793"/>
      <c r="DJ77" s="793"/>
      <c r="DK77" s="794"/>
      <c r="DL77" s="792"/>
      <c r="DM77" s="793"/>
      <c r="DN77" s="793"/>
      <c r="DO77" s="793"/>
      <c r="DP77" s="794"/>
      <c r="DQ77" s="792"/>
      <c r="DR77" s="793"/>
      <c r="DS77" s="793"/>
      <c r="DT77" s="793"/>
      <c r="DU77" s="794"/>
      <c r="DV77" s="795"/>
      <c r="DW77" s="796"/>
      <c r="DX77" s="796"/>
      <c r="DY77" s="796"/>
      <c r="DZ77" s="797"/>
      <c r="EA77" s="54"/>
    </row>
    <row r="78" spans="1:131" s="51" customFormat="1" ht="26.25" customHeight="1" x14ac:dyDescent="0.15">
      <c r="A78" s="59">
        <v>11</v>
      </c>
      <c r="B78" s="729"/>
      <c r="C78" s="730"/>
      <c r="D78" s="730"/>
      <c r="E78" s="730"/>
      <c r="F78" s="730"/>
      <c r="G78" s="730"/>
      <c r="H78" s="730"/>
      <c r="I78" s="730"/>
      <c r="J78" s="730"/>
      <c r="K78" s="730"/>
      <c r="L78" s="730"/>
      <c r="M78" s="730"/>
      <c r="N78" s="730"/>
      <c r="O78" s="730"/>
      <c r="P78" s="731"/>
      <c r="Q78" s="720"/>
      <c r="R78" s="721"/>
      <c r="S78" s="721"/>
      <c r="T78" s="721"/>
      <c r="U78" s="721"/>
      <c r="V78" s="721"/>
      <c r="W78" s="721"/>
      <c r="X78" s="721"/>
      <c r="Y78" s="721"/>
      <c r="Z78" s="721"/>
      <c r="AA78" s="721"/>
      <c r="AB78" s="721"/>
      <c r="AC78" s="721"/>
      <c r="AD78" s="721"/>
      <c r="AE78" s="721"/>
      <c r="AF78" s="721"/>
      <c r="AG78" s="721"/>
      <c r="AH78" s="721"/>
      <c r="AI78" s="721"/>
      <c r="AJ78" s="721"/>
      <c r="AK78" s="721"/>
      <c r="AL78" s="721"/>
      <c r="AM78" s="721"/>
      <c r="AN78" s="721"/>
      <c r="AO78" s="721"/>
      <c r="AP78" s="721"/>
      <c r="AQ78" s="721"/>
      <c r="AR78" s="721"/>
      <c r="AS78" s="721"/>
      <c r="AT78" s="721"/>
      <c r="AU78" s="721"/>
      <c r="AV78" s="721"/>
      <c r="AW78" s="721"/>
      <c r="AX78" s="721"/>
      <c r="AY78" s="721"/>
      <c r="AZ78" s="727"/>
      <c r="BA78" s="727"/>
      <c r="BB78" s="727"/>
      <c r="BC78" s="727"/>
      <c r="BD78" s="728"/>
      <c r="BE78" s="62"/>
      <c r="BF78" s="62"/>
      <c r="BG78" s="62"/>
      <c r="BH78" s="62"/>
      <c r="BI78" s="62"/>
      <c r="BJ78" s="54"/>
      <c r="BK78" s="54"/>
      <c r="BL78" s="54"/>
      <c r="BM78" s="54"/>
      <c r="BN78" s="54"/>
      <c r="BO78" s="62"/>
      <c r="BP78" s="62"/>
      <c r="BQ78" s="59">
        <v>72</v>
      </c>
      <c r="BR78" s="88"/>
      <c r="BS78" s="795"/>
      <c r="BT78" s="796"/>
      <c r="BU78" s="796"/>
      <c r="BV78" s="796"/>
      <c r="BW78" s="796"/>
      <c r="BX78" s="796"/>
      <c r="BY78" s="796"/>
      <c r="BZ78" s="796"/>
      <c r="CA78" s="796"/>
      <c r="CB78" s="796"/>
      <c r="CC78" s="796"/>
      <c r="CD78" s="796"/>
      <c r="CE78" s="796"/>
      <c r="CF78" s="796"/>
      <c r="CG78" s="798"/>
      <c r="CH78" s="792"/>
      <c r="CI78" s="793"/>
      <c r="CJ78" s="793"/>
      <c r="CK78" s="793"/>
      <c r="CL78" s="794"/>
      <c r="CM78" s="792"/>
      <c r="CN78" s="793"/>
      <c r="CO78" s="793"/>
      <c r="CP78" s="793"/>
      <c r="CQ78" s="794"/>
      <c r="CR78" s="792"/>
      <c r="CS78" s="793"/>
      <c r="CT78" s="793"/>
      <c r="CU78" s="793"/>
      <c r="CV78" s="794"/>
      <c r="CW78" s="792"/>
      <c r="CX78" s="793"/>
      <c r="CY78" s="793"/>
      <c r="CZ78" s="793"/>
      <c r="DA78" s="794"/>
      <c r="DB78" s="792"/>
      <c r="DC78" s="793"/>
      <c r="DD78" s="793"/>
      <c r="DE78" s="793"/>
      <c r="DF78" s="794"/>
      <c r="DG78" s="792"/>
      <c r="DH78" s="793"/>
      <c r="DI78" s="793"/>
      <c r="DJ78" s="793"/>
      <c r="DK78" s="794"/>
      <c r="DL78" s="792"/>
      <c r="DM78" s="793"/>
      <c r="DN78" s="793"/>
      <c r="DO78" s="793"/>
      <c r="DP78" s="794"/>
      <c r="DQ78" s="792"/>
      <c r="DR78" s="793"/>
      <c r="DS78" s="793"/>
      <c r="DT78" s="793"/>
      <c r="DU78" s="794"/>
      <c r="DV78" s="795"/>
      <c r="DW78" s="796"/>
      <c r="DX78" s="796"/>
      <c r="DY78" s="796"/>
      <c r="DZ78" s="797"/>
      <c r="EA78" s="54"/>
    </row>
    <row r="79" spans="1:131" s="51" customFormat="1" ht="26.25" customHeight="1" x14ac:dyDescent="0.15">
      <c r="A79" s="59">
        <v>12</v>
      </c>
      <c r="B79" s="729"/>
      <c r="C79" s="730"/>
      <c r="D79" s="730"/>
      <c r="E79" s="730"/>
      <c r="F79" s="730"/>
      <c r="G79" s="730"/>
      <c r="H79" s="730"/>
      <c r="I79" s="730"/>
      <c r="J79" s="730"/>
      <c r="K79" s="730"/>
      <c r="L79" s="730"/>
      <c r="M79" s="730"/>
      <c r="N79" s="730"/>
      <c r="O79" s="730"/>
      <c r="P79" s="731"/>
      <c r="Q79" s="720"/>
      <c r="R79" s="721"/>
      <c r="S79" s="721"/>
      <c r="T79" s="721"/>
      <c r="U79" s="721"/>
      <c r="V79" s="721"/>
      <c r="W79" s="721"/>
      <c r="X79" s="721"/>
      <c r="Y79" s="721"/>
      <c r="Z79" s="721"/>
      <c r="AA79" s="721"/>
      <c r="AB79" s="721"/>
      <c r="AC79" s="721"/>
      <c r="AD79" s="721"/>
      <c r="AE79" s="721"/>
      <c r="AF79" s="721"/>
      <c r="AG79" s="721"/>
      <c r="AH79" s="721"/>
      <c r="AI79" s="721"/>
      <c r="AJ79" s="721"/>
      <c r="AK79" s="721"/>
      <c r="AL79" s="721"/>
      <c r="AM79" s="721"/>
      <c r="AN79" s="721"/>
      <c r="AO79" s="721"/>
      <c r="AP79" s="721"/>
      <c r="AQ79" s="721"/>
      <c r="AR79" s="721"/>
      <c r="AS79" s="721"/>
      <c r="AT79" s="721"/>
      <c r="AU79" s="721"/>
      <c r="AV79" s="721"/>
      <c r="AW79" s="721"/>
      <c r="AX79" s="721"/>
      <c r="AY79" s="721"/>
      <c r="AZ79" s="727"/>
      <c r="BA79" s="727"/>
      <c r="BB79" s="727"/>
      <c r="BC79" s="727"/>
      <c r="BD79" s="728"/>
      <c r="BE79" s="62"/>
      <c r="BF79" s="62"/>
      <c r="BG79" s="62"/>
      <c r="BH79" s="62"/>
      <c r="BI79" s="62"/>
      <c r="BJ79" s="54"/>
      <c r="BK79" s="54"/>
      <c r="BL79" s="54"/>
      <c r="BM79" s="54"/>
      <c r="BN79" s="54"/>
      <c r="BO79" s="62"/>
      <c r="BP79" s="62"/>
      <c r="BQ79" s="59">
        <v>73</v>
      </c>
      <c r="BR79" s="88"/>
      <c r="BS79" s="795"/>
      <c r="BT79" s="796"/>
      <c r="BU79" s="796"/>
      <c r="BV79" s="796"/>
      <c r="BW79" s="796"/>
      <c r="BX79" s="796"/>
      <c r="BY79" s="796"/>
      <c r="BZ79" s="796"/>
      <c r="CA79" s="796"/>
      <c r="CB79" s="796"/>
      <c r="CC79" s="796"/>
      <c r="CD79" s="796"/>
      <c r="CE79" s="796"/>
      <c r="CF79" s="796"/>
      <c r="CG79" s="798"/>
      <c r="CH79" s="792"/>
      <c r="CI79" s="793"/>
      <c r="CJ79" s="793"/>
      <c r="CK79" s="793"/>
      <c r="CL79" s="794"/>
      <c r="CM79" s="792"/>
      <c r="CN79" s="793"/>
      <c r="CO79" s="793"/>
      <c r="CP79" s="793"/>
      <c r="CQ79" s="794"/>
      <c r="CR79" s="792"/>
      <c r="CS79" s="793"/>
      <c r="CT79" s="793"/>
      <c r="CU79" s="793"/>
      <c r="CV79" s="794"/>
      <c r="CW79" s="792"/>
      <c r="CX79" s="793"/>
      <c r="CY79" s="793"/>
      <c r="CZ79" s="793"/>
      <c r="DA79" s="794"/>
      <c r="DB79" s="792"/>
      <c r="DC79" s="793"/>
      <c r="DD79" s="793"/>
      <c r="DE79" s="793"/>
      <c r="DF79" s="794"/>
      <c r="DG79" s="792"/>
      <c r="DH79" s="793"/>
      <c r="DI79" s="793"/>
      <c r="DJ79" s="793"/>
      <c r="DK79" s="794"/>
      <c r="DL79" s="792"/>
      <c r="DM79" s="793"/>
      <c r="DN79" s="793"/>
      <c r="DO79" s="793"/>
      <c r="DP79" s="794"/>
      <c r="DQ79" s="792"/>
      <c r="DR79" s="793"/>
      <c r="DS79" s="793"/>
      <c r="DT79" s="793"/>
      <c r="DU79" s="794"/>
      <c r="DV79" s="795"/>
      <c r="DW79" s="796"/>
      <c r="DX79" s="796"/>
      <c r="DY79" s="796"/>
      <c r="DZ79" s="797"/>
      <c r="EA79" s="54"/>
    </row>
    <row r="80" spans="1:131" s="51" customFormat="1" ht="26.25" customHeight="1" x14ac:dyDescent="0.15">
      <c r="A80" s="59">
        <v>13</v>
      </c>
      <c r="B80" s="729"/>
      <c r="C80" s="730"/>
      <c r="D80" s="730"/>
      <c r="E80" s="730"/>
      <c r="F80" s="730"/>
      <c r="G80" s="730"/>
      <c r="H80" s="730"/>
      <c r="I80" s="730"/>
      <c r="J80" s="730"/>
      <c r="K80" s="730"/>
      <c r="L80" s="730"/>
      <c r="M80" s="730"/>
      <c r="N80" s="730"/>
      <c r="O80" s="730"/>
      <c r="P80" s="731"/>
      <c r="Q80" s="720"/>
      <c r="R80" s="721"/>
      <c r="S80" s="721"/>
      <c r="T80" s="721"/>
      <c r="U80" s="721"/>
      <c r="V80" s="721"/>
      <c r="W80" s="721"/>
      <c r="X80" s="721"/>
      <c r="Y80" s="721"/>
      <c r="Z80" s="721"/>
      <c r="AA80" s="721"/>
      <c r="AB80" s="721"/>
      <c r="AC80" s="721"/>
      <c r="AD80" s="721"/>
      <c r="AE80" s="721"/>
      <c r="AF80" s="721"/>
      <c r="AG80" s="721"/>
      <c r="AH80" s="721"/>
      <c r="AI80" s="721"/>
      <c r="AJ80" s="721"/>
      <c r="AK80" s="721"/>
      <c r="AL80" s="721"/>
      <c r="AM80" s="721"/>
      <c r="AN80" s="721"/>
      <c r="AO80" s="721"/>
      <c r="AP80" s="721"/>
      <c r="AQ80" s="721"/>
      <c r="AR80" s="721"/>
      <c r="AS80" s="721"/>
      <c r="AT80" s="721"/>
      <c r="AU80" s="721"/>
      <c r="AV80" s="721"/>
      <c r="AW80" s="721"/>
      <c r="AX80" s="721"/>
      <c r="AY80" s="721"/>
      <c r="AZ80" s="727"/>
      <c r="BA80" s="727"/>
      <c r="BB80" s="727"/>
      <c r="BC80" s="727"/>
      <c r="BD80" s="728"/>
      <c r="BE80" s="62"/>
      <c r="BF80" s="62"/>
      <c r="BG80" s="62"/>
      <c r="BH80" s="62"/>
      <c r="BI80" s="62"/>
      <c r="BJ80" s="62"/>
      <c r="BK80" s="62"/>
      <c r="BL80" s="62"/>
      <c r="BM80" s="62"/>
      <c r="BN80" s="62"/>
      <c r="BO80" s="62"/>
      <c r="BP80" s="62"/>
      <c r="BQ80" s="59">
        <v>74</v>
      </c>
      <c r="BR80" s="88"/>
      <c r="BS80" s="795"/>
      <c r="BT80" s="796"/>
      <c r="BU80" s="796"/>
      <c r="BV80" s="796"/>
      <c r="BW80" s="796"/>
      <c r="BX80" s="796"/>
      <c r="BY80" s="796"/>
      <c r="BZ80" s="796"/>
      <c r="CA80" s="796"/>
      <c r="CB80" s="796"/>
      <c r="CC80" s="796"/>
      <c r="CD80" s="796"/>
      <c r="CE80" s="796"/>
      <c r="CF80" s="796"/>
      <c r="CG80" s="798"/>
      <c r="CH80" s="792"/>
      <c r="CI80" s="793"/>
      <c r="CJ80" s="793"/>
      <c r="CK80" s="793"/>
      <c r="CL80" s="794"/>
      <c r="CM80" s="792"/>
      <c r="CN80" s="793"/>
      <c r="CO80" s="793"/>
      <c r="CP80" s="793"/>
      <c r="CQ80" s="794"/>
      <c r="CR80" s="792"/>
      <c r="CS80" s="793"/>
      <c r="CT80" s="793"/>
      <c r="CU80" s="793"/>
      <c r="CV80" s="794"/>
      <c r="CW80" s="792"/>
      <c r="CX80" s="793"/>
      <c r="CY80" s="793"/>
      <c r="CZ80" s="793"/>
      <c r="DA80" s="794"/>
      <c r="DB80" s="792"/>
      <c r="DC80" s="793"/>
      <c r="DD80" s="793"/>
      <c r="DE80" s="793"/>
      <c r="DF80" s="794"/>
      <c r="DG80" s="792"/>
      <c r="DH80" s="793"/>
      <c r="DI80" s="793"/>
      <c r="DJ80" s="793"/>
      <c r="DK80" s="794"/>
      <c r="DL80" s="792"/>
      <c r="DM80" s="793"/>
      <c r="DN80" s="793"/>
      <c r="DO80" s="793"/>
      <c r="DP80" s="794"/>
      <c r="DQ80" s="792"/>
      <c r="DR80" s="793"/>
      <c r="DS80" s="793"/>
      <c r="DT80" s="793"/>
      <c r="DU80" s="794"/>
      <c r="DV80" s="795"/>
      <c r="DW80" s="796"/>
      <c r="DX80" s="796"/>
      <c r="DY80" s="796"/>
      <c r="DZ80" s="797"/>
      <c r="EA80" s="54"/>
    </row>
    <row r="81" spans="1:131" s="51" customFormat="1" ht="26.25" customHeight="1" x14ac:dyDescent="0.15">
      <c r="A81" s="59">
        <v>14</v>
      </c>
      <c r="B81" s="729"/>
      <c r="C81" s="730"/>
      <c r="D81" s="730"/>
      <c r="E81" s="730"/>
      <c r="F81" s="730"/>
      <c r="G81" s="730"/>
      <c r="H81" s="730"/>
      <c r="I81" s="730"/>
      <c r="J81" s="730"/>
      <c r="K81" s="730"/>
      <c r="L81" s="730"/>
      <c r="M81" s="730"/>
      <c r="N81" s="730"/>
      <c r="O81" s="730"/>
      <c r="P81" s="731"/>
      <c r="Q81" s="720"/>
      <c r="R81" s="721"/>
      <c r="S81" s="721"/>
      <c r="T81" s="721"/>
      <c r="U81" s="721"/>
      <c r="V81" s="721"/>
      <c r="W81" s="721"/>
      <c r="X81" s="721"/>
      <c r="Y81" s="721"/>
      <c r="Z81" s="721"/>
      <c r="AA81" s="721"/>
      <c r="AB81" s="721"/>
      <c r="AC81" s="721"/>
      <c r="AD81" s="721"/>
      <c r="AE81" s="721"/>
      <c r="AF81" s="721"/>
      <c r="AG81" s="721"/>
      <c r="AH81" s="721"/>
      <c r="AI81" s="721"/>
      <c r="AJ81" s="721"/>
      <c r="AK81" s="721"/>
      <c r="AL81" s="721"/>
      <c r="AM81" s="721"/>
      <c r="AN81" s="721"/>
      <c r="AO81" s="721"/>
      <c r="AP81" s="721"/>
      <c r="AQ81" s="721"/>
      <c r="AR81" s="721"/>
      <c r="AS81" s="721"/>
      <c r="AT81" s="721"/>
      <c r="AU81" s="721"/>
      <c r="AV81" s="721"/>
      <c r="AW81" s="721"/>
      <c r="AX81" s="721"/>
      <c r="AY81" s="721"/>
      <c r="AZ81" s="727"/>
      <c r="BA81" s="727"/>
      <c r="BB81" s="727"/>
      <c r="BC81" s="727"/>
      <c r="BD81" s="728"/>
      <c r="BE81" s="62"/>
      <c r="BF81" s="62"/>
      <c r="BG81" s="62"/>
      <c r="BH81" s="62"/>
      <c r="BI81" s="62"/>
      <c r="BJ81" s="62"/>
      <c r="BK81" s="62"/>
      <c r="BL81" s="62"/>
      <c r="BM81" s="62"/>
      <c r="BN81" s="62"/>
      <c r="BO81" s="62"/>
      <c r="BP81" s="62"/>
      <c r="BQ81" s="59">
        <v>75</v>
      </c>
      <c r="BR81" s="88"/>
      <c r="BS81" s="795"/>
      <c r="BT81" s="796"/>
      <c r="BU81" s="796"/>
      <c r="BV81" s="796"/>
      <c r="BW81" s="796"/>
      <c r="BX81" s="796"/>
      <c r="BY81" s="796"/>
      <c r="BZ81" s="796"/>
      <c r="CA81" s="796"/>
      <c r="CB81" s="796"/>
      <c r="CC81" s="796"/>
      <c r="CD81" s="796"/>
      <c r="CE81" s="796"/>
      <c r="CF81" s="796"/>
      <c r="CG81" s="798"/>
      <c r="CH81" s="792"/>
      <c r="CI81" s="793"/>
      <c r="CJ81" s="793"/>
      <c r="CK81" s="793"/>
      <c r="CL81" s="794"/>
      <c r="CM81" s="792"/>
      <c r="CN81" s="793"/>
      <c r="CO81" s="793"/>
      <c r="CP81" s="793"/>
      <c r="CQ81" s="794"/>
      <c r="CR81" s="792"/>
      <c r="CS81" s="793"/>
      <c r="CT81" s="793"/>
      <c r="CU81" s="793"/>
      <c r="CV81" s="794"/>
      <c r="CW81" s="792"/>
      <c r="CX81" s="793"/>
      <c r="CY81" s="793"/>
      <c r="CZ81" s="793"/>
      <c r="DA81" s="794"/>
      <c r="DB81" s="792"/>
      <c r="DC81" s="793"/>
      <c r="DD81" s="793"/>
      <c r="DE81" s="793"/>
      <c r="DF81" s="794"/>
      <c r="DG81" s="792"/>
      <c r="DH81" s="793"/>
      <c r="DI81" s="793"/>
      <c r="DJ81" s="793"/>
      <c r="DK81" s="794"/>
      <c r="DL81" s="792"/>
      <c r="DM81" s="793"/>
      <c r="DN81" s="793"/>
      <c r="DO81" s="793"/>
      <c r="DP81" s="794"/>
      <c r="DQ81" s="792"/>
      <c r="DR81" s="793"/>
      <c r="DS81" s="793"/>
      <c r="DT81" s="793"/>
      <c r="DU81" s="794"/>
      <c r="DV81" s="795"/>
      <c r="DW81" s="796"/>
      <c r="DX81" s="796"/>
      <c r="DY81" s="796"/>
      <c r="DZ81" s="797"/>
      <c r="EA81" s="54"/>
    </row>
    <row r="82" spans="1:131" s="51" customFormat="1" ht="26.25" customHeight="1" x14ac:dyDescent="0.15">
      <c r="A82" s="59">
        <v>15</v>
      </c>
      <c r="B82" s="729"/>
      <c r="C82" s="730"/>
      <c r="D82" s="730"/>
      <c r="E82" s="730"/>
      <c r="F82" s="730"/>
      <c r="G82" s="730"/>
      <c r="H82" s="730"/>
      <c r="I82" s="730"/>
      <c r="J82" s="730"/>
      <c r="K82" s="730"/>
      <c r="L82" s="730"/>
      <c r="M82" s="730"/>
      <c r="N82" s="730"/>
      <c r="O82" s="730"/>
      <c r="P82" s="731"/>
      <c r="Q82" s="720"/>
      <c r="R82" s="721"/>
      <c r="S82" s="721"/>
      <c r="T82" s="721"/>
      <c r="U82" s="721"/>
      <c r="V82" s="721"/>
      <c r="W82" s="721"/>
      <c r="X82" s="721"/>
      <c r="Y82" s="721"/>
      <c r="Z82" s="721"/>
      <c r="AA82" s="721"/>
      <c r="AB82" s="721"/>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721"/>
      <c r="AY82" s="721"/>
      <c r="AZ82" s="727"/>
      <c r="BA82" s="727"/>
      <c r="BB82" s="727"/>
      <c r="BC82" s="727"/>
      <c r="BD82" s="728"/>
      <c r="BE82" s="62"/>
      <c r="BF82" s="62"/>
      <c r="BG82" s="62"/>
      <c r="BH82" s="62"/>
      <c r="BI82" s="62"/>
      <c r="BJ82" s="62"/>
      <c r="BK82" s="62"/>
      <c r="BL82" s="62"/>
      <c r="BM82" s="62"/>
      <c r="BN82" s="62"/>
      <c r="BO82" s="62"/>
      <c r="BP82" s="62"/>
      <c r="BQ82" s="59">
        <v>76</v>
      </c>
      <c r="BR82" s="88"/>
      <c r="BS82" s="795"/>
      <c r="BT82" s="796"/>
      <c r="BU82" s="796"/>
      <c r="BV82" s="796"/>
      <c r="BW82" s="796"/>
      <c r="BX82" s="796"/>
      <c r="BY82" s="796"/>
      <c r="BZ82" s="796"/>
      <c r="CA82" s="796"/>
      <c r="CB82" s="796"/>
      <c r="CC82" s="796"/>
      <c r="CD82" s="796"/>
      <c r="CE82" s="796"/>
      <c r="CF82" s="796"/>
      <c r="CG82" s="798"/>
      <c r="CH82" s="792"/>
      <c r="CI82" s="793"/>
      <c r="CJ82" s="793"/>
      <c r="CK82" s="793"/>
      <c r="CL82" s="794"/>
      <c r="CM82" s="792"/>
      <c r="CN82" s="793"/>
      <c r="CO82" s="793"/>
      <c r="CP82" s="793"/>
      <c r="CQ82" s="794"/>
      <c r="CR82" s="792"/>
      <c r="CS82" s="793"/>
      <c r="CT82" s="793"/>
      <c r="CU82" s="793"/>
      <c r="CV82" s="794"/>
      <c r="CW82" s="792"/>
      <c r="CX82" s="793"/>
      <c r="CY82" s="793"/>
      <c r="CZ82" s="793"/>
      <c r="DA82" s="794"/>
      <c r="DB82" s="792"/>
      <c r="DC82" s="793"/>
      <c r="DD82" s="793"/>
      <c r="DE82" s="793"/>
      <c r="DF82" s="794"/>
      <c r="DG82" s="792"/>
      <c r="DH82" s="793"/>
      <c r="DI82" s="793"/>
      <c r="DJ82" s="793"/>
      <c r="DK82" s="794"/>
      <c r="DL82" s="792"/>
      <c r="DM82" s="793"/>
      <c r="DN82" s="793"/>
      <c r="DO82" s="793"/>
      <c r="DP82" s="794"/>
      <c r="DQ82" s="792"/>
      <c r="DR82" s="793"/>
      <c r="DS82" s="793"/>
      <c r="DT82" s="793"/>
      <c r="DU82" s="794"/>
      <c r="DV82" s="795"/>
      <c r="DW82" s="796"/>
      <c r="DX82" s="796"/>
      <c r="DY82" s="796"/>
      <c r="DZ82" s="797"/>
      <c r="EA82" s="54"/>
    </row>
    <row r="83" spans="1:131" s="51" customFormat="1" ht="26.25" customHeight="1" x14ac:dyDescent="0.15">
      <c r="A83" s="59">
        <v>16</v>
      </c>
      <c r="B83" s="729"/>
      <c r="C83" s="730"/>
      <c r="D83" s="730"/>
      <c r="E83" s="730"/>
      <c r="F83" s="730"/>
      <c r="G83" s="730"/>
      <c r="H83" s="730"/>
      <c r="I83" s="730"/>
      <c r="J83" s="730"/>
      <c r="K83" s="730"/>
      <c r="L83" s="730"/>
      <c r="M83" s="730"/>
      <c r="N83" s="730"/>
      <c r="O83" s="730"/>
      <c r="P83" s="731"/>
      <c r="Q83" s="720"/>
      <c r="R83" s="721"/>
      <c r="S83" s="721"/>
      <c r="T83" s="721"/>
      <c r="U83" s="721"/>
      <c r="V83" s="721"/>
      <c r="W83" s="721"/>
      <c r="X83" s="721"/>
      <c r="Y83" s="721"/>
      <c r="Z83" s="721"/>
      <c r="AA83" s="721"/>
      <c r="AB83" s="721"/>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721"/>
      <c r="AY83" s="721"/>
      <c r="AZ83" s="727"/>
      <c r="BA83" s="727"/>
      <c r="BB83" s="727"/>
      <c r="BC83" s="727"/>
      <c r="BD83" s="728"/>
      <c r="BE83" s="62"/>
      <c r="BF83" s="62"/>
      <c r="BG83" s="62"/>
      <c r="BH83" s="62"/>
      <c r="BI83" s="62"/>
      <c r="BJ83" s="62"/>
      <c r="BK83" s="62"/>
      <c r="BL83" s="62"/>
      <c r="BM83" s="62"/>
      <c r="BN83" s="62"/>
      <c r="BO83" s="62"/>
      <c r="BP83" s="62"/>
      <c r="BQ83" s="59">
        <v>77</v>
      </c>
      <c r="BR83" s="88"/>
      <c r="BS83" s="795"/>
      <c r="BT83" s="796"/>
      <c r="BU83" s="796"/>
      <c r="BV83" s="796"/>
      <c r="BW83" s="796"/>
      <c r="BX83" s="796"/>
      <c r="BY83" s="796"/>
      <c r="BZ83" s="796"/>
      <c r="CA83" s="796"/>
      <c r="CB83" s="796"/>
      <c r="CC83" s="796"/>
      <c r="CD83" s="796"/>
      <c r="CE83" s="796"/>
      <c r="CF83" s="796"/>
      <c r="CG83" s="798"/>
      <c r="CH83" s="792"/>
      <c r="CI83" s="793"/>
      <c r="CJ83" s="793"/>
      <c r="CK83" s="793"/>
      <c r="CL83" s="794"/>
      <c r="CM83" s="792"/>
      <c r="CN83" s="793"/>
      <c r="CO83" s="793"/>
      <c r="CP83" s="793"/>
      <c r="CQ83" s="794"/>
      <c r="CR83" s="792"/>
      <c r="CS83" s="793"/>
      <c r="CT83" s="793"/>
      <c r="CU83" s="793"/>
      <c r="CV83" s="794"/>
      <c r="CW83" s="792"/>
      <c r="CX83" s="793"/>
      <c r="CY83" s="793"/>
      <c r="CZ83" s="793"/>
      <c r="DA83" s="794"/>
      <c r="DB83" s="792"/>
      <c r="DC83" s="793"/>
      <c r="DD83" s="793"/>
      <c r="DE83" s="793"/>
      <c r="DF83" s="794"/>
      <c r="DG83" s="792"/>
      <c r="DH83" s="793"/>
      <c r="DI83" s="793"/>
      <c r="DJ83" s="793"/>
      <c r="DK83" s="794"/>
      <c r="DL83" s="792"/>
      <c r="DM83" s="793"/>
      <c r="DN83" s="793"/>
      <c r="DO83" s="793"/>
      <c r="DP83" s="794"/>
      <c r="DQ83" s="792"/>
      <c r="DR83" s="793"/>
      <c r="DS83" s="793"/>
      <c r="DT83" s="793"/>
      <c r="DU83" s="794"/>
      <c r="DV83" s="795"/>
      <c r="DW83" s="796"/>
      <c r="DX83" s="796"/>
      <c r="DY83" s="796"/>
      <c r="DZ83" s="797"/>
      <c r="EA83" s="54"/>
    </row>
    <row r="84" spans="1:131" s="51" customFormat="1" ht="26.25" customHeight="1" x14ac:dyDescent="0.15">
      <c r="A84" s="59">
        <v>17</v>
      </c>
      <c r="B84" s="729"/>
      <c r="C84" s="730"/>
      <c r="D84" s="730"/>
      <c r="E84" s="730"/>
      <c r="F84" s="730"/>
      <c r="G84" s="730"/>
      <c r="H84" s="730"/>
      <c r="I84" s="730"/>
      <c r="J84" s="730"/>
      <c r="K84" s="730"/>
      <c r="L84" s="730"/>
      <c r="M84" s="730"/>
      <c r="N84" s="730"/>
      <c r="O84" s="730"/>
      <c r="P84" s="731"/>
      <c r="Q84" s="720"/>
      <c r="R84" s="721"/>
      <c r="S84" s="721"/>
      <c r="T84" s="721"/>
      <c r="U84" s="721"/>
      <c r="V84" s="721"/>
      <c r="W84" s="721"/>
      <c r="X84" s="721"/>
      <c r="Y84" s="721"/>
      <c r="Z84" s="721"/>
      <c r="AA84" s="721"/>
      <c r="AB84" s="721"/>
      <c r="AC84" s="721"/>
      <c r="AD84" s="721"/>
      <c r="AE84" s="721"/>
      <c r="AF84" s="721"/>
      <c r="AG84" s="721"/>
      <c r="AH84" s="721"/>
      <c r="AI84" s="721"/>
      <c r="AJ84" s="721"/>
      <c r="AK84" s="721"/>
      <c r="AL84" s="721"/>
      <c r="AM84" s="721"/>
      <c r="AN84" s="721"/>
      <c r="AO84" s="721"/>
      <c r="AP84" s="721"/>
      <c r="AQ84" s="721"/>
      <c r="AR84" s="721"/>
      <c r="AS84" s="721"/>
      <c r="AT84" s="721"/>
      <c r="AU84" s="721"/>
      <c r="AV84" s="721"/>
      <c r="AW84" s="721"/>
      <c r="AX84" s="721"/>
      <c r="AY84" s="721"/>
      <c r="AZ84" s="727"/>
      <c r="BA84" s="727"/>
      <c r="BB84" s="727"/>
      <c r="BC84" s="727"/>
      <c r="BD84" s="728"/>
      <c r="BE84" s="62"/>
      <c r="BF84" s="62"/>
      <c r="BG84" s="62"/>
      <c r="BH84" s="62"/>
      <c r="BI84" s="62"/>
      <c r="BJ84" s="62"/>
      <c r="BK84" s="62"/>
      <c r="BL84" s="62"/>
      <c r="BM84" s="62"/>
      <c r="BN84" s="62"/>
      <c r="BO84" s="62"/>
      <c r="BP84" s="62"/>
      <c r="BQ84" s="59">
        <v>78</v>
      </c>
      <c r="BR84" s="88"/>
      <c r="BS84" s="795"/>
      <c r="BT84" s="796"/>
      <c r="BU84" s="796"/>
      <c r="BV84" s="796"/>
      <c r="BW84" s="796"/>
      <c r="BX84" s="796"/>
      <c r="BY84" s="796"/>
      <c r="BZ84" s="796"/>
      <c r="CA84" s="796"/>
      <c r="CB84" s="796"/>
      <c r="CC84" s="796"/>
      <c r="CD84" s="796"/>
      <c r="CE84" s="796"/>
      <c r="CF84" s="796"/>
      <c r="CG84" s="798"/>
      <c r="CH84" s="792"/>
      <c r="CI84" s="793"/>
      <c r="CJ84" s="793"/>
      <c r="CK84" s="793"/>
      <c r="CL84" s="794"/>
      <c r="CM84" s="792"/>
      <c r="CN84" s="793"/>
      <c r="CO84" s="793"/>
      <c r="CP84" s="793"/>
      <c r="CQ84" s="794"/>
      <c r="CR84" s="792"/>
      <c r="CS84" s="793"/>
      <c r="CT84" s="793"/>
      <c r="CU84" s="793"/>
      <c r="CV84" s="794"/>
      <c r="CW84" s="792"/>
      <c r="CX84" s="793"/>
      <c r="CY84" s="793"/>
      <c r="CZ84" s="793"/>
      <c r="DA84" s="794"/>
      <c r="DB84" s="792"/>
      <c r="DC84" s="793"/>
      <c r="DD84" s="793"/>
      <c r="DE84" s="793"/>
      <c r="DF84" s="794"/>
      <c r="DG84" s="792"/>
      <c r="DH84" s="793"/>
      <c r="DI84" s="793"/>
      <c r="DJ84" s="793"/>
      <c r="DK84" s="794"/>
      <c r="DL84" s="792"/>
      <c r="DM84" s="793"/>
      <c r="DN84" s="793"/>
      <c r="DO84" s="793"/>
      <c r="DP84" s="794"/>
      <c r="DQ84" s="792"/>
      <c r="DR84" s="793"/>
      <c r="DS84" s="793"/>
      <c r="DT84" s="793"/>
      <c r="DU84" s="794"/>
      <c r="DV84" s="795"/>
      <c r="DW84" s="796"/>
      <c r="DX84" s="796"/>
      <c r="DY84" s="796"/>
      <c r="DZ84" s="797"/>
      <c r="EA84" s="54"/>
    </row>
    <row r="85" spans="1:131" s="51" customFormat="1" ht="26.25" customHeight="1" x14ac:dyDescent="0.15">
      <c r="A85" s="59">
        <v>18</v>
      </c>
      <c r="B85" s="729"/>
      <c r="C85" s="730"/>
      <c r="D85" s="730"/>
      <c r="E85" s="730"/>
      <c r="F85" s="730"/>
      <c r="G85" s="730"/>
      <c r="H85" s="730"/>
      <c r="I85" s="730"/>
      <c r="J85" s="730"/>
      <c r="K85" s="730"/>
      <c r="L85" s="730"/>
      <c r="M85" s="730"/>
      <c r="N85" s="730"/>
      <c r="O85" s="730"/>
      <c r="P85" s="731"/>
      <c r="Q85" s="720"/>
      <c r="R85" s="721"/>
      <c r="S85" s="721"/>
      <c r="T85" s="721"/>
      <c r="U85" s="721"/>
      <c r="V85" s="721"/>
      <c r="W85" s="721"/>
      <c r="X85" s="721"/>
      <c r="Y85" s="721"/>
      <c r="Z85" s="721"/>
      <c r="AA85" s="721"/>
      <c r="AB85" s="721"/>
      <c r="AC85" s="721"/>
      <c r="AD85" s="721"/>
      <c r="AE85" s="721"/>
      <c r="AF85" s="721"/>
      <c r="AG85" s="721"/>
      <c r="AH85" s="721"/>
      <c r="AI85" s="721"/>
      <c r="AJ85" s="721"/>
      <c r="AK85" s="721"/>
      <c r="AL85" s="721"/>
      <c r="AM85" s="721"/>
      <c r="AN85" s="721"/>
      <c r="AO85" s="721"/>
      <c r="AP85" s="721"/>
      <c r="AQ85" s="721"/>
      <c r="AR85" s="721"/>
      <c r="AS85" s="721"/>
      <c r="AT85" s="721"/>
      <c r="AU85" s="721"/>
      <c r="AV85" s="721"/>
      <c r="AW85" s="721"/>
      <c r="AX85" s="721"/>
      <c r="AY85" s="721"/>
      <c r="AZ85" s="727"/>
      <c r="BA85" s="727"/>
      <c r="BB85" s="727"/>
      <c r="BC85" s="727"/>
      <c r="BD85" s="728"/>
      <c r="BE85" s="62"/>
      <c r="BF85" s="62"/>
      <c r="BG85" s="62"/>
      <c r="BH85" s="62"/>
      <c r="BI85" s="62"/>
      <c r="BJ85" s="62"/>
      <c r="BK85" s="62"/>
      <c r="BL85" s="62"/>
      <c r="BM85" s="62"/>
      <c r="BN85" s="62"/>
      <c r="BO85" s="62"/>
      <c r="BP85" s="62"/>
      <c r="BQ85" s="59">
        <v>79</v>
      </c>
      <c r="BR85" s="88"/>
      <c r="BS85" s="795"/>
      <c r="BT85" s="796"/>
      <c r="BU85" s="796"/>
      <c r="BV85" s="796"/>
      <c r="BW85" s="796"/>
      <c r="BX85" s="796"/>
      <c r="BY85" s="796"/>
      <c r="BZ85" s="796"/>
      <c r="CA85" s="796"/>
      <c r="CB85" s="796"/>
      <c r="CC85" s="796"/>
      <c r="CD85" s="796"/>
      <c r="CE85" s="796"/>
      <c r="CF85" s="796"/>
      <c r="CG85" s="798"/>
      <c r="CH85" s="792"/>
      <c r="CI85" s="793"/>
      <c r="CJ85" s="793"/>
      <c r="CK85" s="793"/>
      <c r="CL85" s="794"/>
      <c r="CM85" s="792"/>
      <c r="CN85" s="793"/>
      <c r="CO85" s="793"/>
      <c r="CP85" s="793"/>
      <c r="CQ85" s="794"/>
      <c r="CR85" s="792"/>
      <c r="CS85" s="793"/>
      <c r="CT85" s="793"/>
      <c r="CU85" s="793"/>
      <c r="CV85" s="794"/>
      <c r="CW85" s="792"/>
      <c r="CX85" s="793"/>
      <c r="CY85" s="793"/>
      <c r="CZ85" s="793"/>
      <c r="DA85" s="794"/>
      <c r="DB85" s="792"/>
      <c r="DC85" s="793"/>
      <c r="DD85" s="793"/>
      <c r="DE85" s="793"/>
      <c r="DF85" s="794"/>
      <c r="DG85" s="792"/>
      <c r="DH85" s="793"/>
      <c r="DI85" s="793"/>
      <c r="DJ85" s="793"/>
      <c r="DK85" s="794"/>
      <c r="DL85" s="792"/>
      <c r="DM85" s="793"/>
      <c r="DN85" s="793"/>
      <c r="DO85" s="793"/>
      <c r="DP85" s="794"/>
      <c r="DQ85" s="792"/>
      <c r="DR85" s="793"/>
      <c r="DS85" s="793"/>
      <c r="DT85" s="793"/>
      <c r="DU85" s="794"/>
      <c r="DV85" s="795"/>
      <c r="DW85" s="796"/>
      <c r="DX85" s="796"/>
      <c r="DY85" s="796"/>
      <c r="DZ85" s="797"/>
      <c r="EA85" s="54"/>
    </row>
    <row r="86" spans="1:131" s="51" customFormat="1" ht="26.25" customHeight="1" x14ac:dyDescent="0.15">
      <c r="A86" s="59">
        <v>19</v>
      </c>
      <c r="B86" s="729"/>
      <c r="C86" s="730"/>
      <c r="D86" s="730"/>
      <c r="E86" s="730"/>
      <c r="F86" s="730"/>
      <c r="G86" s="730"/>
      <c r="H86" s="730"/>
      <c r="I86" s="730"/>
      <c r="J86" s="730"/>
      <c r="K86" s="730"/>
      <c r="L86" s="730"/>
      <c r="M86" s="730"/>
      <c r="N86" s="730"/>
      <c r="O86" s="730"/>
      <c r="P86" s="731"/>
      <c r="Q86" s="720"/>
      <c r="R86" s="721"/>
      <c r="S86" s="721"/>
      <c r="T86" s="721"/>
      <c r="U86" s="721"/>
      <c r="V86" s="721"/>
      <c r="W86" s="721"/>
      <c r="X86" s="721"/>
      <c r="Y86" s="721"/>
      <c r="Z86" s="721"/>
      <c r="AA86" s="721"/>
      <c r="AB86" s="721"/>
      <c r="AC86" s="721"/>
      <c r="AD86" s="721"/>
      <c r="AE86" s="721"/>
      <c r="AF86" s="721"/>
      <c r="AG86" s="721"/>
      <c r="AH86" s="721"/>
      <c r="AI86" s="721"/>
      <c r="AJ86" s="721"/>
      <c r="AK86" s="721"/>
      <c r="AL86" s="721"/>
      <c r="AM86" s="721"/>
      <c r="AN86" s="721"/>
      <c r="AO86" s="721"/>
      <c r="AP86" s="721"/>
      <c r="AQ86" s="721"/>
      <c r="AR86" s="721"/>
      <c r="AS86" s="721"/>
      <c r="AT86" s="721"/>
      <c r="AU86" s="721"/>
      <c r="AV86" s="721"/>
      <c r="AW86" s="721"/>
      <c r="AX86" s="721"/>
      <c r="AY86" s="721"/>
      <c r="AZ86" s="727"/>
      <c r="BA86" s="727"/>
      <c r="BB86" s="727"/>
      <c r="BC86" s="727"/>
      <c r="BD86" s="728"/>
      <c r="BE86" s="62"/>
      <c r="BF86" s="62"/>
      <c r="BG86" s="62"/>
      <c r="BH86" s="62"/>
      <c r="BI86" s="62"/>
      <c r="BJ86" s="62"/>
      <c r="BK86" s="62"/>
      <c r="BL86" s="62"/>
      <c r="BM86" s="62"/>
      <c r="BN86" s="62"/>
      <c r="BO86" s="62"/>
      <c r="BP86" s="62"/>
      <c r="BQ86" s="59">
        <v>80</v>
      </c>
      <c r="BR86" s="88"/>
      <c r="BS86" s="795"/>
      <c r="BT86" s="796"/>
      <c r="BU86" s="796"/>
      <c r="BV86" s="796"/>
      <c r="BW86" s="796"/>
      <c r="BX86" s="796"/>
      <c r="BY86" s="796"/>
      <c r="BZ86" s="796"/>
      <c r="CA86" s="796"/>
      <c r="CB86" s="796"/>
      <c r="CC86" s="796"/>
      <c r="CD86" s="796"/>
      <c r="CE86" s="796"/>
      <c r="CF86" s="796"/>
      <c r="CG86" s="798"/>
      <c r="CH86" s="792"/>
      <c r="CI86" s="793"/>
      <c r="CJ86" s="793"/>
      <c r="CK86" s="793"/>
      <c r="CL86" s="794"/>
      <c r="CM86" s="792"/>
      <c r="CN86" s="793"/>
      <c r="CO86" s="793"/>
      <c r="CP86" s="793"/>
      <c r="CQ86" s="794"/>
      <c r="CR86" s="792"/>
      <c r="CS86" s="793"/>
      <c r="CT86" s="793"/>
      <c r="CU86" s="793"/>
      <c r="CV86" s="794"/>
      <c r="CW86" s="792"/>
      <c r="CX86" s="793"/>
      <c r="CY86" s="793"/>
      <c r="CZ86" s="793"/>
      <c r="DA86" s="794"/>
      <c r="DB86" s="792"/>
      <c r="DC86" s="793"/>
      <c r="DD86" s="793"/>
      <c r="DE86" s="793"/>
      <c r="DF86" s="794"/>
      <c r="DG86" s="792"/>
      <c r="DH86" s="793"/>
      <c r="DI86" s="793"/>
      <c r="DJ86" s="793"/>
      <c r="DK86" s="794"/>
      <c r="DL86" s="792"/>
      <c r="DM86" s="793"/>
      <c r="DN86" s="793"/>
      <c r="DO86" s="793"/>
      <c r="DP86" s="794"/>
      <c r="DQ86" s="792"/>
      <c r="DR86" s="793"/>
      <c r="DS86" s="793"/>
      <c r="DT86" s="793"/>
      <c r="DU86" s="794"/>
      <c r="DV86" s="795"/>
      <c r="DW86" s="796"/>
      <c r="DX86" s="796"/>
      <c r="DY86" s="796"/>
      <c r="DZ86" s="797"/>
      <c r="EA86" s="54"/>
    </row>
    <row r="87" spans="1:131" s="51" customFormat="1" ht="26.25" customHeight="1" x14ac:dyDescent="0.15">
      <c r="A87" s="64">
        <v>20</v>
      </c>
      <c r="B87" s="799"/>
      <c r="C87" s="800"/>
      <c r="D87" s="800"/>
      <c r="E87" s="800"/>
      <c r="F87" s="800"/>
      <c r="G87" s="800"/>
      <c r="H87" s="800"/>
      <c r="I87" s="800"/>
      <c r="J87" s="800"/>
      <c r="K87" s="800"/>
      <c r="L87" s="800"/>
      <c r="M87" s="800"/>
      <c r="N87" s="800"/>
      <c r="O87" s="800"/>
      <c r="P87" s="801"/>
      <c r="Q87" s="802"/>
      <c r="R87" s="803"/>
      <c r="S87" s="803"/>
      <c r="T87" s="803"/>
      <c r="U87" s="803"/>
      <c r="V87" s="803"/>
      <c r="W87" s="803"/>
      <c r="X87" s="803"/>
      <c r="Y87" s="803"/>
      <c r="Z87" s="803"/>
      <c r="AA87" s="803"/>
      <c r="AB87" s="803"/>
      <c r="AC87" s="803"/>
      <c r="AD87" s="803"/>
      <c r="AE87" s="803"/>
      <c r="AF87" s="803"/>
      <c r="AG87" s="803"/>
      <c r="AH87" s="803"/>
      <c r="AI87" s="803"/>
      <c r="AJ87" s="803"/>
      <c r="AK87" s="803"/>
      <c r="AL87" s="803"/>
      <c r="AM87" s="803"/>
      <c r="AN87" s="803"/>
      <c r="AO87" s="803"/>
      <c r="AP87" s="803"/>
      <c r="AQ87" s="803"/>
      <c r="AR87" s="803"/>
      <c r="AS87" s="803"/>
      <c r="AT87" s="803"/>
      <c r="AU87" s="803"/>
      <c r="AV87" s="803"/>
      <c r="AW87" s="803"/>
      <c r="AX87" s="803"/>
      <c r="AY87" s="803"/>
      <c r="AZ87" s="804"/>
      <c r="BA87" s="804"/>
      <c r="BB87" s="804"/>
      <c r="BC87" s="804"/>
      <c r="BD87" s="805"/>
      <c r="BE87" s="62"/>
      <c r="BF87" s="62"/>
      <c r="BG87" s="62"/>
      <c r="BH87" s="62"/>
      <c r="BI87" s="62"/>
      <c r="BJ87" s="62"/>
      <c r="BK87" s="62"/>
      <c r="BL87" s="62"/>
      <c r="BM87" s="62"/>
      <c r="BN87" s="62"/>
      <c r="BO87" s="62"/>
      <c r="BP87" s="62"/>
      <c r="BQ87" s="59">
        <v>81</v>
      </c>
      <c r="BR87" s="88"/>
      <c r="BS87" s="795"/>
      <c r="BT87" s="796"/>
      <c r="BU87" s="796"/>
      <c r="BV87" s="796"/>
      <c r="BW87" s="796"/>
      <c r="BX87" s="796"/>
      <c r="BY87" s="796"/>
      <c r="BZ87" s="796"/>
      <c r="CA87" s="796"/>
      <c r="CB87" s="796"/>
      <c r="CC87" s="796"/>
      <c r="CD87" s="796"/>
      <c r="CE87" s="796"/>
      <c r="CF87" s="796"/>
      <c r="CG87" s="798"/>
      <c r="CH87" s="792"/>
      <c r="CI87" s="793"/>
      <c r="CJ87" s="793"/>
      <c r="CK87" s="793"/>
      <c r="CL87" s="794"/>
      <c r="CM87" s="792"/>
      <c r="CN87" s="793"/>
      <c r="CO87" s="793"/>
      <c r="CP87" s="793"/>
      <c r="CQ87" s="794"/>
      <c r="CR87" s="792"/>
      <c r="CS87" s="793"/>
      <c r="CT87" s="793"/>
      <c r="CU87" s="793"/>
      <c r="CV87" s="794"/>
      <c r="CW87" s="792"/>
      <c r="CX87" s="793"/>
      <c r="CY87" s="793"/>
      <c r="CZ87" s="793"/>
      <c r="DA87" s="794"/>
      <c r="DB87" s="792"/>
      <c r="DC87" s="793"/>
      <c r="DD87" s="793"/>
      <c r="DE87" s="793"/>
      <c r="DF87" s="794"/>
      <c r="DG87" s="792"/>
      <c r="DH87" s="793"/>
      <c r="DI87" s="793"/>
      <c r="DJ87" s="793"/>
      <c r="DK87" s="794"/>
      <c r="DL87" s="792"/>
      <c r="DM87" s="793"/>
      <c r="DN87" s="793"/>
      <c r="DO87" s="793"/>
      <c r="DP87" s="794"/>
      <c r="DQ87" s="792"/>
      <c r="DR87" s="793"/>
      <c r="DS87" s="793"/>
      <c r="DT87" s="793"/>
      <c r="DU87" s="794"/>
      <c r="DV87" s="795"/>
      <c r="DW87" s="796"/>
      <c r="DX87" s="796"/>
      <c r="DY87" s="796"/>
      <c r="DZ87" s="797"/>
      <c r="EA87" s="54"/>
    </row>
    <row r="88" spans="1:131" s="51" customFormat="1" ht="26.25" customHeight="1" x14ac:dyDescent="0.15">
      <c r="A88" s="60" t="s">
        <v>250</v>
      </c>
      <c r="B88" s="749" t="s">
        <v>458</v>
      </c>
      <c r="C88" s="750"/>
      <c r="D88" s="750"/>
      <c r="E88" s="750"/>
      <c r="F88" s="750"/>
      <c r="G88" s="750"/>
      <c r="H88" s="750"/>
      <c r="I88" s="750"/>
      <c r="J88" s="750"/>
      <c r="K88" s="750"/>
      <c r="L88" s="750"/>
      <c r="M88" s="750"/>
      <c r="N88" s="750"/>
      <c r="O88" s="750"/>
      <c r="P88" s="751"/>
      <c r="Q88" s="789"/>
      <c r="R88" s="758"/>
      <c r="S88" s="758"/>
      <c r="T88" s="758"/>
      <c r="U88" s="758"/>
      <c r="V88" s="758"/>
      <c r="W88" s="758"/>
      <c r="X88" s="758"/>
      <c r="Y88" s="758"/>
      <c r="Z88" s="758"/>
      <c r="AA88" s="758"/>
      <c r="AB88" s="758"/>
      <c r="AC88" s="758"/>
      <c r="AD88" s="758"/>
      <c r="AE88" s="758"/>
      <c r="AF88" s="753">
        <v>8454</v>
      </c>
      <c r="AG88" s="753"/>
      <c r="AH88" s="753"/>
      <c r="AI88" s="753"/>
      <c r="AJ88" s="753"/>
      <c r="AK88" s="758"/>
      <c r="AL88" s="758"/>
      <c r="AM88" s="758"/>
      <c r="AN88" s="758"/>
      <c r="AO88" s="758"/>
      <c r="AP88" s="753">
        <v>32974</v>
      </c>
      <c r="AQ88" s="753"/>
      <c r="AR88" s="753"/>
      <c r="AS88" s="753"/>
      <c r="AT88" s="753"/>
      <c r="AU88" s="753">
        <v>6997</v>
      </c>
      <c r="AV88" s="753"/>
      <c r="AW88" s="753"/>
      <c r="AX88" s="753"/>
      <c r="AY88" s="753"/>
      <c r="AZ88" s="759"/>
      <c r="BA88" s="759"/>
      <c r="BB88" s="759"/>
      <c r="BC88" s="759"/>
      <c r="BD88" s="760"/>
      <c r="BE88" s="62"/>
      <c r="BF88" s="62"/>
      <c r="BG88" s="62"/>
      <c r="BH88" s="62"/>
      <c r="BI88" s="62"/>
      <c r="BJ88" s="62"/>
      <c r="BK88" s="62"/>
      <c r="BL88" s="62"/>
      <c r="BM88" s="62"/>
      <c r="BN88" s="62"/>
      <c r="BO88" s="62"/>
      <c r="BP88" s="62"/>
      <c r="BQ88" s="59">
        <v>82</v>
      </c>
      <c r="BR88" s="88"/>
      <c r="BS88" s="795"/>
      <c r="BT88" s="796"/>
      <c r="BU88" s="796"/>
      <c r="BV88" s="796"/>
      <c r="BW88" s="796"/>
      <c r="BX88" s="796"/>
      <c r="BY88" s="796"/>
      <c r="BZ88" s="796"/>
      <c r="CA88" s="796"/>
      <c r="CB88" s="796"/>
      <c r="CC88" s="796"/>
      <c r="CD88" s="796"/>
      <c r="CE88" s="796"/>
      <c r="CF88" s="796"/>
      <c r="CG88" s="798"/>
      <c r="CH88" s="792"/>
      <c r="CI88" s="793"/>
      <c r="CJ88" s="793"/>
      <c r="CK88" s="793"/>
      <c r="CL88" s="794"/>
      <c r="CM88" s="792"/>
      <c r="CN88" s="793"/>
      <c r="CO88" s="793"/>
      <c r="CP88" s="793"/>
      <c r="CQ88" s="794"/>
      <c r="CR88" s="792"/>
      <c r="CS88" s="793"/>
      <c r="CT88" s="793"/>
      <c r="CU88" s="793"/>
      <c r="CV88" s="794"/>
      <c r="CW88" s="792"/>
      <c r="CX88" s="793"/>
      <c r="CY88" s="793"/>
      <c r="CZ88" s="793"/>
      <c r="DA88" s="794"/>
      <c r="DB88" s="792"/>
      <c r="DC88" s="793"/>
      <c r="DD88" s="793"/>
      <c r="DE88" s="793"/>
      <c r="DF88" s="794"/>
      <c r="DG88" s="792"/>
      <c r="DH88" s="793"/>
      <c r="DI88" s="793"/>
      <c r="DJ88" s="793"/>
      <c r="DK88" s="794"/>
      <c r="DL88" s="792"/>
      <c r="DM88" s="793"/>
      <c r="DN88" s="793"/>
      <c r="DO88" s="793"/>
      <c r="DP88" s="794"/>
      <c r="DQ88" s="792"/>
      <c r="DR88" s="793"/>
      <c r="DS88" s="793"/>
      <c r="DT88" s="793"/>
      <c r="DU88" s="794"/>
      <c r="DV88" s="795"/>
      <c r="DW88" s="796"/>
      <c r="DX88" s="796"/>
      <c r="DY88" s="796"/>
      <c r="DZ88" s="797"/>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95"/>
      <c r="BT89" s="796"/>
      <c r="BU89" s="796"/>
      <c r="BV89" s="796"/>
      <c r="BW89" s="796"/>
      <c r="BX89" s="796"/>
      <c r="BY89" s="796"/>
      <c r="BZ89" s="796"/>
      <c r="CA89" s="796"/>
      <c r="CB89" s="796"/>
      <c r="CC89" s="796"/>
      <c r="CD89" s="796"/>
      <c r="CE89" s="796"/>
      <c r="CF89" s="796"/>
      <c r="CG89" s="798"/>
      <c r="CH89" s="792"/>
      <c r="CI89" s="793"/>
      <c r="CJ89" s="793"/>
      <c r="CK89" s="793"/>
      <c r="CL89" s="794"/>
      <c r="CM89" s="792"/>
      <c r="CN89" s="793"/>
      <c r="CO89" s="793"/>
      <c r="CP89" s="793"/>
      <c r="CQ89" s="794"/>
      <c r="CR89" s="792"/>
      <c r="CS89" s="793"/>
      <c r="CT89" s="793"/>
      <c r="CU89" s="793"/>
      <c r="CV89" s="794"/>
      <c r="CW89" s="792"/>
      <c r="CX89" s="793"/>
      <c r="CY89" s="793"/>
      <c r="CZ89" s="793"/>
      <c r="DA89" s="794"/>
      <c r="DB89" s="792"/>
      <c r="DC89" s="793"/>
      <c r="DD89" s="793"/>
      <c r="DE89" s="793"/>
      <c r="DF89" s="794"/>
      <c r="DG89" s="792"/>
      <c r="DH89" s="793"/>
      <c r="DI89" s="793"/>
      <c r="DJ89" s="793"/>
      <c r="DK89" s="794"/>
      <c r="DL89" s="792"/>
      <c r="DM89" s="793"/>
      <c r="DN89" s="793"/>
      <c r="DO89" s="793"/>
      <c r="DP89" s="794"/>
      <c r="DQ89" s="792"/>
      <c r="DR89" s="793"/>
      <c r="DS89" s="793"/>
      <c r="DT89" s="793"/>
      <c r="DU89" s="794"/>
      <c r="DV89" s="795"/>
      <c r="DW89" s="796"/>
      <c r="DX89" s="796"/>
      <c r="DY89" s="796"/>
      <c r="DZ89" s="797"/>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95"/>
      <c r="BT90" s="796"/>
      <c r="BU90" s="796"/>
      <c r="BV90" s="796"/>
      <c r="BW90" s="796"/>
      <c r="BX90" s="796"/>
      <c r="BY90" s="796"/>
      <c r="BZ90" s="796"/>
      <c r="CA90" s="796"/>
      <c r="CB90" s="796"/>
      <c r="CC90" s="796"/>
      <c r="CD90" s="796"/>
      <c r="CE90" s="796"/>
      <c r="CF90" s="796"/>
      <c r="CG90" s="798"/>
      <c r="CH90" s="792"/>
      <c r="CI90" s="793"/>
      <c r="CJ90" s="793"/>
      <c r="CK90" s="793"/>
      <c r="CL90" s="794"/>
      <c r="CM90" s="792"/>
      <c r="CN90" s="793"/>
      <c r="CO90" s="793"/>
      <c r="CP90" s="793"/>
      <c r="CQ90" s="794"/>
      <c r="CR90" s="792"/>
      <c r="CS90" s="793"/>
      <c r="CT90" s="793"/>
      <c r="CU90" s="793"/>
      <c r="CV90" s="794"/>
      <c r="CW90" s="792"/>
      <c r="CX90" s="793"/>
      <c r="CY90" s="793"/>
      <c r="CZ90" s="793"/>
      <c r="DA90" s="794"/>
      <c r="DB90" s="792"/>
      <c r="DC90" s="793"/>
      <c r="DD90" s="793"/>
      <c r="DE90" s="793"/>
      <c r="DF90" s="794"/>
      <c r="DG90" s="792"/>
      <c r="DH90" s="793"/>
      <c r="DI90" s="793"/>
      <c r="DJ90" s="793"/>
      <c r="DK90" s="794"/>
      <c r="DL90" s="792"/>
      <c r="DM90" s="793"/>
      <c r="DN90" s="793"/>
      <c r="DO90" s="793"/>
      <c r="DP90" s="794"/>
      <c r="DQ90" s="792"/>
      <c r="DR90" s="793"/>
      <c r="DS90" s="793"/>
      <c r="DT90" s="793"/>
      <c r="DU90" s="794"/>
      <c r="DV90" s="795"/>
      <c r="DW90" s="796"/>
      <c r="DX90" s="796"/>
      <c r="DY90" s="796"/>
      <c r="DZ90" s="797"/>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95"/>
      <c r="BT91" s="796"/>
      <c r="BU91" s="796"/>
      <c r="BV91" s="796"/>
      <c r="BW91" s="796"/>
      <c r="BX91" s="796"/>
      <c r="BY91" s="796"/>
      <c r="BZ91" s="796"/>
      <c r="CA91" s="796"/>
      <c r="CB91" s="796"/>
      <c r="CC91" s="796"/>
      <c r="CD91" s="796"/>
      <c r="CE91" s="796"/>
      <c r="CF91" s="796"/>
      <c r="CG91" s="798"/>
      <c r="CH91" s="792"/>
      <c r="CI91" s="793"/>
      <c r="CJ91" s="793"/>
      <c r="CK91" s="793"/>
      <c r="CL91" s="794"/>
      <c r="CM91" s="792"/>
      <c r="CN91" s="793"/>
      <c r="CO91" s="793"/>
      <c r="CP91" s="793"/>
      <c r="CQ91" s="794"/>
      <c r="CR91" s="792"/>
      <c r="CS91" s="793"/>
      <c r="CT91" s="793"/>
      <c r="CU91" s="793"/>
      <c r="CV91" s="794"/>
      <c r="CW91" s="792"/>
      <c r="CX91" s="793"/>
      <c r="CY91" s="793"/>
      <c r="CZ91" s="793"/>
      <c r="DA91" s="794"/>
      <c r="DB91" s="792"/>
      <c r="DC91" s="793"/>
      <c r="DD91" s="793"/>
      <c r="DE91" s="793"/>
      <c r="DF91" s="794"/>
      <c r="DG91" s="792"/>
      <c r="DH91" s="793"/>
      <c r="DI91" s="793"/>
      <c r="DJ91" s="793"/>
      <c r="DK91" s="794"/>
      <c r="DL91" s="792"/>
      <c r="DM91" s="793"/>
      <c r="DN91" s="793"/>
      <c r="DO91" s="793"/>
      <c r="DP91" s="794"/>
      <c r="DQ91" s="792"/>
      <c r="DR91" s="793"/>
      <c r="DS91" s="793"/>
      <c r="DT91" s="793"/>
      <c r="DU91" s="794"/>
      <c r="DV91" s="795"/>
      <c r="DW91" s="796"/>
      <c r="DX91" s="796"/>
      <c r="DY91" s="796"/>
      <c r="DZ91" s="797"/>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95"/>
      <c r="BT92" s="796"/>
      <c r="BU92" s="796"/>
      <c r="BV92" s="796"/>
      <c r="BW92" s="796"/>
      <c r="BX92" s="796"/>
      <c r="BY92" s="796"/>
      <c r="BZ92" s="796"/>
      <c r="CA92" s="796"/>
      <c r="CB92" s="796"/>
      <c r="CC92" s="796"/>
      <c r="CD92" s="796"/>
      <c r="CE92" s="796"/>
      <c r="CF92" s="796"/>
      <c r="CG92" s="798"/>
      <c r="CH92" s="792"/>
      <c r="CI92" s="793"/>
      <c r="CJ92" s="793"/>
      <c r="CK92" s="793"/>
      <c r="CL92" s="794"/>
      <c r="CM92" s="792"/>
      <c r="CN92" s="793"/>
      <c r="CO92" s="793"/>
      <c r="CP92" s="793"/>
      <c r="CQ92" s="794"/>
      <c r="CR92" s="792"/>
      <c r="CS92" s="793"/>
      <c r="CT92" s="793"/>
      <c r="CU92" s="793"/>
      <c r="CV92" s="794"/>
      <c r="CW92" s="792"/>
      <c r="CX92" s="793"/>
      <c r="CY92" s="793"/>
      <c r="CZ92" s="793"/>
      <c r="DA92" s="794"/>
      <c r="DB92" s="792"/>
      <c r="DC92" s="793"/>
      <c r="DD92" s="793"/>
      <c r="DE92" s="793"/>
      <c r="DF92" s="794"/>
      <c r="DG92" s="792"/>
      <c r="DH92" s="793"/>
      <c r="DI92" s="793"/>
      <c r="DJ92" s="793"/>
      <c r="DK92" s="794"/>
      <c r="DL92" s="792"/>
      <c r="DM92" s="793"/>
      <c r="DN92" s="793"/>
      <c r="DO92" s="793"/>
      <c r="DP92" s="794"/>
      <c r="DQ92" s="792"/>
      <c r="DR92" s="793"/>
      <c r="DS92" s="793"/>
      <c r="DT92" s="793"/>
      <c r="DU92" s="794"/>
      <c r="DV92" s="795"/>
      <c r="DW92" s="796"/>
      <c r="DX92" s="796"/>
      <c r="DY92" s="796"/>
      <c r="DZ92" s="797"/>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95"/>
      <c r="BT93" s="796"/>
      <c r="BU93" s="796"/>
      <c r="BV93" s="796"/>
      <c r="BW93" s="796"/>
      <c r="BX93" s="796"/>
      <c r="BY93" s="796"/>
      <c r="BZ93" s="796"/>
      <c r="CA93" s="796"/>
      <c r="CB93" s="796"/>
      <c r="CC93" s="796"/>
      <c r="CD93" s="796"/>
      <c r="CE93" s="796"/>
      <c r="CF93" s="796"/>
      <c r="CG93" s="798"/>
      <c r="CH93" s="792"/>
      <c r="CI93" s="793"/>
      <c r="CJ93" s="793"/>
      <c r="CK93" s="793"/>
      <c r="CL93" s="794"/>
      <c r="CM93" s="792"/>
      <c r="CN93" s="793"/>
      <c r="CO93" s="793"/>
      <c r="CP93" s="793"/>
      <c r="CQ93" s="794"/>
      <c r="CR93" s="792"/>
      <c r="CS93" s="793"/>
      <c r="CT93" s="793"/>
      <c r="CU93" s="793"/>
      <c r="CV93" s="794"/>
      <c r="CW93" s="792"/>
      <c r="CX93" s="793"/>
      <c r="CY93" s="793"/>
      <c r="CZ93" s="793"/>
      <c r="DA93" s="794"/>
      <c r="DB93" s="792"/>
      <c r="DC93" s="793"/>
      <c r="DD93" s="793"/>
      <c r="DE93" s="793"/>
      <c r="DF93" s="794"/>
      <c r="DG93" s="792"/>
      <c r="DH93" s="793"/>
      <c r="DI93" s="793"/>
      <c r="DJ93" s="793"/>
      <c r="DK93" s="794"/>
      <c r="DL93" s="792"/>
      <c r="DM93" s="793"/>
      <c r="DN93" s="793"/>
      <c r="DO93" s="793"/>
      <c r="DP93" s="794"/>
      <c r="DQ93" s="792"/>
      <c r="DR93" s="793"/>
      <c r="DS93" s="793"/>
      <c r="DT93" s="793"/>
      <c r="DU93" s="794"/>
      <c r="DV93" s="795"/>
      <c r="DW93" s="796"/>
      <c r="DX93" s="796"/>
      <c r="DY93" s="796"/>
      <c r="DZ93" s="797"/>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95"/>
      <c r="BT94" s="796"/>
      <c r="BU94" s="796"/>
      <c r="BV94" s="796"/>
      <c r="BW94" s="796"/>
      <c r="BX94" s="796"/>
      <c r="BY94" s="796"/>
      <c r="BZ94" s="796"/>
      <c r="CA94" s="796"/>
      <c r="CB94" s="796"/>
      <c r="CC94" s="796"/>
      <c r="CD94" s="796"/>
      <c r="CE94" s="796"/>
      <c r="CF94" s="796"/>
      <c r="CG94" s="798"/>
      <c r="CH94" s="792"/>
      <c r="CI94" s="793"/>
      <c r="CJ94" s="793"/>
      <c r="CK94" s="793"/>
      <c r="CL94" s="794"/>
      <c r="CM94" s="792"/>
      <c r="CN94" s="793"/>
      <c r="CO94" s="793"/>
      <c r="CP94" s="793"/>
      <c r="CQ94" s="794"/>
      <c r="CR94" s="792"/>
      <c r="CS94" s="793"/>
      <c r="CT94" s="793"/>
      <c r="CU94" s="793"/>
      <c r="CV94" s="794"/>
      <c r="CW94" s="792"/>
      <c r="CX94" s="793"/>
      <c r="CY94" s="793"/>
      <c r="CZ94" s="793"/>
      <c r="DA94" s="794"/>
      <c r="DB94" s="792"/>
      <c r="DC94" s="793"/>
      <c r="DD94" s="793"/>
      <c r="DE94" s="793"/>
      <c r="DF94" s="794"/>
      <c r="DG94" s="792"/>
      <c r="DH94" s="793"/>
      <c r="DI94" s="793"/>
      <c r="DJ94" s="793"/>
      <c r="DK94" s="794"/>
      <c r="DL94" s="792"/>
      <c r="DM94" s="793"/>
      <c r="DN94" s="793"/>
      <c r="DO94" s="793"/>
      <c r="DP94" s="794"/>
      <c r="DQ94" s="792"/>
      <c r="DR94" s="793"/>
      <c r="DS94" s="793"/>
      <c r="DT94" s="793"/>
      <c r="DU94" s="794"/>
      <c r="DV94" s="795"/>
      <c r="DW94" s="796"/>
      <c r="DX94" s="796"/>
      <c r="DY94" s="796"/>
      <c r="DZ94" s="797"/>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95"/>
      <c r="BT95" s="796"/>
      <c r="BU95" s="796"/>
      <c r="BV95" s="796"/>
      <c r="BW95" s="796"/>
      <c r="BX95" s="796"/>
      <c r="BY95" s="796"/>
      <c r="BZ95" s="796"/>
      <c r="CA95" s="796"/>
      <c r="CB95" s="796"/>
      <c r="CC95" s="796"/>
      <c r="CD95" s="796"/>
      <c r="CE95" s="796"/>
      <c r="CF95" s="796"/>
      <c r="CG95" s="798"/>
      <c r="CH95" s="792"/>
      <c r="CI95" s="793"/>
      <c r="CJ95" s="793"/>
      <c r="CK95" s="793"/>
      <c r="CL95" s="794"/>
      <c r="CM95" s="792"/>
      <c r="CN95" s="793"/>
      <c r="CO95" s="793"/>
      <c r="CP95" s="793"/>
      <c r="CQ95" s="794"/>
      <c r="CR95" s="792"/>
      <c r="CS95" s="793"/>
      <c r="CT95" s="793"/>
      <c r="CU95" s="793"/>
      <c r="CV95" s="794"/>
      <c r="CW95" s="792"/>
      <c r="CX95" s="793"/>
      <c r="CY95" s="793"/>
      <c r="CZ95" s="793"/>
      <c r="DA95" s="794"/>
      <c r="DB95" s="792"/>
      <c r="DC95" s="793"/>
      <c r="DD95" s="793"/>
      <c r="DE95" s="793"/>
      <c r="DF95" s="794"/>
      <c r="DG95" s="792"/>
      <c r="DH95" s="793"/>
      <c r="DI95" s="793"/>
      <c r="DJ95" s="793"/>
      <c r="DK95" s="794"/>
      <c r="DL95" s="792"/>
      <c r="DM95" s="793"/>
      <c r="DN95" s="793"/>
      <c r="DO95" s="793"/>
      <c r="DP95" s="794"/>
      <c r="DQ95" s="792"/>
      <c r="DR95" s="793"/>
      <c r="DS95" s="793"/>
      <c r="DT95" s="793"/>
      <c r="DU95" s="794"/>
      <c r="DV95" s="795"/>
      <c r="DW95" s="796"/>
      <c r="DX95" s="796"/>
      <c r="DY95" s="796"/>
      <c r="DZ95" s="797"/>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95"/>
      <c r="BT96" s="796"/>
      <c r="BU96" s="796"/>
      <c r="BV96" s="796"/>
      <c r="BW96" s="796"/>
      <c r="BX96" s="796"/>
      <c r="BY96" s="796"/>
      <c r="BZ96" s="796"/>
      <c r="CA96" s="796"/>
      <c r="CB96" s="796"/>
      <c r="CC96" s="796"/>
      <c r="CD96" s="796"/>
      <c r="CE96" s="796"/>
      <c r="CF96" s="796"/>
      <c r="CG96" s="798"/>
      <c r="CH96" s="792"/>
      <c r="CI96" s="793"/>
      <c r="CJ96" s="793"/>
      <c r="CK96" s="793"/>
      <c r="CL96" s="794"/>
      <c r="CM96" s="792"/>
      <c r="CN96" s="793"/>
      <c r="CO96" s="793"/>
      <c r="CP96" s="793"/>
      <c r="CQ96" s="794"/>
      <c r="CR96" s="792"/>
      <c r="CS96" s="793"/>
      <c r="CT96" s="793"/>
      <c r="CU96" s="793"/>
      <c r="CV96" s="794"/>
      <c r="CW96" s="792"/>
      <c r="CX96" s="793"/>
      <c r="CY96" s="793"/>
      <c r="CZ96" s="793"/>
      <c r="DA96" s="794"/>
      <c r="DB96" s="792"/>
      <c r="DC96" s="793"/>
      <c r="DD96" s="793"/>
      <c r="DE96" s="793"/>
      <c r="DF96" s="794"/>
      <c r="DG96" s="792"/>
      <c r="DH96" s="793"/>
      <c r="DI96" s="793"/>
      <c r="DJ96" s="793"/>
      <c r="DK96" s="794"/>
      <c r="DL96" s="792"/>
      <c r="DM96" s="793"/>
      <c r="DN96" s="793"/>
      <c r="DO96" s="793"/>
      <c r="DP96" s="794"/>
      <c r="DQ96" s="792"/>
      <c r="DR96" s="793"/>
      <c r="DS96" s="793"/>
      <c r="DT96" s="793"/>
      <c r="DU96" s="794"/>
      <c r="DV96" s="795"/>
      <c r="DW96" s="796"/>
      <c r="DX96" s="796"/>
      <c r="DY96" s="796"/>
      <c r="DZ96" s="797"/>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95"/>
      <c r="BT97" s="796"/>
      <c r="BU97" s="796"/>
      <c r="BV97" s="796"/>
      <c r="BW97" s="796"/>
      <c r="BX97" s="796"/>
      <c r="BY97" s="796"/>
      <c r="BZ97" s="796"/>
      <c r="CA97" s="796"/>
      <c r="CB97" s="796"/>
      <c r="CC97" s="796"/>
      <c r="CD97" s="796"/>
      <c r="CE97" s="796"/>
      <c r="CF97" s="796"/>
      <c r="CG97" s="798"/>
      <c r="CH97" s="792"/>
      <c r="CI97" s="793"/>
      <c r="CJ97" s="793"/>
      <c r="CK97" s="793"/>
      <c r="CL97" s="794"/>
      <c r="CM97" s="792"/>
      <c r="CN97" s="793"/>
      <c r="CO97" s="793"/>
      <c r="CP97" s="793"/>
      <c r="CQ97" s="794"/>
      <c r="CR97" s="792"/>
      <c r="CS97" s="793"/>
      <c r="CT97" s="793"/>
      <c r="CU97" s="793"/>
      <c r="CV97" s="794"/>
      <c r="CW97" s="792"/>
      <c r="CX97" s="793"/>
      <c r="CY97" s="793"/>
      <c r="CZ97" s="793"/>
      <c r="DA97" s="794"/>
      <c r="DB97" s="792"/>
      <c r="DC97" s="793"/>
      <c r="DD97" s="793"/>
      <c r="DE97" s="793"/>
      <c r="DF97" s="794"/>
      <c r="DG97" s="792"/>
      <c r="DH97" s="793"/>
      <c r="DI97" s="793"/>
      <c r="DJ97" s="793"/>
      <c r="DK97" s="794"/>
      <c r="DL97" s="792"/>
      <c r="DM97" s="793"/>
      <c r="DN97" s="793"/>
      <c r="DO97" s="793"/>
      <c r="DP97" s="794"/>
      <c r="DQ97" s="792"/>
      <c r="DR97" s="793"/>
      <c r="DS97" s="793"/>
      <c r="DT97" s="793"/>
      <c r="DU97" s="794"/>
      <c r="DV97" s="795"/>
      <c r="DW97" s="796"/>
      <c r="DX97" s="796"/>
      <c r="DY97" s="796"/>
      <c r="DZ97" s="797"/>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95"/>
      <c r="BT98" s="796"/>
      <c r="BU98" s="796"/>
      <c r="BV98" s="796"/>
      <c r="BW98" s="796"/>
      <c r="BX98" s="796"/>
      <c r="BY98" s="796"/>
      <c r="BZ98" s="796"/>
      <c r="CA98" s="796"/>
      <c r="CB98" s="796"/>
      <c r="CC98" s="796"/>
      <c r="CD98" s="796"/>
      <c r="CE98" s="796"/>
      <c r="CF98" s="796"/>
      <c r="CG98" s="798"/>
      <c r="CH98" s="792"/>
      <c r="CI98" s="793"/>
      <c r="CJ98" s="793"/>
      <c r="CK98" s="793"/>
      <c r="CL98" s="794"/>
      <c r="CM98" s="792"/>
      <c r="CN98" s="793"/>
      <c r="CO98" s="793"/>
      <c r="CP98" s="793"/>
      <c r="CQ98" s="794"/>
      <c r="CR98" s="792"/>
      <c r="CS98" s="793"/>
      <c r="CT98" s="793"/>
      <c r="CU98" s="793"/>
      <c r="CV98" s="794"/>
      <c r="CW98" s="792"/>
      <c r="CX98" s="793"/>
      <c r="CY98" s="793"/>
      <c r="CZ98" s="793"/>
      <c r="DA98" s="794"/>
      <c r="DB98" s="792"/>
      <c r="DC98" s="793"/>
      <c r="DD98" s="793"/>
      <c r="DE98" s="793"/>
      <c r="DF98" s="794"/>
      <c r="DG98" s="792"/>
      <c r="DH98" s="793"/>
      <c r="DI98" s="793"/>
      <c r="DJ98" s="793"/>
      <c r="DK98" s="794"/>
      <c r="DL98" s="792"/>
      <c r="DM98" s="793"/>
      <c r="DN98" s="793"/>
      <c r="DO98" s="793"/>
      <c r="DP98" s="794"/>
      <c r="DQ98" s="792"/>
      <c r="DR98" s="793"/>
      <c r="DS98" s="793"/>
      <c r="DT98" s="793"/>
      <c r="DU98" s="794"/>
      <c r="DV98" s="795"/>
      <c r="DW98" s="796"/>
      <c r="DX98" s="796"/>
      <c r="DY98" s="796"/>
      <c r="DZ98" s="797"/>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95"/>
      <c r="BT99" s="796"/>
      <c r="BU99" s="796"/>
      <c r="BV99" s="796"/>
      <c r="BW99" s="796"/>
      <c r="BX99" s="796"/>
      <c r="BY99" s="796"/>
      <c r="BZ99" s="796"/>
      <c r="CA99" s="796"/>
      <c r="CB99" s="796"/>
      <c r="CC99" s="796"/>
      <c r="CD99" s="796"/>
      <c r="CE99" s="796"/>
      <c r="CF99" s="796"/>
      <c r="CG99" s="798"/>
      <c r="CH99" s="792"/>
      <c r="CI99" s="793"/>
      <c r="CJ99" s="793"/>
      <c r="CK99" s="793"/>
      <c r="CL99" s="794"/>
      <c r="CM99" s="792"/>
      <c r="CN99" s="793"/>
      <c r="CO99" s="793"/>
      <c r="CP99" s="793"/>
      <c r="CQ99" s="794"/>
      <c r="CR99" s="792"/>
      <c r="CS99" s="793"/>
      <c r="CT99" s="793"/>
      <c r="CU99" s="793"/>
      <c r="CV99" s="794"/>
      <c r="CW99" s="792"/>
      <c r="CX99" s="793"/>
      <c r="CY99" s="793"/>
      <c r="CZ99" s="793"/>
      <c r="DA99" s="794"/>
      <c r="DB99" s="792"/>
      <c r="DC99" s="793"/>
      <c r="DD99" s="793"/>
      <c r="DE99" s="793"/>
      <c r="DF99" s="794"/>
      <c r="DG99" s="792"/>
      <c r="DH99" s="793"/>
      <c r="DI99" s="793"/>
      <c r="DJ99" s="793"/>
      <c r="DK99" s="794"/>
      <c r="DL99" s="792"/>
      <c r="DM99" s="793"/>
      <c r="DN99" s="793"/>
      <c r="DO99" s="793"/>
      <c r="DP99" s="794"/>
      <c r="DQ99" s="792"/>
      <c r="DR99" s="793"/>
      <c r="DS99" s="793"/>
      <c r="DT99" s="793"/>
      <c r="DU99" s="794"/>
      <c r="DV99" s="795"/>
      <c r="DW99" s="796"/>
      <c r="DX99" s="796"/>
      <c r="DY99" s="796"/>
      <c r="DZ99" s="797"/>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95"/>
      <c r="BT100" s="796"/>
      <c r="BU100" s="796"/>
      <c r="BV100" s="796"/>
      <c r="BW100" s="796"/>
      <c r="BX100" s="796"/>
      <c r="BY100" s="796"/>
      <c r="BZ100" s="796"/>
      <c r="CA100" s="796"/>
      <c r="CB100" s="796"/>
      <c r="CC100" s="796"/>
      <c r="CD100" s="796"/>
      <c r="CE100" s="796"/>
      <c r="CF100" s="796"/>
      <c r="CG100" s="798"/>
      <c r="CH100" s="792"/>
      <c r="CI100" s="793"/>
      <c r="CJ100" s="793"/>
      <c r="CK100" s="793"/>
      <c r="CL100" s="794"/>
      <c r="CM100" s="792"/>
      <c r="CN100" s="793"/>
      <c r="CO100" s="793"/>
      <c r="CP100" s="793"/>
      <c r="CQ100" s="794"/>
      <c r="CR100" s="792"/>
      <c r="CS100" s="793"/>
      <c r="CT100" s="793"/>
      <c r="CU100" s="793"/>
      <c r="CV100" s="794"/>
      <c r="CW100" s="792"/>
      <c r="CX100" s="793"/>
      <c r="CY100" s="793"/>
      <c r="CZ100" s="793"/>
      <c r="DA100" s="794"/>
      <c r="DB100" s="792"/>
      <c r="DC100" s="793"/>
      <c r="DD100" s="793"/>
      <c r="DE100" s="793"/>
      <c r="DF100" s="794"/>
      <c r="DG100" s="792"/>
      <c r="DH100" s="793"/>
      <c r="DI100" s="793"/>
      <c r="DJ100" s="793"/>
      <c r="DK100" s="794"/>
      <c r="DL100" s="792"/>
      <c r="DM100" s="793"/>
      <c r="DN100" s="793"/>
      <c r="DO100" s="793"/>
      <c r="DP100" s="794"/>
      <c r="DQ100" s="792"/>
      <c r="DR100" s="793"/>
      <c r="DS100" s="793"/>
      <c r="DT100" s="793"/>
      <c r="DU100" s="794"/>
      <c r="DV100" s="795"/>
      <c r="DW100" s="796"/>
      <c r="DX100" s="796"/>
      <c r="DY100" s="796"/>
      <c r="DZ100" s="797"/>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95"/>
      <c r="BT101" s="796"/>
      <c r="BU101" s="796"/>
      <c r="BV101" s="796"/>
      <c r="BW101" s="796"/>
      <c r="BX101" s="796"/>
      <c r="BY101" s="796"/>
      <c r="BZ101" s="796"/>
      <c r="CA101" s="796"/>
      <c r="CB101" s="796"/>
      <c r="CC101" s="796"/>
      <c r="CD101" s="796"/>
      <c r="CE101" s="796"/>
      <c r="CF101" s="796"/>
      <c r="CG101" s="798"/>
      <c r="CH101" s="792"/>
      <c r="CI101" s="793"/>
      <c r="CJ101" s="793"/>
      <c r="CK101" s="793"/>
      <c r="CL101" s="794"/>
      <c r="CM101" s="792"/>
      <c r="CN101" s="793"/>
      <c r="CO101" s="793"/>
      <c r="CP101" s="793"/>
      <c r="CQ101" s="794"/>
      <c r="CR101" s="792"/>
      <c r="CS101" s="793"/>
      <c r="CT101" s="793"/>
      <c r="CU101" s="793"/>
      <c r="CV101" s="794"/>
      <c r="CW101" s="792"/>
      <c r="CX101" s="793"/>
      <c r="CY101" s="793"/>
      <c r="CZ101" s="793"/>
      <c r="DA101" s="794"/>
      <c r="DB101" s="792"/>
      <c r="DC101" s="793"/>
      <c r="DD101" s="793"/>
      <c r="DE101" s="793"/>
      <c r="DF101" s="794"/>
      <c r="DG101" s="792"/>
      <c r="DH101" s="793"/>
      <c r="DI101" s="793"/>
      <c r="DJ101" s="793"/>
      <c r="DK101" s="794"/>
      <c r="DL101" s="792"/>
      <c r="DM101" s="793"/>
      <c r="DN101" s="793"/>
      <c r="DO101" s="793"/>
      <c r="DP101" s="794"/>
      <c r="DQ101" s="792"/>
      <c r="DR101" s="793"/>
      <c r="DS101" s="793"/>
      <c r="DT101" s="793"/>
      <c r="DU101" s="794"/>
      <c r="DV101" s="795"/>
      <c r="DW101" s="796"/>
      <c r="DX101" s="796"/>
      <c r="DY101" s="796"/>
      <c r="DZ101" s="797"/>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250</v>
      </c>
      <c r="BR102" s="749" t="s">
        <v>441</v>
      </c>
      <c r="BS102" s="750"/>
      <c r="BT102" s="750"/>
      <c r="BU102" s="750"/>
      <c r="BV102" s="750"/>
      <c r="BW102" s="750"/>
      <c r="BX102" s="750"/>
      <c r="BY102" s="750"/>
      <c r="BZ102" s="750"/>
      <c r="CA102" s="750"/>
      <c r="CB102" s="750"/>
      <c r="CC102" s="750"/>
      <c r="CD102" s="750"/>
      <c r="CE102" s="750"/>
      <c r="CF102" s="750"/>
      <c r="CG102" s="751"/>
      <c r="CH102" s="806"/>
      <c r="CI102" s="807"/>
      <c r="CJ102" s="807"/>
      <c r="CK102" s="807"/>
      <c r="CL102" s="808"/>
      <c r="CM102" s="806"/>
      <c r="CN102" s="807"/>
      <c r="CO102" s="807"/>
      <c r="CP102" s="807"/>
      <c r="CQ102" s="808"/>
      <c r="CR102" s="809"/>
      <c r="CS102" s="762"/>
      <c r="CT102" s="762"/>
      <c r="CU102" s="762"/>
      <c r="CV102" s="810"/>
      <c r="CW102" s="809"/>
      <c r="CX102" s="762"/>
      <c r="CY102" s="762"/>
      <c r="CZ102" s="762"/>
      <c r="DA102" s="810"/>
      <c r="DB102" s="809"/>
      <c r="DC102" s="762"/>
      <c r="DD102" s="762"/>
      <c r="DE102" s="762"/>
      <c r="DF102" s="810"/>
      <c r="DG102" s="809"/>
      <c r="DH102" s="762"/>
      <c r="DI102" s="762"/>
      <c r="DJ102" s="762"/>
      <c r="DK102" s="810"/>
      <c r="DL102" s="809"/>
      <c r="DM102" s="762"/>
      <c r="DN102" s="762"/>
      <c r="DO102" s="762"/>
      <c r="DP102" s="810"/>
      <c r="DQ102" s="809"/>
      <c r="DR102" s="762"/>
      <c r="DS102" s="762"/>
      <c r="DT102" s="762"/>
      <c r="DU102" s="810"/>
      <c r="DV102" s="749"/>
      <c r="DW102" s="750"/>
      <c r="DX102" s="750"/>
      <c r="DY102" s="750"/>
      <c r="DZ102" s="811"/>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12" t="s">
        <v>459</v>
      </c>
      <c r="BR103" s="812"/>
      <c r="BS103" s="812"/>
      <c r="BT103" s="812"/>
      <c r="BU103" s="812"/>
      <c r="BV103" s="812"/>
      <c r="BW103" s="812"/>
      <c r="BX103" s="812"/>
      <c r="BY103" s="812"/>
      <c r="BZ103" s="812"/>
      <c r="CA103" s="812"/>
      <c r="CB103" s="812"/>
      <c r="CC103" s="812"/>
      <c r="CD103" s="812"/>
      <c r="CE103" s="812"/>
      <c r="CF103" s="812"/>
      <c r="CG103" s="812"/>
      <c r="CH103" s="812"/>
      <c r="CI103" s="812"/>
      <c r="CJ103" s="812"/>
      <c r="CK103" s="812"/>
      <c r="CL103" s="812"/>
      <c r="CM103" s="812"/>
      <c r="CN103" s="812"/>
      <c r="CO103" s="812"/>
      <c r="CP103" s="812"/>
      <c r="CQ103" s="812"/>
      <c r="CR103" s="812"/>
      <c r="CS103" s="812"/>
      <c r="CT103" s="812"/>
      <c r="CU103" s="812"/>
      <c r="CV103" s="812"/>
      <c r="CW103" s="812"/>
      <c r="CX103" s="812"/>
      <c r="CY103" s="812"/>
      <c r="CZ103" s="812"/>
      <c r="DA103" s="812"/>
      <c r="DB103" s="812"/>
      <c r="DC103" s="812"/>
      <c r="DD103" s="812"/>
      <c r="DE103" s="812"/>
      <c r="DF103" s="812"/>
      <c r="DG103" s="812"/>
      <c r="DH103" s="812"/>
      <c r="DI103" s="812"/>
      <c r="DJ103" s="812"/>
      <c r="DK103" s="812"/>
      <c r="DL103" s="812"/>
      <c r="DM103" s="812"/>
      <c r="DN103" s="812"/>
      <c r="DO103" s="812"/>
      <c r="DP103" s="812"/>
      <c r="DQ103" s="812"/>
      <c r="DR103" s="812"/>
      <c r="DS103" s="812"/>
      <c r="DT103" s="812"/>
      <c r="DU103" s="812"/>
      <c r="DV103" s="812"/>
      <c r="DW103" s="812"/>
      <c r="DX103" s="812"/>
      <c r="DY103" s="812"/>
      <c r="DZ103" s="812"/>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13" t="s">
        <v>460</v>
      </c>
      <c r="BR104" s="813"/>
      <c r="BS104" s="813"/>
      <c r="BT104" s="813"/>
      <c r="BU104" s="813"/>
      <c r="BV104" s="813"/>
      <c r="BW104" s="813"/>
      <c r="BX104" s="813"/>
      <c r="BY104" s="813"/>
      <c r="BZ104" s="813"/>
      <c r="CA104" s="813"/>
      <c r="CB104" s="813"/>
      <c r="CC104" s="813"/>
      <c r="CD104" s="813"/>
      <c r="CE104" s="813"/>
      <c r="CF104" s="813"/>
      <c r="CG104" s="813"/>
      <c r="CH104" s="813"/>
      <c r="CI104" s="813"/>
      <c r="CJ104" s="813"/>
      <c r="CK104" s="813"/>
      <c r="CL104" s="813"/>
      <c r="CM104" s="813"/>
      <c r="CN104" s="813"/>
      <c r="CO104" s="813"/>
      <c r="CP104" s="813"/>
      <c r="CQ104" s="813"/>
      <c r="CR104" s="813"/>
      <c r="CS104" s="813"/>
      <c r="CT104" s="813"/>
      <c r="CU104" s="813"/>
      <c r="CV104" s="813"/>
      <c r="CW104" s="813"/>
      <c r="CX104" s="813"/>
      <c r="CY104" s="813"/>
      <c r="CZ104" s="813"/>
      <c r="DA104" s="813"/>
      <c r="DB104" s="813"/>
      <c r="DC104" s="813"/>
      <c r="DD104" s="813"/>
      <c r="DE104" s="813"/>
      <c r="DF104" s="813"/>
      <c r="DG104" s="813"/>
      <c r="DH104" s="813"/>
      <c r="DI104" s="813"/>
      <c r="DJ104" s="813"/>
      <c r="DK104" s="813"/>
      <c r="DL104" s="813"/>
      <c r="DM104" s="813"/>
      <c r="DN104" s="813"/>
      <c r="DO104" s="813"/>
      <c r="DP104" s="813"/>
      <c r="DQ104" s="813"/>
      <c r="DR104" s="813"/>
      <c r="DS104" s="813"/>
      <c r="DT104" s="813"/>
      <c r="DU104" s="813"/>
      <c r="DV104" s="813"/>
      <c r="DW104" s="813"/>
      <c r="DX104" s="813"/>
      <c r="DY104" s="813"/>
      <c r="DZ104" s="813"/>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461</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281</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814" t="s">
        <v>462</v>
      </c>
      <c r="B108" s="815"/>
      <c r="C108" s="815"/>
      <c r="D108" s="815"/>
      <c r="E108" s="815"/>
      <c r="F108" s="815"/>
      <c r="G108" s="815"/>
      <c r="H108" s="815"/>
      <c r="I108" s="815"/>
      <c r="J108" s="815"/>
      <c r="K108" s="815"/>
      <c r="L108" s="815"/>
      <c r="M108" s="815"/>
      <c r="N108" s="815"/>
      <c r="O108" s="815"/>
      <c r="P108" s="815"/>
      <c r="Q108" s="815"/>
      <c r="R108" s="815"/>
      <c r="S108" s="815"/>
      <c r="T108" s="815"/>
      <c r="U108" s="815"/>
      <c r="V108" s="815"/>
      <c r="W108" s="815"/>
      <c r="X108" s="815"/>
      <c r="Y108" s="815"/>
      <c r="Z108" s="815"/>
      <c r="AA108" s="815"/>
      <c r="AB108" s="815"/>
      <c r="AC108" s="815"/>
      <c r="AD108" s="815"/>
      <c r="AE108" s="815"/>
      <c r="AF108" s="815"/>
      <c r="AG108" s="815"/>
      <c r="AH108" s="815"/>
      <c r="AI108" s="815"/>
      <c r="AJ108" s="815"/>
      <c r="AK108" s="815"/>
      <c r="AL108" s="815"/>
      <c r="AM108" s="815"/>
      <c r="AN108" s="815"/>
      <c r="AO108" s="815"/>
      <c r="AP108" s="815"/>
      <c r="AQ108" s="815"/>
      <c r="AR108" s="815"/>
      <c r="AS108" s="815"/>
      <c r="AT108" s="816"/>
      <c r="AU108" s="814" t="s">
        <v>202</v>
      </c>
      <c r="AV108" s="815"/>
      <c r="AW108" s="815"/>
      <c r="AX108" s="815"/>
      <c r="AY108" s="815"/>
      <c r="AZ108" s="815"/>
      <c r="BA108" s="815"/>
      <c r="BB108" s="815"/>
      <c r="BC108" s="815"/>
      <c r="BD108" s="815"/>
      <c r="BE108" s="815"/>
      <c r="BF108" s="815"/>
      <c r="BG108" s="815"/>
      <c r="BH108" s="815"/>
      <c r="BI108" s="815"/>
      <c r="BJ108" s="815"/>
      <c r="BK108" s="815"/>
      <c r="BL108" s="815"/>
      <c r="BM108" s="815"/>
      <c r="BN108" s="815"/>
      <c r="BO108" s="815"/>
      <c r="BP108" s="815"/>
      <c r="BQ108" s="815"/>
      <c r="BR108" s="815"/>
      <c r="BS108" s="815"/>
      <c r="BT108" s="815"/>
      <c r="BU108" s="815"/>
      <c r="BV108" s="815"/>
      <c r="BW108" s="815"/>
      <c r="BX108" s="815"/>
      <c r="BY108" s="815"/>
      <c r="BZ108" s="815"/>
      <c r="CA108" s="815"/>
      <c r="CB108" s="815"/>
      <c r="CC108" s="815"/>
      <c r="CD108" s="815"/>
      <c r="CE108" s="815"/>
      <c r="CF108" s="815"/>
      <c r="CG108" s="815"/>
      <c r="CH108" s="815"/>
      <c r="CI108" s="815"/>
      <c r="CJ108" s="815"/>
      <c r="CK108" s="815"/>
      <c r="CL108" s="815"/>
      <c r="CM108" s="815"/>
      <c r="CN108" s="815"/>
      <c r="CO108" s="815"/>
      <c r="CP108" s="815"/>
      <c r="CQ108" s="815"/>
      <c r="CR108" s="815"/>
      <c r="CS108" s="815"/>
      <c r="CT108" s="815"/>
      <c r="CU108" s="815"/>
      <c r="CV108" s="815"/>
      <c r="CW108" s="815"/>
      <c r="CX108" s="815"/>
      <c r="CY108" s="815"/>
      <c r="CZ108" s="815"/>
      <c r="DA108" s="815"/>
      <c r="DB108" s="815"/>
      <c r="DC108" s="815"/>
      <c r="DD108" s="815"/>
      <c r="DE108" s="815"/>
      <c r="DF108" s="815"/>
      <c r="DG108" s="815"/>
      <c r="DH108" s="815"/>
      <c r="DI108" s="815"/>
      <c r="DJ108" s="815"/>
      <c r="DK108" s="815"/>
      <c r="DL108" s="815"/>
      <c r="DM108" s="815"/>
      <c r="DN108" s="815"/>
      <c r="DO108" s="815"/>
      <c r="DP108" s="815"/>
      <c r="DQ108" s="815"/>
      <c r="DR108" s="815"/>
      <c r="DS108" s="815"/>
      <c r="DT108" s="815"/>
      <c r="DU108" s="815"/>
      <c r="DV108" s="815"/>
      <c r="DW108" s="815"/>
      <c r="DX108" s="815"/>
      <c r="DY108" s="815"/>
      <c r="DZ108" s="816"/>
    </row>
    <row r="109" spans="1:131" s="54" customFormat="1" ht="26.25" customHeight="1" x14ac:dyDescent="0.15">
      <c r="A109" s="817" t="s">
        <v>463</v>
      </c>
      <c r="B109" s="818"/>
      <c r="C109" s="818"/>
      <c r="D109" s="818"/>
      <c r="E109" s="818"/>
      <c r="F109" s="818"/>
      <c r="G109" s="818"/>
      <c r="H109" s="818"/>
      <c r="I109" s="818"/>
      <c r="J109" s="818"/>
      <c r="K109" s="818"/>
      <c r="L109" s="818"/>
      <c r="M109" s="818"/>
      <c r="N109" s="818"/>
      <c r="O109" s="818"/>
      <c r="P109" s="818"/>
      <c r="Q109" s="818"/>
      <c r="R109" s="818"/>
      <c r="S109" s="818"/>
      <c r="T109" s="818"/>
      <c r="U109" s="818"/>
      <c r="V109" s="818"/>
      <c r="W109" s="818"/>
      <c r="X109" s="818"/>
      <c r="Y109" s="818"/>
      <c r="Z109" s="819"/>
      <c r="AA109" s="820" t="s">
        <v>464</v>
      </c>
      <c r="AB109" s="818"/>
      <c r="AC109" s="818"/>
      <c r="AD109" s="818"/>
      <c r="AE109" s="819"/>
      <c r="AF109" s="820" t="s">
        <v>255</v>
      </c>
      <c r="AG109" s="818"/>
      <c r="AH109" s="818"/>
      <c r="AI109" s="818"/>
      <c r="AJ109" s="819"/>
      <c r="AK109" s="820" t="s">
        <v>384</v>
      </c>
      <c r="AL109" s="818"/>
      <c r="AM109" s="818"/>
      <c r="AN109" s="818"/>
      <c r="AO109" s="819"/>
      <c r="AP109" s="820" t="s">
        <v>465</v>
      </c>
      <c r="AQ109" s="818"/>
      <c r="AR109" s="818"/>
      <c r="AS109" s="818"/>
      <c r="AT109" s="821"/>
      <c r="AU109" s="817" t="s">
        <v>463</v>
      </c>
      <c r="AV109" s="818"/>
      <c r="AW109" s="818"/>
      <c r="AX109" s="818"/>
      <c r="AY109" s="818"/>
      <c r="AZ109" s="818"/>
      <c r="BA109" s="818"/>
      <c r="BB109" s="818"/>
      <c r="BC109" s="818"/>
      <c r="BD109" s="818"/>
      <c r="BE109" s="818"/>
      <c r="BF109" s="818"/>
      <c r="BG109" s="818"/>
      <c r="BH109" s="818"/>
      <c r="BI109" s="818"/>
      <c r="BJ109" s="818"/>
      <c r="BK109" s="818"/>
      <c r="BL109" s="818"/>
      <c r="BM109" s="818"/>
      <c r="BN109" s="818"/>
      <c r="BO109" s="818"/>
      <c r="BP109" s="819"/>
      <c r="BQ109" s="820" t="s">
        <v>464</v>
      </c>
      <c r="BR109" s="818"/>
      <c r="BS109" s="818"/>
      <c r="BT109" s="818"/>
      <c r="BU109" s="819"/>
      <c r="BV109" s="820" t="s">
        <v>255</v>
      </c>
      <c r="BW109" s="818"/>
      <c r="BX109" s="818"/>
      <c r="BY109" s="818"/>
      <c r="BZ109" s="819"/>
      <c r="CA109" s="820" t="s">
        <v>384</v>
      </c>
      <c r="CB109" s="818"/>
      <c r="CC109" s="818"/>
      <c r="CD109" s="818"/>
      <c r="CE109" s="819"/>
      <c r="CF109" s="822" t="s">
        <v>465</v>
      </c>
      <c r="CG109" s="822"/>
      <c r="CH109" s="822"/>
      <c r="CI109" s="822"/>
      <c r="CJ109" s="822"/>
      <c r="CK109" s="820" t="s">
        <v>93</v>
      </c>
      <c r="CL109" s="818"/>
      <c r="CM109" s="818"/>
      <c r="CN109" s="818"/>
      <c r="CO109" s="818"/>
      <c r="CP109" s="818"/>
      <c r="CQ109" s="818"/>
      <c r="CR109" s="818"/>
      <c r="CS109" s="818"/>
      <c r="CT109" s="818"/>
      <c r="CU109" s="818"/>
      <c r="CV109" s="818"/>
      <c r="CW109" s="818"/>
      <c r="CX109" s="818"/>
      <c r="CY109" s="818"/>
      <c r="CZ109" s="818"/>
      <c r="DA109" s="818"/>
      <c r="DB109" s="818"/>
      <c r="DC109" s="818"/>
      <c r="DD109" s="818"/>
      <c r="DE109" s="818"/>
      <c r="DF109" s="819"/>
      <c r="DG109" s="820" t="s">
        <v>464</v>
      </c>
      <c r="DH109" s="818"/>
      <c r="DI109" s="818"/>
      <c r="DJ109" s="818"/>
      <c r="DK109" s="819"/>
      <c r="DL109" s="820" t="s">
        <v>255</v>
      </c>
      <c r="DM109" s="818"/>
      <c r="DN109" s="818"/>
      <c r="DO109" s="818"/>
      <c r="DP109" s="819"/>
      <c r="DQ109" s="820" t="s">
        <v>384</v>
      </c>
      <c r="DR109" s="818"/>
      <c r="DS109" s="818"/>
      <c r="DT109" s="818"/>
      <c r="DU109" s="819"/>
      <c r="DV109" s="820" t="s">
        <v>465</v>
      </c>
      <c r="DW109" s="818"/>
      <c r="DX109" s="818"/>
      <c r="DY109" s="818"/>
      <c r="DZ109" s="821"/>
    </row>
    <row r="110" spans="1:131" s="54" customFormat="1" ht="26.25" customHeight="1" x14ac:dyDescent="0.15">
      <c r="A110" s="823" t="s">
        <v>326</v>
      </c>
      <c r="B110" s="824"/>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5"/>
      <c r="AA110" s="826">
        <v>1574180</v>
      </c>
      <c r="AB110" s="827"/>
      <c r="AC110" s="827"/>
      <c r="AD110" s="827"/>
      <c r="AE110" s="828"/>
      <c r="AF110" s="829">
        <v>1638239</v>
      </c>
      <c r="AG110" s="827"/>
      <c r="AH110" s="827"/>
      <c r="AI110" s="827"/>
      <c r="AJ110" s="828"/>
      <c r="AK110" s="829">
        <v>1813259</v>
      </c>
      <c r="AL110" s="827"/>
      <c r="AM110" s="827"/>
      <c r="AN110" s="827"/>
      <c r="AO110" s="828"/>
      <c r="AP110" s="830">
        <v>17.8</v>
      </c>
      <c r="AQ110" s="831"/>
      <c r="AR110" s="831"/>
      <c r="AS110" s="831"/>
      <c r="AT110" s="832"/>
      <c r="AU110" s="1013" t="s">
        <v>106</v>
      </c>
      <c r="AV110" s="1014"/>
      <c r="AW110" s="1014"/>
      <c r="AX110" s="1014"/>
      <c r="AY110" s="1014"/>
      <c r="AZ110" s="833" t="s">
        <v>466</v>
      </c>
      <c r="BA110" s="824"/>
      <c r="BB110" s="824"/>
      <c r="BC110" s="824"/>
      <c r="BD110" s="824"/>
      <c r="BE110" s="824"/>
      <c r="BF110" s="824"/>
      <c r="BG110" s="824"/>
      <c r="BH110" s="824"/>
      <c r="BI110" s="824"/>
      <c r="BJ110" s="824"/>
      <c r="BK110" s="824"/>
      <c r="BL110" s="824"/>
      <c r="BM110" s="824"/>
      <c r="BN110" s="824"/>
      <c r="BO110" s="824"/>
      <c r="BP110" s="825"/>
      <c r="BQ110" s="834">
        <v>23316930</v>
      </c>
      <c r="BR110" s="835"/>
      <c r="BS110" s="835"/>
      <c r="BT110" s="835"/>
      <c r="BU110" s="835"/>
      <c r="BV110" s="835">
        <v>24190604</v>
      </c>
      <c r="BW110" s="835"/>
      <c r="BX110" s="835"/>
      <c r="BY110" s="835"/>
      <c r="BZ110" s="835"/>
      <c r="CA110" s="835">
        <v>23297569</v>
      </c>
      <c r="CB110" s="835"/>
      <c r="CC110" s="835"/>
      <c r="CD110" s="835"/>
      <c r="CE110" s="835"/>
      <c r="CF110" s="836">
        <v>228.9</v>
      </c>
      <c r="CG110" s="837"/>
      <c r="CH110" s="837"/>
      <c r="CI110" s="837"/>
      <c r="CJ110" s="837"/>
      <c r="CK110" s="1019" t="s">
        <v>379</v>
      </c>
      <c r="CL110" s="1020"/>
      <c r="CM110" s="838" t="s">
        <v>468</v>
      </c>
      <c r="CN110" s="839"/>
      <c r="CO110" s="839"/>
      <c r="CP110" s="839"/>
      <c r="CQ110" s="839"/>
      <c r="CR110" s="839"/>
      <c r="CS110" s="839"/>
      <c r="CT110" s="839"/>
      <c r="CU110" s="839"/>
      <c r="CV110" s="839"/>
      <c r="CW110" s="839"/>
      <c r="CX110" s="839"/>
      <c r="CY110" s="839"/>
      <c r="CZ110" s="839"/>
      <c r="DA110" s="839"/>
      <c r="DB110" s="839"/>
      <c r="DC110" s="839"/>
      <c r="DD110" s="839"/>
      <c r="DE110" s="839"/>
      <c r="DF110" s="840"/>
      <c r="DG110" s="834" t="s">
        <v>201</v>
      </c>
      <c r="DH110" s="835"/>
      <c r="DI110" s="835"/>
      <c r="DJ110" s="835"/>
      <c r="DK110" s="835"/>
      <c r="DL110" s="835" t="s">
        <v>201</v>
      </c>
      <c r="DM110" s="835"/>
      <c r="DN110" s="835"/>
      <c r="DO110" s="835"/>
      <c r="DP110" s="835"/>
      <c r="DQ110" s="835" t="s">
        <v>201</v>
      </c>
      <c r="DR110" s="835"/>
      <c r="DS110" s="835"/>
      <c r="DT110" s="835"/>
      <c r="DU110" s="835"/>
      <c r="DV110" s="841" t="s">
        <v>201</v>
      </c>
      <c r="DW110" s="841"/>
      <c r="DX110" s="841"/>
      <c r="DY110" s="841"/>
      <c r="DZ110" s="842"/>
    </row>
    <row r="111" spans="1:131" s="54" customFormat="1" ht="26.25" customHeight="1" x14ac:dyDescent="0.15">
      <c r="A111" s="843" t="s">
        <v>446</v>
      </c>
      <c r="B111" s="844"/>
      <c r="C111" s="844"/>
      <c r="D111" s="844"/>
      <c r="E111" s="844"/>
      <c r="F111" s="844"/>
      <c r="G111" s="844"/>
      <c r="H111" s="844"/>
      <c r="I111" s="844"/>
      <c r="J111" s="844"/>
      <c r="K111" s="844"/>
      <c r="L111" s="844"/>
      <c r="M111" s="844"/>
      <c r="N111" s="844"/>
      <c r="O111" s="844"/>
      <c r="P111" s="844"/>
      <c r="Q111" s="844"/>
      <c r="R111" s="844"/>
      <c r="S111" s="844"/>
      <c r="T111" s="844"/>
      <c r="U111" s="844"/>
      <c r="V111" s="844"/>
      <c r="W111" s="844"/>
      <c r="X111" s="844"/>
      <c r="Y111" s="844"/>
      <c r="Z111" s="845"/>
      <c r="AA111" s="846" t="s">
        <v>201</v>
      </c>
      <c r="AB111" s="847"/>
      <c r="AC111" s="847"/>
      <c r="AD111" s="847"/>
      <c r="AE111" s="848"/>
      <c r="AF111" s="849" t="s">
        <v>201</v>
      </c>
      <c r="AG111" s="847"/>
      <c r="AH111" s="847"/>
      <c r="AI111" s="847"/>
      <c r="AJ111" s="848"/>
      <c r="AK111" s="849" t="s">
        <v>201</v>
      </c>
      <c r="AL111" s="847"/>
      <c r="AM111" s="847"/>
      <c r="AN111" s="847"/>
      <c r="AO111" s="848"/>
      <c r="AP111" s="850" t="s">
        <v>201</v>
      </c>
      <c r="AQ111" s="851"/>
      <c r="AR111" s="851"/>
      <c r="AS111" s="851"/>
      <c r="AT111" s="852"/>
      <c r="AU111" s="1015"/>
      <c r="AV111" s="1016"/>
      <c r="AW111" s="1016"/>
      <c r="AX111" s="1016"/>
      <c r="AY111" s="1016"/>
      <c r="AZ111" s="853" t="s">
        <v>469</v>
      </c>
      <c r="BA111" s="854"/>
      <c r="BB111" s="854"/>
      <c r="BC111" s="854"/>
      <c r="BD111" s="854"/>
      <c r="BE111" s="854"/>
      <c r="BF111" s="854"/>
      <c r="BG111" s="854"/>
      <c r="BH111" s="854"/>
      <c r="BI111" s="854"/>
      <c r="BJ111" s="854"/>
      <c r="BK111" s="854"/>
      <c r="BL111" s="854"/>
      <c r="BM111" s="854"/>
      <c r="BN111" s="854"/>
      <c r="BO111" s="854"/>
      <c r="BP111" s="855"/>
      <c r="BQ111" s="856">
        <v>91883</v>
      </c>
      <c r="BR111" s="857"/>
      <c r="BS111" s="857"/>
      <c r="BT111" s="857"/>
      <c r="BU111" s="857"/>
      <c r="BV111" s="857">
        <v>33692</v>
      </c>
      <c r="BW111" s="857"/>
      <c r="BX111" s="857"/>
      <c r="BY111" s="857"/>
      <c r="BZ111" s="857"/>
      <c r="CA111" s="857">
        <v>8261</v>
      </c>
      <c r="CB111" s="857"/>
      <c r="CC111" s="857"/>
      <c r="CD111" s="857"/>
      <c r="CE111" s="857"/>
      <c r="CF111" s="858">
        <v>0.1</v>
      </c>
      <c r="CG111" s="859"/>
      <c r="CH111" s="859"/>
      <c r="CI111" s="859"/>
      <c r="CJ111" s="859"/>
      <c r="CK111" s="1021"/>
      <c r="CL111" s="1022"/>
      <c r="CM111" s="860" t="s">
        <v>133</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56">
        <v>91883</v>
      </c>
      <c r="DH111" s="857"/>
      <c r="DI111" s="857"/>
      <c r="DJ111" s="857"/>
      <c r="DK111" s="857"/>
      <c r="DL111" s="857">
        <v>33692</v>
      </c>
      <c r="DM111" s="857"/>
      <c r="DN111" s="857"/>
      <c r="DO111" s="857"/>
      <c r="DP111" s="857"/>
      <c r="DQ111" s="857">
        <v>8261</v>
      </c>
      <c r="DR111" s="857"/>
      <c r="DS111" s="857"/>
      <c r="DT111" s="857"/>
      <c r="DU111" s="857"/>
      <c r="DV111" s="863">
        <v>0.1</v>
      </c>
      <c r="DW111" s="863"/>
      <c r="DX111" s="863"/>
      <c r="DY111" s="863"/>
      <c r="DZ111" s="864"/>
    </row>
    <row r="112" spans="1:131" s="54" customFormat="1" ht="26.25" customHeight="1" x14ac:dyDescent="0.15">
      <c r="A112" s="982" t="s">
        <v>153</v>
      </c>
      <c r="B112" s="983"/>
      <c r="C112" s="854" t="s">
        <v>471</v>
      </c>
      <c r="D112" s="854"/>
      <c r="E112" s="854"/>
      <c r="F112" s="854"/>
      <c r="G112" s="854"/>
      <c r="H112" s="854"/>
      <c r="I112" s="854"/>
      <c r="J112" s="854"/>
      <c r="K112" s="854"/>
      <c r="L112" s="854"/>
      <c r="M112" s="854"/>
      <c r="N112" s="854"/>
      <c r="O112" s="854"/>
      <c r="P112" s="854"/>
      <c r="Q112" s="854"/>
      <c r="R112" s="854"/>
      <c r="S112" s="854"/>
      <c r="T112" s="854"/>
      <c r="U112" s="854"/>
      <c r="V112" s="854"/>
      <c r="W112" s="854"/>
      <c r="X112" s="854"/>
      <c r="Y112" s="854"/>
      <c r="Z112" s="855"/>
      <c r="AA112" s="846">
        <v>3333</v>
      </c>
      <c r="AB112" s="847"/>
      <c r="AC112" s="847"/>
      <c r="AD112" s="847"/>
      <c r="AE112" s="848"/>
      <c r="AF112" s="849">
        <v>3333</v>
      </c>
      <c r="AG112" s="847"/>
      <c r="AH112" s="847"/>
      <c r="AI112" s="847"/>
      <c r="AJ112" s="848"/>
      <c r="AK112" s="849">
        <v>3333</v>
      </c>
      <c r="AL112" s="847"/>
      <c r="AM112" s="847"/>
      <c r="AN112" s="847"/>
      <c r="AO112" s="848"/>
      <c r="AP112" s="850">
        <v>0</v>
      </c>
      <c r="AQ112" s="851"/>
      <c r="AR112" s="851"/>
      <c r="AS112" s="851"/>
      <c r="AT112" s="852"/>
      <c r="AU112" s="1015"/>
      <c r="AV112" s="1016"/>
      <c r="AW112" s="1016"/>
      <c r="AX112" s="1016"/>
      <c r="AY112" s="1016"/>
      <c r="AZ112" s="853" t="s">
        <v>268</v>
      </c>
      <c r="BA112" s="854"/>
      <c r="BB112" s="854"/>
      <c r="BC112" s="854"/>
      <c r="BD112" s="854"/>
      <c r="BE112" s="854"/>
      <c r="BF112" s="854"/>
      <c r="BG112" s="854"/>
      <c r="BH112" s="854"/>
      <c r="BI112" s="854"/>
      <c r="BJ112" s="854"/>
      <c r="BK112" s="854"/>
      <c r="BL112" s="854"/>
      <c r="BM112" s="854"/>
      <c r="BN112" s="854"/>
      <c r="BO112" s="854"/>
      <c r="BP112" s="855"/>
      <c r="BQ112" s="856">
        <v>6599657</v>
      </c>
      <c r="BR112" s="857"/>
      <c r="BS112" s="857"/>
      <c r="BT112" s="857"/>
      <c r="BU112" s="857"/>
      <c r="BV112" s="857">
        <v>6511479</v>
      </c>
      <c r="BW112" s="857"/>
      <c r="BX112" s="857"/>
      <c r="BY112" s="857"/>
      <c r="BZ112" s="857"/>
      <c r="CA112" s="857">
        <v>6133018</v>
      </c>
      <c r="CB112" s="857"/>
      <c r="CC112" s="857"/>
      <c r="CD112" s="857"/>
      <c r="CE112" s="857"/>
      <c r="CF112" s="858">
        <v>60.3</v>
      </c>
      <c r="CG112" s="859"/>
      <c r="CH112" s="859"/>
      <c r="CI112" s="859"/>
      <c r="CJ112" s="859"/>
      <c r="CK112" s="1021"/>
      <c r="CL112" s="1022"/>
      <c r="CM112" s="860" t="s">
        <v>389</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56" t="s">
        <v>201</v>
      </c>
      <c r="DH112" s="857"/>
      <c r="DI112" s="857"/>
      <c r="DJ112" s="857"/>
      <c r="DK112" s="857"/>
      <c r="DL112" s="857" t="s">
        <v>201</v>
      </c>
      <c r="DM112" s="857"/>
      <c r="DN112" s="857"/>
      <c r="DO112" s="857"/>
      <c r="DP112" s="857"/>
      <c r="DQ112" s="857" t="s">
        <v>201</v>
      </c>
      <c r="DR112" s="857"/>
      <c r="DS112" s="857"/>
      <c r="DT112" s="857"/>
      <c r="DU112" s="857"/>
      <c r="DV112" s="863" t="s">
        <v>201</v>
      </c>
      <c r="DW112" s="863"/>
      <c r="DX112" s="863"/>
      <c r="DY112" s="863"/>
      <c r="DZ112" s="864"/>
    </row>
    <row r="113" spans="1:130" s="54" customFormat="1" ht="26.25" customHeight="1" x14ac:dyDescent="0.15">
      <c r="A113" s="984"/>
      <c r="B113" s="985"/>
      <c r="C113" s="854" t="s">
        <v>472</v>
      </c>
      <c r="D113" s="854"/>
      <c r="E113" s="854"/>
      <c r="F113" s="854"/>
      <c r="G113" s="854"/>
      <c r="H113" s="854"/>
      <c r="I113" s="854"/>
      <c r="J113" s="854"/>
      <c r="K113" s="854"/>
      <c r="L113" s="854"/>
      <c r="M113" s="854"/>
      <c r="N113" s="854"/>
      <c r="O113" s="854"/>
      <c r="P113" s="854"/>
      <c r="Q113" s="854"/>
      <c r="R113" s="854"/>
      <c r="S113" s="854"/>
      <c r="T113" s="854"/>
      <c r="U113" s="854"/>
      <c r="V113" s="854"/>
      <c r="W113" s="854"/>
      <c r="X113" s="854"/>
      <c r="Y113" s="854"/>
      <c r="Z113" s="855"/>
      <c r="AA113" s="846">
        <v>562297</v>
      </c>
      <c r="AB113" s="847"/>
      <c r="AC113" s="847"/>
      <c r="AD113" s="847"/>
      <c r="AE113" s="848"/>
      <c r="AF113" s="849">
        <v>548270</v>
      </c>
      <c r="AG113" s="847"/>
      <c r="AH113" s="847"/>
      <c r="AI113" s="847"/>
      <c r="AJ113" s="848"/>
      <c r="AK113" s="849">
        <v>529477</v>
      </c>
      <c r="AL113" s="847"/>
      <c r="AM113" s="847"/>
      <c r="AN113" s="847"/>
      <c r="AO113" s="848"/>
      <c r="AP113" s="850">
        <v>5.2</v>
      </c>
      <c r="AQ113" s="851"/>
      <c r="AR113" s="851"/>
      <c r="AS113" s="851"/>
      <c r="AT113" s="852"/>
      <c r="AU113" s="1015"/>
      <c r="AV113" s="1016"/>
      <c r="AW113" s="1016"/>
      <c r="AX113" s="1016"/>
      <c r="AY113" s="1016"/>
      <c r="AZ113" s="853" t="s">
        <v>473</v>
      </c>
      <c r="BA113" s="854"/>
      <c r="BB113" s="854"/>
      <c r="BC113" s="854"/>
      <c r="BD113" s="854"/>
      <c r="BE113" s="854"/>
      <c r="BF113" s="854"/>
      <c r="BG113" s="854"/>
      <c r="BH113" s="854"/>
      <c r="BI113" s="854"/>
      <c r="BJ113" s="854"/>
      <c r="BK113" s="854"/>
      <c r="BL113" s="854"/>
      <c r="BM113" s="854"/>
      <c r="BN113" s="854"/>
      <c r="BO113" s="854"/>
      <c r="BP113" s="855"/>
      <c r="BQ113" s="856">
        <v>8136530</v>
      </c>
      <c r="BR113" s="857"/>
      <c r="BS113" s="857"/>
      <c r="BT113" s="857"/>
      <c r="BU113" s="857"/>
      <c r="BV113" s="857">
        <v>7538267</v>
      </c>
      <c r="BW113" s="857"/>
      <c r="BX113" s="857"/>
      <c r="BY113" s="857"/>
      <c r="BZ113" s="857"/>
      <c r="CA113" s="857">
        <v>6996664</v>
      </c>
      <c r="CB113" s="857"/>
      <c r="CC113" s="857"/>
      <c r="CD113" s="857"/>
      <c r="CE113" s="857"/>
      <c r="CF113" s="858">
        <v>68.7</v>
      </c>
      <c r="CG113" s="859"/>
      <c r="CH113" s="859"/>
      <c r="CI113" s="859"/>
      <c r="CJ113" s="859"/>
      <c r="CK113" s="1021"/>
      <c r="CL113" s="1022"/>
      <c r="CM113" s="860" t="s">
        <v>400</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846" t="s">
        <v>201</v>
      </c>
      <c r="DH113" s="847"/>
      <c r="DI113" s="847"/>
      <c r="DJ113" s="847"/>
      <c r="DK113" s="848"/>
      <c r="DL113" s="849" t="s">
        <v>201</v>
      </c>
      <c r="DM113" s="847"/>
      <c r="DN113" s="847"/>
      <c r="DO113" s="847"/>
      <c r="DP113" s="848"/>
      <c r="DQ113" s="849" t="s">
        <v>201</v>
      </c>
      <c r="DR113" s="847"/>
      <c r="DS113" s="847"/>
      <c r="DT113" s="847"/>
      <c r="DU113" s="848"/>
      <c r="DV113" s="850" t="s">
        <v>201</v>
      </c>
      <c r="DW113" s="851"/>
      <c r="DX113" s="851"/>
      <c r="DY113" s="851"/>
      <c r="DZ113" s="852"/>
    </row>
    <row r="114" spans="1:130" s="54" customFormat="1" ht="26.25" customHeight="1" x14ac:dyDescent="0.15">
      <c r="A114" s="984"/>
      <c r="B114" s="985"/>
      <c r="C114" s="854" t="s">
        <v>474</v>
      </c>
      <c r="D114" s="854"/>
      <c r="E114" s="854"/>
      <c r="F114" s="854"/>
      <c r="G114" s="854"/>
      <c r="H114" s="854"/>
      <c r="I114" s="854"/>
      <c r="J114" s="854"/>
      <c r="K114" s="854"/>
      <c r="L114" s="854"/>
      <c r="M114" s="854"/>
      <c r="N114" s="854"/>
      <c r="O114" s="854"/>
      <c r="P114" s="854"/>
      <c r="Q114" s="854"/>
      <c r="R114" s="854"/>
      <c r="S114" s="854"/>
      <c r="T114" s="854"/>
      <c r="U114" s="854"/>
      <c r="V114" s="854"/>
      <c r="W114" s="854"/>
      <c r="X114" s="854"/>
      <c r="Y114" s="854"/>
      <c r="Z114" s="855"/>
      <c r="AA114" s="846">
        <v>549945</v>
      </c>
      <c r="AB114" s="847"/>
      <c r="AC114" s="847"/>
      <c r="AD114" s="847"/>
      <c r="AE114" s="848"/>
      <c r="AF114" s="849">
        <v>507812</v>
      </c>
      <c r="AG114" s="847"/>
      <c r="AH114" s="847"/>
      <c r="AI114" s="847"/>
      <c r="AJ114" s="848"/>
      <c r="AK114" s="849">
        <v>502352</v>
      </c>
      <c r="AL114" s="847"/>
      <c r="AM114" s="847"/>
      <c r="AN114" s="847"/>
      <c r="AO114" s="848"/>
      <c r="AP114" s="850">
        <v>4.9000000000000004</v>
      </c>
      <c r="AQ114" s="851"/>
      <c r="AR114" s="851"/>
      <c r="AS114" s="851"/>
      <c r="AT114" s="852"/>
      <c r="AU114" s="1015"/>
      <c r="AV114" s="1016"/>
      <c r="AW114" s="1016"/>
      <c r="AX114" s="1016"/>
      <c r="AY114" s="1016"/>
      <c r="AZ114" s="853" t="s">
        <v>475</v>
      </c>
      <c r="BA114" s="854"/>
      <c r="BB114" s="854"/>
      <c r="BC114" s="854"/>
      <c r="BD114" s="854"/>
      <c r="BE114" s="854"/>
      <c r="BF114" s="854"/>
      <c r="BG114" s="854"/>
      <c r="BH114" s="854"/>
      <c r="BI114" s="854"/>
      <c r="BJ114" s="854"/>
      <c r="BK114" s="854"/>
      <c r="BL114" s="854"/>
      <c r="BM114" s="854"/>
      <c r="BN114" s="854"/>
      <c r="BO114" s="854"/>
      <c r="BP114" s="855"/>
      <c r="BQ114" s="856">
        <v>1685238</v>
      </c>
      <c r="BR114" s="857"/>
      <c r="BS114" s="857"/>
      <c r="BT114" s="857"/>
      <c r="BU114" s="857"/>
      <c r="BV114" s="857">
        <v>1549030</v>
      </c>
      <c r="BW114" s="857"/>
      <c r="BX114" s="857"/>
      <c r="BY114" s="857"/>
      <c r="BZ114" s="857"/>
      <c r="CA114" s="857">
        <v>1408744</v>
      </c>
      <c r="CB114" s="857"/>
      <c r="CC114" s="857"/>
      <c r="CD114" s="857"/>
      <c r="CE114" s="857"/>
      <c r="CF114" s="858">
        <v>13.8</v>
      </c>
      <c r="CG114" s="859"/>
      <c r="CH114" s="859"/>
      <c r="CI114" s="859"/>
      <c r="CJ114" s="859"/>
      <c r="CK114" s="1021"/>
      <c r="CL114" s="1022"/>
      <c r="CM114" s="860" t="s">
        <v>476</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846" t="s">
        <v>201</v>
      </c>
      <c r="DH114" s="847"/>
      <c r="DI114" s="847"/>
      <c r="DJ114" s="847"/>
      <c r="DK114" s="848"/>
      <c r="DL114" s="849" t="s">
        <v>201</v>
      </c>
      <c r="DM114" s="847"/>
      <c r="DN114" s="847"/>
      <c r="DO114" s="847"/>
      <c r="DP114" s="848"/>
      <c r="DQ114" s="849" t="s">
        <v>201</v>
      </c>
      <c r="DR114" s="847"/>
      <c r="DS114" s="847"/>
      <c r="DT114" s="847"/>
      <c r="DU114" s="848"/>
      <c r="DV114" s="850" t="s">
        <v>201</v>
      </c>
      <c r="DW114" s="851"/>
      <c r="DX114" s="851"/>
      <c r="DY114" s="851"/>
      <c r="DZ114" s="852"/>
    </row>
    <row r="115" spans="1:130" s="54" customFormat="1" ht="26.25" customHeight="1" x14ac:dyDescent="0.15">
      <c r="A115" s="984"/>
      <c r="B115" s="985"/>
      <c r="C115" s="854" t="s">
        <v>369</v>
      </c>
      <c r="D115" s="854"/>
      <c r="E115" s="854"/>
      <c r="F115" s="854"/>
      <c r="G115" s="854"/>
      <c r="H115" s="854"/>
      <c r="I115" s="854"/>
      <c r="J115" s="854"/>
      <c r="K115" s="854"/>
      <c r="L115" s="854"/>
      <c r="M115" s="854"/>
      <c r="N115" s="854"/>
      <c r="O115" s="854"/>
      <c r="P115" s="854"/>
      <c r="Q115" s="854"/>
      <c r="R115" s="854"/>
      <c r="S115" s="854"/>
      <c r="T115" s="854"/>
      <c r="U115" s="854"/>
      <c r="V115" s="854"/>
      <c r="W115" s="854"/>
      <c r="X115" s="854"/>
      <c r="Y115" s="854"/>
      <c r="Z115" s="855"/>
      <c r="AA115" s="846">
        <v>55746</v>
      </c>
      <c r="AB115" s="847"/>
      <c r="AC115" s="847"/>
      <c r="AD115" s="847"/>
      <c r="AE115" s="848"/>
      <c r="AF115" s="849">
        <v>55810</v>
      </c>
      <c r="AG115" s="847"/>
      <c r="AH115" s="847"/>
      <c r="AI115" s="847"/>
      <c r="AJ115" s="848"/>
      <c r="AK115" s="849">
        <v>32181</v>
      </c>
      <c r="AL115" s="847"/>
      <c r="AM115" s="847"/>
      <c r="AN115" s="847"/>
      <c r="AO115" s="848"/>
      <c r="AP115" s="850">
        <v>0.3</v>
      </c>
      <c r="AQ115" s="851"/>
      <c r="AR115" s="851"/>
      <c r="AS115" s="851"/>
      <c r="AT115" s="852"/>
      <c r="AU115" s="1015"/>
      <c r="AV115" s="1016"/>
      <c r="AW115" s="1016"/>
      <c r="AX115" s="1016"/>
      <c r="AY115" s="1016"/>
      <c r="AZ115" s="853" t="s">
        <v>146</v>
      </c>
      <c r="BA115" s="854"/>
      <c r="BB115" s="854"/>
      <c r="BC115" s="854"/>
      <c r="BD115" s="854"/>
      <c r="BE115" s="854"/>
      <c r="BF115" s="854"/>
      <c r="BG115" s="854"/>
      <c r="BH115" s="854"/>
      <c r="BI115" s="854"/>
      <c r="BJ115" s="854"/>
      <c r="BK115" s="854"/>
      <c r="BL115" s="854"/>
      <c r="BM115" s="854"/>
      <c r="BN115" s="854"/>
      <c r="BO115" s="854"/>
      <c r="BP115" s="855"/>
      <c r="BQ115" s="856">
        <v>5054</v>
      </c>
      <c r="BR115" s="857"/>
      <c r="BS115" s="857"/>
      <c r="BT115" s="857"/>
      <c r="BU115" s="857"/>
      <c r="BV115" s="857">
        <v>4509</v>
      </c>
      <c r="BW115" s="857"/>
      <c r="BX115" s="857"/>
      <c r="BY115" s="857"/>
      <c r="BZ115" s="857"/>
      <c r="CA115" s="857">
        <v>2151</v>
      </c>
      <c r="CB115" s="857"/>
      <c r="CC115" s="857"/>
      <c r="CD115" s="857"/>
      <c r="CE115" s="857"/>
      <c r="CF115" s="858">
        <v>0</v>
      </c>
      <c r="CG115" s="859"/>
      <c r="CH115" s="859"/>
      <c r="CI115" s="859"/>
      <c r="CJ115" s="859"/>
      <c r="CK115" s="1021"/>
      <c r="CL115" s="1022"/>
      <c r="CM115" s="853" t="s">
        <v>32</v>
      </c>
      <c r="CN115" s="865"/>
      <c r="CO115" s="865"/>
      <c r="CP115" s="865"/>
      <c r="CQ115" s="865"/>
      <c r="CR115" s="865"/>
      <c r="CS115" s="865"/>
      <c r="CT115" s="865"/>
      <c r="CU115" s="865"/>
      <c r="CV115" s="865"/>
      <c r="CW115" s="865"/>
      <c r="CX115" s="865"/>
      <c r="CY115" s="865"/>
      <c r="CZ115" s="865"/>
      <c r="DA115" s="865"/>
      <c r="DB115" s="865"/>
      <c r="DC115" s="865"/>
      <c r="DD115" s="865"/>
      <c r="DE115" s="865"/>
      <c r="DF115" s="855"/>
      <c r="DG115" s="846" t="s">
        <v>201</v>
      </c>
      <c r="DH115" s="847"/>
      <c r="DI115" s="847"/>
      <c r="DJ115" s="847"/>
      <c r="DK115" s="848"/>
      <c r="DL115" s="849" t="s">
        <v>201</v>
      </c>
      <c r="DM115" s="847"/>
      <c r="DN115" s="847"/>
      <c r="DO115" s="847"/>
      <c r="DP115" s="848"/>
      <c r="DQ115" s="849" t="s">
        <v>201</v>
      </c>
      <c r="DR115" s="847"/>
      <c r="DS115" s="847"/>
      <c r="DT115" s="847"/>
      <c r="DU115" s="848"/>
      <c r="DV115" s="850" t="s">
        <v>201</v>
      </c>
      <c r="DW115" s="851"/>
      <c r="DX115" s="851"/>
      <c r="DY115" s="851"/>
      <c r="DZ115" s="852"/>
    </row>
    <row r="116" spans="1:130" s="54" customFormat="1" ht="26.25" customHeight="1" x14ac:dyDescent="0.15">
      <c r="A116" s="986"/>
      <c r="B116" s="987"/>
      <c r="C116" s="866" t="s">
        <v>1</v>
      </c>
      <c r="D116" s="866"/>
      <c r="E116" s="866"/>
      <c r="F116" s="866"/>
      <c r="G116" s="866"/>
      <c r="H116" s="866"/>
      <c r="I116" s="866"/>
      <c r="J116" s="866"/>
      <c r="K116" s="866"/>
      <c r="L116" s="866"/>
      <c r="M116" s="866"/>
      <c r="N116" s="866"/>
      <c r="O116" s="866"/>
      <c r="P116" s="866"/>
      <c r="Q116" s="866"/>
      <c r="R116" s="866"/>
      <c r="S116" s="866"/>
      <c r="T116" s="866"/>
      <c r="U116" s="866"/>
      <c r="V116" s="866"/>
      <c r="W116" s="866"/>
      <c r="X116" s="866"/>
      <c r="Y116" s="866"/>
      <c r="Z116" s="867"/>
      <c r="AA116" s="846" t="s">
        <v>201</v>
      </c>
      <c r="AB116" s="847"/>
      <c r="AC116" s="847"/>
      <c r="AD116" s="847"/>
      <c r="AE116" s="848"/>
      <c r="AF116" s="849" t="s">
        <v>201</v>
      </c>
      <c r="AG116" s="847"/>
      <c r="AH116" s="847"/>
      <c r="AI116" s="847"/>
      <c r="AJ116" s="848"/>
      <c r="AK116" s="849" t="s">
        <v>201</v>
      </c>
      <c r="AL116" s="847"/>
      <c r="AM116" s="847"/>
      <c r="AN116" s="847"/>
      <c r="AO116" s="848"/>
      <c r="AP116" s="850" t="s">
        <v>201</v>
      </c>
      <c r="AQ116" s="851"/>
      <c r="AR116" s="851"/>
      <c r="AS116" s="851"/>
      <c r="AT116" s="852"/>
      <c r="AU116" s="1015"/>
      <c r="AV116" s="1016"/>
      <c r="AW116" s="1016"/>
      <c r="AX116" s="1016"/>
      <c r="AY116" s="1016"/>
      <c r="AZ116" s="868" t="s">
        <v>193</v>
      </c>
      <c r="BA116" s="869"/>
      <c r="BB116" s="869"/>
      <c r="BC116" s="869"/>
      <c r="BD116" s="869"/>
      <c r="BE116" s="869"/>
      <c r="BF116" s="869"/>
      <c r="BG116" s="869"/>
      <c r="BH116" s="869"/>
      <c r="BI116" s="869"/>
      <c r="BJ116" s="869"/>
      <c r="BK116" s="869"/>
      <c r="BL116" s="869"/>
      <c r="BM116" s="869"/>
      <c r="BN116" s="869"/>
      <c r="BO116" s="869"/>
      <c r="BP116" s="870"/>
      <c r="BQ116" s="856" t="s">
        <v>201</v>
      </c>
      <c r="BR116" s="857"/>
      <c r="BS116" s="857"/>
      <c r="BT116" s="857"/>
      <c r="BU116" s="857"/>
      <c r="BV116" s="857" t="s">
        <v>201</v>
      </c>
      <c r="BW116" s="857"/>
      <c r="BX116" s="857"/>
      <c r="BY116" s="857"/>
      <c r="BZ116" s="857"/>
      <c r="CA116" s="857" t="s">
        <v>201</v>
      </c>
      <c r="CB116" s="857"/>
      <c r="CC116" s="857"/>
      <c r="CD116" s="857"/>
      <c r="CE116" s="857"/>
      <c r="CF116" s="858" t="s">
        <v>201</v>
      </c>
      <c r="CG116" s="859"/>
      <c r="CH116" s="859"/>
      <c r="CI116" s="859"/>
      <c r="CJ116" s="859"/>
      <c r="CK116" s="1021"/>
      <c r="CL116" s="1022"/>
      <c r="CM116" s="860" t="s">
        <v>477</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846" t="s">
        <v>201</v>
      </c>
      <c r="DH116" s="847"/>
      <c r="DI116" s="847"/>
      <c r="DJ116" s="847"/>
      <c r="DK116" s="848"/>
      <c r="DL116" s="849" t="s">
        <v>201</v>
      </c>
      <c r="DM116" s="847"/>
      <c r="DN116" s="847"/>
      <c r="DO116" s="847"/>
      <c r="DP116" s="848"/>
      <c r="DQ116" s="849" t="s">
        <v>201</v>
      </c>
      <c r="DR116" s="847"/>
      <c r="DS116" s="847"/>
      <c r="DT116" s="847"/>
      <c r="DU116" s="848"/>
      <c r="DV116" s="850" t="s">
        <v>201</v>
      </c>
      <c r="DW116" s="851"/>
      <c r="DX116" s="851"/>
      <c r="DY116" s="851"/>
      <c r="DZ116" s="852"/>
    </row>
    <row r="117" spans="1:130" s="54" customFormat="1" ht="26.25" customHeight="1" x14ac:dyDescent="0.15">
      <c r="A117" s="817" t="s">
        <v>273</v>
      </c>
      <c r="B117" s="818"/>
      <c r="C117" s="818"/>
      <c r="D117" s="818"/>
      <c r="E117" s="818"/>
      <c r="F117" s="818"/>
      <c r="G117" s="818"/>
      <c r="H117" s="818"/>
      <c r="I117" s="818"/>
      <c r="J117" s="818"/>
      <c r="K117" s="818"/>
      <c r="L117" s="818"/>
      <c r="M117" s="818"/>
      <c r="N117" s="818"/>
      <c r="O117" s="818"/>
      <c r="P117" s="818"/>
      <c r="Q117" s="818"/>
      <c r="R117" s="818"/>
      <c r="S117" s="818"/>
      <c r="T117" s="818"/>
      <c r="U117" s="818"/>
      <c r="V117" s="818"/>
      <c r="W117" s="818"/>
      <c r="X117" s="818"/>
      <c r="Y117" s="871" t="s">
        <v>321</v>
      </c>
      <c r="Z117" s="819"/>
      <c r="AA117" s="872">
        <v>2745501</v>
      </c>
      <c r="AB117" s="873"/>
      <c r="AC117" s="873"/>
      <c r="AD117" s="873"/>
      <c r="AE117" s="874"/>
      <c r="AF117" s="875">
        <v>2753464</v>
      </c>
      <c r="AG117" s="873"/>
      <c r="AH117" s="873"/>
      <c r="AI117" s="873"/>
      <c r="AJ117" s="874"/>
      <c r="AK117" s="875">
        <v>2880602</v>
      </c>
      <c r="AL117" s="873"/>
      <c r="AM117" s="873"/>
      <c r="AN117" s="873"/>
      <c r="AO117" s="874"/>
      <c r="AP117" s="876"/>
      <c r="AQ117" s="877"/>
      <c r="AR117" s="877"/>
      <c r="AS117" s="877"/>
      <c r="AT117" s="878"/>
      <c r="AU117" s="1015"/>
      <c r="AV117" s="1016"/>
      <c r="AW117" s="1016"/>
      <c r="AX117" s="1016"/>
      <c r="AY117" s="1016"/>
      <c r="AZ117" s="868" t="s">
        <v>478</v>
      </c>
      <c r="BA117" s="869"/>
      <c r="BB117" s="869"/>
      <c r="BC117" s="869"/>
      <c r="BD117" s="869"/>
      <c r="BE117" s="869"/>
      <c r="BF117" s="869"/>
      <c r="BG117" s="869"/>
      <c r="BH117" s="869"/>
      <c r="BI117" s="869"/>
      <c r="BJ117" s="869"/>
      <c r="BK117" s="869"/>
      <c r="BL117" s="869"/>
      <c r="BM117" s="869"/>
      <c r="BN117" s="869"/>
      <c r="BO117" s="869"/>
      <c r="BP117" s="870"/>
      <c r="BQ117" s="856" t="s">
        <v>201</v>
      </c>
      <c r="BR117" s="857"/>
      <c r="BS117" s="857"/>
      <c r="BT117" s="857"/>
      <c r="BU117" s="857"/>
      <c r="BV117" s="857" t="s">
        <v>201</v>
      </c>
      <c r="BW117" s="857"/>
      <c r="BX117" s="857"/>
      <c r="BY117" s="857"/>
      <c r="BZ117" s="857"/>
      <c r="CA117" s="857" t="s">
        <v>201</v>
      </c>
      <c r="CB117" s="857"/>
      <c r="CC117" s="857"/>
      <c r="CD117" s="857"/>
      <c r="CE117" s="857"/>
      <c r="CF117" s="858" t="s">
        <v>201</v>
      </c>
      <c r="CG117" s="859"/>
      <c r="CH117" s="859"/>
      <c r="CI117" s="859"/>
      <c r="CJ117" s="859"/>
      <c r="CK117" s="1021"/>
      <c r="CL117" s="1022"/>
      <c r="CM117" s="860" t="s">
        <v>334</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846" t="s">
        <v>201</v>
      </c>
      <c r="DH117" s="847"/>
      <c r="DI117" s="847"/>
      <c r="DJ117" s="847"/>
      <c r="DK117" s="848"/>
      <c r="DL117" s="849" t="s">
        <v>201</v>
      </c>
      <c r="DM117" s="847"/>
      <c r="DN117" s="847"/>
      <c r="DO117" s="847"/>
      <c r="DP117" s="848"/>
      <c r="DQ117" s="849" t="s">
        <v>201</v>
      </c>
      <c r="DR117" s="847"/>
      <c r="DS117" s="847"/>
      <c r="DT117" s="847"/>
      <c r="DU117" s="848"/>
      <c r="DV117" s="850" t="s">
        <v>201</v>
      </c>
      <c r="DW117" s="851"/>
      <c r="DX117" s="851"/>
      <c r="DY117" s="851"/>
      <c r="DZ117" s="852"/>
    </row>
    <row r="118" spans="1:130" s="54" customFormat="1" ht="26.25" customHeight="1" x14ac:dyDescent="0.15">
      <c r="A118" s="817" t="s">
        <v>93</v>
      </c>
      <c r="B118" s="818"/>
      <c r="C118" s="818"/>
      <c r="D118" s="818"/>
      <c r="E118" s="818"/>
      <c r="F118" s="818"/>
      <c r="G118" s="818"/>
      <c r="H118" s="818"/>
      <c r="I118" s="818"/>
      <c r="J118" s="818"/>
      <c r="K118" s="818"/>
      <c r="L118" s="818"/>
      <c r="M118" s="818"/>
      <c r="N118" s="818"/>
      <c r="O118" s="818"/>
      <c r="P118" s="818"/>
      <c r="Q118" s="818"/>
      <c r="R118" s="818"/>
      <c r="S118" s="818"/>
      <c r="T118" s="818"/>
      <c r="U118" s="818"/>
      <c r="V118" s="818"/>
      <c r="W118" s="818"/>
      <c r="X118" s="818"/>
      <c r="Y118" s="818"/>
      <c r="Z118" s="819"/>
      <c r="AA118" s="820" t="s">
        <v>464</v>
      </c>
      <c r="AB118" s="818"/>
      <c r="AC118" s="818"/>
      <c r="AD118" s="818"/>
      <c r="AE118" s="819"/>
      <c r="AF118" s="820" t="s">
        <v>255</v>
      </c>
      <c r="AG118" s="818"/>
      <c r="AH118" s="818"/>
      <c r="AI118" s="818"/>
      <c r="AJ118" s="819"/>
      <c r="AK118" s="820" t="s">
        <v>384</v>
      </c>
      <c r="AL118" s="818"/>
      <c r="AM118" s="818"/>
      <c r="AN118" s="818"/>
      <c r="AO118" s="819"/>
      <c r="AP118" s="820" t="s">
        <v>465</v>
      </c>
      <c r="AQ118" s="818"/>
      <c r="AR118" s="818"/>
      <c r="AS118" s="818"/>
      <c r="AT118" s="821"/>
      <c r="AU118" s="1015"/>
      <c r="AV118" s="1016"/>
      <c r="AW118" s="1016"/>
      <c r="AX118" s="1016"/>
      <c r="AY118" s="1016"/>
      <c r="AZ118" s="879" t="s">
        <v>479</v>
      </c>
      <c r="BA118" s="866"/>
      <c r="BB118" s="866"/>
      <c r="BC118" s="866"/>
      <c r="BD118" s="866"/>
      <c r="BE118" s="866"/>
      <c r="BF118" s="866"/>
      <c r="BG118" s="866"/>
      <c r="BH118" s="866"/>
      <c r="BI118" s="866"/>
      <c r="BJ118" s="866"/>
      <c r="BK118" s="866"/>
      <c r="BL118" s="866"/>
      <c r="BM118" s="866"/>
      <c r="BN118" s="866"/>
      <c r="BO118" s="866"/>
      <c r="BP118" s="867"/>
      <c r="BQ118" s="880" t="s">
        <v>201</v>
      </c>
      <c r="BR118" s="881"/>
      <c r="BS118" s="881"/>
      <c r="BT118" s="881"/>
      <c r="BU118" s="881"/>
      <c r="BV118" s="881" t="s">
        <v>201</v>
      </c>
      <c r="BW118" s="881"/>
      <c r="BX118" s="881"/>
      <c r="BY118" s="881"/>
      <c r="BZ118" s="881"/>
      <c r="CA118" s="881" t="s">
        <v>201</v>
      </c>
      <c r="CB118" s="881"/>
      <c r="CC118" s="881"/>
      <c r="CD118" s="881"/>
      <c r="CE118" s="881"/>
      <c r="CF118" s="858" t="s">
        <v>201</v>
      </c>
      <c r="CG118" s="859"/>
      <c r="CH118" s="859"/>
      <c r="CI118" s="859"/>
      <c r="CJ118" s="859"/>
      <c r="CK118" s="1021"/>
      <c r="CL118" s="1022"/>
      <c r="CM118" s="860" t="s">
        <v>480</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846" t="s">
        <v>201</v>
      </c>
      <c r="DH118" s="847"/>
      <c r="DI118" s="847"/>
      <c r="DJ118" s="847"/>
      <c r="DK118" s="848"/>
      <c r="DL118" s="849" t="s">
        <v>201</v>
      </c>
      <c r="DM118" s="847"/>
      <c r="DN118" s="847"/>
      <c r="DO118" s="847"/>
      <c r="DP118" s="848"/>
      <c r="DQ118" s="849" t="s">
        <v>201</v>
      </c>
      <c r="DR118" s="847"/>
      <c r="DS118" s="847"/>
      <c r="DT118" s="847"/>
      <c r="DU118" s="848"/>
      <c r="DV118" s="850" t="s">
        <v>201</v>
      </c>
      <c r="DW118" s="851"/>
      <c r="DX118" s="851"/>
      <c r="DY118" s="851"/>
      <c r="DZ118" s="852"/>
    </row>
    <row r="119" spans="1:130" s="54" customFormat="1" ht="26.25" customHeight="1" x14ac:dyDescent="0.15">
      <c r="A119" s="1025" t="s">
        <v>379</v>
      </c>
      <c r="B119" s="1020"/>
      <c r="C119" s="838" t="s">
        <v>468</v>
      </c>
      <c r="D119" s="839"/>
      <c r="E119" s="839"/>
      <c r="F119" s="839"/>
      <c r="G119" s="839"/>
      <c r="H119" s="839"/>
      <c r="I119" s="839"/>
      <c r="J119" s="839"/>
      <c r="K119" s="839"/>
      <c r="L119" s="839"/>
      <c r="M119" s="839"/>
      <c r="N119" s="839"/>
      <c r="O119" s="839"/>
      <c r="P119" s="839"/>
      <c r="Q119" s="839"/>
      <c r="R119" s="839"/>
      <c r="S119" s="839"/>
      <c r="T119" s="839"/>
      <c r="U119" s="839"/>
      <c r="V119" s="839"/>
      <c r="W119" s="839"/>
      <c r="X119" s="839"/>
      <c r="Y119" s="839"/>
      <c r="Z119" s="840"/>
      <c r="AA119" s="826" t="s">
        <v>201</v>
      </c>
      <c r="AB119" s="827"/>
      <c r="AC119" s="827"/>
      <c r="AD119" s="827"/>
      <c r="AE119" s="828"/>
      <c r="AF119" s="829" t="s">
        <v>201</v>
      </c>
      <c r="AG119" s="827"/>
      <c r="AH119" s="827"/>
      <c r="AI119" s="827"/>
      <c r="AJ119" s="828"/>
      <c r="AK119" s="829" t="s">
        <v>201</v>
      </c>
      <c r="AL119" s="827"/>
      <c r="AM119" s="827"/>
      <c r="AN119" s="827"/>
      <c r="AO119" s="828"/>
      <c r="AP119" s="830" t="s">
        <v>201</v>
      </c>
      <c r="AQ119" s="831"/>
      <c r="AR119" s="831"/>
      <c r="AS119" s="831"/>
      <c r="AT119" s="832"/>
      <c r="AU119" s="1017"/>
      <c r="AV119" s="1018"/>
      <c r="AW119" s="1018"/>
      <c r="AX119" s="1018"/>
      <c r="AY119" s="1018"/>
      <c r="AZ119" s="83" t="s">
        <v>273</v>
      </c>
      <c r="BA119" s="83"/>
      <c r="BB119" s="83"/>
      <c r="BC119" s="83"/>
      <c r="BD119" s="83"/>
      <c r="BE119" s="83"/>
      <c r="BF119" s="83"/>
      <c r="BG119" s="83"/>
      <c r="BH119" s="83"/>
      <c r="BI119" s="83"/>
      <c r="BJ119" s="83"/>
      <c r="BK119" s="83"/>
      <c r="BL119" s="83"/>
      <c r="BM119" s="83"/>
      <c r="BN119" s="83"/>
      <c r="BO119" s="871" t="s">
        <v>165</v>
      </c>
      <c r="BP119" s="882"/>
      <c r="BQ119" s="880">
        <v>39835292</v>
      </c>
      <c r="BR119" s="881"/>
      <c r="BS119" s="881"/>
      <c r="BT119" s="881"/>
      <c r="BU119" s="881"/>
      <c r="BV119" s="881">
        <v>39827581</v>
      </c>
      <c r="BW119" s="881"/>
      <c r="BX119" s="881"/>
      <c r="BY119" s="881"/>
      <c r="BZ119" s="881"/>
      <c r="CA119" s="881">
        <v>37846407</v>
      </c>
      <c r="CB119" s="881"/>
      <c r="CC119" s="881"/>
      <c r="CD119" s="881"/>
      <c r="CE119" s="881"/>
      <c r="CF119" s="883"/>
      <c r="CG119" s="884"/>
      <c r="CH119" s="884"/>
      <c r="CI119" s="884"/>
      <c r="CJ119" s="885"/>
      <c r="CK119" s="1023"/>
      <c r="CL119" s="1024"/>
      <c r="CM119" s="886" t="s">
        <v>481</v>
      </c>
      <c r="CN119" s="887"/>
      <c r="CO119" s="887"/>
      <c r="CP119" s="887"/>
      <c r="CQ119" s="887"/>
      <c r="CR119" s="887"/>
      <c r="CS119" s="887"/>
      <c r="CT119" s="887"/>
      <c r="CU119" s="887"/>
      <c r="CV119" s="887"/>
      <c r="CW119" s="887"/>
      <c r="CX119" s="887"/>
      <c r="CY119" s="887"/>
      <c r="CZ119" s="887"/>
      <c r="DA119" s="887"/>
      <c r="DB119" s="887"/>
      <c r="DC119" s="887"/>
      <c r="DD119" s="887"/>
      <c r="DE119" s="887"/>
      <c r="DF119" s="888"/>
      <c r="DG119" s="889" t="s">
        <v>201</v>
      </c>
      <c r="DH119" s="890"/>
      <c r="DI119" s="890"/>
      <c r="DJ119" s="890"/>
      <c r="DK119" s="891"/>
      <c r="DL119" s="892" t="s">
        <v>201</v>
      </c>
      <c r="DM119" s="890"/>
      <c r="DN119" s="890"/>
      <c r="DO119" s="890"/>
      <c r="DP119" s="891"/>
      <c r="DQ119" s="892" t="s">
        <v>201</v>
      </c>
      <c r="DR119" s="890"/>
      <c r="DS119" s="890"/>
      <c r="DT119" s="890"/>
      <c r="DU119" s="891"/>
      <c r="DV119" s="893" t="s">
        <v>201</v>
      </c>
      <c r="DW119" s="894"/>
      <c r="DX119" s="894"/>
      <c r="DY119" s="894"/>
      <c r="DZ119" s="895"/>
    </row>
    <row r="120" spans="1:130" s="54" customFormat="1" ht="26.25" customHeight="1" x14ac:dyDescent="0.15">
      <c r="A120" s="1026"/>
      <c r="B120" s="1022"/>
      <c r="C120" s="860" t="s">
        <v>133</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846">
        <v>55746</v>
      </c>
      <c r="AB120" s="847"/>
      <c r="AC120" s="847"/>
      <c r="AD120" s="847"/>
      <c r="AE120" s="848"/>
      <c r="AF120" s="849">
        <v>55810</v>
      </c>
      <c r="AG120" s="847"/>
      <c r="AH120" s="847"/>
      <c r="AI120" s="847"/>
      <c r="AJ120" s="848"/>
      <c r="AK120" s="849">
        <v>32181</v>
      </c>
      <c r="AL120" s="847"/>
      <c r="AM120" s="847"/>
      <c r="AN120" s="847"/>
      <c r="AO120" s="848"/>
      <c r="AP120" s="850">
        <v>0.3</v>
      </c>
      <c r="AQ120" s="851"/>
      <c r="AR120" s="851"/>
      <c r="AS120" s="851"/>
      <c r="AT120" s="852"/>
      <c r="AU120" s="988" t="s">
        <v>470</v>
      </c>
      <c r="AV120" s="989"/>
      <c r="AW120" s="989"/>
      <c r="AX120" s="989"/>
      <c r="AY120" s="990"/>
      <c r="AZ120" s="833" t="s">
        <v>215</v>
      </c>
      <c r="BA120" s="824"/>
      <c r="BB120" s="824"/>
      <c r="BC120" s="824"/>
      <c r="BD120" s="824"/>
      <c r="BE120" s="824"/>
      <c r="BF120" s="824"/>
      <c r="BG120" s="824"/>
      <c r="BH120" s="824"/>
      <c r="BI120" s="824"/>
      <c r="BJ120" s="824"/>
      <c r="BK120" s="824"/>
      <c r="BL120" s="824"/>
      <c r="BM120" s="824"/>
      <c r="BN120" s="824"/>
      <c r="BO120" s="824"/>
      <c r="BP120" s="825"/>
      <c r="BQ120" s="834">
        <v>6339321</v>
      </c>
      <c r="BR120" s="835"/>
      <c r="BS120" s="835"/>
      <c r="BT120" s="835"/>
      <c r="BU120" s="835"/>
      <c r="BV120" s="835">
        <v>5928453</v>
      </c>
      <c r="BW120" s="835"/>
      <c r="BX120" s="835"/>
      <c r="BY120" s="835"/>
      <c r="BZ120" s="835"/>
      <c r="CA120" s="835">
        <v>6273399</v>
      </c>
      <c r="CB120" s="835"/>
      <c r="CC120" s="835"/>
      <c r="CD120" s="835"/>
      <c r="CE120" s="835"/>
      <c r="CF120" s="836">
        <v>61.6</v>
      </c>
      <c r="CG120" s="837"/>
      <c r="CH120" s="837"/>
      <c r="CI120" s="837"/>
      <c r="CJ120" s="837"/>
      <c r="CK120" s="996" t="s">
        <v>269</v>
      </c>
      <c r="CL120" s="997"/>
      <c r="CM120" s="997"/>
      <c r="CN120" s="997"/>
      <c r="CO120" s="998"/>
      <c r="CP120" s="896" t="s">
        <v>453</v>
      </c>
      <c r="CQ120" s="897"/>
      <c r="CR120" s="897"/>
      <c r="CS120" s="897"/>
      <c r="CT120" s="897"/>
      <c r="CU120" s="897"/>
      <c r="CV120" s="897"/>
      <c r="CW120" s="897"/>
      <c r="CX120" s="897"/>
      <c r="CY120" s="897"/>
      <c r="CZ120" s="897"/>
      <c r="DA120" s="897"/>
      <c r="DB120" s="897"/>
      <c r="DC120" s="897"/>
      <c r="DD120" s="897"/>
      <c r="DE120" s="897"/>
      <c r="DF120" s="898"/>
      <c r="DG120" s="834">
        <v>4214058</v>
      </c>
      <c r="DH120" s="835"/>
      <c r="DI120" s="835"/>
      <c r="DJ120" s="835"/>
      <c r="DK120" s="835"/>
      <c r="DL120" s="835">
        <v>4239474</v>
      </c>
      <c r="DM120" s="835"/>
      <c r="DN120" s="835"/>
      <c r="DO120" s="835"/>
      <c r="DP120" s="835"/>
      <c r="DQ120" s="835">
        <v>3929986</v>
      </c>
      <c r="DR120" s="835"/>
      <c r="DS120" s="835"/>
      <c r="DT120" s="835"/>
      <c r="DU120" s="835"/>
      <c r="DV120" s="841">
        <v>38.6</v>
      </c>
      <c r="DW120" s="841"/>
      <c r="DX120" s="841"/>
      <c r="DY120" s="841"/>
      <c r="DZ120" s="842"/>
    </row>
    <row r="121" spans="1:130" s="54" customFormat="1" ht="26.25" customHeight="1" x14ac:dyDescent="0.15">
      <c r="A121" s="1026"/>
      <c r="B121" s="1022"/>
      <c r="C121" s="868" t="s">
        <v>132</v>
      </c>
      <c r="D121" s="869"/>
      <c r="E121" s="869"/>
      <c r="F121" s="869"/>
      <c r="G121" s="869"/>
      <c r="H121" s="869"/>
      <c r="I121" s="869"/>
      <c r="J121" s="869"/>
      <c r="K121" s="869"/>
      <c r="L121" s="869"/>
      <c r="M121" s="869"/>
      <c r="N121" s="869"/>
      <c r="O121" s="869"/>
      <c r="P121" s="869"/>
      <c r="Q121" s="869"/>
      <c r="R121" s="869"/>
      <c r="S121" s="869"/>
      <c r="T121" s="869"/>
      <c r="U121" s="869"/>
      <c r="V121" s="869"/>
      <c r="W121" s="869"/>
      <c r="X121" s="869"/>
      <c r="Y121" s="869"/>
      <c r="Z121" s="870"/>
      <c r="AA121" s="846" t="s">
        <v>201</v>
      </c>
      <c r="AB121" s="847"/>
      <c r="AC121" s="847"/>
      <c r="AD121" s="847"/>
      <c r="AE121" s="848"/>
      <c r="AF121" s="849" t="s">
        <v>201</v>
      </c>
      <c r="AG121" s="847"/>
      <c r="AH121" s="847"/>
      <c r="AI121" s="847"/>
      <c r="AJ121" s="848"/>
      <c r="AK121" s="849" t="s">
        <v>201</v>
      </c>
      <c r="AL121" s="847"/>
      <c r="AM121" s="847"/>
      <c r="AN121" s="847"/>
      <c r="AO121" s="848"/>
      <c r="AP121" s="850" t="s">
        <v>201</v>
      </c>
      <c r="AQ121" s="851"/>
      <c r="AR121" s="851"/>
      <c r="AS121" s="851"/>
      <c r="AT121" s="852"/>
      <c r="AU121" s="991"/>
      <c r="AV121" s="992"/>
      <c r="AW121" s="992"/>
      <c r="AX121" s="992"/>
      <c r="AY121" s="993"/>
      <c r="AZ121" s="853" t="s">
        <v>483</v>
      </c>
      <c r="BA121" s="854"/>
      <c r="BB121" s="854"/>
      <c r="BC121" s="854"/>
      <c r="BD121" s="854"/>
      <c r="BE121" s="854"/>
      <c r="BF121" s="854"/>
      <c r="BG121" s="854"/>
      <c r="BH121" s="854"/>
      <c r="BI121" s="854"/>
      <c r="BJ121" s="854"/>
      <c r="BK121" s="854"/>
      <c r="BL121" s="854"/>
      <c r="BM121" s="854"/>
      <c r="BN121" s="854"/>
      <c r="BO121" s="854"/>
      <c r="BP121" s="855"/>
      <c r="BQ121" s="856">
        <v>4226110</v>
      </c>
      <c r="BR121" s="857"/>
      <c r="BS121" s="857"/>
      <c r="BT121" s="857"/>
      <c r="BU121" s="857"/>
      <c r="BV121" s="857">
        <v>4025044</v>
      </c>
      <c r="BW121" s="857"/>
      <c r="BX121" s="857"/>
      <c r="BY121" s="857"/>
      <c r="BZ121" s="857"/>
      <c r="CA121" s="857">
        <v>3812415</v>
      </c>
      <c r="CB121" s="857"/>
      <c r="CC121" s="857"/>
      <c r="CD121" s="857"/>
      <c r="CE121" s="857"/>
      <c r="CF121" s="858">
        <v>37.5</v>
      </c>
      <c r="CG121" s="859"/>
      <c r="CH121" s="859"/>
      <c r="CI121" s="859"/>
      <c r="CJ121" s="859"/>
      <c r="CK121" s="999"/>
      <c r="CL121" s="1000"/>
      <c r="CM121" s="1000"/>
      <c r="CN121" s="1000"/>
      <c r="CO121" s="1001"/>
      <c r="CP121" s="899" t="s">
        <v>454</v>
      </c>
      <c r="CQ121" s="900"/>
      <c r="CR121" s="900"/>
      <c r="CS121" s="900"/>
      <c r="CT121" s="900"/>
      <c r="CU121" s="900"/>
      <c r="CV121" s="900"/>
      <c r="CW121" s="900"/>
      <c r="CX121" s="900"/>
      <c r="CY121" s="900"/>
      <c r="CZ121" s="900"/>
      <c r="DA121" s="900"/>
      <c r="DB121" s="900"/>
      <c r="DC121" s="900"/>
      <c r="DD121" s="900"/>
      <c r="DE121" s="900"/>
      <c r="DF121" s="901"/>
      <c r="DG121" s="856">
        <v>2195217</v>
      </c>
      <c r="DH121" s="857"/>
      <c r="DI121" s="857"/>
      <c r="DJ121" s="857"/>
      <c r="DK121" s="857"/>
      <c r="DL121" s="857">
        <v>2091922</v>
      </c>
      <c r="DM121" s="857"/>
      <c r="DN121" s="857"/>
      <c r="DO121" s="857"/>
      <c r="DP121" s="857"/>
      <c r="DQ121" s="857">
        <v>1978192</v>
      </c>
      <c r="DR121" s="857"/>
      <c r="DS121" s="857"/>
      <c r="DT121" s="857"/>
      <c r="DU121" s="857"/>
      <c r="DV121" s="863">
        <v>19.399999999999999</v>
      </c>
      <c r="DW121" s="863"/>
      <c r="DX121" s="863"/>
      <c r="DY121" s="863"/>
      <c r="DZ121" s="864"/>
    </row>
    <row r="122" spans="1:130" s="54" customFormat="1" ht="26.25" customHeight="1" x14ac:dyDescent="0.15">
      <c r="A122" s="1026"/>
      <c r="B122" s="1022"/>
      <c r="C122" s="860" t="s">
        <v>476</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846" t="s">
        <v>201</v>
      </c>
      <c r="AB122" s="847"/>
      <c r="AC122" s="847"/>
      <c r="AD122" s="847"/>
      <c r="AE122" s="848"/>
      <c r="AF122" s="849" t="s">
        <v>201</v>
      </c>
      <c r="AG122" s="847"/>
      <c r="AH122" s="847"/>
      <c r="AI122" s="847"/>
      <c r="AJ122" s="848"/>
      <c r="AK122" s="849" t="s">
        <v>201</v>
      </c>
      <c r="AL122" s="847"/>
      <c r="AM122" s="847"/>
      <c r="AN122" s="847"/>
      <c r="AO122" s="848"/>
      <c r="AP122" s="850" t="s">
        <v>201</v>
      </c>
      <c r="AQ122" s="851"/>
      <c r="AR122" s="851"/>
      <c r="AS122" s="851"/>
      <c r="AT122" s="852"/>
      <c r="AU122" s="991"/>
      <c r="AV122" s="992"/>
      <c r="AW122" s="992"/>
      <c r="AX122" s="992"/>
      <c r="AY122" s="993"/>
      <c r="AZ122" s="879" t="s">
        <v>485</v>
      </c>
      <c r="BA122" s="866"/>
      <c r="BB122" s="866"/>
      <c r="BC122" s="866"/>
      <c r="BD122" s="866"/>
      <c r="BE122" s="866"/>
      <c r="BF122" s="866"/>
      <c r="BG122" s="866"/>
      <c r="BH122" s="866"/>
      <c r="BI122" s="866"/>
      <c r="BJ122" s="866"/>
      <c r="BK122" s="866"/>
      <c r="BL122" s="866"/>
      <c r="BM122" s="866"/>
      <c r="BN122" s="866"/>
      <c r="BO122" s="866"/>
      <c r="BP122" s="867"/>
      <c r="BQ122" s="880">
        <v>20933996</v>
      </c>
      <c r="BR122" s="881"/>
      <c r="BS122" s="881"/>
      <c r="BT122" s="881"/>
      <c r="BU122" s="881"/>
      <c r="BV122" s="881">
        <v>23431702</v>
      </c>
      <c r="BW122" s="881"/>
      <c r="BX122" s="881"/>
      <c r="BY122" s="881"/>
      <c r="BZ122" s="881"/>
      <c r="CA122" s="881">
        <v>22781667</v>
      </c>
      <c r="CB122" s="881"/>
      <c r="CC122" s="881"/>
      <c r="CD122" s="881"/>
      <c r="CE122" s="881"/>
      <c r="CF122" s="902">
        <v>223.8</v>
      </c>
      <c r="CG122" s="903"/>
      <c r="CH122" s="903"/>
      <c r="CI122" s="903"/>
      <c r="CJ122" s="903"/>
      <c r="CK122" s="999"/>
      <c r="CL122" s="1000"/>
      <c r="CM122" s="1000"/>
      <c r="CN122" s="1000"/>
      <c r="CO122" s="1001"/>
      <c r="CP122" s="899" t="s">
        <v>452</v>
      </c>
      <c r="CQ122" s="900"/>
      <c r="CR122" s="900"/>
      <c r="CS122" s="900"/>
      <c r="CT122" s="900"/>
      <c r="CU122" s="900"/>
      <c r="CV122" s="900"/>
      <c r="CW122" s="900"/>
      <c r="CX122" s="900"/>
      <c r="CY122" s="900"/>
      <c r="CZ122" s="900"/>
      <c r="DA122" s="900"/>
      <c r="DB122" s="900"/>
      <c r="DC122" s="900"/>
      <c r="DD122" s="900"/>
      <c r="DE122" s="900"/>
      <c r="DF122" s="901"/>
      <c r="DG122" s="856">
        <v>190382</v>
      </c>
      <c r="DH122" s="857"/>
      <c r="DI122" s="857"/>
      <c r="DJ122" s="857"/>
      <c r="DK122" s="857"/>
      <c r="DL122" s="857">
        <v>180083</v>
      </c>
      <c r="DM122" s="857"/>
      <c r="DN122" s="857"/>
      <c r="DO122" s="857"/>
      <c r="DP122" s="857"/>
      <c r="DQ122" s="857">
        <v>224840</v>
      </c>
      <c r="DR122" s="857"/>
      <c r="DS122" s="857"/>
      <c r="DT122" s="857"/>
      <c r="DU122" s="857"/>
      <c r="DV122" s="863">
        <v>2.2000000000000002</v>
      </c>
      <c r="DW122" s="863"/>
      <c r="DX122" s="863"/>
      <c r="DY122" s="863"/>
      <c r="DZ122" s="864"/>
    </row>
    <row r="123" spans="1:130" s="54" customFormat="1" ht="26.25" customHeight="1" x14ac:dyDescent="0.15">
      <c r="A123" s="1026"/>
      <c r="B123" s="1022"/>
      <c r="C123" s="860" t="s">
        <v>477</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846" t="s">
        <v>201</v>
      </c>
      <c r="AB123" s="847"/>
      <c r="AC123" s="847"/>
      <c r="AD123" s="847"/>
      <c r="AE123" s="848"/>
      <c r="AF123" s="849" t="s">
        <v>201</v>
      </c>
      <c r="AG123" s="847"/>
      <c r="AH123" s="847"/>
      <c r="AI123" s="847"/>
      <c r="AJ123" s="848"/>
      <c r="AK123" s="849" t="s">
        <v>201</v>
      </c>
      <c r="AL123" s="847"/>
      <c r="AM123" s="847"/>
      <c r="AN123" s="847"/>
      <c r="AO123" s="848"/>
      <c r="AP123" s="850" t="s">
        <v>201</v>
      </c>
      <c r="AQ123" s="851"/>
      <c r="AR123" s="851"/>
      <c r="AS123" s="851"/>
      <c r="AT123" s="852"/>
      <c r="AU123" s="994"/>
      <c r="AV123" s="995"/>
      <c r="AW123" s="995"/>
      <c r="AX123" s="995"/>
      <c r="AY123" s="995"/>
      <c r="AZ123" s="83" t="s">
        <v>273</v>
      </c>
      <c r="BA123" s="83"/>
      <c r="BB123" s="83"/>
      <c r="BC123" s="83"/>
      <c r="BD123" s="83"/>
      <c r="BE123" s="83"/>
      <c r="BF123" s="83"/>
      <c r="BG123" s="83"/>
      <c r="BH123" s="83"/>
      <c r="BI123" s="83"/>
      <c r="BJ123" s="83"/>
      <c r="BK123" s="83"/>
      <c r="BL123" s="83"/>
      <c r="BM123" s="83"/>
      <c r="BN123" s="83"/>
      <c r="BO123" s="871" t="s">
        <v>486</v>
      </c>
      <c r="BP123" s="882"/>
      <c r="BQ123" s="904">
        <v>31499427</v>
      </c>
      <c r="BR123" s="905"/>
      <c r="BS123" s="905"/>
      <c r="BT123" s="905"/>
      <c r="BU123" s="905"/>
      <c r="BV123" s="905">
        <v>33385199</v>
      </c>
      <c r="BW123" s="905"/>
      <c r="BX123" s="905"/>
      <c r="BY123" s="905"/>
      <c r="BZ123" s="905"/>
      <c r="CA123" s="905">
        <v>32867481</v>
      </c>
      <c r="CB123" s="905"/>
      <c r="CC123" s="905"/>
      <c r="CD123" s="905"/>
      <c r="CE123" s="905"/>
      <c r="CF123" s="883"/>
      <c r="CG123" s="884"/>
      <c r="CH123" s="884"/>
      <c r="CI123" s="884"/>
      <c r="CJ123" s="885"/>
      <c r="CK123" s="999"/>
      <c r="CL123" s="1000"/>
      <c r="CM123" s="1000"/>
      <c r="CN123" s="1000"/>
      <c r="CO123" s="1001"/>
      <c r="CP123" s="899" t="s">
        <v>27</v>
      </c>
      <c r="CQ123" s="900"/>
      <c r="CR123" s="900"/>
      <c r="CS123" s="900"/>
      <c r="CT123" s="900"/>
      <c r="CU123" s="900"/>
      <c r="CV123" s="900"/>
      <c r="CW123" s="900"/>
      <c r="CX123" s="900"/>
      <c r="CY123" s="900"/>
      <c r="CZ123" s="900"/>
      <c r="DA123" s="900"/>
      <c r="DB123" s="900"/>
      <c r="DC123" s="900"/>
      <c r="DD123" s="900"/>
      <c r="DE123" s="900"/>
      <c r="DF123" s="901"/>
      <c r="DG123" s="846" t="s">
        <v>201</v>
      </c>
      <c r="DH123" s="847"/>
      <c r="DI123" s="847"/>
      <c r="DJ123" s="847"/>
      <c r="DK123" s="848"/>
      <c r="DL123" s="849" t="s">
        <v>201</v>
      </c>
      <c r="DM123" s="847"/>
      <c r="DN123" s="847"/>
      <c r="DO123" s="847"/>
      <c r="DP123" s="848"/>
      <c r="DQ123" s="849" t="s">
        <v>201</v>
      </c>
      <c r="DR123" s="847"/>
      <c r="DS123" s="847"/>
      <c r="DT123" s="847"/>
      <c r="DU123" s="848"/>
      <c r="DV123" s="850" t="s">
        <v>201</v>
      </c>
      <c r="DW123" s="851"/>
      <c r="DX123" s="851"/>
      <c r="DY123" s="851"/>
      <c r="DZ123" s="852"/>
    </row>
    <row r="124" spans="1:130" s="54" customFormat="1" ht="26.25" customHeight="1" x14ac:dyDescent="0.15">
      <c r="A124" s="1026"/>
      <c r="B124" s="1022"/>
      <c r="C124" s="860" t="s">
        <v>334</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846" t="s">
        <v>201</v>
      </c>
      <c r="AB124" s="847"/>
      <c r="AC124" s="847"/>
      <c r="AD124" s="847"/>
      <c r="AE124" s="848"/>
      <c r="AF124" s="849" t="s">
        <v>201</v>
      </c>
      <c r="AG124" s="847"/>
      <c r="AH124" s="847"/>
      <c r="AI124" s="847"/>
      <c r="AJ124" s="848"/>
      <c r="AK124" s="849" t="s">
        <v>201</v>
      </c>
      <c r="AL124" s="847"/>
      <c r="AM124" s="847"/>
      <c r="AN124" s="847"/>
      <c r="AO124" s="848"/>
      <c r="AP124" s="850" t="s">
        <v>201</v>
      </c>
      <c r="AQ124" s="851"/>
      <c r="AR124" s="851"/>
      <c r="AS124" s="851"/>
      <c r="AT124" s="852"/>
      <c r="AU124" s="910" t="s">
        <v>487</v>
      </c>
      <c r="AV124" s="911"/>
      <c r="AW124" s="911"/>
      <c r="AX124" s="911"/>
      <c r="AY124" s="911"/>
      <c r="AZ124" s="911"/>
      <c r="BA124" s="911"/>
      <c r="BB124" s="911"/>
      <c r="BC124" s="911"/>
      <c r="BD124" s="911"/>
      <c r="BE124" s="911"/>
      <c r="BF124" s="911"/>
      <c r="BG124" s="911"/>
      <c r="BH124" s="911"/>
      <c r="BI124" s="911"/>
      <c r="BJ124" s="911"/>
      <c r="BK124" s="911"/>
      <c r="BL124" s="911"/>
      <c r="BM124" s="911"/>
      <c r="BN124" s="911"/>
      <c r="BO124" s="911"/>
      <c r="BP124" s="912"/>
      <c r="BQ124" s="913">
        <v>82.9</v>
      </c>
      <c r="BR124" s="914"/>
      <c r="BS124" s="914"/>
      <c r="BT124" s="914"/>
      <c r="BU124" s="914"/>
      <c r="BV124" s="914">
        <v>64.5</v>
      </c>
      <c r="BW124" s="914"/>
      <c r="BX124" s="914"/>
      <c r="BY124" s="914"/>
      <c r="BZ124" s="914"/>
      <c r="CA124" s="914">
        <v>48.9</v>
      </c>
      <c r="CB124" s="914"/>
      <c r="CC124" s="914"/>
      <c r="CD124" s="914"/>
      <c r="CE124" s="914"/>
      <c r="CF124" s="915"/>
      <c r="CG124" s="916"/>
      <c r="CH124" s="916"/>
      <c r="CI124" s="916"/>
      <c r="CJ124" s="917"/>
      <c r="CK124" s="1002"/>
      <c r="CL124" s="1002"/>
      <c r="CM124" s="1002"/>
      <c r="CN124" s="1002"/>
      <c r="CO124" s="1003"/>
      <c r="CP124" s="899" t="s">
        <v>488</v>
      </c>
      <c r="CQ124" s="900"/>
      <c r="CR124" s="900"/>
      <c r="CS124" s="900"/>
      <c r="CT124" s="900"/>
      <c r="CU124" s="900"/>
      <c r="CV124" s="900"/>
      <c r="CW124" s="900"/>
      <c r="CX124" s="900"/>
      <c r="CY124" s="900"/>
      <c r="CZ124" s="900"/>
      <c r="DA124" s="900"/>
      <c r="DB124" s="900"/>
      <c r="DC124" s="900"/>
      <c r="DD124" s="900"/>
      <c r="DE124" s="900"/>
      <c r="DF124" s="901"/>
      <c r="DG124" s="889" t="s">
        <v>201</v>
      </c>
      <c r="DH124" s="890"/>
      <c r="DI124" s="890"/>
      <c r="DJ124" s="890"/>
      <c r="DK124" s="891"/>
      <c r="DL124" s="892" t="s">
        <v>201</v>
      </c>
      <c r="DM124" s="890"/>
      <c r="DN124" s="890"/>
      <c r="DO124" s="890"/>
      <c r="DP124" s="891"/>
      <c r="DQ124" s="892" t="s">
        <v>201</v>
      </c>
      <c r="DR124" s="890"/>
      <c r="DS124" s="890"/>
      <c r="DT124" s="890"/>
      <c r="DU124" s="891"/>
      <c r="DV124" s="893" t="s">
        <v>201</v>
      </c>
      <c r="DW124" s="894"/>
      <c r="DX124" s="894"/>
      <c r="DY124" s="894"/>
      <c r="DZ124" s="895"/>
    </row>
    <row r="125" spans="1:130" s="54" customFormat="1" ht="26.25" customHeight="1" x14ac:dyDescent="0.15">
      <c r="A125" s="1026"/>
      <c r="B125" s="1022"/>
      <c r="C125" s="860" t="s">
        <v>480</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846" t="s">
        <v>201</v>
      </c>
      <c r="AB125" s="847"/>
      <c r="AC125" s="847"/>
      <c r="AD125" s="847"/>
      <c r="AE125" s="848"/>
      <c r="AF125" s="849" t="s">
        <v>201</v>
      </c>
      <c r="AG125" s="847"/>
      <c r="AH125" s="847"/>
      <c r="AI125" s="847"/>
      <c r="AJ125" s="848"/>
      <c r="AK125" s="849" t="s">
        <v>201</v>
      </c>
      <c r="AL125" s="847"/>
      <c r="AM125" s="847"/>
      <c r="AN125" s="847"/>
      <c r="AO125" s="848"/>
      <c r="AP125" s="850" t="s">
        <v>201</v>
      </c>
      <c r="AQ125" s="851"/>
      <c r="AR125" s="851"/>
      <c r="AS125" s="851"/>
      <c r="AT125" s="852"/>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4" t="s">
        <v>491</v>
      </c>
      <c r="CL125" s="997"/>
      <c r="CM125" s="997"/>
      <c r="CN125" s="997"/>
      <c r="CO125" s="998"/>
      <c r="CP125" s="833" t="s">
        <v>135</v>
      </c>
      <c r="CQ125" s="824"/>
      <c r="CR125" s="824"/>
      <c r="CS125" s="824"/>
      <c r="CT125" s="824"/>
      <c r="CU125" s="824"/>
      <c r="CV125" s="824"/>
      <c r="CW125" s="824"/>
      <c r="CX125" s="824"/>
      <c r="CY125" s="824"/>
      <c r="CZ125" s="824"/>
      <c r="DA125" s="824"/>
      <c r="DB125" s="824"/>
      <c r="DC125" s="824"/>
      <c r="DD125" s="824"/>
      <c r="DE125" s="824"/>
      <c r="DF125" s="825"/>
      <c r="DG125" s="834" t="s">
        <v>201</v>
      </c>
      <c r="DH125" s="835"/>
      <c r="DI125" s="835"/>
      <c r="DJ125" s="835"/>
      <c r="DK125" s="835"/>
      <c r="DL125" s="835" t="s">
        <v>201</v>
      </c>
      <c r="DM125" s="835"/>
      <c r="DN125" s="835"/>
      <c r="DO125" s="835"/>
      <c r="DP125" s="835"/>
      <c r="DQ125" s="835" t="s">
        <v>201</v>
      </c>
      <c r="DR125" s="835"/>
      <c r="DS125" s="835"/>
      <c r="DT125" s="835"/>
      <c r="DU125" s="835"/>
      <c r="DV125" s="841" t="s">
        <v>201</v>
      </c>
      <c r="DW125" s="841"/>
      <c r="DX125" s="841"/>
      <c r="DY125" s="841"/>
      <c r="DZ125" s="842"/>
    </row>
    <row r="126" spans="1:130" s="54" customFormat="1" ht="26.25" customHeight="1" x14ac:dyDescent="0.15">
      <c r="A126" s="1026"/>
      <c r="B126" s="1022"/>
      <c r="C126" s="860" t="s">
        <v>481</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846" t="s">
        <v>201</v>
      </c>
      <c r="AB126" s="847"/>
      <c r="AC126" s="847"/>
      <c r="AD126" s="847"/>
      <c r="AE126" s="848"/>
      <c r="AF126" s="849" t="s">
        <v>201</v>
      </c>
      <c r="AG126" s="847"/>
      <c r="AH126" s="847"/>
      <c r="AI126" s="847"/>
      <c r="AJ126" s="848"/>
      <c r="AK126" s="849" t="s">
        <v>201</v>
      </c>
      <c r="AL126" s="847"/>
      <c r="AM126" s="847"/>
      <c r="AN126" s="847"/>
      <c r="AO126" s="848"/>
      <c r="AP126" s="850" t="s">
        <v>201</v>
      </c>
      <c r="AQ126" s="851"/>
      <c r="AR126" s="851"/>
      <c r="AS126" s="851"/>
      <c r="AT126" s="852"/>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5"/>
      <c r="CL126" s="1000"/>
      <c r="CM126" s="1000"/>
      <c r="CN126" s="1000"/>
      <c r="CO126" s="1001"/>
      <c r="CP126" s="853" t="s">
        <v>413</v>
      </c>
      <c r="CQ126" s="854"/>
      <c r="CR126" s="854"/>
      <c r="CS126" s="854"/>
      <c r="CT126" s="854"/>
      <c r="CU126" s="854"/>
      <c r="CV126" s="854"/>
      <c r="CW126" s="854"/>
      <c r="CX126" s="854"/>
      <c r="CY126" s="854"/>
      <c r="CZ126" s="854"/>
      <c r="DA126" s="854"/>
      <c r="DB126" s="854"/>
      <c r="DC126" s="854"/>
      <c r="DD126" s="854"/>
      <c r="DE126" s="854"/>
      <c r="DF126" s="855"/>
      <c r="DG126" s="856" t="s">
        <v>201</v>
      </c>
      <c r="DH126" s="857"/>
      <c r="DI126" s="857"/>
      <c r="DJ126" s="857"/>
      <c r="DK126" s="857"/>
      <c r="DL126" s="857" t="s">
        <v>201</v>
      </c>
      <c r="DM126" s="857"/>
      <c r="DN126" s="857"/>
      <c r="DO126" s="857"/>
      <c r="DP126" s="857"/>
      <c r="DQ126" s="857" t="s">
        <v>201</v>
      </c>
      <c r="DR126" s="857"/>
      <c r="DS126" s="857"/>
      <c r="DT126" s="857"/>
      <c r="DU126" s="857"/>
      <c r="DV126" s="863" t="s">
        <v>201</v>
      </c>
      <c r="DW126" s="863"/>
      <c r="DX126" s="863"/>
      <c r="DY126" s="863"/>
      <c r="DZ126" s="864"/>
    </row>
    <row r="127" spans="1:130" s="54" customFormat="1" ht="26.25" customHeight="1" x14ac:dyDescent="0.15">
      <c r="A127" s="1027"/>
      <c r="B127" s="1024"/>
      <c r="C127" s="886" t="s">
        <v>74</v>
      </c>
      <c r="D127" s="887"/>
      <c r="E127" s="887"/>
      <c r="F127" s="887"/>
      <c r="G127" s="887"/>
      <c r="H127" s="887"/>
      <c r="I127" s="887"/>
      <c r="J127" s="887"/>
      <c r="K127" s="887"/>
      <c r="L127" s="887"/>
      <c r="M127" s="887"/>
      <c r="N127" s="887"/>
      <c r="O127" s="887"/>
      <c r="P127" s="887"/>
      <c r="Q127" s="887"/>
      <c r="R127" s="887"/>
      <c r="S127" s="887"/>
      <c r="T127" s="887"/>
      <c r="U127" s="887"/>
      <c r="V127" s="887"/>
      <c r="W127" s="887"/>
      <c r="X127" s="887"/>
      <c r="Y127" s="887"/>
      <c r="Z127" s="888"/>
      <c r="AA127" s="846" t="s">
        <v>201</v>
      </c>
      <c r="AB127" s="847"/>
      <c r="AC127" s="847"/>
      <c r="AD127" s="847"/>
      <c r="AE127" s="848"/>
      <c r="AF127" s="849" t="s">
        <v>201</v>
      </c>
      <c r="AG127" s="847"/>
      <c r="AH127" s="847"/>
      <c r="AI127" s="847"/>
      <c r="AJ127" s="848"/>
      <c r="AK127" s="849" t="s">
        <v>201</v>
      </c>
      <c r="AL127" s="847"/>
      <c r="AM127" s="847"/>
      <c r="AN127" s="847"/>
      <c r="AO127" s="848"/>
      <c r="AP127" s="850" t="s">
        <v>201</v>
      </c>
      <c r="AQ127" s="851"/>
      <c r="AR127" s="851"/>
      <c r="AS127" s="851"/>
      <c r="AT127" s="852"/>
      <c r="AU127" s="77"/>
      <c r="AV127" s="77"/>
      <c r="AW127" s="77"/>
      <c r="AX127" s="937" t="s">
        <v>492</v>
      </c>
      <c r="AY127" s="907"/>
      <c r="AZ127" s="907"/>
      <c r="BA127" s="907"/>
      <c r="BB127" s="907"/>
      <c r="BC127" s="907"/>
      <c r="BD127" s="907"/>
      <c r="BE127" s="908"/>
      <c r="BF127" s="906" t="s">
        <v>493</v>
      </c>
      <c r="BG127" s="907"/>
      <c r="BH127" s="907"/>
      <c r="BI127" s="907"/>
      <c r="BJ127" s="907"/>
      <c r="BK127" s="907"/>
      <c r="BL127" s="908"/>
      <c r="BM127" s="906" t="s">
        <v>414</v>
      </c>
      <c r="BN127" s="907"/>
      <c r="BO127" s="907"/>
      <c r="BP127" s="907"/>
      <c r="BQ127" s="907"/>
      <c r="BR127" s="907"/>
      <c r="BS127" s="908"/>
      <c r="BT127" s="906" t="s">
        <v>404</v>
      </c>
      <c r="BU127" s="907"/>
      <c r="BV127" s="907"/>
      <c r="BW127" s="907"/>
      <c r="BX127" s="907"/>
      <c r="BY127" s="907"/>
      <c r="BZ127" s="909"/>
      <c r="CA127" s="77"/>
      <c r="CB127" s="77"/>
      <c r="CC127" s="77"/>
      <c r="CD127" s="89"/>
      <c r="CE127" s="89"/>
      <c r="CF127" s="89"/>
      <c r="CG127" s="74"/>
      <c r="CH127" s="74"/>
      <c r="CI127" s="74"/>
      <c r="CJ127" s="90"/>
      <c r="CK127" s="1005"/>
      <c r="CL127" s="1000"/>
      <c r="CM127" s="1000"/>
      <c r="CN127" s="1000"/>
      <c r="CO127" s="1001"/>
      <c r="CP127" s="853" t="s">
        <v>436</v>
      </c>
      <c r="CQ127" s="854"/>
      <c r="CR127" s="854"/>
      <c r="CS127" s="854"/>
      <c r="CT127" s="854"/>
      <c r="CU127" s="854"/>
      <c r="CV127" s="854"/>
      <c r="CW127" s="854"/>
      <c r="CX127" s="854"/>
      <c r="CY127" s="854"/>
      <c r="CZ127" s="854"/>
      <c r="DA127" s="854"/>
      <c r="DB127" s="854"/>
      <c r="DC127" s="854"/>
      <c r="DD127" s="854"/>
      <c r="DE127" s="854"/>
      <c r="DF127" s="855"/>
      <c r="DG127" s="856" t="s">
        <v>201</v>
      </c>
      <c r="DH127" s="857"/>
      <c r="DI127" s="857"/>
      <c r="DJ127" s="857"/>
      <c r="DK127" s="857"/>
      <c r="DL127" s="857" t="s">
        <v>201</v>
      </c>
      <c r="DM127" s="857"/>
      <c r="DN127" s="857"/>
      <c r="DO127" s="857"/>
      <c r="DP127" s="857"/>
      <c r="DQ127" s="857" t="s">
        <v>201</v>
      </c>
      <c r="DR127" s="857"/>
      <c r="DS127" s="857"/>
      <c r="DT127" s="857"/>
      <c r="DU127" s="857"/>
      <c r="DV127" s="863" t="s">
        <v>201</v>
      </c>
      <c r="DW127" s="863"/>
      <c r="DX127" s="863"/>
      <c r="DY127" s="863"/>
      <c r="DZ127" s="864"/>
    </row>
    <row r="128" spans="1:130" s="54" customFormat="1" ht="26.25" customHeight="1" x14ac:dyDescent="0.15">
      <c r="A128" s="958" t="s">
        <v>494</v>
      </c>
      <c r="B128" s="959"/>
      <c r="C128" s="959"/>
      <c r="D128" s="959"/>
      <c r="E128" s="959"/>
      <c r="F128" s="959"/>
      <c r="G128" s="959"/>
      <c r="H128" s="959"/>
      <c r="I128" s="959"/>
      <c r="J128" s="959"/>
      <c r="K128" s="959"/>
      <c r="L128" s="959"/>
      <c r="M128" s="959"/>
      <c r="N128" s="959"/>
      <c r="O128" s="959"/>
      <c r="P128" s="959"/>
      <c r="Q128" s="959"/>
      <c r="R128" s="959"/>
      <c r="S128" s="959"/>
      <c r="T128" s="959"/>
      <c r="U128" s="959"/>
      <c r="V128" s="959"/>
      <c r="W128" s="960" t="s">
        <v>8</v>
      </c>
      <c r="X128" s="960"/>
      <c r="Y128" s="960"/>
      <c r="Z128" s="961"/>
      <c r="AA128" s="826">
        <v>357051</v>
      </c>
      <c r="AB128" s="827"/>
      <c r="AC128" s="827"/>
      <c r="AD128" s="827"/>
      <c r="AE128" s="828"/>
      <c r="AF128" s="829">
        <v>374724</v>
      </c>
      <c r="AG128" s="827"/>
      <c r="AH128" s="827"/>
      <c r="AI128" s="827"/>
      <c r="AJ128" s="828"/>
      <c r="AK128" s="829">
        <v>389705</v>
      </c>
      <c r="AL128" s="827"/>
      <c r="AM128" s="827"/>
      <c r="AN128" s="827"/>
      <c r="AO128" s="828"/>
      <c r="AP128" s="962"/>
      <c r="AQ128" s="963"/>
      <c r="AR128" s="963"/>
      <c r="AS128" s="963"/>
      <c r="AT128" s="964"/>
      <c r="AU128" s="77"/>
      <c r="AV128" s="77"/>
      <c r="AW128" s="77"/>
      <c r="AX128" s="823" t="s">
        <v>307</v>
      </c>
      <c r="AY128" s="824"/>
      <c r="AZ128" s="824"/>
      <c r="BA128" s="824"/>
      <c r="BB128" s="824"/>
      <c r="BC128" s="824"/>
      <c r="BD128" s="824"/>
      <c r="BE128" s="825"/>
      <c r="BF128" s="965" t="s">
        <v>201</v>
      </c>
      <c r="BG128" s="966"/>
      <c r="BH128" s="966"/>
      <c r="BI128" s="966"/>
      <c r="BJ128" s="966"/>
      <c r="BK128" s="966"/>
      <c r="BL128" s="967"/>
      <c r="BM128" s="965">
        <v>13.07</v>
      </c>
      <c r="BN128" s="966"/>
      <c r="BO128" s="966"/>
      <c r="BP128" s="966"/>
      <c r="BQ128" s="966"/>
      <c r="BR128" s="966"/>
      <c r="BS128" s="967"/>
      <c r="BT128" s="965">
        <v>20</v>
      </c>
      <c r="BU128" s="966"/>
      <c r="BV128" s="966"/>
      <c r="BW128" s="966"/>
      <c r="BX128" s="966"/>
      <c r="BY128" s="966"/>
      <c r="BZ128" s="968"/>
      <c r="CA128" s="89"/>
      <c r="CB128" s="89"/>
      <c r="CC128" s="89"/>
      <c r="CD128" s="89"/>
      <c r="CE128" s="89"/>
      <c r="CF128" s="89"/>
      <c r="CG128" s="74"/>
      <c r="CH128" s="74"/>
      <c r="CI128" s="74"/>
      <c r="CJ128" s="90"/>
      <c r="CK128" s="1006"/>
      <c r="CL128" s="1007"/>
      <c r="CM128" s="1007"/>
      <c r="CN128" s="1007"/>
      <c r="CO128" s="1008"/>
      <c r="CP128" s="918" t="s">
        <v>396</v>
      </c>
      <c r="CQ128" s="919"/>
      <c r="CR128" s="919"/>
      <c r="CS128" s="919"/>
      <c r="CT128" s="919"/>
      <c r="CU128" s="919"/>
      <c r="CV128" s="919"/>
      <c r="CW128" s="919"/>
      <c r="CX128" s="919"/>
      <c r="CY128" s="919"/>
      <c r="CZ128" s="919"/>
      <c r="DA128" s="919"/>
      <c r="DB128" s="919"/>
      <c r="DC128" s="919"/>
      <c r="DD128" s="919"/>
      <c r="DE128" s="919"/>
      <c r="DF128" s="920"/>
      <c r="DG128" s="921">
        <v>5054</v>
      </c>
      <c r="DH128" s="922"/>
      <c r="DI128" s="922"/>
      <c r="DJ128" s="922"/>
      <c r="DK128" s="922"/>
      <c r="DL128" s="922">
        <v>4509</v>
      </c>
      <c r="DM128" s="922"/>
      <c r="DN128" s="922"/>
      <c r="DO128" s="922"/>
      <c r="DP128" s="922"/>
      <c r="DQ128" s="922">
        <v>2151</v>
      </c>
      <c r="DR128" s="922"/>
      <c r="DS128" s="922"/>
      <c r="DT128" s="922"/>
      <c r="DU128" s="922"/>
      <c r="DV128" s="923">
        <v>0</v>
      </c>
      <c r="DW128" s="923"/>
      <c r="DX128" s="923"/>
      <c r="DY128" s="923"/>
      <c r="DZ128" s="924"/>
    </row>
    <row r="129" spans="1:131" s="54" customFormat="1" ht="26.25" customHeight="1" x14ac:dyDescent="0.15">
      <c r="A129" s="843" t="s">
        <v>172</v>
      </c>
      <c r="B129" s="844"/>
      <c r="C129" s="844"/>
      <c r="D129" s="844"/>
      <c r="E129" s="844"/>
      <c r="F129" s="844"/>
      <c r="G129" s="844"/>
      <c r="H129" s="844"/>
      <c r="I129" s="844"/>
      <c r="J129" s="844"/>
      <c r="K129" s="844"/>
      <c r="L129" s="844"/>
      <c r="M129" s="844"/>
      <c r="N129" s="844"/>
      <c r="O129" s="844"/>
      <c r="P129" s="844"/>
      <c r="Q129" s="844"/>
      <c r="R129" s="844"/>
      <c r="S129" s="844"/>
      <c r="T129" s="844"/>
      <c r="U129" s="844"/>
      <c r="V129" s="844"/>
      <c r="W129" s="925" t="s">
        <v>235</v>
      </c>
      <c r="X129" s="926"/>
      <c r="Y129" s="926"/>
      <c r="Z129" s="927"/>
      <c r="AA129" s="846">
        <v>11665065</v>
      </c>
      <c r="AB129" s="847"/>
      <c r="AC129" s="847"/>
      <c r="AD129" s="847"/>
      <c r="AE129" s="848"/>
      <c r="AF129" s="849">
        <v>11662229</v>
      </c>
      <c r="AG129" s="847"/>
      <c r="AH129" s="847"/>
      <c r="AI129" s="847"/>
      <c r="AJ129" s="848"/>
      <c r="AK129" s="849">
        <v>11914855</v>
      </c>
      <c r="AL129" s="847"/>
      <c r="AM129" s="847"/>
      <c r="AN129" s="847"/>
      <c r="AO129" s="848"/>
      <c r="AP129" s="928"/>
      <c r="AQ129" s="929"/>
      <c r="AR129" s="929"/>
      <c r="AS129" s="929"/>
      <c r="AT129" s="930"/>
      <c r="AU129" s="79"/>
      <c r="AV129" s="79"/>
      <c r="AW129" s="79"/>
      <c r="AX129" s="931" t="s">
        <v>117</v>
      </c>
      <c r="AY129" s="854"/>
      <c r="AZ129" s="854"/>
      <c r="BA129" s="854"/>
      <c r="BB129" s="854"/>
      <c r="BC129" s="854"/>
      <c r="BD129" s="854"/>
      <c r="BE129" s="855"/>
      <c r="BF129" s="932" t="s">
        <v>201</v>
      </c>
      <c r="BG129" s="933"/>
      <c r="BH129" s="933"/>
      <c r="BI129" s="933"/>
      <c r="BJ129" s="933"/>
      <c r="BK129" s="933"/>
      <c r="BL129" s="934"/>
      <c r="BM129" s="932">
        <v>18.07</v>
      </c>
      <c r="BN129" s="933"/>
      <c r="BO129" s="933"/>
      <c r="BP129" s="933"/>
      <c r="BQ129" s="933"/>
      <c r="BR129" s="933"/>
      <c r="BS129" s="934"/>
      <c r="BT129" s="932">
        <v>30</v>
      </c>
      <c r="BU129" s="935"/>
      <c r="BV129" s="935"/>
      <c r="BW129" s="935"/>
      <c r="BX129" s="935"/>
      <c r="BY129" s="935"/>
      <c r="BZ129" s="936"/>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43" t="s">
        <v>495</v>
      </c>
      <c r="B130" s="844"/>
      <c r="C130" s="844"/>
      <c r="D130" s="844"/>
      <c r="E130" s="844"/>
      <c r="F130" s="844"/>
      <c r="G130" s="844"/>
      <c r="H130" s="844"/>
      <c r="I130" s="844"/>
      <c r="J130" s="844"/>
      <c r="K130" s="844"/>
      <c r="L130" s="844"/>
      <c r="M130" s="844"/>
      <c r="N130" s="844"/>
      <c r="O130" s="844"/>
      <c r="P130" s="844"/>
      <c r="Q130" s="844"/>
      <c r="R130" s="844"/>
      <c r="S130" s="844"/>
      <c r="T130" s="844"/>
      <c r="U130" s="844"/>
      <c r="V130" s="844"/>
      <c r="W130" s="925" t="s">
        <v>496</v>
      </c>
      <c r="X130" s="926"/>
      <c r="Y130" s="926"/>
      <c r="Z130" s="927"/>
      <c r="AA130" s="846">
        <v>1616071</v>
      </c>
      <c r="AB130" s="847"/>
      <c r="AC130" s="847"/>
      <c r="AD130" s="847"/>
      <c r="AE130" s="848"/>
      <c r="AF130" s="849">
        <v>1675697</v>
      </c>
      <c r="AG130" s="847"/>
      <c r="AH130" s="847"/>
      <c r="AI130" s="847"/>
      <c r="AJ130" s="848"/>
      <c r="AK130" s="849">
        <v>1737017</v>
      </c>
      <c r="AL130" s="847"/>
      <c r="AM130" s="847"/>
      <c r="AN130" s="847"/>
      <c r="AO130" s="848"/>
      <c r="AP130" s="928"/>
      <c r="AQ130" s="929"/>
      <c r="AR130" s="929"/>
      <c r="AS130" s="929"/>
      <c r="AT130" s="930"/>
      <c r="AU130" s="79"/>
      <c r="AV130" s="79"/>
      <c r="AW130" s="79"/>
      <c r="AX130" s="931" t="s">
        <v>422</v>
      </c>
      <c r="AY130" s="854"/>
      <c r="AZ130" s="854"/>
      <c r="BA130" s="854"/>
      <c r="BB130" s="854"/>
      <c r="BC130" s="854"/>
      <c r="BD130" s="854"/>
      <c r="BE130" s="855"/>
      <c r="BF130" s="938">
        <v>7.3</v>
      </c>
      <c r="BG130" s="939"/>
      <c r="BH130" s="939"/>
      <c r="BI130" s="939"/>
      <c r="BJ130" s="939"/>
      <c r="BK130" s="939"/>
      <c r="BL130" s="940"/>
      <c r="BM130" s="938">
        <v>25</v>
      </c>
      <c r="BN130" s="939"/>
      <c r="BO130" s="939"/>
      <c r="BP130" s="939"/>
      <c r="BQ130" s="939"/>
      <c r="BR130" s="939"/>
      <c r="BS130" s="940"/>
      <c r="BT130" s="938">
        <v>35</v>
      </c>
      <c r="BU130" s="941"/>
      <c r="BV130" s="941"/>
      <c r="BW130" s="941"/>
      <c r="BX130" s="941"/>
      <c r="BY130" s="941"/>
      <c r="BZ130" s="942"/>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43"/>
      <c r="B131" s="944"/>
      <c r="C131" s="944"/>
      <c r="D131" s="944"/>
      <c r="E131" s="944"/>
      <c r="F131" s="944"/>
      <c r="G131" s="944"/>
      <c r="H131" s="944"/>
      <c r="I131" s="944"/>
      <c r="J131" s="944"/>
      <c r="K131" s="944"/>
      <c r="L131" s="944"/>
      <c r="M131" s="944"/>
      <c r="N131" s="944"/>
      <c r="O131" s="944"/>
      <c r="P131" s="944"/>
      <c r="Q131" s="944"/>
      <c r="R131" s="944"/>
      <c r="S131" s="944"/>
      <c r="T131" s="944"/>
      <c r="U131" s="944"/>
      <c r="V131" s="944"/>
      <c r="W131" s="945" t="s">
        <v>174</v>
      </c>
      <c r="X131" s="946"/>
      <c r="Y131" s="946"/>
      <c r="Z131" s="947"/>
      <c r="AA131" s="889">
        <v>10048994</v>
      </c>
      <c r="AB131" s="890"/>
      <c r="AC131" s="890"/>
      <c r="AD131" s="890"/>
      <c r="AE131" s="891"/>
      <c r="AF131" s="892">
        <v>9986532</v>
      </c>
      <c r="AG131" s="890"/>
      <c r="AH131" s="890"/>
      <c r="AI131" s="890"/>
      <c r="AJ131" s="891"/>
      <c r="AK131" s="892">
        <v>10177838</v>
      </c>
      <c r="AL131" s="890"/>
      <c r="AM131" s="890"/>
      <c r="AN131" s="890"/>
      <c r="AO131" s="891"/>
      <c r="AP131" s="948"/>
      <c r="AQ131" s="949"/>
      <c r="AR131" s="949"/>
      <c r="AS131" s="949"/>
      <c r="AT131" s="950"/>
      <c r="AU131" s="79"/>
      <c r="AV131" s="79"/>
      <c r="AW131" s="79"/>
      <c r="AX131" s="951" t="s">
        <v>467</v>
      </c>
      <c r="AY131" s="919"/>
      <c r="AZ131" s="919"/>
      <c r="BA131" s="919"/>
      <c r="BB131" s="919"/>
      <c r="BC131" s="919"/>
      <c r="BD131" s="919"/>
      <c r="BE131" s="920"/>
      <c r="BF131" s="952">
        <v>48.9</v>
      </c>
      <c r="BG131" s="953"/>
      <c r="BH131" s="953"/>
      <c r="BI131" s="953"/>
      <c r="BJ131" s="953"/>
      <c r="BK131" s="953"/>
      <c r="BL131" s="954"/>
      <c r="BM131" s="952">
        <v>350</v>
      </c>
      <c r="BN131" s="953"/>
      <c r="BO131" s="953"/>
      <c r="BP131" s="953"/>
      <c r="BQ131" s="953"/>
      <c r="BR131" s="953"/>
      <c r="BS131" s="954"/>
      <c r="BT131" s="955"/>
      <c r="BU131" s="956"/>
      <c r="BV131" s="956"/>
      <c r="BW131" s="956"/>
      <c r="BX131" s="956"/>
      <c r="BY131" s="956"/>
      <c r="BZ131" s="957"/>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09" t="s">
        <v>29</v>
      </c>
      <c r="B132" s="1010"/>
      <c r="C132" s="1010"/>
      <c r="D132" s="1010"/>
      <c r="E132" s="1010"/>
      <c r="F132" s="1010"/>
      <c r="G132" s="1010"/>
      <c r="H132" s="1010"/>
      <c r="I132" s="1010"/>
      <c r="J132" s="1010"/>
      <c r="K132" s="1010"/>
      <c r="L132" s="1010"/>
      <c r="M132" s="1010"/>
      <c r="N132" s="1010"/>
      <c r="O132" s="1010"/>
      <c r="P132" s="1010"/>
      <c r="Q132" s="1010"/>
      <c r="R132" s="1010"/>
      <c r="S132" s="1010"/>
      <c r="T132" s="1010"/>
      <c r="U132" s="1010"/>
      <c r="V132" s="1028" t="s">
        <v>497</v>
      </c>
      <c r="W132" s="1028"/>
      <c r="X132" s="1028"/>
      <c r="Y132" s="1028"/>
      <c r="Z132" s="1029"/>
      <c r="AA132" s="1030">
        <v>7.6861325620000001</v>
      </c>
      <c r="AB132" s="1031"/>
      <c r="AC132" s="1031"/>
      <c r="AD132" s="1031"/>
      <c r="AE132" s="1032"/>
      <c r="AF132" s="1033">
        <v>7.0399113529999999</v>
      </c>
      <c r="AG132" s="1031"/>
      <c r="AH132" s="1031"/>
      <c r="AI132" s="1031"/>
      <c r="AJ132" s="1032"/>
      <c r="AK132" s="1033">
        <v>7.4070740759999998</v>
      </c>
      <c r="AL132" s="1031"/>
      <c r="AM132" s="1031"/>
      <c r="AN132" s="1031"/>
      <c r="AO132" s="1032"/>
      <c r="AP132" s="883"/>
      <c r="AQ132" s="884"/>
      <c r="AR132" s="884"/>
      <c r="AS132" s="884"/>
      <c r="AT132" s="1034"/>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1"/>
      <c r="B133" s="1012"/>
      <c r="C133" s="1012"/>
      <c r="D133" s="1012"/>
      <c r="E133" s="1012"/>
      <c r="F133" s="1012"/>
      <c r="G133" s="1012"/>
      <c r="H133" s="1012"/>
      <c r="I133" s="1012"/>
      <c r="J133" s="1012"/>
      <c r="K133" s="1012"/>
      <c r="L133" s="1012"/>
      <c r="M133" s="1012"/>
      <c r="N133" s="1012"/>
      <c r="O133" s="1012"/>
      <c r="P133" s="1012"/>
      <c r="Q133" s="1012"/>
      <c r="R133" s="1012"/>
      <c r="S133" s="1012"/>
      <c r="T133" s="1012"/>
      <c r="U133" s="1012"/>
      <c r="V133" s="1035" t="s">
        <v>83</v>
      </c>
      <c r="W133" s="1035"/>
      <c r="X133" s="1035"/>
      <c r="Y133" s="1035"/>
      <c r="Z133" s="1036"/>
      <c r="AA133" s="1037">
        <v>7.6</v>
      </c>
      <c r="AB133" s="1038"/>
      <c r="AC133" s="1038"/>
      <c r="AD133" s="1038"/>
      <c r="AE133" s="1039"/>
      <c r="AF133" s="1037">
        <v>7.5</v>
      </c>
      <c r="AG133" s="1038"/>
      <c r="AH133" s="1038"/>
      <c r="AI133" s="1038"/>
      <c r="AJ133" s="1039"/>
      <c r="AK133" s="1037">
        <v>7.3</v>
      </c>
      <c r="AL133" s="1038"/>
      <c r="AM133" s="1038"/>
      <c r="AN133" s="1038"/>
      <c r="AO133" s="1039"/>
      <c r="AP133" s="915"/>
      <c r="AQ133" s="916"/>
      <c r="AR133" s="916"/>
      <c r="AS133" s="916"/>
      <c r="AT133" s="1040"/>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sVCN8gT/T3KtQeQ5b5os0q5u2h9i8y7OS9IcLxbLxcp7wGmSP3SbB/o/yoBjLTX1B8PEqIhSa48+d14pZCScpg==" saltValue="dM6+bQwXhuu6ztB0u58T7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98</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NRZ4MJz+xcMjm10lO4wSnZ9JXwejJCHauDPNM4UaRQcsLTh8asri9ZGMiXEv/VlMAxapaHfoxUFusS95qDSIQ==" saltValue="rCppfRqsN214VLZbAG7EmQ==" spinCount="100000" sheet="1" objects="1" scenarios="1"/>
  <phoneticPr fontId="5"/>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qlnSGMIOfBfnbxwxvOT0loqgCOTnfJJe6lHCp2hRTZPJdG38XtFSYF01B5VY0HOC8uucCqu+UGmhrZU/pTKZg==" saltValue="+47netTbdFGF9NYGKF7BCw==" spinCount="100000" sheet="1" objects="1" scenarios="1"/>
  <phoneticPr fontId="5"/>
  <printOptions horizontalCentered="1" verticalCentered="1"/>
  <pageMargins left="0" right="0" top="0" bottom="0" header="0" footer="0"/>
  <pageSetup paperSize="9" orientation="portrait"/>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499</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223</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6" t="s">
        <v>84</v>
      </c>
      <c r="AP7" s="144"/>
      <c r="AQ7" s="155" t="s">
        <v>500</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7"/>
      <c r="AP8" s="145" t="s">
        <v>502</v>
      </c>
      <c r="AQ8" s="156" t="s">
        <v>503</v>
      </c>
      <c r="AR8" s="170" t="s">
        <v>149</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1" t="s">
        <v>455</v>
      </c>
      <c r="AL9" s="1042"/>
      <c r="AM9" s="1042"/>
      <c r="AN9" s="1043"/>
      <c r="AO9" s="134">
        <v>2945078</v>
      </c>
      <c r="AP9" s="134">
        <v>57042</v>
      </c>
      <c r="AQ9" s="157">
        <v>69548</v>
      </c>
      <c r="AR9" s="171">
        <v>-18</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1" t="s">
        <v>498</v>
      </c>
      <c r="AL10" s="1042"/>
      <c r="AM10" s="1042"/>
      <c r="AN10" s="1043"/>
      <c r="AO10" s="135" t="s">
        <v>201</v>
      </c>
      <c r="AP10" s="135" t="s">
        <v>201</v>
      </c>
      <c r="AQ10" s="158">
        <v>8149</v>
      </c>
      <c r="AR10" s="172" t="s">
        <v>201</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1" t="s">
        <v>207</v>
      </c>
      <c r="AL11" s="1042"/>
      <c r="AM11" s="1042"/>
      <c r="AN11" s="1043"/>
      <c r="AO11" s="135">
        <v>1073853</v>
      </c>
      <c r="AP11" s="135">
        <v>20799</v>
      </c>
      <c r="AQ11" s="158">
        <v>8204</v>
      </c>
      <c r="AR11" s="172">
        <v>153.5</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1" t="s">
        <v>393</v>
      </c>
      <c r="AL12" s="1042"/>
      <c r="AM12" s="1042"/>
      <c r="AN12" s="1043"/>
      <c r="AO12" s="135">
        <v>41997</v>
      </c>
      <c r="AP12" s="135">
        <v>813</v>
      </c>
      <c r="AQ12" s="158">
        <v>1139</v>
      </c>
      <c r="AR12" s="172">
        <v>-28.6</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1" t="s">
        <v>234</v>
      </c>
      <c r="AL13" s="1042"/>
      <c r="AM13" s="1042"/>
      <c r="AN13" s="1043"/>
      <c r="AO13" s="135">
        <v>22252</v>
      </c>
      <c r="AP13" s="135">
        <v>431</v>
      </c>
      <c r="AQ13" s="158">
        <v>20</v>
      </c>
      <c r="AR13" s="172">
        <v>2055</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1" t="s">
        <v>291</v>
      </c>
      <c r="AL14" s="1042"/>
      <c r="AM14" s="1042"/>
      <c r="AN14" s="1043"/>
      <c r="AO14" s="135">
        <v>160551</v>
      </c>
      <c r="AP14" s="135">
        <v>3110</v>
      </c>
      <c r="AQ14" s="158">
        <v>3114</v>
      </c>
      <c r="AR14" s="172">
        <v>-0.1</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1" t="s">
        <v>505</v>
      </c>
      <c r="AL15" s="1042"/>
      <c r="AM15" s="1042"/>
      <c r="AN15" s="1043"/>
      <c r="AO15" s="135">
        <v>49298</v>
      </c>
      <c r="AP15" s="135">
        <v>955</v>
      </c>
      <c r="AQ15" s="158">
        <v>1605</v>
      </c>
      <c r="AR15" s="172">
        <v>-40.5</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4" t="s">
        <v>309</v>
      </c>
      <c r="AL16" s="1045"/>
      <c r="AM16" s="1045"/>
      <c r="AN16" s="1046"/>
      <c r="AO16" s="135">
        <v>-185050</v>
      </c>
      <c r="AP16" s="135">
        <v>-3584</v>
      </c>
      <c r="AQ16" s="158">
        <v>-6253</v>
      </c>
      <c r="AR16" s="172">
        <v>-42.7</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4" t="s">
        <v>273</v>
      </c>
      <c r="AL17" s="1045"/>
      <c r="AM17" s="1045"/>
      <c r="AN17" s="1046"/>
      <c r="AO17" s="135">
        <v>4107979</v>
      </c>
      <c r="AP17" s="135">
        <v>79566</v>
      </c>
      <c r="AQ17" s="158">
        <v>85527</v>
      </c>
      <c r="AR17" s="172">
        <v>-7</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169</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506</v>
      </c>
      <c r="AP20" s="146" t="s">
        <v>331</v>
      </c>
      <c r="AQ20" s="159" t="s">
        <v>42</v>
      </c>
      <c r="AR20" s="173"/>
    </row>
    <row r="21" spans="1:46" s="98" customFormat="1" x14ac:dyDescent="0.15">
      <c r="A21" s="100"/>
      <c r="AK21" s="1047" t="s">
        <v>507</v>
      </c>
      <c r="AL21" s="1048"/>
      <c r="AM21" s="1048"/>
      <c r="AN21" s="1049"/>
      <c r="AO21" s="137">
        <v>6.57</v>
      </c>
      <c r="AP21" s="147">
        <v>8.08</v>
      </c>
      <c r="AQ21" s="160">
        <v>-1.51</v>
      </c>
      <c r="AS21" s="179"/>
      <c r="AT21" s="100"/>
    </row>
    <row r="22" spans="1:46" s="98" customFormat="1" x14ac:dyDescent="0.15">
      <c r="A22" s="100"/>
      <c r="AK22" s="1047" t="s">
        <v>508</v>
      </c>
      <c r="AL22" s="1048"/>
      <c r="AM22" s="1048"/>
      <c r="AN22" s="1049"/>
      <c r="AO22" s="138">
        <v>97.8</v>
      </c>
      <c r="AP22" s="148">
        <v>97.7</v>
      </c>
      <c r="AQ22" s="161">
        <v>0.1</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509</v>
      </c>
      <c r="AP26" s="149"/>
      <c r="AQ26" s="149"/>
      <c r="AR26" s="149"/>
      <c r="AS26" s="102"/>
      <c r="AT26" s="102"/>
    </row>
    <row r="27" spans="1:46" x14ac:dyDescent="0.15">
      <c r="A27" s="103"/>
      <c r="AO27" s="108"/>
      <c r="AP27" s="108"/>
      <c r="AQ27" s="108"/>
      <c r="AR27" s="108"/>
      <c r="AS27" s="108"/>
      <c r="AT27" s="108"/>
    </row>
    <row r="28" spans="1:46" ht="17.25" x14ac:dyDescent="0.15">
      <c r="A28" s="99" t="s">
        <v>262</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6" t="s">
        <v>84</v>
      </c>
      <c r="AP30" s="144"/>
      <c r="AQ30" s="155" t="s">
        <v>500</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7"/>
      <c r="AP31" s="145" t="s">
        <v>502</v>
      </c>
      <c r="AQ31" s="156" t="s">
        <v>503</v>
      </c>
      <c r="AR31" s="170" t="s">
        <v>149</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60" t="s">
        <v>510</v>
      </c>
      <c r="AL32" s="1061"/>
      <c r="AM32" s="1061"/>
      <c r="AN32" s="1062"/>
      <c r="AO32" s="135">
        <v>1813259</v>
      </c>
      <c r="AP32" s="135">
        <v>35120</v>
      </c>
      <c r="AQ32" s="162">
        <v>49196</v>
      </c>
      <c r="AR32" s="172">
        <v>-28.6</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60" t="s">
        <v>511</v>
      </c>
      <c r="AL33" s="1061"/>
      <c r="AM33" s="1061"/>
      <c r="AN33" s="1062"/>
      <c r="AO33" s="135" t="s">
        <v>201</v>
      </c>
      <c r="AP33" s="135" t="s">
        <v>201</v>
      </c>
      <c r="AQ33" s="162" t="s">
        <v>201</v>
      </c>
      <c r="AR33" s="172" t="s">
        <v>201</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60" t="s">
        <v>56</v>
      </c>
      <c r="AL34" s="1061"/>
      <c r="AM34" s="1061"/>
      <c r="AN34" s="1062"/>
      <c r="AO34" s="135">
        <v>3333</v>
      </c>
      <c r="AP34" s="135">
        <v>65</v>
      </c>
      <c r="AQ34" s="162">
        <v>53</v>
      </c>
      <c r="AR34" s="172">
        <v>22.6</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60" t="s">
        <v>512</v>
      </c>
      <c r="AL35" s="1061"/>
      <c r="AM35" s="1061"/>
      <c r="AN35" s="1062"/>
      <c r="AO35" s="135">
        <v>529477</v>
      </c>
      <c r="AP35" s="135">
        <v>10255</v>
      </c>
      <c r="AQ35" s="162">
        <v>20035</v>
      </c>
      <c r="AR35" s="172">
        <v>-48.8</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60" t="s">
        <v>38</v>
      </c>
      <c r="AL36" s="1061"/>
      <c r="AM36" s="1061"/>
      <c r="AN36" s="1062"/>
      <c r="AO36" s="135">
        <v>502352</v>
      </c>
      <c r="AP36" s="135">
        <v>9730</v>
      </c>
      <c r="AQ36" s="162">
        <v>2549</v>
      </c>
      <c r="AR36" s="172">
        <v>281.7</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60" t="s">
        <v>344</v>
      </c>
      <c r="AL37" s="1061"/>
      <c r="AM37" s="1061"/>
      <c r="AN37" s="1062"/>
      <c r="AO37" s="135">
        <v>32181</v>
      </c>
      <c r="AP37" s="135">
        <v>623</v>
      </c>
      <c r="AQ37" s="162">
        <v>540</v>
      </c>
      <c r="AR37" s="172">
        <v>15.4</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63" t="s">
        <v>513</v>
      </c>
      <c r="AL38" s="1064"/>
      <c r="AM38" s="1064"/>
      <c r="AN38" s="1065"/>
      <c r="AO38" s="139" t="s">
        <v>201</v>
      </c>
      <c r="AP38" s="139" t="s">
        <v>201</v>
      </c>
      <c r="AQ38" s="163">
        <v>3</v>
      </c>
      <c r="AR38" s="161" t="s">
        <v>201</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63" t="s">
        <v>81</v>
      </c>
      <c r="AL39" s="1064"/>
      <c r="AM39" s="1064"/>
      <c r="AN39" s="1065"/>
      <c r="AO39" s="135">
        <v>-389705</v>
      </c>
      <c r="AP39" s="135">
        <v>-7548</v>
      </c>
      <c r="AQ39" s="162">
        <v>-4452</v>
      </c>
      <c r="AR39" s="172">
        <v>69.5</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60" t="s">
        <v>514</v>
      </c>
      <c r="AL40" s="1061"/>
      <c r="AM40" s="1061"/>
      <c r="AN40" s="1062"/>
      <c r="AO40" s="135">
        <v>-1737017</v>
      </c>
      <c r="AP40" s="135">
        <v>-33644</v>
      </c>
      <c r="AQ40" s="162">
        <v>-46845</v>
      </c>
      <c r="AR40" s="172">
        <v>-28.2</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50" t="s">
        <v>381</v>
      </c>
      <c r="AL41" s="1051"/>
      <c r="AM41" s="1051"/>
      <c r="AN41" s="1052"/>
      <c r="AO41" s="135">
        <v>753880</v>
      </c>
      <c r="AP41" s="135">
        <v>14602</v>
      </c>
      <c r="AQ41" s="162">
        <v>21079</v>
      </c>
      <c r="AR41" s="172">
        <v>-30.7</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358</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515</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516</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8" t="s">
        <v>84</v>
      </c>
      <c r="AN49" s="1053" t="s">
        <v>433</v>
      </c>
      <c r="AO49" s="1054"/>
      <c r="AP49" s="1054"/>
      <c r="AQ49" s="1054"/>
      <c r="AR49" s="1055"/>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9"/>
      <c r="AN50" s="131" t="s">
        <v>489</v>
      </c>
      <c r="AO50" s="141" t="s">
        <v>490</v>
      </c>
      <c r="AP50" s="152" t="s">
        <v>517</v>
      </c>
      <c r="AQ50" s="165" t="s">
        <v>378</v>
      </c>
      <c r="AR50" s="175" t="s">
        <v>518</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385</v>
      </c>
      <c r="AL51" s="120"/>
      <c r="AM51" s="125">
        <v>6710211</v>
      </c>
      <c r="AN51" s="132">
        <v>136876</v>
      </c>
      <c r="AO51" s="142">
        <v>65</v>
      </c>
      <c r="AP51" s="153">
        <v>106614</v>
      </c>
      <c r="AQ51" s="166">
        <v>17.2</v>
      </c>
      <c r="AR51" s="176">
        <v>47.8</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275</v>
      </c>
      <c r="AM52" s="126">
        <v>2211229</v>
      </c>
      <c r="AN52" s="133">
        <v>45105</v>
      </c>
      <c r="AO52" s="143">
        <v>298.2</v>
      </c>
      <c r="AP52" s="154">
        <v>45545</v>
      </c>
      <c r="AQ52" s="167">
        <v>20.7</v>
      </c>
      <c r="AR52" s="177">
        <v>277.5</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231</v>
      </c>
      <c r="AL53" s="120"/>
      <c r="AM53" s="125">
        <v>4859496</v>
      </c>
      <c r="AN53" s="132">
        <v>96566</v>
      </c>
      <c r="AO53" s="142">
        <v>-29.5</v>
      </c>
      <c r="AP53" s="153">
        <v>81768</v>
      </c>
      <c r="AQ53" s="166">
        <v>-23.3</v>
      </c>
      <c r="AR53" s="176">
        <v>-6.2</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275</v>
      </c>
      <c r="AM54" s="126">
        <v>707494</v>
      </c>
      <c r="AN54" s="133">
        <v>14059</v>
      </c>
      <c r="AO54" s="143">
        <v>-68.8</v>
      </c>
      <c r="AP54" s="154">
        <v>37917</v>
      </c>
      <c r="AQ54" s="167">
        <v>-16.7</v>
      </c>
      <c r="AR54" s="177">
        <v>-52.1</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129</v>
      </c>
      <c r="AL55" s="120"/>
      <c r="AM55" s="125">
        <v>4622691</v>
      </c>
      <c r="AN55" s="132">
        <v>90693</v>
      </c>
      <c r="AO55" s="142">
        <v>-6.1</v>
      </c>
      <c r="AP55" s="153">
        <v>65876</v>
      </c>
      <c r="AQ55" s="166">
        <v>-19.399999999999999</v>
      </c>
      <c r="AR55" s="176">
        <v>13.3</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275</v>
      </c>
      <c r="AM56" s="126">
        <v>838448</v>
      </c>
      <c r="AN56" s="133">
        <v>16450</v>
      </c>
      <c r="AO56" s="143">
        <v>17</v>
      </c>
      <c r="AP56" s="154">
        <v>36484</v>
      </c>
      <c r="AQ56" s="167">
        <v>-3.8</v>
      </c>
      <c r="AR56" s="177">
        <v>20.8</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229</v>
      </c>
      <c r="AL57" s="120"/>
      <c r="AM57" s="125">
        <v>4019949</v>
      </c>
      <c r="AN57" s="132">
        <v>77921</v>
      </c>
      <c r="AO57" s="142">
        <v>-14.1</v>
      </c>
      <c r="AP57" s="153">
        <v>68468</v>
      </c>
      <c r="AQ57" s="166">
        <v>3.9</v>
      </c>
      <c r="AR57" s="176">
        <v>-18</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275</v>
      </c>
      <c r="AM58" s="126">
        <v>808823</v>
      </c>
      <c r="AN58" s="133">
        <v>15678</v>
      </c>
      <c r="AO58" s="143">
        <v>-4.7</v>
      </c>
      <c r="AP58" s="154">
        <v>34140</v>
      </c>
      <c r="AQ58" s="167">
        <v>-6.4</v>
      </c>
      <c r="AR58" s="177">
        <v>1.7</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501</v>
      </c>
      <c r="AL59" s="120"/>
      <c r="AM59" s="125">
        <v>979361</v>
      </c>
      <c r="AN59" s="132">
        <v>18969</v>
      </c>
      <c r="AO59" s="142">
        <v>-75.7</v>
      </c>
      <c r="AP59" s="153">
        <v>69729</v>
      </c>
      <c r="AQ59" s="166">
        <v>1.8</v>
      </c>
      <c r="AR59" s="176">
        <v>-77.5</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275</v>
      </c>
      <c r="AM60" s="126">
        <v>691629</v>
      </c>
      <c r="AN60" s="133">
        <v>13396</v>
      </c>
      <c r="AO60" s="143">
        <v>-14.6</v>
      </c>
      <c r="AP60" s="154">
        <v>38908</v>
      </c>
      <c r="AQ60" s="167">
        <v>14</v>
      </c>
      <c r="AR60" s="177">
        <v>-28.6</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519</v>
      </c>
      <c r="AL61" s="123"/>
      <c r="AM61" s="125">
        <v>4238342</v>
      </c>
      <c r="AN61" s="132">
        <v>84205</v>
      </c>
      <c r="AO61" s="142">
        <v>-12.1</v>
      </c>
      <c r="AP61" s="153">
        <v>78491</v>
      </c>
      <c r="AQ61" s="168">
        <v>-4</v>
      </c>
      <c r="AR61" s="176">
        <v>-8.1</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275</v>
      </c>
      <c r="AM62" s="126">
        <v>1051525</v>
      </c>
      <c r="AN62" s="133">
        <v>20938</v>
      </c>
      <c r="AO62" s="143">
        <v>45.4</v>
      </c>
      <c r="AP62" s="154">
        <v>38599</v>
      </c>
      <c r="AQ62" s="167">
        <v>1.6</v>
      </c>
      <c r="AR62" s="177">
        <v>43.8</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VyuIZG+gZbOC2S8b/kWaJCBx+Z4eZKmJFb6SiKvp8zb0o+1TkJIJpaRjXnFysA8/wFSdOQH+F2kJE7t39pz7Cw==" saltValue="DmcPCjbEDdqjmNrron00x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hSzh2QpWrDVGW/+ArTQVFKsf/QqQE6cebVBY0hx2Sms3fCGwpAD+ZDXo7eQkMRMbNqoEKBFqkE+ElQbFli0+g==" saltValue="CSww576rfVGeaRHKMxG2KA==" spinCount="100000" sheet="1" objects="1" scenarios="1"/>
  <phoneticPr fontId="5"/>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6uPGtT1kMdd6mgkYrFEqrBsWIW1OzWWti8g+hmz9AuRM1KRlhXEUg5DynghU9xAfeGDbpOoc6yatDWNQsMpg==" saltValue="6UWOoiF157Uo1HFpTYjARQ==" spinCount="100000" sheet="1" objects="1" scenarios="1"/>
  <phoneticPr fontId="5"/>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9</v>
      </c>
      <c r="C46" s="188"/>
      <c r="D46" s="188"/>
      <c r="E46" s="189" t="s">
        <v>14</v>
      </c>
      <c r="F46" s="190" t="s">
        <v>521</v>
      </c>
      <c r="G46" s="194" t="s">
        <v>374</v>
      </c>
      <c r="H46" s="194" t="s">
        <v>220</v>
      </c>
      <c r="I46" s="194" t="s">
        <v>437</v>
      </c>
      <c r="J46" s="199" t="s">
        <v>522</v>
      </c>
    </row>
    <row r="47" spans="2:10" ht="57.75" customHeight="1" x14ac:dyDescent="0.15">
      <c r="B47" s="185"/>
      <c r="C47" s="1066" t="s">
        <v>4</v>
      </c>
      <c r="D47" s="1066"/>
      <c r="E47" s="1067"/>
      <c r="F47" s="191">
        <v>40.28</v>
      </c>
      <c r="G47" s="195">
        <v>38.950000000000003</v>
      </c>
      <c r="H47" s="195">
        <v>26.97</v>
      </c>
      <c r="I47" s="195">
        <v>24.81</v>
      </c>
      <c r="J47" s="200">
        <v>18.16</v>
      </c>
    </row>
    <row r="48" spans="2:10" ht="57.75" customHeight="1" x14ac:dyDescent="0.15">
      <c r="B48" s="186"/>
      <c r="C48" s="1068" t="s">
        <v>5</v>
      </c>
      <c r="D48" s="1068"/>
      <c r="E48" s="1069"/>
      <c r="F48" s="192">
        <v>3.94</v>
      </c>
      <c r="G48" s="196">
        <v>3.73</v>
      </c>
      <c r="H48" s="196">
        <v>5.76</v>
      </c>
      <c r="I48" s="196">
        <v>5.12</v>
      </c>
      <c r="J48" s="201">
        <v>4.03</v>
      </c>
    </row>
    <row r="49" spans="2:10" ht="57.75" customHeight="1" x14ac:dyDescent="0.15">
      <c r="B49" s="187"/>
      <c r="C49" s="1070" t="s">
        <v>13</v>
      </c>
      <c r="D49" s="1070"/>
      <c r="E49" s="1071"/>
      <c r="F49" s="193">
        <v>3.79</v>
      </c>
      <c r="G49" s="197" t="s">
        <v>523</v>
      </c>
      <c r="H49" s="197" t="s">
        <v>282</v>
      </c>
      <c r="I49" s="197" t="s">
        <v>504</v>
      </c>
      <c r="J49" s="202"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mdEyeyop2iJv0F7HCQnSeqnO98XB34TMcaPY3tAy5S56tds5LbWqgsaHHm5OI4Wt3cfY2hg6VD5q6PzVyUc2Q==" saltValue="xz/bpMgkH6qlro1wp1YeHQ==" spinCount="100000" sheet="1" objects="1" scenarios="1"/>
  <mergeCells count="3">
    <mergeCell ref="C47:E47"/>
    <mergeCell ref="C48:E48"/>
    <mergeCell ref="C49:E49"/>
  </mergeCells>
  <phoneticPr fontId="5"/>
  <printOptions horizontalCentered="1"/>
  <pageMargins left="0" right="0" top="0.19685039370078741" bottom="0" header="0" footer="0"/>
  <pageSetup paperSize="9" orientation="portrait"/>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2020-09-25T03:06:25Z</cp:lastPrinted>
  <dcterms:created xsi:type="dcterms:W3CDTF">2020-02-10T02:49:31Z</dcterms:created>
  <dcterms:modified xsi:type="dcterms:W3CDTF">2020-09-28T00:43:49Z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2020-03-12T00:07:29Z</vt:filetime>
  </property>
</Properties>
</file>