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8150" windowHeight="4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<sst xmlns="http://schemas.openxmlformats.org/spreadsheetml/2006/main" count="1145" uniqueCount="568">
  <si>
    <t>組合等が起こした地方債の元利償還金に対する負担金等</t>
  </si>
  <si>
    <t>一時借入金の利子</t>
    <rPh sb="0" eb="2">
      <t>イチジ</t>
    </rPh>
    <rPh sb="2" eb="5">
      <t>カリイレキン</t>
    </rPh>
    <rPh sb="6" eb="8">
      <t>リシ</t>
    </rPh>
    <phoneticPr fontId="34"/>
  </si>
  <si>
    <t>鹿嶋市農業集落排水特別会計</t>
  </si>
  <si>
    <t>標準財政規模比（％）</t>
  </si>
  <si>
    <t>財政調整基金残高</t>
    <rPh sb="0" eb="2">
      <t>ザイセイ</t>
    </rPh>
    <rPh sb="2" eb="4">
      <t>チョウセイ</t>
    </rPh>
    <rPh sb="4" eb="6">
      <t>キキン</t>
    </rPh>
    <rPh sb="6" eb="8">
      <t>ザンダカ</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</si>
  <si>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</si>
  <si>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</si>
  <si>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</si>
  <si>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</si>
  <si>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</si>
  <si>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</si>
  <si>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</si>
  <si>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</si>
  <si>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</si>
  <si>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</si>
  <si>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</si>
  <si>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</si>
  <si>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</si>
  <si>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</si>
  <si>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</si>
  <si>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</si>
  <si>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</si>
  <si>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</si>
  <si>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</si>
  <si>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</si>
  <si>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</si>
  <si>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</si>
  <si>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</si>
  <si>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</si>
  <si>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</si>
  <si>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</si>
  <si>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</si>
  <si>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</si>
  <si>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</si>
  <si>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</si>
  <si>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</si>
  <si>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</si>
  <si>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</si>
  <si>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</si>
  <si>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</si>
  <si>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</si>
  <si>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</si>
  <si>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</si>
  <si>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</si>
  <si>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</si>
  <si>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</si>
  <si>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</si>
  <si>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</si>
  <si>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</si>
  <si>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</si>
  <si>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</si>
  <si>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</si>
  <si>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</si>
  <si>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</si>
  <si>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</si>
  <si>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</si>
  <si>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</si>
  <si>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</si>
  <si>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</si>
  <si>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</si>
  <si>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</si>
  <si>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将来負担比率は類似団体平均よりも31.1ポイント高く，前年度と比較すると7.3ポイント下降している。これは，財政調整基金の増加により充当可能財源等が増加したことが影響している。
　実質公債費比率は類似団体平均と等しく，前年度と比較すると0.2ポイント上昇している。これは，教育債元金償還費等の増加により元利償還金の額が増加したことが影響している。
　今後も引き続き，地方債の新規発行の抑制，地方債現在高の圧縮により，比率の適正化に努める。</t>
    <rPh sb="106" eb="107">
      <t>ヒト</t>
    </rPh>
    <rPh sb="126" eb="128">
      <t>ジョウショウ</t>
    </rPh>
    <rPh sb="145" eb="146">
      <t>トウ</t>
    </rPh>
    <rPh sb="147" eb="149">
      <t>ゾウカ</t>
    </rPh>
    <rPh sb="152" eb="154">
      <t>ガンリ</t>
    </rPh>
    <rPh sb="154" eb="157">
      <t>ショウカンキン</t>
    </rPh>
    <rPh sb="158" eb="159">
      <t>ガク</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</si>
  <si>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</si>
  <si>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</si>
  <si>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</si>
  <si>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</si>
  <si>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</si>
  <si>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</si>
  <si>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</si>
  <si>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</si>
  <si>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</si>
  <si>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 3.27</t>
  </si>
  <si>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</si>
  <si>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</si>
  <si>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</si>
  <si>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</si>
  <si>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</si>
  <si>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</si>
  <si>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</si>
  <si>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</si>
  <si>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</si>
  <si>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</si>
  <si>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</si>
  <si>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鹿嶋市文化スポーツ振興事業団</t>
    <rPh sb="0" eb="3">
      <t>カシマシ</t>
    </rPh>
    <rPh sb="3" eb="5">
      <t>ブンカ</t>
    </rPh>
    <rPh sb="9" eb="11">
      <t>シンコウ</t>
    </rPh>
    <rPh sb="11" eb="14">
      <t>ジギョウダン</t>
    </rPh>
    <phoneticPr fontId="6"/>
  </si>
  <si>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</si>
  <si>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</si>
  <si>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</si>
  <si>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</si>
  <si>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</si>
  <si>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</si>
  <si>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</si>
  <si>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</si>
  <si>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</si>
  <si>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鹿嶋市介護保険特別会計</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</si>
  <si>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</si>
  <si>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</si>
  <si>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</si>
  <si>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</si>
  <si>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</si>
  <si>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</si>
  <si>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</si>
  <si>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</si>
  <si>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</si>
  <si>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</si>
  <si>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</si>
  <si>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</si>
  <si>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</si>
  <si>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</si>
  <si>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</si>
  <si>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</si>
  <si>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</si>
  <si>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</si>
  <si>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</si>
  <si>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</si>
  <si>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</si>
  <si>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</si>
  <si>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</si>
  <si>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</si>
  <si>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</si>
  <si>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</si>
  <si>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</si>
  <si>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</si>
  <si>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</si>
  <si>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</si>
  <si>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</si>
  <si>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</si>
  <si>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</si>
  <si>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</si>
  <si>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</si>
  <si>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</si>
  <si>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</si>
  <si>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</si>
  <si>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</si>
  <si>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</si>
  <si>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</si>
  <si>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</si>
  <si>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</si>
  <si>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</si>
  <si>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</si>
  <si>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</si>
  <si>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</si>
  <si>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</si>
  <si>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</si>
  <si>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茨城県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</si>
  <si>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</si>
  <si>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</si>
  <si>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</si>
  <si>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</si>
  <si>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</si>
  <si>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</si>
  <si>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</si>
  <si>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</si>
  <si>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</si>
  <si>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有形固定資産減価償却率</t>
  </si>
  <si>
    <t>アントラーズホームタウンＤＭＯ</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</si>
  <si>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</si>
  <si>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</si>
  <si>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</si>
  <si>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</si>
  <si>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</si>
  <si>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</si>
  <si>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</si>
  <si>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</si>
  <si>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</si>
  <si>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</si>
  <si>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</si>
  <si>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</si>
  <si>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</si>
  <si>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</si>
  <si>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</si>
  <si>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</si>
  <si>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鹿嶋市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</si>
  <si>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</si>
  <si>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</si>
  <si>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</si>
  <si>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</si>
  <si>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</si>
  <si>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</si>
  <si>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</si>
  <si>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</si>
  <si>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市場</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</si>
  <si>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</si>
  <si>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</si>
  <si>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</si>
  <si>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</si>
  <si>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</si>
  <si>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</si>
  <si>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</si>
  <si>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</si>
  <si>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</si>
  <si>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</si>
  <si>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</si>
  <si>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</si>
  <si>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</si>
  <si>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</si>
  <si>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</si>
  <si>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</si>
  <si>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</si>
  <si>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</si>
  <si>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</si>
  <si>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</si>
  <si>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</si>
  <si>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</si>
  <si>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</si>
  <si>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</si>
  <si>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-1.4</t>
  </si>
  <si>
    <t>一般職員</t>
    <rPh sb="0" eb="2">
      <t>イッパン</t>
    </rPh>
    <rPh sb="2" eb="4">
      <t>ショクイン</t>
    </rPh>
    <phoneticPr fontId="6"/>
  </si>
  <si>
    <t>山振</t>
    <rPh sb="0" eb="1">
      <t>ヤマ</t>
    </rPh>
    <rPh sb="1" eb="2">
      <t>フ</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</si>
  <si>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</si>
  <si>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</si>
  <si>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</si>
  <si>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</si>
  <si>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</si>
  <si>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</si>
  <si>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</si>
  <si>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</si>
  <si>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</si>
  <si>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</si>
  <si>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</si>
  <si>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</si>
  <si>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</si>
  <si>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</si>
  <si>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</si>
  <si>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</si>
  <si>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</si>
  <si>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</si>
  <si>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</si>
  <si>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</si>
  <si>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</si>
  <si>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</si>
  <si>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</si>
  <si>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</si>
  <si>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</si>
  <si>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8.66</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</si>
  <si>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</si>
  <si>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</si>
  <si>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</si>
  <si>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</si>
  <si>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</si>
  <si>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</si>
  <si>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</si>
  <si>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-0.4</t>
  </si>
  <si>
    <t>国民健康保険特別会計</t>
  </si>
  <si>
    <t>職員の状況</t>
    <rPh sb="0" eb="2">
      <t>ショクイン</t>
    </rPh>
    <rPh sb="3" eb="5">
      <t>ジョウキョウ</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</si>
  <si>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</si>
  <si>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</si>
  <si>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</si>
  <si>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</si>
  <si>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</si>
  <si>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</si>
  <si>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</si>
  <si>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</si>
  <si>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</si>
  <si>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</si>
  <si>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鹿島臨海都市計画事業鹿嶋市平井東部土地区画整理事業特別会計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</si>
  <si>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</si>
  <si>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</si>
  <si>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</si>
  <si>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</si>
  <si>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</si>
  <si>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</si>
  <si>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</si>
  <si>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</si>
  <si>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</si>
  <si>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</si>
  <si>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</si>
  <si>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</si>
  <si>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</si>
  <si>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</si>
  <si>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</si>
  <si>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</si>
  <si>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</si>
  <si>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</si>
  <si>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</si>
  <si>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</si>
  <si>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</si>
  <si>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</si>
  <si>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</si>
  <si>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</si>
  <si>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</si>
  <si>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</si>
  <si>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</si>
  <si>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</si>
  <si>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</si>
  <si>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</si>
  <si>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</si>
  <si>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</si>
  <si>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</si>
  <si>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</si>
  <si>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</si>
  <si>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</si>
  <si>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</si>
  <si>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</si>
  <si>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</si>
  <si>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</si>
  <si>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</si>
  <si>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</si>
  <si>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</si>
  <si>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</si>
  <si>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</si>
  <si>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</si>
  <si>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</si>
  <si>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</si>
  <si>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</si>
  <si>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</si>
  <si>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</si>
  <si>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</si>
  <si>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</si>
  <si>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</si>
  <si>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茨城県鹿嶋市</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</si>
  <si>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</si>
  <si>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</si>
  <si>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</si>
  <si>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</si>
  <si>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</si>
  <si>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</si>
  <si>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</si>
  <si>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</si>
  <si>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</si>
  <si>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</si>
  <si>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</si>
  <si>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</si>
  <si>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農業集落排水特別会計</t>
  </si>
  <si>
    <t>構成比</t>
    <rPh sb="0" eb="3">
      <t>コウセイヒ</t>
    </rPh>
    <phoneticPr fontId="6"/>
  </si>
  <si>
    <t>使用料</t>
  </si>
  <si>
    <t>　うち利子</t>
  </si>
  <si>
    <t>区分</t>
  </si>
  <si>
    <t>鹿嶋市下水道事業会計</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</si>
  <si>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</si>
  <si>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</si>
  <si>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</si>
  <si>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</si>
  <si>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</si>
  <si>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</si>
  <si>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</si>
  <si>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</si>
  <si>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</si>
  <si>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</si>
  <si>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</si>
  <si>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</si>
  <si>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</si>
  <si>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</si>
  <si>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</si>
  <si>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</si>
  <si>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</si>
  <si>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</si>
  <si>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</si>
  <si>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</si>
  <si>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</si>
  <si>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</si>
  <si>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</si>
  <si>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</si>
  <si>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まちづくり鹿嶋</t>
    <rPh sb="5" eb="7">
      <t>カシマ</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</si>
  <si>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</si>
  <si>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</si>
  <si>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</si>
  <si>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</si>
  <si>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</si>
  <si>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</si>
  <si>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</si>
  <si>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</si>
  <si>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</si>
  <si>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</si>
  <si>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</si>
  <si>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</si>
  <si>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</si>
  <si>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</si>
  <si>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</si>
  <si>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</si>
  <si>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</si>
  <si>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</si>
  <si>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</si>
  <si>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</si>
  <si>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</si>
  <si>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</si>
  <si>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</si>
  <si>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</si>
  <si>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</si>
  <si>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</si>
  <si>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</si>
  <si>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</si>
  <si>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</si>
  <si>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</si>
  <si>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</si>
  <si>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</si>
  <si>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</si>
  <si>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</si>
  <si>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</si>
  <si>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</si>
  <si>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</si>
  <si>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</si>
  <si>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</si>
  <si>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</si>
  <si>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</si>
  <si>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</si>
  <si>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</si>
  <si>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</si>
  <si>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</si>
  <si>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</si>
  <si>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</si>
  <si>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</si>
  <si>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</si>
  <si>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</si>
  <si>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</si>
  <si>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</si>
  <si>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</si>
  <si>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</si>
  <si>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</si>
  <si>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</si>
  <si>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</si>
  <si>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</si>
  <si>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</si>
  <si>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</si>
  <si>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</si>
  <si>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</si>
  <si>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</si>
  <si>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</si>
  <si>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</si>
  <si>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</si>
  <si>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</si>
  <si>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</si>
  <si>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</si>
  <si>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</si>
  <si>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</si>
  <si>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</si>
  <si>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</si>
  <si>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</si>
  <si>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</si>
  <si>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</si>
  <si>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</si>
  <si>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</si>
  <si>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</si>
  <si>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うち猶予特例債</t>
  </si>
  <si>
    <t>国民健康保険</t>
  </si>
  <si>
    <t>その他</t>
  </si>
  <si>
    <t>保険給付費</t>
  </si>
  <si>
    <t>普通建設事業費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</si>
  <si>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</si>
  <si>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</si>
  <si>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</si>
  <si>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</si>
  <si>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</si>
  <si>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</si>
  <si>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</si>
  <si>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</si>
  <si>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</si>
  <si>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</si>
  <si>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</si>
  <si>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</si>
  <si>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</si>
  <si>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</si>
  <si>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</si>
  <si>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</si>
  <si>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</si>
  <si>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</si>
  <si>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</si>
  <si>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</si>
  <si>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</si>
  <si>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</si>
  <si>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墓地特別会計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</si>
  <si>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</si>
  <si>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</si>
  <si>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</si>
  <si>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</si>
  <si>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</si>
  <si>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</si>
  <si>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</si>
  <si>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</si>
  <si>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</si>
  <si>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</si>
  <si>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</si>
  <si>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</si>
  <si>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</si>
  <si>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</si>
  <si>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環境保全基金</t>
    <rPh sb="0" eb="2">
      <t>カンキョウ</t>
    </rPh>
    <rPh sb="2" eb="4">
      <t>ホゼン</t>
    </rPh>
    <rPh sb="4" eb="6">
      <t>キキン</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</si>
  <si>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</si>
  <si>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</si>
  <si>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</si>
  <si>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</si>
  <si>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</si>
  <si>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</si>
  <si>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</si>
  <si>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</si>
  <si>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</si>
  <si>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</si>
  <si>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</si>
  <si>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</si>
  <si>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</si>
  <si>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</si>
  <si>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</si>
  <si>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</si>
  <si>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</si>
  <si>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</si>
  <si>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</si>
  <si>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</si>
  <si>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</si>
  <si>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</si>
  <si>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鹿嶋市水道事業会計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</si>
  <si>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</si>
  <si>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</si>
  <si>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</si>
  <si>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</si>
  <si>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</si>
  <si>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</si>
  <si>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</si>
  <si>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</si>
  <si>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</si>
  <si>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</si>
  <si>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</si>
  <si>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</si>
  <si>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</si>
  <si>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</si>
  <si>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</si>
  <si>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</si>
  <si>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</si>
  <si>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</si>
  <si>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</si>
  <si>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</si>
  <si>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</si>
  <si>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</si>
  <si>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</si>
  <si>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</si>
  <si>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</si>
  <si>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</si>
  <si>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</si>
  <si>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</si>
  <si>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</si>
  <si>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</si>
  <si>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</si>
  <si>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</si>
  <si>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</si>
  <si>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</si>
  <si>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</si>
  <si>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</si>
  <si>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</si>
  <si>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</si>
  <si>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</si>
  <si>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</si>
  <si>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</si>
  <si>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</si>
  <si>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13.74</t>
  </si>
  <si>
    <t>▲ 2.40</t>
  </si>
  <si>
    <t>その他会計（赤字）</t>
  </si>
  <si>
    <t>（百万円）</t>
  </si>
  <si>
    <t>H27末</t>
  </si>
  <si>
    <t>H28末</t>
  </si>
  <si>
    <t>H29末</t>
  </si>
  <si>
    <t>H30末</t>
  </si>
  <si>
    <t>R01末</t>
  </si>
  <si>
    <t>鹿嶋市農業公社</t>
    <rPh sb="0" eb="3">
      <t>カシマシ</t>
    </rPh>
    <rPh sb="3" eb="5">
      <t>ノウギョウ</t>
    </rPh>
    <rPh sb="5" eb="7">
      <t>コウシャ</t>
    </rPh>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</si>
  <si>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</si>
  <si>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</si>
  <si>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</si>
  <si>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鹿行広域事務組合（一般会計）</t>
    <rPh sb="0" eb="2">
      <t>ロッコウ</t>
    </rPh>
    <rPh sb="2" eb="4">
      <t>コウイキ</t>
    </rPh>
    <rPh sb="4" eb="6">
      <t>ジム</t>
    </rPh>
    <rPh sb="6" eb="8">
      <t>クミアイ</t>
    </rPh>
    <rPh sb="9" eb="11">
      <t>イッパン</t>
    </rPh>
    <rPh sb="11" eb="13">
      <t>カイケイ</t>
    </rPh>
    <phoneticPr fontId="6"/>
  </si>
  <si>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6"/>
  </si>
  <si>
    <t>鹿島地方事務組合（一般会計）</t>
    <rPh sb="0" eb="2">
      <t>カシマ</t>
    </rPh>
    <rPh sb="2" eb="4">
      <t>チホウ</t>
    </rPh>
    <rPh sb="4" eb="6">
      <t>ジム</t>
    </rPh>
    <rPh sb="6" eb="8">
      <t>クミアイ</t>
    </rPh>
    <rPh sb="9" eb="11">
      <t>イッパン</t>
    </rPh>
    <rPh sb="11" eb="13">
      <t>カイケイ</t>
    </rPh>
    <phoneticPr fontId="6"/>
  </si>
  <si>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6"/>
  </si>
  <si>
    <t>公共施設整備基金</t>
    <rPh sb="0" eb="2">
      <t>コウキョウ</t>
    </rPh>
    <rPh sb="2" eb="4">
      <t>シセツ</t>
    </rPh>
    <rPh sb="4" eb="6">
      <t>セイビ</t>
    </rPh>
    <rPh sb="6" eb="8">
      <t>キキン</t>
    </rPh>
    <phoneticPr fontId="6"/>
  </si>
  <si>
    <t>衛生処理施設整備基金</t>
    <rPh sb="0" eb="2">
      <t>エイセイ</t>
    </rPh>
    <rPh sb="2" eb="4">
      <t>ショリ</t>
    </rPh>
    <rPh sb="4" eb="6">
      <t>シセツ</t>
    </rPh>
    <rPh sb="6" eb="8">
      <t>セイビ</t>
    </rPh>
    <rPh sb="8" eb="10">
      <t>キキン</t>
    </rPh>
    <phoneticPr fontId="6"/>
  </si>
  <si>
    <t>地域福祉基金</t>
    <rPh sb="0" eb="2">
      <t>チイキ</t>
    </rPh>
    <rPh sb="2" eb="4">
      <t>フクシ</t>
    </rPh>
    <rPh sb="4" eb="6">
      <t>キキン</t>
    </rPh>
    <phoneticPr fontId="6"/>
  </si>
  <si>
    <t>災害対策基金</t>
    <rPh sb="0" eb="2">
      <t>サイガイ</t>
    </rPh>
    <rPh sb="2" eb="4">
      <t>タイサク</t>
    </rPh>
    <rPh sb="4" eb="6">
      <t>キキン</t>
    </rPh>
    <phoneticPr fontId="6"/>
  </si>
  <si>
    <t>鹿島地方事務組合（消防事業特別会計）</t>
  </si>
  <si>
    <t>鹿島地方事務組合（市場事業特別会計）</t>
  </si>
  <si>
    <t>将来負担比率</t>
  </si>
  <si>
    <t>当該団体値</t>
    <rPh sb="0" eb="2">
      <t>トウガイ</t>
    </rPh>
    <rPh sb="2" eb="4">
      <t>ダンタイ</t>
    </rPh>
    <rPh sb="4" eb="5">
      <t>アタイ</t>
    </rPh>
    <phoneticPr fontId="6"/>
  </si>
  <si>
    <t>分析欄</t>
    <rPh sb="0" eb="2">
      <t>ブンセキ</t>
    </rPh>
    <rPh sb="2" eb="3">
      <t>ラン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</si>
  <si>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</si>
  <si>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将来負担比率は類似団体平均よりも31.1ポイント高く，前年度と比較すると7.3ポイント下降している。これは，財政調整基金の増加により充当可能財源等が増加したことが影響している。
　一方，有形固定資産減価償却率は，有形固定資産額の増加を減価償却による価値の減少分が上回ったため，前年度と比較して1.0ポイント上昇したが，類似団体平均よりも8.0ポイント低くなっている。
　今後も，財政負担の平準化を図りながら，既有施設の改修等を計画的に進めていく。</t>
    <rPh sb="44" eb="46">
      <t>カコウ</t>
    </rPh>
    <rPh sb="62" eb="64">
      <t>ゾウカ</t>
    </rPh>
    <rPh sb="75" eb="77">
      <t>ゾウカ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</si>
</sst>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C59-40AA-9F45-610B44E3E5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73219</c:v>
                </c:pt>
                <c:pt idx="1">
                  <c:v>74907</c:v>
                </c:pt>
                <c:pt idx="2">
                  <c:v>39916</c:v>
                </c:pt>
                <c:pt idx="3">
                  <c:v>38005</c:v>
                </c:pt>
                <c:pt idx="4">
                  <c:v>43860</c:v>
                </c:pt>
              </c:numCache>
            </c:numRef>
          </c:val>
          <c:smooth val="0"/>
          <c:extLst>
            <c:ext xmlns:c16="http://schemas.microsoft.com/office/drawing/2014/chart" uri="{C3380CC4-5D6E-409C-BE32-E72D297353CC}">
              <c16:uniqueId val="{00000001-FC59-40AA-9F45-610B44E3E5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6.13</c:v>
                </c:pt>
                <c:pt idx="1">
                  <c:v>15.29</c:v>
                </c:pt>
                <c:pt idx="2">
                  <c:v>6.4</c:v>
                </c:pt>
                <c:pt idx="3">
                  <c:v>5.75</c:v>
                </c:pt>
                <c:pt idx="4">
                  <c:v>3.69</c:v>
                </c:pt>
              </c:numCache>
            </c:numRef>
          </c:val>
          <c:extLst>
            <c:ext xmlns:c16="http://schemas.microsoft.com/office/drawing/2014/chart" uri="{C3380CC4-5D6E-409C-BE32-E72D297353CC}">
              <c16:uniqueId val="{00000000-596B-4596-973C-AD74B67705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18.559999999999999</c:v>
                </c:pt>
                <c:pt idx="1">
                  <c:v>14.58</c:v>
                </c:pt>
                <c:pt idx="2">
                  <c:v>14.74</c:v>
                </c:pt>
                <c:pt idx="3">
                  <c:v>9.73</c:v>
                </c:pt>
                <c:pt idx="4">
                  <c:v>11.75</c:v>
                </c:pt>
              </c:numCache>
            </c:numRef>
          </c:val>
          <c:extLst>
            <c:ext xmlns:c16="http://schemas.microsoft.com/office/drawing/2014/chart" uri="{C3380CC4-5D6E-409C-BE32-E72D297353CC}">
              <c16:uniqueId val="{00000001-596B-4596-973C-AD74B677050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-3.27</c:v>
                </c:pt>
                <c:pt idx="1">
                  <c:v>2.77</c:v>
                </c:pt>
                <c:pt idx="2">
                  <c:v>-13.74</c:v>
                </c:pt>
                <c:pt idx="3">
                  <c:v>-8.66</c:v>
                </c:pt>
                <c:pt idx="4">
                  <c:v>-2.4</c:v>
                </c:pt>
              </c:numCache>
            </c:numRef>
          </c:val>
          <c:smooth val="0"/>
          <c:extLst>
            <c:ext xmlns:c16="http://schemas.microsoft.com/office/drawing/2014/chart" uri="{C3380CC4-5D6E-409C-BE32-E72D297353CC}">
              <c16:uniqueId val="{00000002-596B-4596-973C-AD74B67705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1.47</c:v>
                </c:pt>
                <c:pt idx="2">
                  <c:v>#N/A</c:v>
                </c:pt>
                <c:pt idx="3">
                  <c:v>1.1299999999999999</c:v>
                </c:pt>
                <c:pt idx="4">
                  <c:v>#N/A</c:v>
                </c:pt>
                <c:pt idx="5">
                  <c:v>0.91</c:v>
                </c:pt>
                <c:pt idx="6">
                  <c:v>#N/A</c:v>
                </c:pt>
                <c:pt idx="7">
                  <c:v>0.01</c:v>
                </c:pt>
                <c:pt idx="8">
                  <c:v>#N/A</c:v>
                </c:pt>
                <c:pt idx="9">
                  <c:v>0.01</c:v>
                </c:pt>
              </c:numCache>
            </c:numRef>
          </c:val>
          <c:extLst>
            <c:ext xmlns:c16="http://schemas.microsoft.com/office/drawing/2014/chart" uri="{C3380CC4-5D6E-409C-BE32-E72D297353CC}">
              <c16:uniqueId val="{00000000-A6DE-40A4-9907-46CBCB4EC1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DE-40A4-9907-46CBCB4EC1CB}"/>
            </c:ext>
          </c:extLst>
        </c:ser>
        <c:ser>
          <c:idx val="2"/>
          <c:order val="2"/>
          <c:tx>
            <c:strRef>
              <c:f>データシート!$A$29</c:f>
              <c:strCache>
                <c:ptCount val="1"/>
                <c:pt idx="0">
                  <c:v>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2-A6DE-40A4-9907-46CBCB4EC1CB}"/>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0.13</c:v>
                </c:pt>
                <c:pt idx="4">
                  <c:v>#N/A</c:v>
                </c:pt>
                <c:pt idx="5">
                  <c:v>0.13</c:v>
                </c:pt>
                <c:pt idx="6">
                  <c:v>#N/A</c:v>
                </c:pt>
                <c:pt idx="7">
                  <c:v>0.11</c:v>
                </c:pt>
                <c:pt idx="8">
                  <c:v>#N/A</c:v>
                </c:pt>
                <c:pt idx="9">
                  <c:v>7.0000000000000007E-2</c:v>
                </c:pt>
              </c:numCache>
            </c:numRef>
          </c:val>
          <c:extLst>
            <c:ext xmlns:c16="http://schemas.microsoft.com/office/drawing/2014/chart" uri="{C3380CC4-5D6E-409C-BE32-E72D297353CC}">
              <c16:uniqueId val="{00000003-A6DE-40A4-9907-46CBCB4EC1C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1.38</c:v>
                </c:pt>
                <c:pt idx="2">
                  <c:v>#N/A</c:v>
                </c:pt>
                <c:pt idx="3">
                  <c:v>1.76</c:v>
                </c:pt>
                <c:pt idx="4">
                  <c:v>#N/A</c:v>
                </c:pt>
                <c:pt idx="5">
                  <c:v>0.15</c:v>
                </c:pt>
                <c:pt idx="6">
                  <c:v>#N/A</c:v>
                </c:pt>
                <c:pt idx="7">
                  <c:v>0.66</c:v>
                </c:pt>
                <c:pt idx="8">
                  <c:v>#N/A</c:v>
                </c:pt>
                <c:pt idx="9">
                  <c:v>1.19</c:v>
                </c:pt>
              </c:numCache>
            </c:numRef>
          </c:val>
          <c:extLst>
            <c:ext xmlns:c16="http://schemas.microsoft.com/office/drawing/2014/chart" uri="{C3380CC4-5D6E-409C-BE32-E72D297353CC}">
              <c16:uniqueId val="{00000004-A6DE-40A4-9907-46CBCB4EC1C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1.21</c:v>
                </c:pt>
                <c:pt idx="6">
                  <c:v>#N/A</c:v>
                </c:pt>
                <c:pt idx="7">
                  <c:v>1.17</c:v>
                </c:pt>
                <c:pt idx="8">
                  <c:v>#N/A</c:v>
                </c:pt>
                <c:pt idx="9">
                  <c:v>1.34</c:v>
                </c:pt>
              </c:numCache>
            </c:numRef>
          </c:val>
          <c:extLst>
            <c:ext xmlns:c16="http://schemas.microsoft.com/office/drawing/2014/chart" uri="{C3380CC4-5D6E-409C-BE32-E72D297353CC}">
              <c16:uniqueId val="{00000005-A6DE-40A4-9907-46CBCB4EC1C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0.49</c:v>
                </c:pt>
                <c:pt idx="4">
                  <c:v>#N/A</c:v>
                </c:pt>
                <c:pt idx="5">
                  <c:v>0</c:v>
                </c:pt>
                <c:pt idx="6">
                  <c:v>#N/A</c:v>
                </c:pt>
                <c:pt idx="7">
                  <c:v>0.74</c:v>
                </c:pt>
                <c:pt idx="8">
                  <c:v>#N/A</c:v>
                </c:pt>
                <c:pt idx="9">
                  <c:v>1.39</c:v>
                </c:pt>
              </c:numCache>
            </c:numRef>
          </c:val>
          <c:extLst>
            <c:ext xmlns:c16="http://schemas.microsoft.com/office/drawing/2014/chart" uri="{C3380CC4-5D6E-409C-BE32-E72D297353CC}">
              <c16:uniqueId val="{00000006-A6DE-40A4-9907-46CBCB4EC1C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6.14</c:v>
                </c:pt>
                <c:pt idx="2">
                  <c:v>#N/A</c:v>
                </c:pt>
                <c:pt idx="3">
                  <c:v>15.28</c:v>
                </c:pt>
                <c:pt idx="4">
                  <c:v>#N/A</c:v>
                </c:pt>
                <c:pt idx="5">
                  <c:v>6.38</c:v>
                </c:pt>
                <c:pt idx="6">
                  <c:v>#N/A</c:v>
                </c:pt>
                <c:pt idx="7">
                  <c:v>5.68</c:v>
                </c:pt>
                <c:pt idx="8">
                  <c:v>#N/A</c:v>
                </c:pt>
                <c:pt idx="9">
                  <c:v>3.62</c:v>
                </c:pt>
              </c:numCache>
            </c:numRef>
          </c:val>
          <c:extLst>
            <c:ext xmlns:c16="http://schemas.microsoft.com/office/drawing/2014/chart" uri="{C3380CC4-5D6E-409C-BE32-E72D297353CC}">
              <c16:uniqueId val="{00000007-A6DE-40A4-9907-46CBCB4EC1CB}"/>
            </c:ext>
          </c:extLst>
        </c:ser>
        <c:ser>
          <c:idx val="8"/>
          <c:order val="8"/>
          <c:tx>
            <c:strRef>
              <c:f>データシート!$A$35</c:f>
              <c:strCache>
                <c:ptCount val="1"/>
                <c:pt idx="0">
                  <c:v>鹿島臨海都市計画事業鹿嶋市平井東部土地区画整理事業特別会計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5.35</c:v>
                </c:pt>
                <c:pt idx="2">
                  <c:v>#N/A</c:v>
                </c:pt>
                <c:pt idx="3">
                  <c:v>5.03</c:v>
                </c:pt>
                <c:pt idx="4">
                  <c:v>#N/A</c:v>
                </c:pt>
                <c:pt idx="5">
                  <c:v>5.01</c:v>
                </c:pt>
                <c:pt idx="6">
                  <c:v>#N/A</c:v>
                </c:pt>
                <c:pt idx="7">
                  <c:v>4.99</c:v>
                </c:pt>
                <c:pt idx="8">
                  <c:v>#N/A</c:v>
                </c:pt>
                <c:pt idx="9">
                  <c:v>4.3</c:v>
                </c:pt>
              </c:numCache>
            </c:numRef>
          </c:val>
          <c:extLst>
            <c:ext xmlns:c16="http://schemas.microsoft.com/office/drawing/2014/chart" uri="{C3380CC4-5D6E-409C-BE32-E72D297353CC}">
              <c16:uniqueId val="{00000008-A6DE-40A4-9907-46CBCB4EC1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10.75</c:v>
                </c:pt>
                <c:pt idx="2">
                  <c:v>#N/A</c:v>
                </c:pt>
                <c:pt idx="3">
                  <c:v>12.19</c:v>
                </c:pt>
                <c:pt idx="4">
                  <c:v>#N/A</c:v>
                </c:pt>
                <c:pt idx="5">
                  <c:v>13.7</c:v>
                </c:pt>
                <c:pt idx="6">
                  <c:v>#N/A</c:v>
                </c:pt>
                <c:pt idx="7">
                  <c:v>15.52</c:v>
                </c:pt>
                <c:pt idx="8">
                  <c:v>#N/A</c:v>
                </c:pt>
                <c:pt idx="9">
                  <c:v>15.16</c:v>
                </c:pt>
              </c:numCache>
            </c:numRef>
          </c:val>
          <c:extLst>
            <c:ext xmlns:c16="http://schemas.microsoft.com/office/drawing/2014/chart" uri="{C3380CC4-5D6E-409C-BE32-E72D297353CC}">
              <c16:uniqueId val="{00000009-A6DE-40A4-9907-46CBCB4EC1C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1490</c:v>
                </c:pt>
                <c:pt idx="5">
                  <c:v>1511</c:v>
                </c:pt>
                <c:pt idx="8">
                  <c:v>1496</c:v>
                </c:pt>
                <c:pt idx="11">
                  <c:v>1443</c:v>
                </c:pt>
                <c:pt idx="14">
                  <c:v>1401</c:v>
                </c:pt>
              </c:numCache>
            </c:numRef>
          </c:val>
          <c:extLst>
            <c:ext xmlns:c16="http://schemas.microsoft.com/office/drawing/2014/chart" uri="{C3380CC4-5D6E-409C-BE32-E72D297353CC}">
              <c16:uniqueId val="{00000000-52D6-4807-A248-D0EA3ADEB2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D6-4807-A248-D0EA3ADEB2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3</c:v>
                </c:pt>
                <c:pt idx="6">
                  <c:v>0</c:v>
                </c:pt>
                <c:pt idx="9">
                  <c:v>0</c:v>
                </c:pt>
                <c:pt idx="12">
                  <c:v>0</c:v>
                </c:pt>
              </c:numCache>
            </c:numRef>
          </c:val>
          <c:extLst>
            <c:ext xmlns:c16="http://schemas.microsoft.com/office/drawing/2014/chart" uri="{C3380CC4-5D6E-409C-BE32-E72D297353CC}">
              <c16:uniqueId val="{00000002-52D6-4807-A248-D0EA3ADEB2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91</c:v>
                </c:pt>
                <c:pt idx="3">
                  <c:v>44</c:v>
                </c:pt>
                <c:pt idx="6">
                  <c:v>73</c:v>
                </c:pt>
                <c:pt idx="9">
                  <c:v>84</c:v>
                </c:pt>
                <c:pt idx="12">
                  <c:v>96</c:v>
                </c:pt>
              </c:numCache>
            </c:numRef>
          </c:val>
          <c:extLst>
            <c:ext xmlns:c16="http://schemas.microsoft.com/office/drawing/2014/chart" uri="{C3380CC4-5D6E-409C-BE32-E72D297353CC}">
              <c16:uniqueId val="{00000003-52D6-4807-A248-D0EA3ADEB2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530</c:v>
                </c:pt>
                <c:pt idx="3">
                  <c:v>541</c:v>
                </c:pt>
                <c:pt idx="6">
                  <c:v>547</c:v>
                </c:pt>
                <c:pt idx="9">
                  <c:v>463</c:v>
                </c:pt>
                <c:pt idx="12">
                  <c:v>457</c:v>
                </c:pt>
              </c:numCache>
            </c:numRef>
          </c:val>
          <c:extLst>
            <c:ext xmlns:c16="http://schemas.microsoft.com/office/drawing/2014/chart" uri="{C3380CC4-5D6E-409C-BE32-E72D297353CC}">
              <c16:uniqueId val="{00000004-52D6-4807-A248-D0EA3ADEB2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19</c:v>
                </c:pt>
                <c:pt idx="3">
                  <c:v>16</c:v>
                </c:pt>
                <c:pt idx="6">
                  <c:v>12</c:v>
                </c:pt>
                <c:pt idx="9">
                  <c:v>9</c:v>
                </c:pt>
                <c:pt idx="12">
                  <c:v>6</c:v>
                </c:pt>
              </c:numCache>
            </c:numRef>
          </c:val>
          <c:extLst>
            <c:ext xmlns:c16="http://schemas.microsoft.com/office/drawing/2014/chart" uri="{C3380CC4-5D6E-409C-BE32-E72D297353CC}">
              <c16:uniqueId val="{00000005-52D6-4807-A248-D0EA3ADEB2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D6-4807-A248-D0EA3ADEB2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1673</c:v>
                </c:pt>
                <c:pt idx="3">
                  <c:v>1716</c:v>
                </c:pt>
                <c:pt idx="6">
                  <c:v>1661</c:v>
                </c:pt>
                <c:pt idx="9">
                  <c:v>1716</c:v>
                </c:pt>
                <c:pt idx="12">
                  <c:v>1746</c:v>
                </c:pt>
              </c:numCache>
            </c:numRef>
          </c:val>
          <c:extLst>
            <c:ext xmlns:c16="http://schemas.microsoft.com/office/drawing/2014/chart" uri="{C3380CC4-5D6E-409C-BE32-E72D297353CC}">
              <c16:uniqueId val="{00000007-52D6-4807-A248-D0EA3ADEB21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830</c:v>
                </c:pt>
                <c:pt idx="2">
                  <c:v>#N/A</c:v>
                </c:pt>
                <c:pt idx="3">
                  <c:v>#N/A</c:v>
                </c:pt>
                <c:pt idx="4">
                  <c:v>809</c:v>
                </c:pt>
                <c:pt idx="5">
                  <c:v>#N/A</c:v>
                </c:pt>
                <c:pt idx="6">
                  <c:v>#N/A</c:v>
                </c:pt>
                <c:pt idx="7">
                  <c:v>797</c:v>
                </c:pt>
                <c:pt idx="8">
                  <c:v>#N/A</c:v>
                </c:pt>
                <c:pt idx="9">
                  <c:v>#N/A</c:v>
                </c:pt>
                <c:pt idx="10">
                  <c:v>829</c:v>
                </c:pt>
                <c:pt idx="11">
                  <c:v>#N/A</c:v>
                </c:pt>
                <c:pt idx="12">
                  <c:v>#N/A</c:v>
                </c:pt>
                <c:pt idx="13">
                  <c:v>904</c:v>
                </c:pt>
                <c:pt idx="14">
                  <c:v>#N/A</c:v>
                </c:pt>
              </c:numCache>
            </c:numRef>
          </c:val>
          <c:smooth val="0"/>
          <c:extLst>
            <c:ext xmlns:c16="http://schemas.microsoft.com/office/drawing/2014/chart" uri="{C3380CC4-5D6E-409C-BE32-E72D297353CC}">
              <c16:uniqueId val="{00000008-52D6-4807-A248-D0EA3ADEB21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15904</c:v>
                </c:pt>
                <c:pt idx="5">
                  <c:v>15168</c:v>
                </c:pt>
                <c:pt idx="8">
                  <c:v>14537</c:v>
                </c:pt>
                <c:pt idx="11">
                  <c:v>13813</c:v>
                </c:pt>
                <c:pt idx="14">
                  <c:v>13819</c:v>
                </c:pt>
              </c:numCache>
            </c:numRef>
          </c:val>
          <c:extLst>
            <c:ext xmlns:c16="http://schemas.microsoft.com/office/drawing/2014/chart" uri="{C3380CC4-5D6E-409C-BE32-E72D297353CC}">
              <c16:uniqueId val="{00000000-A9D4-44E9-8E3F-55D6EEAB0C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c:v>
                </c:pt>
                <c:pt idx="5">
                  <c:v>164</c:v>
                </c:pt>
                <c:pt idx="8">
                  <c:v>257</c:v>
                </c:pt>
                <c:pt idx="11">
                  <c:v>326</c:v>
                </c:pt>
                <c:pt idx="14">
                  <c:v>293</c:v>
                </c:pt>
              </c:numCache>
            </c:numRef>
          </c:val>
          <c:extLst>
            <c:ext xmlns:c16="http://schemas.microsoft.com/office/drawing/2014/chart" uri="{C3380CC4-5D6E-409C-BE32-E72D297353CC}">
              <c16:uniqueId val="{00000001-A9D4-44E9-8E3F-55D6EEAB0C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5771</c:v>
                </c:pt>
                <c:pt idx="5">
                  <c:v>5374</c:v>
                </c:pt>
                <c:pt idx="8">
                  <c:v>5802</c:v>
                </c:pt>
                <c:pt idx="11">
                  <c:v>4908</c:v>
                </c:pt>
                <c:pt idx="14">
                  <c:v>5249</c:v>
                </c:pt>
              </c:numCache>
            </c:numRef>
          </c:val>
          <c:extLst>
            <c:ext xmlns:c16="http://schemas.microsoft.com/office/drawing/2014/chart" uri="{C3380CC4-5D6E-409C-BE32-E72D297353CC}">
              <c16:uniqueId val="{00000002-A9D4-44E9-8E3F-55D6EEAB0C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D4-44E9-8E3F-55D6EEAB0C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D4-44E9-8E3F-55D6EEAB0C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A9D4-44E9-8E3F-55D6EEAB0C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3172</c:v>
                </c:pt>
                <c:pt idx="3">
                  <c:v>3034</c:v>
                </c:pt>
                <c:pt idx="6">
                  <c:v>3072</c:v>
                </c:pt>
                <c:pt idx="9">
                  <c:v>2970</c:v>
                </c:pt>
                <c:pt idx="12">
                  <c:v>2846</c:v>
                </c:pt>
              </c:numCache>
            </c:numRef>
          </c:val>
          <c:extLst>
            <c:ext xmlns:c16="http://schemas.microsoft.com/office/drawing/2014/chart" uri="{C3380CC4-5D6E-409C-BE32-E72D297353CC}">
              <c16:uniqueId val="{00000006-A9D4-44E9-8E3F-55D6EEAB0C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774</c:v>
                </c:pt>
                <c:pt idx="3">
                  <c:v>774</c:v>
                </c:pt>
                <c:pt idx="6">
                  <c:v>733</c:v>
                </c:pt>
                <c:pt idx="9">
                  <c:v>661</c:v>
                </c:pt>
                <c:pt idx="12">
                  <c:v>624</c:v>
                </c:pt>
              </c:numCache>
            </c:numRef>
          </c:val>
          <c:extLst>
            <c:ext xmlns:c16="http://schemas.microsoft.com/office/drawing/2014/chart" uri="{C3380CC4-5D6E-409C-BE32-E72D297353CC}">
              <c16:uniqueId val="{00000007-A9D4-44E9-8E3F-55D6EEAB0C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6938</c:v>
                </c:pt>
                <c:pt idx="3">
                  <c:v>6904</c:v>
                </c:pt>
                <c:pt idx="6">
                  <c:v>7003</c:v>
                </c:pt>
                <c:pt idx="9">
                  <c:v>6510</c:v>
                </c:pt>
                <c:pt idx="12">
                  <c:v>6000</c:v>
                </c:pt>
              </c:numCache>
            </c:numRef>
          </c:val>
          <c:extLst>
            <c:ext xmlns:c16="http://schemas.microsoft.com/office/drawing/2014/chart" uri="{C3380CC4-5D6E-409C-BE32-E72D297353CC}">
              <c16:uniqueId val="{00000008-A9D4-44E9-8E3F-55D6EEAB0C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D4-44E9-8E3F-55D6EEAB0C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16954</c:v>
                </c:pt>
                <c:pt idx="3">
                  <c:v>17262</c:v>
                </c:pt>
                <c:pt idx="6">
                  <c:v>17422</c:v>
                </c:pt>
                <c:pt idx="9">
                  <c:v>17185</c:v>
                </c:pt>
                <c:pt idx="12">
                  <c:v>17480</c:v>
                </c:pt>
              </c:numCache>
            </c:numRef>
          </c:val>
          <c:extLst>
            <c:ext xmlns:c16="http://schemas.microsoft.com/office/drawing/2014/chart" uri="{C3380CC4-5D6E-409C-BE32-E72D297353CC}">
              <c16:uniqueId val="{0000000A-A9D4-44E9-8E3F-55D6EEAB0C4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6087</c:v>
                </c:pt>
                <c:pt idx="2">
                  <c:v>#N/A</c:v>
                </c:pt>
                <c:pt idx="3">
                  <c:v>#N/A</c:v>
                </c:pt>
                <c:pt idx="4">
                  <c:v>7269</c:v>
                </c:pt>
                <c:pt idx="5">
                  <c:v>#N/A</c:v>
                </c:pt>
                <c:pt idx="6">
                  <c:v>#N/A</c:v>
                </c:pt>
                <c:pt idx="7">
                  <c:v>7633</c:v>
                </c:pt>
                <c:pt idx="8">
                  <c:v>#N/A</c:v>
                </c:pt>
                <c:pt idx="9">
                  <c:v>#N/A</c:v>
                </c:pt>
                <c:pt idx="10">
                  <c:v>8279</c:v>
                </c:pt>
                <c:pt idx="11">
                  <c:v>#N/A</c:v>
                </c:pt>
                <c:pt idx="12">
                  <c:v>#N/A</c:v>
                </c:pt>
                <c:pt idx="13">
                  <c:v>7592</c:v>
                </c:pt>
                <c:pt idx="14">
                  <c:v>#N/A</c:v>
                </c:pt>
              </c:numCache>
            </c:numRef>
          </c:val>
          <c:smooth val="0"/>
          <c:extLst>
            <c:ext xmlns:c16="http://schemas.microsoft.com/office/drawing/2014/chart" uri="{C3380CC4-5D6E-409C-BE32-E72D297353CC}">
              <c16:uniqueId val="{0000000B-A9D4-44E9-8E3F-55D6EEAB0C4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2106</c:v>
                </c:pt>
                <c:pt idx="1">
                  <c:v>1402</c:v>
                </c:pt>
                <c:pt idx="2">
                  <c:v>1746</c:v>
                </c:pt>
              </c:numCache>
            </c:numRef>
          </c:val>
          <c:extLst>
            <c:ext xmlns:c16="http://schemas.microsoft.com/office/drawing/2014/chart" uri="{C3380CC4-5D6E-409C-BE32-E72D297353CC}">
              <c16:uniqueId val="{00000000-161C-43E5-B599-94BDDB9027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318</c:v>
                </c:pt>
                <c:pt idx="1">
                  <c:v>307</c:v>
                </c:pt>
                <c:pt idx="2">
                  <c:v>296</c:v>
                </c:pt>
              </c:numCache>
            </c:numRef>
          </c:val>
          <c:extLst>
            <c:ext xmlns:c16="http://schemas.microsoft.com/office/drawing/2014/chart" uri="{C3380CC4-5D6E-409C-BE32-E72D297353CC}">
              <c16:uniqueId val="{00000001-161C-43E5-B599-94BDDB9027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1290</c:v>
                </c:pt>
                <c:pt idx="1">
                  <c:v>1048</c:v>
                </c:pt>
                <c:pt idx="2">
                  <c:v>773</c:v>
                </c:pt>
              </c:numCache>
            </c:numRef>
          </c:val>
          <c:extLst>
            <c:ext xmlns:c16="http://schemas.microsoft.com/office/drawing/2014/chart" uri="{C3380CC4-5D6E-409C-BE32-E72D297353CC}">
              <c16:uniqueId val="{00000002-161C-43E5-B599-94BDDB90272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7B4-43F8-B2B3-8D3118420698}"/>
              </c:ext>
            </c:extLst>
          </c:dPt>
          <c:dPt>
            <c:idx val="1"/>
            <c:bubble3D val="0"/>
            <c:extLst>
              <c:ext xmlns:c16="http://schemas.microsoft.com/office/drawing/2014/chart" uri="{C3380CC4-5D6E-409C-BE32-E72D297353CC}">
                <c16:uniqueId val="{00000001-A7B4-43F8-B2B3-8D3118420698}"/>
              </c:ext>
            </c:extLst>
          </c:dPt>
          <c:dPt>
            <c:idx val="2"/>
            <c:bubble3D val="0"/>
            <c:extLst>
              <c:ext xmlns:c16="http://schemas.microsoft.com/office/drawing/2014/chart" uri="{C3380CC4-5D6E-409C-BE32-E72D297353CC}">
                <c16:uniqueId val="{00000002-A7B4-43F8-B2B3-8D3118420698}"/>
              </c:ext>
            </c:extLst>
          </c:dPt>
          <c:dPt>
            <c:idx val="3"/>
            <c:bubble3D val="0"/>
            <c:extLst>
              <c:ext xmlns:c16="http://schemas.microsoft.com/office/drawing/2014/chart" uri="{C3380CC4-5D6E-409C-BE32-E72D297353CC}">
                <c16:uniqueId val="{00000003-A7B4-43F8-B2B3-8D3118420698}"/>
              </c:ext>
            </c:extLst>
          </c:dPt>
          <c:dPt>
            <c:idx val="4"/>
            <c:bubble3D val="0"/>
            <c:extLst>
              <c:ext xmlns:c16="http://schemas.microsoft.com/office/drawing/2014/chart" uri="{C3380CC4-5D6E-409C-BE32-E72D297353CC}">
                <c16:uniqueId val="{00000004-A7B4-43F8-B2B3-8D3118420698}"/>
              </c:ext>
            </c:extLst>
          </c:dPt>
          <c:dPt>
            <c:idx val="8"/>
            <c:bubble3D val="0"/>
            <c:extLst>
              <c:ext xmlns:c16="http://schemas.microsoft.com/office/drawing/2014/chart" uri="{C3380CC4-5D6E-409C-BE32-E72D297353CC}">
                <c16:uniqueId val="{00000005-A7B4-43F8-B2B3-8D3118420698}"/>
              </c:ext>
            </c:extLst>
          </c:dPt>
          <c:dPt>
            <c:idx val="16"/>
            <c:bubble3D val="0"/>
            <c:extLst>
              <c:ext xmlns:c16="http://schemas.microsoft.com/office/drawing/2014/chart" uri="{C3380CC4-5D6E-409C-BE32-E72D297353CC}">
                <c16:uniqueId val="{00000006-A7B4-43F8-B2B3-8D3118420698}"/>
              </c:ext>
            </c:extLst>
          </c:dPt>
          <c:dPt>
            <c:idx val="24"/>
            <c:bubble3D val="0"/>
            <c:extLst>
              <c:ext xmlns:c16="http://schemas.microsoft.com/office/drawing/2014/chart" uri="{C3380CC4-5D6E-409C-BE32-E72D297353CC}">
                <c16:uniqueId val="{00000007-A7B4-43F8-B2B3-8D3118420698}"/>
              </c:ext>
            </c:extLst>
          </c:dPt>
          <c:dPt>
            <c:idx val="32"/>
            <c:bubble3D val="0"/>
            <c:extLst>
              <c:ext xmlns:c16="http://schemas.microsoft.com/office/drawing/2014/chart" uri="{C3380CC4-5D6E-409C-BE32-E72D297353CC}">
                <c16:uniqueId val="{00000008-A7B4-43F8-B2B3-8D3118420698}"/>
              </c:ext>
            </c:extLst>
          </c:dPt>
          <c:dLbls>
            <c:dLbl>
              <c:idx val="0"/>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4-43F8-B2B3-8D3118420698}"/>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A7B4-43F8-B2B3-8D3118420698}"/>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A7B4-43F8-B2B3-8D3118420698}"/>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A7B4-43F8-B2B3-8D3118420698}"/>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A7B4-43F8-B2B3-8D3118420698}"/>
                </c:ext>
              </c:extLst>
            </c:dLbl>
            <c:dLbl>
              <c:idx val="8"/>
              <c:layout>
                <c:manualLayout>
                  <c:x val="0"/>
                  <c:y val="-1.7026213548432621E-2"/>
                </c:manualLayout>
              </c:layout>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4-43F8-B2B3-8D3118420698}"/>
                </c:ext>
              </c:extLst>
            </c:dLbl>
            <c:dLbl>
              <c:idx val="16"/>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4-43F8-B2B3-8D3118420698}"/>
                </c:ext>
              </c:extLst>
            </c:dLbl>
            <c:dLbl>
              <c:idx val="24"/>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B4-43F8-B2B3-8D3118420698}"/>
                </c:ext>
              </c:extLst>
            </c:dLbl>
            <c:dLbl>
              <c:idx val="32"/>
              <c:layout>
                <c:manualLayout>
                  <c:x val="0"/>
                  <c:y val="1.7026213548432704E-2"/>
                </c:manualLayout>
              </c:layout>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4-43F8-B2B3-8D311842069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52.1</c:v>
                </c:pt>
                <c:pt idx="16">
                  <c:v>50.3</c:v>
                </c:pt>
                <c:pt idx="24">
                  <c:v>52</c:v>
                </c:pt>
                <c:pt idx="32">
                  <c:v>53</c:v>
                </c:pt>
              </c:numCache>
            </c:numRef>
          </c:xVal>
          <c:yVal>
            <c:numRef>
              <c:f>公会計指標分析・財政指標組合せ分析表!$BP$51:$DC$51</c:f>
              <c:numCache>
                <c:formatCode>#,##0.0;"▲ "#,##0.0</c:formatCode>
                <c:ptCount val="40"/>
                <c:pt idx="0">
                  <c:v>48.1</c:v>
                </c:pt>
                <c:pt idx="8">
                  <c:v>55.8</c:v>
                </c:pt>
                <c:pt idx="16">
                  <c:v>59.4</c:v>
                </c:pt>
                <c:pt idx="24">
                  <c:v>63.5</c:v>
                </c:pt>
                <c:pt idx="32">
                  <c:v>56.2</c:v>
                </c:pt>
              </c:numCache>
            </c:numRef>
          </c:yVal>
          <c:smooth val="0"/>
          <c:extLst>
            <c:ext xmlns:c16="http://schemas.microsoft.com/office/drawing/2014/chart" uri="{C3380CC4-5D6E-409C-BE32-E72D297353CC}">
              <c16:uniqueId val="{00000009-A7B4-43F8-B2B3-8D31184206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A7B4-43F8-B2B3-8D3118420698}"/>
              </c:ext>
            </c:extLst>
          </c:dPt>
          <c:dPt>
            <c:idx val="1"/>
            <c:bubble3D val="0"/>
            <c:extLst>
              <c:ext xmlns:c16="http://schemas.microsoft.com/office/drawing/2014/chart" uri="{C3380CC4-5D6E-409C-BE32-E72D297353CC}">
                <c16:uniqueId val="{0000000B-A7B4-43F8-B2B3-8D3118420698}"/>
              </c:ext>
            </c:extLst>
          </c:dPt>
          <c:dPt>
            <c:idx val="2"/>
            <c:bubble3D val="0"/>
            <c:extLst>
              <c:ext xmlns:c16="http://schemas.microsoft.com/office/drawing/2014/chart" uri="{C3380CC4-5D6E-409C-BE32-E72D297353CC}">
                <c16:uniqueId val="{0000000C-A7B4-43F8-B2B3-8D3118420698}"/>
              </c:ext>
            </c:extLst>
          </c:dPt>
          <c:dPt>
            <c:idx val="3"/>
            <c:bubble3D val="0"/>
            <c:extLst>
              <c:ext xmlns:c16="http://schemas.microsoft.com/office/drawing/2014/chart" uri="{C3380CC4-5D6E-409C-BE32-E72D297353CC}">
                <c16:uniqueId val="{0000000D-A7B4-43F8-B2B3-8D3118420698}"/>
              </c:ext>
            </c:extLst>
          </c:dPt>
          <c:dPt>
            <c:idx val="4"/>
            <c:bubble3D val="0"/>
            <c:extLst>
              <c:ext xmlns:c16="http://schemas.microsoft.com/office/drawing/2014/chart" uri="{C3380CC4-5D6E-409C-BE32-E72D297353CC}">
                <c16:uniqueId val="{0000000E-A7B4-43F8-B2B3-8D3118420698}"/>
              </c:ext>
            </c:extLst>
          </c:dPt>
          <c:dPt>
            <c:idx val="8"/>
            <c:bubble3D val="0"/>
            <c:extLst>
              <c:ext xmlns:c16="http://schemas.microsoft.com/office/drawing/2014/chart" uri="{C3380CC4-5D6E-409C-BE32-E72D297353CC}">
                <c16:uniqueId val="{0000000F-A7B4-43F8-B2B3-8D3118420698}"/>
              </c:ext>
            </c:extLst>
          </c:dPt>
          <c:dPt>
            <c:idx val="16"/>
            <c:bubble3D val="0"/>
            <c:extLst>
              <c:ext xmlns:c16="http://schemas.microsoft.com/office/drawing/2014/chart" uri="{C3380CC4-5D6E-409C-BE32-E72D297353CC}">
                <c16:uniqueId val="{00000010-A7B4-43F8-B2B3-8D3118420698}"/>
              </c:ext>
            </c:extLst>
          </c:dPt>
          <c:dPt>
            <c:idx val="24"/>
            <c:bubble3D val="0"/>
            <c:extLst>
              <c:ext xmlns:c16="http://schemas.microsoft.com/office/drawing/2014/chart" uri="{C3380CC4-5D6E-409C-BE32-E72D297353CC}">
                <c16:uniqueId val="{00000011-A7B4-43F8-B2B3-8D3118420698}"/>
              </c:ext>
            </c:extLst>
          </c:dPt>
          <c:dPt>
            <c:idx val="32"/>
            <c:bubble3D val="0"/>
            <c:extLst>
              <c:ext xmlns:c16="http://schemas.microsoft.com/office/drawing/2014/chart" uri="{C3380CC4-5D6E-409C-BE32-E72D297353CC}">
                <c16:uniqueId val="{00000012-A7B4-43F8-B2B3-8D3118420698}"/>
              </c:ext>
            </c:extLst>
          </c:dPt>
          <c:dLbls>
            <c:dLbl>
              <c:idx val="0"/>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4-43F8-B2B3-8D3118420698}"/>
                </c:ext>
              </c:extLst>
            </c:dLbl>
            <c:dLbl>
              <c:idx val="1"/>
              <c:delete val="1"/>
              <c:extLst>
                <c:ext xmlns:c15="http://schemas.microsoft.com/office/drawing/2012/chart" uri="{CE6537A1-D6FC-4f65-9D91-7224C49458BB}"/>
                <c:ext xmlns:c16="http://schemas.microsoft.com/office/drawing/2014/chart" uri="{C3380CC4-5D6E-409C-BE32-E72D297353CC}">
                  <c16:uniqueId val="{0000000B-A7B4-43F8-B2B3-8D3118420698}"/>
                </c:ext>
              </c:extLst>
            </c:dLbl>
            <c:dLbl>
              <c:idx val="2"/>
              <c:delete val="1"/>
              <c:extLst>
                <c:ext xmlns:c15="http://schemas.microsoft.com/office/drawing/2012/chart" uri="{CE6537A1-D6FC-4f65-9D91-7224C49458BB}"/>
                <c:ext xmlns:c16="http://schemas.microsoft.com/office/drawing/2014/chart" uri="{C3380CC4-5D6E-409C-BE32-E72D297353CC}">
                  <c16:uniqueId val="{0000000C-A7B4-43F8-B2B3-8D3118420698}"/>
                </c:ext>
              </c:extLst>
            </c:dLbl>
            <c:dLbl>
              <c:idx val="3"/>
              <c:delete val="1"/>
              <c:extLst>
                <c:ext xmlns:c15="http://schemas.microsoft.com/office/drawing/2012/chart" uri="{CE6537A1-D6FC-4f65-9D91-7224C49458BB}"/>
                <c:ext xmlns:c16="http://schemas.microsoft.com/office/drawing/2014/chart" uri="{C3380CC4-5D6E-409C-BE32-E72D297353CC}">
                  <c16:uniqueId val="{0000000D-A7B4-43F8-B2B3-8D3118420698}"/>
                </c:ext>
              </c:extLst>
            </c:dLbl>
            <c:dLbl>
              <c:idx val="4"/>
              <c:delete val="1"/>
              <c:extLst>
                <c:ext xmlns:c15="http://schemas.microsoft.com/office/drawing/2012/chart" uri="{CE6537A1-D6FC-4f65-9D91-7224C49458BB}"/>
                <c:ext xmlns:c16="http://schemas.microsoft.com/office/drawing/2014/chart" uri="{C3380CC4-5D6E-409C-BE32-E72D297353CC}">
                  <c16:uniqueId val="{0000000E-A7B4-43F8-B2B3-8D3118420698}"/>
                </c:ext>
              </c:extLst>
            </c:dLbl>
            <c:dLbl>
              <c:idx val="8"/>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B4-43F8-B2B3-8D3118420698}"/>
                </c:ext>
              </c:extLst>
            </c:dLbl>
            <c:dLbl>
              <c:idx val="16"/>
              <c:layout>
                <c:manualLayout>
                  <c:x val="-3.2145200469572303E-2"/>
                  <c:y val="-4.6413749422305868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4-43F8-B2B3-8D3118420698}"/>
                </c:ext>
              </c:extLst>
            </c:dLbl>
            <c:dLbl>
              <c:idx val="24"/>
              <c:layout>
                <c:manualLayout>
                  <c:x val="-4.4109043052767541E-2"/>
                  <c:y val="-5.6875652514625764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4-43F8-B2B3-8D3118420698}"/>
                </c:ext>
              </c:extLst>
            </c:dLbl>
            <c:dLbl>
              <c:idx val="32"/>
              <c:layout>
                <c:manualLayout>
                  <c:x val="-1.9922458247700846E-2"/>
                  <c:y val="-9.0927724380663932E-2"/>
                </c:manualLayout>
              </c:layout>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B4-43F8-B2B3-8D311842069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7B4-43F8-B2B3-8D3118420698}"/>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E89-463A-8171-B0B4CED6585B}"/>
              </c:ext>
            </c:extLst>
          </c:dPt>
          <c:dPt>
            <c:idx val="1"/>
            <c:bubble3D val="0"/>
            <c:extLst>
              <c:ext xmlns:c16="http://schemas.microsoft.com/office/drawing/2014/chart" uri="{C3380CC4-5D6E-409C-BE32-E72D297353CC}">
                <c16:uniqueId val="{00000001-0E89-463A-8171-B0B4CED6585B}"/>
              </c:ext>
            </c:extLst>
          </c:dPt>
          <c:dPt>
            <c:idx val="2"/>
            <c:bubble3D val="0"/>
            <c:extLst>
              <c:ext xmlns:c16="http://schemas.microsoft.com/office/drawing/2014/chart" uri="{C3380CC4-5D6E-409C-BE32-E72D297353CC}">
                <c16:uniqueId val="{00000002-0E89-463A-8171-B0B4CED6585B}"/>
              </c:ext>
            </c:extLst>
          </c:dPt>
          <c:dPt>
            <c:idx val="3"/>
            <c:bubble3D val="0"/>
            <c:extLst>
              <c:ext xmlns:c16="http://schemas.microsoft.com/office/drawing/2014/chart" uri="{C3380CC4-5D6E-409C-BE32-E72D297353CC}">
                <c16:uniqueId val="{00000003-0E89-463A-8171-B0B4CED6585B}"/>
              </c:ext>
            </c:extLst>
          </c:dPt>
          <c:dPt>
            <c:idx val="4"/>
            <c:bubble3D val="0"/>
            <c:extLst>
              <c:ext xmlns:c16="http://schemas.microsoft.com/office/drawing/2014/chart" uri="{C3380CC4-5D6E-409C-BE32-E72D297353CC}">
                <c16:uniqueId val="{00000004-0E89-463A-8171-B0B4CED6585B}"/>
              </c:ext>
            </c:extLst>
          </c:dPt>
          <c:dPt>
            <c:idx val="8"/>
            <c:bubble3D val="0"/>
            <c:extLst>
              <c:ext xmlns:c16="http://schemas.microsoft.com/office/drawing/2014/chart" uri="{C3380CC4-5D6E-409C-BE32-E72D297353CC}">
                <c16:uniqueId val="{00000005-0E89-463A-8171-B0B4CED6585B}"/>
              </c:ext>
            </c:extLst>
          </c:dPt>
          <c:dPt>
            <c:idx val="16"/>
            <c:bubble3D val="0"/>
            <c:extLst>
              <c:ext xmlns:c16="http://schemas.microsoft.com/office/drawing/2014/chart" uri="{C3380CC4-5D6E-409C-BE32-E72D297353CC}">
                <c16:uniqueId val="{00000006-0E89-463A-8171-B0B4CED6585B}"/>
              </c:ext>
            </c:extLst>
          </c:dPt>
          <c:dPt>
            <c:idx val="24"/>
            <c:bubble3D val="0"/>
            <c:extLst>
              <c:ext xmlns:c16="http://schemas.microsoft.com/office/drawing/2014/chart" uri="{C3380CC4-5D6E-409C-BE32-E72D297353CC}">
                <c16:uniqueId val="{00000007-0E89-463A-8171-B0B4CED6585B}"/>
              </c:ext>
            </c:extLst>
          </c:dPt>
          <c:dPt>
            <c:idx val="32"/>
            <c:bubble3D val="0"/>
            <c:extLst>
              <c:ext xmlns:c16="http://schemas.microsoft.com/office/drawing/2014/chart" uri="{C3380CC4-5D6E-409C-BE32-E72D297353CC}">
                <c16:uniqueId val="{00000008-0E89-463A-8171-B0B4CED6585B}"/>
              </c:ext>
            </c:extLst>
          </c:dPt>
          <c:dLbls>
            <c:dLbl>
              <c:idx val="0"/>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89-463A-8171-B0B4CED6585B}"/>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89-463A-8171-B0B4CED6585B}"/>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89-463A-8171-B0B4CED6585B}"/>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89-463A-8171-B0B4CED6585B}"/>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89-463A-8171-B0B4CED6585B}"/>
                </c:ext>
              </c:extLst>
            </c:dLbl>
            <c:dLbl>
              <c:idx val="8"/>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89-463A-8171-B0B4CED6585B}"/>
                </c:ext>
              </c:extLst>
            </c:dLbl>
            <c:dLbl>
              <c:idx val="16"/>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89-463A-8171-B0B4CED6585B}"/>
                </c:ext>
              </c:extLst>
            </c:dLbl>
            <c:dLbl>
              <c:idx val="24"/>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89-463A-8171-B0B4CED6585B}"/>
                </c:ext>
              </c:extLst>
            </c:dLbl>
            <c:dLbl>
              <c:idx val="32"/>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89-463A-8171-B0B4CED6585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6.3</c:v>
                </c:pt>
                <c:pt idx="24">
                  <c:v>6.2</c:v>
                </c:pt>
                <c:pt idx="32">
                  <c:v>6.4</c:v>
                </c:pt>
              </c:numCache>
            </c:numRef>
          </c:xVal>
          <c:yVal>
            <c:numRef>
              <c:f>公会計指標分析・財政指標組合せ分析表!$BP$73:$DC$73</c:f>
              <c:numCache>
                <c:formatCode>#,##0.0;"▲ "#,##0.0</c:formatCode>
                <c:ptCount val="40"/>
                <c:pt idx="0">
                  <c:v>48.1</c:v>
                </c:pt>
                <c:pt idx="8">
                  <c:v>55.8</c:v>
                </c:pt>
                <c:pt idx="16">
                  <c:v>59.4</c:v>
                </c:pt>
                <c:pt idx="24">
                  <c:v>63.5</c:v>
                </c:pt>
                <c:pt idx="32">
                  <c:v>56.2</c:v>
                </c:pt>
              </c:numCache>
            </c:numRef>
          </c:yVal>
          <c:smooth val="0"/>
          <c:extLst>
            <c:ext xmlns:c16="http://schemas.microsoft.com/office/drawing/2014/chart" uri="{C3380CC4-5D6E-409C-BE32-E72D297353CC}">
              <c16:uniqueId val="{00000009-0E89-463A-8171-B0B4CED658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E89-463A-8171-B0B4CED6585B}"/>
              </c:ext>
            </c:extLst>
          </c:dPt>
          <c:dPt>
            <c:idx val="1"/>
            <c:bubble3D val="0"/>
            <c:extLst>
              <c:ext xmlns:c16="http://schemas.microsoft.com/office/drawing/2014/chart" uri="{C3380CC4-5D6E-409C-BE32-E72D297353CC}">
                <c16:uniqueId val="{0000000B-0E89-463A-8171-B0B4CED6585B}"/>
              </c:ext>
            </c:extLst>
          </c:dPt>
          <c:dPt>
            <c:idx val="2"/>
            <c:bubble3D val="0"/>
            <c:extLst>
              <c:ext xmlns:c16="http://schemas.microsoft.com/office/drawing/2014/chart" uri="{C3380CC4-5D6E-409C-BE32-E72D297353CC}">
                <c16:uniqueId val="{0000000C-0E89-463A-8171-B0B4CED6585B}"/>
              </c:ext>
            </c:extLst>
          </c:dPt>
          <c:dPt>
            <c:idx val="3"/>
            <c:bubble3D val="0"/>
            <c:extLst>
              <c:ext xmlns:c16="http://schemas.microsoft.com/office/drawing/2014/chart" uri="{C3380CC4-5D6E-409C-BE32-E72D297353CC}">
                <c16:uniqueId val="{0000000D-0E89-463A-8171-B0B4CED6585B}"/>
              </c:ext>
            </c:extLst>
          </c:dPt>
          <c:dPt>
            <c:idx val="4"/>
            <c:bubble3D val="0"/>
            <c:extLst>
              <c:ext xmlns:c16="http://schemas.microsoft.com/office/drawing/2014/chart" uri="{C3380CC4-5D6E-409C-BE32-E72D297353CC}">
                <c16:uniqueId val="{0000000E-0E89-463A-8171-B0B4CED6585B}"/>
              </c:ext>
            </c:extLst>
          </c:dPt>
          <c:dPt>
            <c:idx val="8"/>
            <c:bubble3D val="0"/>
            <c:extLst>
              <c:ext xmlns:c16="http://schemas.microsoft.com/office/drawing/2014/chart" uri="{C3380CC4-5D6E-409C-BE32-E72D297353CC}">
                <c16:uniqueId val="{0000000F-0E89-463A-8171-B0B4CED6585B}"/>
              </c:ext>
            </c:extLst>
          </c:dPt>
          <c:dPt>
            <c:idx val="16"/>
            <c:bubble3D val="0"/>
            <c:extLst>
              <c:ext xmlns:c16="http://schemas.microsoft.com/office/drawing/2014/chart" uri="{C3380CC4-5D6E-409C-BE32-E72D297353CC}">
                <c16:uniqueId val="{00000010-0E89-463A-8171-B0B4CED6585B}"/>
              </c:ext>
            </c:extLst>
          </c:dPt>
          <c:dPt>
            <c:idx val="24"/>
            <c:bubble3D val="0"/>
            <c:extLst>
              <c:ext xmlns:c16="http://schemas.microsoft.com/office/drawing/2014/chart" uri="{C3380CC4-5D6E-409C-BE32-E72D297353CC}">
                <c16:uniqueId val="{00000011-0E89-463A-8171-B0B4CED6585B}"/>
              </c:ext>
            </c:extLst>
          </c:dPt>
          <c:dPt>
            <c:idx val="32"/>
            <c:bubble3D val="0"/>
            <c:extLst>
              <c:ext xmlns:c16="http://schemas.microsoft.com/office/drawing/2014/chart" uri="{C3380CC4-5D6E-409C-BE32-E72D297353CC}">
                <c16:uniqueId val="{00000012-0E89-463A-8171-B0B4CED6585B}"/>
              </c:ext>
            </c:extLst>
          </c:dPt>
          <c:dLbls>
            <c:dLbl>
              <c:idx val="0"/>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89-463A-8171-B0B4CED6585B}"/>
                </c:ext>
              </c:extLst>
            </c:dLbl>
            <c:dLbl>
              <c:idx val="1"/>
              <c:delete val="1"/>
              <c:extLst>
                <c:ext xmlns:c15="http://schemas.microsoft.com/office/drawing/2012/chart" uri="{CE6537A1-D6FC-4f65-9D91-7224C49458BB}"/>
                <c:ext xmlns:c16="http://schemas.microsoft.com/office/drawing/2014/chart" uri="{C3380CC4-5D6E-409C-BE32-E72D297353CC}">
                  <c16:uniqueId val="{0000000B-0E89-463A-8171-B0B4CED6585B}"/>
                </c:ext>
              </c:extLst>
            </c:dLbl>
            <c:dLbl>
              <c:idx val="2"/>
              <c:delete val="1"/>
              <c:extLst>
                <c:ext xmlns:c15="http://schemas.microsoft.com/office/drawing/2012/chart" uri="{CE6537A1-D6FC-4f65-9D91-7224C49458BB}"/>
                <c:ext xmlns:c16="http://schemas.microsoft.com/office/drawing/2014/chart" uri="{C3380CC4-5D6E-409C-BE32-E72D297353CC}">
                  <c16:uniqueId val="{0000000C-0E89-463A-8171-B0B4CED6585B}"/>
                </c:ext>
              </c:extLst>
            </c:dLbl>
            <c:dLbl>
              <c:idx val="3"/>
              <c:delete val="1"/>
              <c:extLst>
                <c:ext xmlns:c15="http://schemas.microsoft.com/office/drawing/2012/chart" uri="{CE6537A1-D6FC-4f65-9D91-7224C49458BB}"/>
                <c:ext xmlns:c16="http://schemas.microsoft.com/office/drawing/2014/chart" uri="{C3380CC4-5D6E-409C-BE32-E72D297353CC}">
                  <c16:uniqueId val="{0000000D-0E89-463A-8171-B0B4CED6585B}"/>
                </c:ext>
              </c:extLst>
            </c:dLbl>
            <c:dLbl>
              <c:idx val="4"/>
              <c:delete val="1"/>
              <c:extLst>
                <c:ext xmlns:c15="http://schemas.microsoft.com/office/drawing/2012/chart" uri="{CE6537A1-D6FC-4f65-9D91-7224C49458BB}"/>
                <c:ext xmlns:c16="http://schemas.microsoft.com/office/drawing/2014/chart" uri="{C3380CC4-5D6E-409C-BE32-E72D297353CC}">
                  <c16:uniqueId val="{0000000E-0E89-463A-8171-B0B4CED6585B}"/>
                </c:ext>
              </c:extLst>
            </c:dLbl>
            <c:dLbl>
              <c:idx val="8"/>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89-463A-8171-B0B4CED6585B}"/>
                </c:ext>
              </c:extLst>
            </c:dLbl>
            <c:dLbl>
              <c:idx val="16"/>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89-463A-8171-B0B4CED6585B}"/>
                </c:ext>
              </c:extLst>
            </c:dLbl>
            <c:dLbl>
              <c:idx val="24"/>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89-463A-8171-B0B4CED6585B}"/>
                </c:ext>
              </c:extLst>
            </c:dLbl>
            <c:dLbl>
              <c:idx val="32"/>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89-463A-8171-B0B4CED6585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0E89-463A-8171-B0B4CED6585B}"/>
            </c:ext>
          </c:extLst>
        </c:ser>
        <c:dLbls>
          <c:showLegendKey val="0"/>
          <c:showVal val="1"/>
          <c:showCatName val="0"/>
          <c:showSerName val="0"/>
          <c:showPercent val="0"/>
          <c:showBubbleSize val="0"/>
        </c:dLbls>
        <c:axId val="3"/>
        <c:axId val="2"/>
      </c:scatterChart>
      <c:valAx>
        <c:axId val="3"/>
        <c:scaling>
          <c:orientation val="maxMin"/>
          <c:max val="8"/>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実質公債費の分子が前年度に比べ増加しているが，これは，元利償還金の額が増加したこと，一部事務組合の地方債に充てた負担金が増加したことが要因として挙げられる。</a:t>
          </a:r>
        </a:p>
        <a:p>
          <a:r>
            <a:rPr kumimoji="1" lang="ja-JP" altLang="en-US" sz="1400">
              <a:latin typeface="ＭＳ ゴシック"/>
              <a:ea typeface="ＭＳ ゴシック"/>
            </a:rPr>
            <a:t>　昨年度に続き増加傾向にあるが，今後も引き続き財政の健全化に努める。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減債基金残高については，毎年積立額と取崩額がほぼ同額となっているため，近年は横ばい傾向にある。</a:t>
          </a:r>
        </a:p>
        <a:p>
          <a:r>
            <a:rPr kumimoji="1" lang="ja-JP" altLang="en-US" sz="1000">
              <a:latin typeface="ＭＳ ゴシック"/>
              <a:ea typeface="ＭＳ ゴシック"/>
            </a:rPr>
            <a:t>　今後も，市場公募債の償還計画を踏まえ，減債基金の積み立てを行い，適正な管理に努める。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が前年度に比べ減少しているが，これは，公営企業債等繰入見込額において，水道事業の繰入算入率減少による繰入見込額の減や，対象手当負担見込額が減となったことが要因として挙げられる。</a:t>
          </a:r>
        </a:p>
        <a:p>
          <a:r>
            <a:rPr kumimoji="1" lang="ja-JP" altLang="en-US" sz="1400">
              <a:latin typeface="ＭＳ ゴシック"/>
              <a:ea typeface="ＭＳ ゴシック"/>
            </a:rPr>
            <a:t>　また，一般会計等に係る地方債の現在高は，土木債及び教育債において残高が増加したため，前年度に比べ</a:t>
          </a:r>
          <a:r>
            <a:rPr kumimoji="1" lang="en-US" altLang="ja-JP" sz="1400">
              <a:latin typeface="ＭＳ ゴシック"/>
              <a:ea typeface="ＭＳ ゴシック"/>
            </a:rPr>
            <a:t>295</a:t>
          </a:r>
          <a:r>
            <a:rPr kumimoji="1" lang="ja-JP" altLang="en-US" sz="1400">
              <a:latin typeface="ＭＳ ゴシック"/>
              <a:ea typeface="ＭＳ ゴシック"/>
            </a:rPr>
            <a:t>百万円の増となっている。充当可能基金等は，財政調整基金残高の増等により，</a:t>
          </a:r>
          <a:r>
            <a:rPr kumimoji="1" lang="en-US" altLang="ja-JP" sz="1400">
              <a:latin typeface="ＭＳ ゴシック"/>
              <a:ea typeface="ＭＳ ゴシック"/>
            </a:rPr>
            <a:t>341</a:t>
          </a:r>
          <a:r>
            <a:rPr kumimoji="1" lang="ja-JP" altLang="en-US" sz="1400">
              <a:latin typeface="ＭＳ ゴシック"/>
              <a:ea typeface="ＭＳ ゴシック"/>
            </a:rPr>
            <a:t>百万円の増となっている。</a:t>
          </a:r>
        </a:p>
        <a:p>
          <a:r>
            <a:rPr kumimoji="1" lang="ja-JP" altLang="en-US" sz="1400">
              <a:latin typeface="ＭＳ ゴシック"/>
              <a:ea typeface="ＭＳ ゴシック"/>
            </a:rPr>
            <a:t>　今後も，人員の適正配置による退職手当負担金の抑制や起債の抑制による地方債現在高の縮減に努めていく。</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茨城県鹿嶋市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財政調整基金は，主に決算剰余金が増となったことから</a:t>
          </a:r>
          <a:r>
            <a:rPr kumimoji="1" lang="en-US" altLang="ja-JP" sz="1300">
              <a:solidFill>
                <a:schemeClr val="dk1"/>
              </a:solidFill>
              <a:effectLst/>
              <a:latin typeface="ＭＳ ゴシック"/>
              <a:ea typeface="ＭＳ ゴシック"/>
              <a:cs typeface="+mn-cs"/>
            </a:rPr>
            <a:t>344</a:t>
          </a:r>
          <a:r>
            <a:rPr kumimoji="1" lang="ja-JP" altLang="en-US" sz="1300">
              <a:solidFill>
                <a:schemeClr val="dk1"/>
              </a:solidFill>
              <a:effectLst/>
              <a:latin typeface="ＭＳ ゴシック"/>
              <a:ea typeface="ＭＳ ゴシック"/>
              <a:cs typeface="+mn-cs"/>
            </a:rPr>
            <a:t>百万円増加した。特定目的基金は，東日本大震災復興交付金の返還に伴い，東日本大震災復興基金から</a:t>
          </a:r>
          <a:r>
            <a:rPr kumimoji="1" lang="en-US" altLang="ja-JP" sz="1300">
              <a:solidFill>
                <a:schemeClr val="dk1"/>
              </a:solidFill>
              <a:effectLst/>
              <a:latin typeface="ＭＳ ゴシック"/>
              <a:ea typeface="ＭＳ ゴシック"/>
              <a:cs typeface="+mn-cs"/>
            </a:rPr>
            <a:t>180</a:t>
          </a:r>
          <a:r>
            <a:rPr kumimoji="1" lang="ja-JP" altLang="en-US" sz="1300">
              <a:solidFill>
                <a:schemeClr val="dk1"/>
              </a:solidFill>
              <a:effectLst/>
              <a:latin typeface="ＭＳ ゴシック"/>
              <a:ea typeface="ＭＳ ゴシック"/>
              <a:cs typeface="+mn-cs"/>
            </a:rPr>
            <a:t>百万円取り崩したこと等により</a:t>
          </a:r>
          <a:r>
            <a:rPr kumimoji="1" lang="en-US" altLang="ja-JP" sz="1300">
              <a:solidFill>
                <a:schemeClr val="dk1"/>
              </a:solidFill>
              <a:effectLst/>
              <a:latin typeface="ＭＳ ゴシック"/>
              <a:ea typeface="ＭＳ ゴシック"/>
              <a:cs typeface="+mn-cs"/>
            </a:rPr>
            <a:t>275</a:t>
          </a:r>
          <a:r>
            <a:rPr kumimoji="1" lang="ja-JP" altLang="en-US" sz="1300">
              <a:solidFill>
                <a:schemeClr val="dk1"/>
              </a:solidFill>
              <a:effectLst/>
              <a:latin typeface="ＭＳ ゴシック"/>
              <a:ea typeface="ＭＳ ゴシック"/>
              <a:cs typeface="+mn-cs"/>
            </a:rPr>
            <a:t>百万円減少した。基金全体としては前年度と比較し，</a:t>
          </a:r>
          <a:r>
            <a:rPr kumimoji="1" lang="en-US" altLang="ja-JP" sz="1300">
              <a:solidFill>
                <a:schemeClr val="dk1"/>
              </a:solidFill>
              <a:effectLst/>
              <a:latin typeface="ＭＳ ゴシック"/>
              <a:ea typeface="ＭＳ ゴシック"/>
              <a:cs typeface="+mn-cs"/>
            </a:rPr>
            <a:t>59</a:t>
          </a:r>
          <a:r>
            <a:rPr kumimoji="1" lang="ja-JP" altLang="en-US" sz="1300">
              <a:solidFill>
                <a:schemeClr val="dk1"/>
              </a:solidFill>
              <a:effectLst/>
              <a:latin typeface="ＭＳ ゴシック"/>
              <a:ea typeface="ＭＳ ゴシック"/>
              <a:cs typeface="+mn-cs"/>
            </a:rPr>
            <a:t>百万円増加した。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財政調整基金は，標準財政規模の</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％程度である</a:t>
          </a:r>
          <a:r>
            <a:rPr kumimoji="1" lang="en-US" altLang="ja-JP" sz="1300">
              <a:solidFill>
                <a:schemeClr val="dk1"/>
              </a:solidFill>
              <a:effectLst/>
              <a:latin typeface="ＭＳ ゴシック"/>
              <a:ea typeface="ＭＳ ゴシック"/>
              <a:cs typeface="+mn-cs"/>
            </a:rPr>
            <a:t>2,000</a:t>
          </a:r>
          <a:r>
            <a:rPr kumimoji="1" lang="ja-JP" altLang="en-US" sz="1300">
              <a:solidFill>
                <a:schemeClr val="dk1"/>
              </a:solidFill>
              <a:effectLst/>
              <a:latin typeface="ＭＳ ゴシック"/>
              <a:ea typeface="ＭＳ ゴシック"/>
              <a:cs typeface="+mn-cs"/>
            </a:rPr>
            <a:t>百万円程度を維持するように努める。公共施設整備基金は，市営住宅の整備等のため，毎年</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百万円程度を積立，環境保全基金は，今後も環境保全協力金を積み立てながら，衛生処理施設整備費用の財源に充当していくなど，各特定目的基金の目的に沿った適正な管理運営を行う。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公共施設整備基金：公共施設の整備に要する経費の財源に充てるとき。</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衛生処理施設整備基金：廃棄物衛生処理施設の建設及び改修の事業に要する経費の財源に充てるとき。</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地域福祉基金：社会福祉事業の推進に要する経費の財源に充てるとき。</a:t>
          </a:r>
        </a:p>
        <a:p>
          <a:r>
            <a:rPr kumimoji="1" lang="ja-JP" altLang="en-US" sz="1300">
              <a:solidFill>
                <a:schemeClr val="dk1"/>
              </a:solidFill>
              <a:effectLst/>
              <a:latin typeface="ＭＳ ゴシック"/>
              <a:ea typeface="ＭＳ ゴシック"/>
              <a:cs typeface="+mn-cs"/>
            </a:rPr>
            <a:t>　環境保全基金：環境保全事業及び環境づくりの推進に要する経費の財源に充てるとき。</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災害対策基金：災害の予防，応急対策及び復旧に要する経費の財源に充てるとき。</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公共施設整備基金：中央図書館空調設備改修工事の財源として，</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百万円取り崩したこと等により</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百万円減少した。</a:t>
          </a:r>
        </a:p>
        <a:p>
          <a:r>
            <a:rPr kumimoji="1" lang="ja-JP" altLang="en-US" sz="1300">
              <a:solidFill>
                <a:schemeClr val="dk1"/>
              </a:solidFill>
              <a:effectLst/>
              <a:latin typeface="ＭＳ ゴシック"/>
              <a:ea typeface="ＭＳ ゴシック"/>
              <a:cs typeface="+mn-cs"/>
            </a:rPr>
            <a:t>　地域福祉基金：介護予防・地域支え合い事業の財源として，</a:t>
          </a:r>
          <a:r>
            <a:rPr kumimoji="1" lang="en-US" altLang="ja-JP" sz="1300">
              <a:solidFill>
                <a:schemeClr val="dk1"/>
              </a:solidFill>
              <a:effectLst/>
              <a:latin typeface="ＭＳ ゴシック"/>
              <a:ea typeface="ＭＳ ゴシック"/>
              <a:cs typeface="+mn-cs"/>
            </a:rPr>
            <a:t>34</a:t>
          </a:r>
          <a:r>
            <a:rPr kumimoji="1" lang="ja-JP" altLang="en-US" sz="1300">
              <a:solidFill>
                <a:schemeClr val="dk1"/>
              </a:solidFill>
              <a:effectLst/>
              <a:latin typeface="ＭＳ ゴシック"/>
              <a:ea typeface="ＭＳ ゴシック"/>
              <a:cs typeface="+mn-cs"/>
            </a:rPr>
            <a:t>百万円取り崩したこと等により</a:t>
          </a:r>
          <a:r>
            <a:rPr kumimoji="1" lang="en-US" altLang="ja-JP" sz="1300">
              <a:solidFill>
                <a:schemeClr val="dk1"/>
              </a:solidFill>
              <a:effectLst/>
              <a:latin typeface="ＭＳ ゴシック"/>
              <a:ea typeface="ＭＳ ゴシック"/>
              <a:cs typeface="+mn-cs"/>
            </a:rPr>
            <a:t>43</a:t>
          </a:r>
          <a:r>
            <a:rPr kumimoji="1" lang="ja-JP" altLang="en-US" sz="1300">
              <a:solidFill>
                <a:schemeClr val="dk1"/>
              </a:solidFill>
              <a:effectLst/>
              <a:latin typeface="ＭＳ ゴシック"/>
              <a:ea typeface="ＭＳ ゴシック"/>
              <a:cs typeface="+mn-cs"/>
            </a:rPr>
            <a:t>百万円減少した。</a:t>
          </a:r>
        </a:p>
        <a:p>
          <a:r>
            <a:rPr kumimoji="1" lang="ja-JP" altLang="en-US" sz="1300">
              <a:solidFill>
                <a:schemeClr val="dk1"/>
              </a:solidFill>
              <a:effectLst/>
              <a:latin typeface="ＭＳ ゴシック"/>
              <a:ea typeface="ＭＳ ゴシック"/>
              <a:cs typeface="+mn-cs"/>
            </a:rPr>
            <a:t>　環境保全基金：公害対策経費の財源として，</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百万円取り崩したこと等により</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百万円減少した。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公共施設整備基金：市営住宅の整備等のため，毎年</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百万円程度を積立予定。</a:t>
          </a:r>
        </a:p>
        <a:p>
          <a:r>
            <a:rPr kumimoji="1" lang="ja-JP" altLang="en-US" sz="1300">
              <a:solidFill>
                <a:schemeClr val="dk1"/>
              </a:solidFill>
              <a:effectLst/>
              <a:latin typeface="ＭＳ ゴシック"/>
              <a:ea typeface="ＭＳ ゴシック"/>
              <a:cs typeface="+mn-cs"/>
            </a:rPr>
            <a:t>　環境保全基金：今後も環境保全協力金を積み立てながら，衛生処理施設整備費用の財源に充当していく予定。</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77</a:t>
          </a:r>
          <a:r>
            <a:rPr kumimoji="1" lang="ja-JP" altLang="en-US" sz="1300">
              <a:solidFill>
                <a:schemeClr val="dk1"/>
              </a:solidFill>
              <a:effectLst/>
              <a:latin typeface="ＭＳ ゴシック"/>
              <a:ea typeface="ＭＳ ゴシック"/>
              <a:cs typeface="+mn-cs"/>
            </a:rPr>
            <a:t>百万円を取り崩したが，決算剰余金</a:t>
          </a:r>
          <a:r>
            <a:rPr kumimoji="1" lang="en-US" altLang="ja-JP" sz="1300">
              <a:solidFill>
                <a:schemeClr val="dk1"/>
              </a:solidFill>
              <a:effectLst/>
              <a:latin typeface="ＭＳ ゴシック"/>
              <a:ea typeface="ＭＳ ゴシック"/>
              <a:cs typeface="+mn-cs"/>
            </a:rPr>
            <a:t>420</a:t>
          </a:r>
          <a:r>
            <a:rPr kumimoji="1" lang="ja-JP" altLang="en-US" sz="1300">
              <a:solidFill>
                <a:schemeClr val="dk1"/>
              </a:solidFill>
              <a:effectLst/>
              <a:latin typeface="ＭＳ ゴシック"/>
              <a:ea typeface="ＭＳ ゴシック"/>
              <a:cs typeface="+mn-cs"/>
            </a:rPr>
            <a:t>百万円を積み立て，</a:t>
          </a:r>
          <a:r>
            <a:rPr kumimoji="1" lang="en-US" altLang="ja-JP" sz="1300">
              <a:solidFill>
                <a:schemeClr val="dk1"/>
              </a:solidFill>
              <a:effectLst/>
              <a:latin typeface="ＭＳ ゴシック"/>
              <a:ea typeface="ＭＳ ゴシック"/>
              <a:cs typeface="+mn-cs"/>
            </a:rPr>
            <a:t>344</a:t>
          </a:r>
          <a:r>
            <a:rPr kumimoji="1" lang="ja-JP" altLang="en-US" sz="1300">
              <a:solidFill>
                <a:schemeClr val="dk1"/>
              </a:solidFill>
              <a:effectLst/>
              <a:latin typeface="ＭＳ ゴシック"/>
              <a:ea typeface="ＭＳ ゴシック"/>
              <a:cs typeface="+mn-cs"/>
            </a:rPr>
            <a:t>百万円増加した。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％程度である</a:t>
          </a:r>
          <a:r>
            <a:rPr kumimoji="1" lang="en-US" altLang="ja-JP" sz="1300">
              <a:solidFill>
                <a:schemeClr val="dk1"/>
              </a:solidFill>
              <a:effectLst/>
              <a:latin typeface="ＭＳ ゴシック"/>
              <a:ea typeface="ＭＳ ゴシック"/>
              <a:cs typeface="+mn-cs"/>
            </a:rPr>
            <a:t>2,000</a:t>
          </a:r>
          <a:r>
            <a:rPr kumimoji="1" lang="ja-JP" altLang="en-US" sz="1300">
              <a:solidFill>
                <a:schemeClr val="dk1"/>
              </a:solidFill>
              <a:effectLst/>
              <a:latin typeface="ＭＳ ゴシック"/>
              <a:ea typeface="ＭＳ ゴシック"/>
              <a:cs typeface="+mn-cs"/>
            </a:rPr>
            <a:t>百万円程度を維持するように努める。</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近年横ばい傾向にあったが，公債費に充当する一般財源等の不足に対応するため，取崩しを行ったことにより残高が減少している。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今後，公共施設の大規模改修等に伴い増加が見込まれる公債費に対応するため，減債基金の充実を図る。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有形固定資産減価償却率は類似団体平均よりも</a:t>
          </a:r>
          <a:r>
            <a:rPr kumimoji="1" lang="en-US" altLang="ja-JP" sz="1100">
              <a:latin typeface="ＭＳ Ｐゴシック"/>
              <a:ea typeface="ＭＳ Ｐゴシック"/>
            </a:rPr>
            <a:t>8.0</a:t>
          </a:r>
          <a:r>
            <a:rPr kumimoji="1" lang="ja-JP" altLang="en-US" sz="1100">
              <a:latin typeface="ＭＳ Ｐゴシック"/>
              <a:ea typeface="ＭＳ Ｐゴシック"/>
            </a:rPr>
            <a:t>ポイント低く，前年度と比較すると</a:t>
          </a:r>
          <a:r>
            <a:rPr kumimoji="1" lang="en-US" altLang="ja-JP" sz="1100">
              <a:latin typeface="ＭＳ Ｐゴシック"/>
              <a:ea typeface="ＭＳ Ｐゴシック"/>
            </a:rPr>
            <a:t>1.0</a:t>
          </a:r>
          <a:r>
            <a:rPr kumimoji="1" lang="ja-JP" altLang="en-US" sz="1100">
              <a:latin typeface="ＭＳ Ｐゴシック"/>
              <a:ea typeface="ＭＳ Ｐゴシック"/>
            </a:rPr>
            <a:t>ポイント上昇している。近年行われた液状化対策工事や，いきいきゆめプールの新築工事等により有形固定資産額が大きく増加したことが，類似団体平均を大きく下回っている主な要因である。</a:t>
          </a:r>
        </a:p>
        <a:p>
          <a:r>
            <a:rPr kumimoji="1" lang="ja-JP" altLang="en-US" sz="1100">
              <a:latin typeface="ＭＳ Ｐゴシック"/>
              <a:ea typeface="ＭＳ Ｐゴシック"/>
            </a:rPr>
            <a:t>　今後も引き続き，有形固定資産減価償却率が上昇しないよう，既存施設の改修等を計画的に実施することにより，適正な資産運用に努める。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775" cy="225425"/>
    <xdr:sp macro="" textlink="">
      <xdr:nvSpPr>
        <xdr:cNvPr id="53" name="テキスト ボックス 52"/>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157480</xdr:rowOff>
    </xdr:from>
    <xdr:ext cx="404495" cy="258445"/>
    <xdr:sp macro="" textlink="">
      <xdr:nvSpPr>
        <xdr:cNvPr id="66" name="有形固定資産減価償却率最小値テキスト"/>
        <xdr:cNvSpPr txBox="1"/>
      </xdr:nvSpPr>
      <xdr:spPr>
        <a:xfrm>
          <a:off x="4813300" y="6586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111760</xdr:rowOff>
    </xdr:from>
    <xdr:ext cx="404495" cy="258445"/>
    <xdr:sp macro="" textlink="">
      <xdr:nvSpPr>
        <xdr:cNvPr id="68" name="有形固定資産減価償却率最大値テキスト"/>
        <xdr:cNvSpPr txBox="1"/>
      </xdr:nvSpPr>
      <xdr:spPr>
        <a:xfrm>
          <a:off x="4813300" y="4998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81280</xdr:rowOff>
    </xdr:from>
    <xdr:ext cx="404495" cy="259080"/>
    <xdr:sp macro="" textlink="">
      <xdr:nvSpPr>
        <xdr:cNvPr id="70" name="有形固定資産減価償却率平均値テキスト"/>
        <xdr:cNvSpPr txBox="1"/>
      </xdr:nvSpPr>
      <xdr:spPr>
        <a:xfrm>
          <a:off x="4813300" y="599630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102870</xdr:rowOff>
    </xdr:from>
    <xdr:to>
      <xdr:col>23</xdr:col>
      <xdr:colOff>136525</xdr:colOff>
      <xdr:row>31</xdr:row>
      <xdr:rowOff>33020</xdr:rowOff>
    </xdr:to>
    <xdr:sp macro="" textlink="">
      <xdr:nvSpPr>
        <xdr:cNvPr id="71" name="フローチャート: 判断 70"/>
        <xdr:cNvSpPr/>
      </xdr:nvSpPr>
      <xdr:spPr>
        <a:xfrm>
          <a:off x="4711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106045</xdr:rowOff>
    </xdr:from>
    <xdr:to>
      <xdr:col>19</xdr:col>
      <xdr:colOff>187325</xdr:colOff>
      <xdr:row>31</xdr:row>
      <xdr:rowOff>36195</xdr:rowOff>
    </xdr:to>
    <xdr:sp macro="" textlink="">
      <xdr:nvSpPr>
        <xdr:cNvPr id="72" name="フローチャート: 判断 71"/>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59690</xdr:rowOff>
    </xdr:from>
    <xdr:to>
      <xdr:col>15</xdr:col>
      <xdr:colOff>187325</xdr:colOff>
      <xdr:row>30</xdr:row>
      <xdr:rowOff>161290</xdr:rowOff>
    </xdr:to>
    <xdr:sp macro="" textlink="">
      <xdr:nvSpPr>
        <xdr:cNvPr id="73" name="フローチャート: 判断 72"/>
        <xdr:cNvSpPr/>
      </xdr:nvSpPr>
      <xdr:spPr>
        <a:xfrm>
          <a:off x="3238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137160</xdr:rowOff>
    </xdr:from>
    <xdr:to>
      <xdr:col>7</xdr:col>
      <xdr:colOff>187325</xdr:colOff>
      <xdr:row>30</xdr:row>
      <xdr:rowOff>67310</xdr:rowOff>
    </xdr:to>
    <xdr:sp macro="" textlink="">
      <xdr:nvSpPr>
        <xdr:cNvPr id="75" name="フローチャート: 判断 74"/>
        <xdr:cNvSpPr/>
      </xdr:nvSpPr>
      <xdr:spPr>
        <a:xfrm>
          <a:off x="1714500" y="58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157480</xdr:rowOff>
    </xdr:from>
    <xdr:to>
      <xdr:col>23</xdr:col>
      <xdr:colOff>136525</xdr:colOff>
      <xdr:row>29</xdr:row>
      <xdr:rowOff>87630</xdr:rowOff>
    </xdr:to>
    <xdr:sp macro="" textlink="">
      <xdr:nvSpPr>
        <xdr:cNvPr id="81" name="楕円 80"/>
        <xdr:cNvSpPr/>
      </xdr:nvSpPr>
      <xdr:spPr>
        <a:xfrm>
          <a:off x="47117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8890</xdr:rowOff>
    </xdr:from>
    <xdr:ext cx="404495" cy="258445"/>
    <xdr:sp macro="" textlink="">
      <xdr:nvSpPr>
        <xdr:cNvPr id="82" name="有形固定資産減価償却率該当値テキスト"/>
        <xdr:cNvSpPr txBox="1"/>
      </xdr:nvSpPr>
      <xdr:spPr>
        <a:xfrm>
          <a:off x="4813300" y="5581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121920</xdr:rowOff>
    </xdr:from>
    <xdr:to>
      <xdr:col>19</xdr:col>
      <xdr:colOff>187325</xdr:colOff>
      <xdr:row>29</xdr:row>
      <xdr:rowOff>52070</xdr:rowOff>
    </xdr:to>
    <xdr:sp macro="" textlink="">
      <xdr:nvSpPr>
        <xdr:cNvPr id="83" name="楕円 82"/>
        <xdr:cNvSpPr/>
      </xdr:nvSpPr>
      <xdr:spPr>
        <a:xfrm>
          <a:off x="4000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xdr:rowOff>
    </xdr:from>
    <xdr:to>
      <xdr:col>23</xdr:col>
      <xdr:colOff>85725</xdr:colOff>
      <xdr:row>29</xdr:row>
      <xdr:rowOff>36830</xdr:rowOff>
    </xdr:to>
    <xdr:cxnSp macro="">
      <xdr:nvCxnSpPr>
        <xdr:cNvPr id="84" name="直線コネクタ 83"/>
        <xdr:cNvCxnSpPr/>
      </xdr:nvCxnSpPr>
      <xdr:spPr>
        <a:xfrm>
          <a:off x="4051300" y="5744845"/>
          <a:ext cx="711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60325</xdr:rowOff>
    </xdr:from>
    <xdr:to>
      <xdr:col>15</xdr:col>
      <xdr:colOff>187325</xdr:colOff>
      <xdr:row>28</xdr:row>
      <xdr:rowOff>161925</xdr:rowOff>
    </xdr:to>
    <xdr:sp macro="" textlink="">
      <xdr:nvSpPr>
        <xdr:cNvPr id="85" name="楕円 84"/>
        <xdr:cNvSpPr/>
      </xdr:nvSpPr>
      <xdr:spPr>
        <a:xfrm>
          <a:off x="323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111125</xdr:rowOff>
    </xdr:from>
    <xdr:to>
      <xdr:col>19</xdr:col>
      <xdr:colOff>136525</xdr:colOff>
      <xdr:row>29</xdr:row>
      <xdr:rowOff>1270</xdr:rowOff>
    </xdr:to>
    <xdr:cxnSp macro="">
      <xdr:nvCxnSpPr>
        <xdr:cNvPr id="86" name="直線コネクタ 85"/>
        <xdr:cNvCxnSpPr/>
      </xdr:nvCxnSpPr>
      <xdr:spPr>
        <a:xfrm>
          <a:off x="3289300" y="568325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125095</xdr:rowOff>
    </xdr:from>
    <xdr:to>
      <xdr:col>11</xdr:col>
      <xdr:colOff>187325</xdr:colOff>
      <xdr:row>29</xdr:row>
      <xdr:rowOff>55245</xdr:rowOff>
    </xdr:to>
    <xdr:sp macro="" textlink="">
      <xdr:nvSpPr>
        <xdr:cNvPr id="87" name="楕円 86"/>
        <xdr:cNvSpPr/>
      </xdr:nvSpPr>
      <xdr:spPr>
        <a:xfrm>
          <a:off x="2476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111125</xdr:rowOff>
    </xdr:from>
    <xdr:to>
      <xdr:col>15</xdr:col>
      <xdr:colOff>136525</xdr:colOff>
      <xdr:row>29</xdr:row>
      <xdr:rowOff>4445</xdr:rowOff>
    </xdr:to>
    <xdr:cxnSp macro="">
      <xdr:nvCxnSpPr>
        <xdr:cNvPr id="88" name="直線コネクタ 87"/>
        <xdr:cNvCxnSpPr/>
      </xdr:nvCxnSpPr>
      <xdr:spPr>
        <a:xfrm flipV="1">
          <a:off x="2527300" y="568325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135890</xdr:rowOff>
    </xdr:from>
    <xdr:to>
      <xdr:col>7</xdr:col>
      <xdr:colOff>187325</xdr:colOff>
      <xdr:row>29</xdr:row>
      <xdr:rowOff>66040</xdr:rowOff>
    </xdr:to>
    <xdr:sp macro="" textlink="">
      <xdr:nvSpPr>
        <xdr:cNvPr id="89" name="楕円 88"/>
        <xdr:cNvSpPr/>
      </xdr:nvSpPr>
      <xdr:spPr>
        <a:xfrm>
          <a:off x="1714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4445</xdr:rowOff>
    </xdr:from>
    <xdr:to>
      <xdr:col>11</xdr:col>
      <xdr:colOff>136525</xdr:colOff>
      <xdr:row>29</xdr:row>
      <xdr:rowOff>15240</xdr:rowOff>
    </xdr:to>
    <xdr:cxnSp macro="">
      <xdr:nvCxnSpPr>
        <xdr:cNvPr id="90" name="直線コネクタ 89"/>
        <xdr:cNvCxnSpPr/>
      </xdr:nvCxnSpPr>
      <xdr:spPr>
        <a:xfrm flipV="1">
          <a:off x="1765300" y="574802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27305</xdr:rowOff>
    </xdr:from>
    <xdr:ext cx="404495" cy="259080"/>
    <xdr:sp macro="" textlink="">
      <xdr:nvSpPr>
        <xdr:cNvPr id="91" name="n_1aveValue有形固定資産減価償却率"/>
        <xdr:cNvSpPr txBox="1"/>
      </xdr:nvSpPr>
      <xdr:spPr>
        <a:xfrm>
          <a:off x="3836035" y="6113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152400</xdr:rowOff>
    </xdr:from>
    <xdr:ext cx="404495" cy="259080"/>
    <xdr:sp macro="" textlink="">
      <xdr:nvSpPr>
        <xdr:cNvPr id="92" name="n_2aveValue有形固定資産減価償却率"/>
        <xdr:cNvSpPr txBox="1"/>
      </xdr:nvSpPr>
      <xdr:spPr>
        <a:xfrm>
          <a:off x="3086735" y="6067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105410</xdr:rowOff>
    </xdr:from>
    <xdr:ext cx="404495" cy="259080"/>
    <xdr:sp macro="" textlink="">
      <xdr:nvSpPr>
        <xdr:cNvPr id="93" name="n_3aveValue有形固定資産減価償却率"/>
        <xdr:cNvSpPr txBox="1"/>
      </xdr:nvSpPr>
      <xdr:spPr>
        <a:xfrm>
          <a:off x="2324735" y="6020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58420</xdr:rowOff>
    </xdr:from>
    <xdr:ext cx="404495" cy="259080"/>
    <xdr:sp macro="" textlink="">
      <xdr:nvSpPr>
        <xdr:cNvPr id="94" name="n_4aveValue有形固定資産減価償却率"/>
        <xdr:cNvSpPr txBox="1"/>
      </xdr:nvSpPr>
      <xdr:spPr>
        <a:xfrm>
          <a:off x="1562735" y="5973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68580</xdr:rowOff>
    </xdr:from>
    <xdr:ext cx="404495" cy="259080"/>
    <xdr:sp macro="" textlink="">
      <xdr:nvSpPr>
        <xdr:cNvPr id="95" name="n_1mainValue有形固定資産減価償却率"/>
        <xdr:cNvSpPr txBox="1"/>
      </xdr:nvSpPr>
      <xdr:spPr>
        <a:xfrm>
          <a:off x="3836035" y="5469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6985</xdr:rowOff>
    </xdr:from>
    <xdr:ext cx="404495" cy="258445"/>
    <xdr:sp macro="" textlink="">
      <xdr:nvSpPr>
        <xdr:cNvPr id="96" name="n_2mainValue有形固定資産減価償却率"/>
        <xdr:cNvSpPr txBox="1"/>
      </xdr:nvSpPr>
      <xdr:spPr>
        <a:xfrm>
          <a:off x="3086735" y="5407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71755</xdr:rowOff>
    </xdr:from>
    <xdr:ext cx="404495" cy="259080"/>
    <xdr:sp macro="" textlink="">
      <xdr:nvSpPr>
        <xdr:cNvPr id="97" name="n_3mainValue有形固定資産減価償却率"/>
        <xdr:cNvSpPr txBox="1"/>
      </xdr:nvSpPr>
      <xdr:spPr>
        <a:xfrm>
          <a:off x="2324735" y="5472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82550</xdr:rowOff>
    </xdr:from>
    <xdr:ext cx="404495" cy="259080"/>
    <xdr:sp macro="" textlink="">
      <xdr:nvSpPr>
        <xdr:cNvPr id="98" name="n_4mainValue有形固定資産減価償却率"/>
        <xdr:cNvSpPr txBox="1"/>
      </xdr:nvSpPr>
      <xdr:spPr>
        <a:xfrm>
          <a:off x="1562735" y="5483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債務償還比率は類似団体平均よりも68</a:t>
          </a:r>
          <a:r>
            <a:rPr kumimoji="1" lang="en-US" altLang="ja-JP" sz="1100">
              <a:latin typeface="ＭＳ Ｐゴシック"/>
              <a:ea typeface="ＭＳ Ｐゴシック"/>
            </a:rPr>
            <a:t>.0</a:t>
          </a:r>
          <a:r>
            <a:rPr kumimoji="1" lang="ja-JP" altLang="en-US" sz="1100">
              <a:latin typeface="ＭＳ Ｐゴシック"/>
              <a:ea typeface="ＭＳ Ｐゴシック"/>
            </a:rPr>
            <a:t>ポイント低く，前年度と比較すると126</a:t>
          </a:r>
          <a:r>
            <a:rPr kumimoji="1" lang="en-US" altLang="ja-JP" sz="1100">
              <a:latin typeface="ＭＳ Ｐゴシック"/>
              <a:ea typeface="ＭＳ Ｐゴシック"/>
            </a:rPr>
            <a:t>.8</a:t>
          </a:r>
          <a:r>
            <a:rPr kumimoji="1" lang="ja-JP" altLang="en-US" sz="1100">
              <a:latin typeface="ＭＳ Ｐゴシック"/>
              <a:ea typeface="ＭＳ Ｐゴシック"/>
            </a:rPr>
            <a:t>ポイント下降している。これは，財政調整基金残高の増加により充当可能基金等が増加したことが主な要因である。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今後も引き続き，債務償還比率が上昇しないよう，地方債の新規発行の抑制，地方債現在高の圧縮等により，債務償還比率の適正化に努める。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210" cy="224790"/>
    <xdr:sp macro="" textlink="">
      <xdr:nvSpPr>
        <xdr:cNvPr id="118" name="テキスト ボックス 117"/>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210" cy="225425"/>
    <xdr:sp macro="" textlink="">
      <xdr:nvSpPr>
        <xdr:cNvPr id="120" name="テキスト ボックス 119"/>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210" cy="224790"/>
    <xdr:sp macro="" textlink="">
      <xdr:nvSpPr>
        <xdr:cNvPr id="122" name="テキスト ボックス 121"/>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11430</xdr:rowOff>
    </xdr:to>
    <xdr:cxnSp macro="">
      <xdr:nvCxnSpPr>
        <xdr:cNvPr id="127" name="直線コネクタ 126"/>
        <xdr:cNvCxnSpPr/>
      </xdr:nvCxnSpPr>
      <xdr:spPr>
        <a:xfrm flipV="1">
          <a:off x="14793595" y="531304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15240</xdr:rowOff>
    </xdr:from>
    <xdr:ext cx="560070" cy="259080"/>
    <xdr:sp macro="" textlink="">
      <xdr:nvSpPr>
        <xdr:cNvPr id="128" name="債務償還比率最小値テキスト"/>
        <xdr:cNvSpPr txBox="1"/>
      </xdr:nvSpPr>
      <xdr:spPr>
        <a:xfrm>
          <a:off x="14846300" y="678751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1,226.2</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11430</xdr:rowOff>
    </xdr:from>
    <xdr:to>
      <xdr:col>76</xdr:col>
      <xdr:colOff>111125</xdr:colOff>
      <xdr:row>35</xdr:row>
      <xdr:rowOff>11430</xdr:rowOff>
    </xdr:to>
    <xdr:cxnSp macro="">
      <xdr:nvCxnSpPr>
        <xdr:cNvPr id="129" name="直線コネクタ 128"/>
        <xdr:cNvCxnSpPr/>
      </xdr:nvCxnSpPr>
      <xdr:spPr>
        <a:xfrm>
          <a:off x="14706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725" cy="258445"/>
    <xdr:sp macro="" textlink="">
      <xdr:nvSpPr>
        <xdr:cNvPr id="130" name="債務償還比率最大値テキスト"/>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86995</xdr:rowOff>
    </xdr:from>
    <xdr:ext cx="469265" cy="258445"/>
    <xdr:sp macro="" textlink="">
      <xdr:nvSpPr>
        <xdr:cNvPr id="132" name="債務償還比率平均値テキスト"/>
        <xdr:cNvSpPr txBox="1"/>
      </xdr:nvSpPr>
      <xdr:spPr>
        <a:xfrm>
          <a:off x="14846300" y="60020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109220</xdr:rowOff>
    </xdr:from>
    <xdr:to>
      <xdr:col>76</xdr:col>
      <xdr:colOff>73025</xdr:colOff>
      <xdr:row>31</xdr:row>
      <xdr:rowOff>38735</xdr:rowOff>
    </xdr:to>
    <xdr:sp macro="" textlink="">
      <xdr:nvSpPr>
        <xdr:cNvPr id="133" name="フローチャート: 判断 132"/>
        <xdr:cNvSpPr/>
      </xdr:nvSpPr>
      <xdr:spPr>
        <a:xfrm>
          <a:off x="14744700" y="60242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110490</xdr:rowOff>
    </xdr:from>
    <xdr:to>
      <xdr:col>72</xdr:col>
      <xdr:colOff>123825</xdr:colOff>
      <xdr:row>31</xdr:row>
      <xdr:rowOff>40640</xdr:rowOff>
    </xdr:to>
    <xdr:sp macro="" textlink="">
      <xdr:nvSpPr>
        <xdr:cNvPr id="134" name="フローチャート: 判断 133"/>
        <xdr:cNvSpPr/>
      </xdr:nvSpPr>
      <xdr:spPr>
        <a:xfrm>
          <a:off x="140335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91440</xdr:rowOff>
    </xdr:from>
    <xdr:to>
      <xdr:col>68</xdr:col>
      <xdr:colOff>123825</xdr:colOff>
      <xdr:row>31</xdr:row>
      <xdr:rowOff>21590</xdr:rowOff>
    </xdr:to>
    <xdr:sp macro="" textlink="">
      <xdr:nvSpPr>
        <xdr:cNvPr id="135" name="フローチャート: 判断 134"/>
        <xdr:cNvSpPr/>
      </xdr:nvSpPr>
      <xdr:spPr>
        <a:xfrm>
          <a:off x="13271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115570</xdr:rowOff>
    </xdr:from>
    <xdr:to>
      <xdr:col>64</xdr:col>
      <xdr:colOff>123825</xdr:colOff>
      <xdr:row>31</xdr:row>
      <xdr:rowOff>45720</xdr:rowOff>
    </xdr:to>
    <xdr:sp macro="" textlink="">
      <xdr:nvSpPr>
        <xdr:cNvPr id="136" name="フローチャート: 判断 135"/>
        <xdr:cNvSpPr/>
      </xdr:nvSpPr>
      <xdr:spPr>
        <a:xfrm>
          <a:off x="12509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123190</xdr:rowOff>
    </xdr:from>
    <xdr:to>
      <xdr:col>60</xdr:col>
      <xdr:colOff>123825</xdr:colOff>
      <xdr:row>31</xdr:row>
      <xdr:rowOff>53340</xdr:rowOff>
    </xdr:to>
    <xdr:sp macro="" textlink="">
      <xdr:nvSpPr>
        <xdr:cNvPr id="137" name="フローチャート: 判断 136"/>
        <xdr:cNvSpPr/>
      </xdr:nvSpPr>
      <xdr:spPr>
        <a:xfrm>
          <a:off x="11747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27305</xdr:rowOff>
    </xdr:from>
    <xdr:to>
      <xdr:col>76</xdr:col>
      <xdr:colOff>73025</xdr:colOff>
      <xdr:row>30</xdr:row>
      <xdr:rowOff>128905</xdr:rowOff>
    </xdr:to>
    <xdr:sp macro="" textlink="">
      <xdr:nvSpPr>
        <xdr:cNvPr id="143" name="楕円 142"/>
        <xdr:cNvSpPr/>
      </xdr:nvSpPr>
      <xdr:spPr>
        <a:xfrm>
          <a:off x="14744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50165</xdr:rowOff>
    </xdr:from>
    <xdr:ext cx="469265" cy="259080"/>
    <xdr:sp macro="" textlink="">
      <xdr:nvSpPr>
        <xdr:cNvPr id="144" name="債務償還比率該当値テキスト"/>
        <xdr:cNvSpPr txBox="1"/>
      </xdr:nvSpPr>
      <xdr:spPr>
        <a:xfrm>
          <a:off x="14846300" y="579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7620</xdr:rowOff>
    </xdr:from>
    <xdr:to>
      <xdr:col>72</xdr:col>
      <xdr:colOff>123825</xdr:colOff>
      <xdr:row>31</xdr:row>
      <xdr:rowOff>109220</xdr:rowOff>
    </xdr:to>
    <xdr:sp macro="" textlink="">
      <xdr:nvSpPr>
        <xdr:cNvPr id="145" name="楕円 144"/>
        <xdr:cNvSpPr/>
      </xdr:nvSpPr>
      <xdr:spPr>
        <a:xfrm>
          <a:off x="14033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78105</xdr:rowOff>
    </xdr:from>
    <xdr:to>
      <xdr:col>76</xdr:col>
      <xdr:colOff>22225</xdr:colOff>
      <xdr:row>31</xdr:row>
      <xdr:rowOff>58420</xdr:rowOff>
    </xdr:to>
    <xdr:cxnSp macro="">
      <xdr:nvCxnSpPr>
        <xdr:cNvPr id="146" name="直線コネクタ 145"/>
        <xdr:cNvCxnSpPr/>
      </xdr:nvCxnSpPr>
      <xdr:spPr>
        <a:xfrm flipV="1">
          <a:off x="14084300" y="5993130"/>
          <a:ext cx="711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1905</xdr:rowOff>
    </xdr:from>
    <xdr:to>
      <xdr:col>68</xdr:col>
      <xdr:colOff>123825</xdr:colOff>
      <xdr:row>31</xdr:row>
      <xdr:rowOff>103505</xdr:rowOff>
    </xdr:to>
    <xdr:sp macro="" textlink="">
      <xdr:nvSpPr>
        <xdr:cNvPr id="147" name="楕円 146"/>
        <xdr:cNvSpPr/>
      </xdr:nvSpPr>
      <xdr:spPr>
        <a:xfrm>
          <a:off x="132715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52705</xdr:rowOff>
    </xdr:from>
    <xdr:to>
      <xdr:col>72</xdr:col>
      <xdr:colOff>73025</xdr:colOff>
      <xdr:row>31</xdr:row>
      <xdr:rowOff>58420</xdr:rowOff>
    </xdr:to>
    <xdr:cxnSp macro="">
      <xdr:nvCxnSpPr>
        <xdr:cNvPr id="148" name="直線コネクタ 147"/>
        <xdr:cNvCxnSpPr/>
      </xdr:nvCxnSpPr>
      <xdr:spPr>
        <a:xfrm>
          <a:off x="13322300" y="613918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54610</xdr:rowOff>
    </xdr:from>
    <xdr:to>
      <xdr:col>64</xdr:col>
      <xdr:colOff>123825</xdr:colOff>
      <xdr:row>31</xdr:row>
      <xdr:rowOff>156210</xdr:rowOff>
    </xdr:to>
    <xdr:sp macro="" textlink="">
      <xdr:nvSpPr>
        <xdr:cNvPr id="149" name="楕円 148"/>
        <xdr:cNvSpPr/>
      </xdr:nvSpPr>
      <xdr:spPr>
        <a:xfrm>
          <a:off x="12509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52705</xdr:rowOff>
    </xdr:from>
    <xdr:to>
      <xdr:col>68</xdr:col>
      <xdr:colOff>73025</xdr:colOff>
      <xdr:row>31</xdr:row>
      <xdr:rowOff>105410</xdr:rowOff>
    </xdr:to>
    <xdr:cxnSp macro="">
      <xdr:nvCxnSpPr>
        <xdr:cNvPr id="150" name="直線コネクタ 149"/>
        <xdr:cNvCxnSpPr/>
      </xdr:nvCxnSpPr>
      <xdr:spPr>
        <a:xfrm flipV="1">
          <a:off x="12560300" y="613918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18415</xdr:rowOff>
    </xdr:from>
    <xdr:to>
      <xdr:col>60</xdr:col>
      <xdr:colOff>123825</xdr:colOff>
      <xdr:row>31</xdr:row>
      <xdr:rowOff>120650</xdr:rowOff>
    </xdr:to>
    <xdr:sp macro="" textlink="">
      <xdr:nvSpPr>
        <xdr:cNvPr id="151" name="楕円 150"/>
        <xdr:cNvSpPr/>
      </xdr:nvSpPr>
      <xdr:spPr>
        <a:xfrm>
          <a:off x="11747500" y="61048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69215</xdr:rowOff>
    </xdr:from>
    <xdr:to>
      <xdr:col>64</xdr:col>
      <xdr:colOff>73025</xdr:colOff>
      <xdr:row>31</xdr:row>
      <xdr:rowOff>105410</xdr:rowOff>
    </xdr:to>
    <xdr:cxnSp macro="">
      <xdr:nvCxnSpPr>
        <xdr:cNvPr id="152" name="直線コネクタ 151"/>
        <xdr:cNvCxnSpPr/>
      </xdr:nvCxnSpPr>
      <xdr:spPr>
        <a:xfrm>
          <a:off x="11798300" y="6155690"/>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57150</xdr:rowOff>
    </xdr:from>
    <xdr:ext cx="469265" cy="259080"/>
    <xdr:sp macro="" textlink="">
      <xdr:nvSpPr>
        <xdr:cNvPr id="153" name="n_1aveValue債務償還比率"/>
        <xdr:cNvSpPr txBox="1"/>
      </xdr:nvSpPr>
      <xdr:spPr>
        <a:xfrm>
          <a:off x="13836650" y="5800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38735</xdr:rowOff>
    </xdr:from>
    <xdr:ext cx="469265" cy="259080"/>
    <xdr:sp macro="" textlink="">
      <xdr:nvSpPr>
        <xdr:cNvPr id="154" name="n_2aveValue債務償還比率"/>
        <xdr:cNvSpPr txBox="1"/>
      </xdr:nvSpPr>
      <xdr:spPr>
        <a:xfrm>
          <a:off x="13087350" y="578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62230</xdr:rowOff>
    </xdr:from>
    <xdr:ext cx="469265" cy="259080"/>
    <xdr:sp macro="" textlink="">
      <xdr:nvSpPr>
        <xdr:cNvPr id="155" name="n_3aveValue債務償還比率"/>
        <xdr:cNvSpPr txBox="1"/>
      </xdr:nvSpPr>
      <xdr:spPr>
        <a:xfrm>
          <a:off x="12325350" y="5805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69850</xdr:rowOff>
    </xdr:from>
    <xdr:ext cx="469265" cy="259080"/>
    <xdr:sp macro="" textlink="">
      <xdr:nvSpPr>
        <xdr:cNvPr id="156" name="n_4aveValue債務償還比率"/>
        <xdr:cNvSpPr txBox="1"/>
      </xdr:nvSpPr>
      <xdr:spPr>
        <a:xfrm>
          <a:off x="11563350" y="5813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100330</xdr:rowOff>
    </xdr:from>
    <xdr:ext cx="469265" cy="258445"/>
    <xdr:sp macro="" textlink="">
      <xdr:nvSpPr>
        <xdr:cNvPr id="157" name="n_1mainValue債務償還比率"/>
        <xdr:cNvSpPr txBox="1"/>
      </xdr:nvSpPr>
      <xdr:spPr>
        <a:xfrm>
          <a:off x="13836650" y="6186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94615</xdr:rowOff>
    </xdr:from>
    <xdr:ext cx="469265" cy="259080"/>
    <xdr:sp macro="" textlink="">
      <xdr:nvSpPr>
        <xdr:cNvPr id="158" name="n_2mainValue債務償還比率"/>
        <xdr:cNvSpPr txBox="1"/>
      </xdr:nvSpPr>
      <xdr:spPr>
        <a:xfrm>
          <a:off x="13087350" y="6181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147320</xdr:rowOff>
    </xdr:from>
    <xdr:ext cx="469265" cy="259080"/>
    <xdr:sp macro="" textlink="">
      <xdr:nvSpPr>
        <xdr:cNvPr id="159" name="n_3mainValue債務償還比率"/>
        <xdr:cNvSpPr txBox="1"/>
      </xdr:nvSpPr>
      <xdr:spPr>
        <a:xfrm>
          <a:off x="12325350" y="6233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111125</xdr:rowOff>
    </xdr:from>
    <xdr:ext cx="469265" cy="258445"/>
    <xdr:sp macro="" textlink="">
      <xdr:nvSpPr>
        <xdr:cNvPr id="160" name="n_4mainValue債務償還比率"/>
        <xdr:cNvSpPr txBox="1"/>
      </xdr:nvSpPr>
      <xdr:spPr>
        <a:xfrm>
          <a:off x="11563350" y="6197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6350</xdr:rowOff>
    </xdr:from>
    <xdr:ext cx="405130" cy="258445"/>
    <xdr:sp macro="" textlink="">
      <xdr:nvSpPr>
        <xdr:cNvPr id="58" name="【道路】&#10;有形固定資産減価償却率最小値テキスト"/>
        <xdr:cNvSpPr txBox="1"/>
      </xdr:nvSpPr>
      <xdr:spPr>
        <a:xfrm>
          <a:off x="4673600" y="7035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60960</xdr:rowOff>
    </xdr:from>
    <xdr:ext cx="405130" cy="259080"/>
    <xdr:sp macro="" textlink="">
      <xdr:nvSpPr>
        <xdr:cNvPr id="60" name="【道路】&#10;有形固定資産減価償却率最大値テキスト"/>
        <xdr:cNvSpPr txBox="1"/>
      </xdr:nvSpPr>
      <xdr:spPr>
        <a:xfrm>
          <a:off x="4673600" y="571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80010</xdr:rowOff>
    </xdr:from>
    <xdr:ext cx="405130" cy="259080"/>
    <xdr:sp macro="" textlink="">
      <xdr:nvSpPr>
        <xdr:cNvPr id="62" name="【道路】&#10;有形固定資産減価償却率平均値テキスト"/>
        <xdr:cNvSpPr txBox="1"/>
      </xdr:nvSpPr>
      <xdr:spPr>
        <a:xfrm>
          <a:off x="4673600" y="642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164465</xdr:rowOff>
    </xdr:from>
    <xdr:to>
      <xdr:col>24</xdr:col>
      <xdr:colOff>114300</xdr:colOff>
      <xdr:row>36</xdr:row>
      <xdr:rowOff>94615</xdr:rowOff>
    </xdr:to>
    <xdr:sp macro="" textlink="">
      <xdr:nvSpPr>
        <xdr:cNvPr id="73" name="楕円 72"/>
        <xdr:cNvSpPr/>
      </xdr:nvSpPr>
      <xdr:spPr>
        <a:xfrm>
          <a:off x="4584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15875</xdr:rowOff>
    </xdr:from>
    <xdr:ext cx="405130" cy="259080"/>
    <xdr:sp macro="" textlink="">
      <xdr:nvSpPr>
        <xdr:cNvPr id="74" name="【道路】&#10;有形固定資産減価償却率該当値テキスト"/>
        <xdr:cNvSpPr txBox="1"/>
      </xdr:nvSpPr>
      <xdr:spPr>
        <a:xfrm>
          <a:off x="4673600" y="6016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135890</xdr:rowOff>
    </xdr:from>
    <xdr:to>
      <xdr:col>20</xdr:col>
      <xdr:colOff>38100</xdr:colOff>
      <xdr:row>36</xdr:row>
      <xdr:rowOff>66040</xdr:rowOff>
    </xdr:to>
    <xdr:sp macro="" textlink="">
      <xdr:nvSpPr>
        <xdr:cNvPr id="75" name="楕円 74"/>
        <xdr:cNvSpPr/>
      </xdr:nvSpPr>
      <xdr:spPr>
        <a:xfrm>
          <a:off x="3746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xdr:rowOff>
    </xdr:from>
    <xdr:to>
      <xdr:col>24</xdr:col>
      <xdr:colOff>63500</xdr:colOff>
      <xdr:row>36</xdr:row>
      <xdr:rowOff>43815</xdr:rowOff>
    </xdr:to>
    <xdr:cxnSp macro="">
      <xdr:nvCxnSpPr>
        <xdr:cNvPr id="76" name="直線コネクタ 75"/>
        <xdr:cNvCxnSpPr/>
      </xdr:nvCxnSpPr>
      <xdr:spPr>
        <a:xfrm>
          <a:off x="3797300" y="61874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77" name="楕円 76"/>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36</xdr:row>
      <xdr:rowOff>15240</xdr:rowOff>
    </xdr:to>
    <xdr:cxnSp macro="">
      <xdr:nvCxnSpPr>
        <xdr:cNvPr id="78" name="直線コネクタ 77"/>
        <xdr:cNvCxnSpPr/>
      </xdr:nvCxnSpPr>
      <xdr:spPr>
        <a:xfrm>
          <a:off x="2908300" y="61531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147320</xdr:rowOff>
    </xdr:from>
    <xdr:to>
      <xdr:col>10</xdr:col>
      <xdr:colOff>165100</xdr:colOff>
      <xdr:row>36</xdr:row>
      <xdr:rowOff>77470</xdr:rowOff>
    </xdr:to>
    <xdr:sp macro="" textlink="">
      <xdr:nvSpPr>
        <xdr:cNvPr id="79" name="楕円 78"/>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26670</xdr:rowOff>
    </xdr:to>
    <xdr:cxnSp macro="">
      <xdr:nvCxnSpPr>
        <xdr:cNvPr id="80" name="直線コネクタ 79"/>
        <xdr:cNvCxnSpPr/>
      </xdr:nvCxnSpPr>
      <xdr:spPr>
        <a:xfrm flipV="1">
          <a:off x="2019300" y="61531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153035</xdr:rowOff>
    </xdr:from>
    <xdr:to>
      <xdr:col>6</xdr:col>
      <xdr:colOff>38100</xdr:colOff>
      <xdr:row>36</xdr:row>
      <xdr:rowOff>83185</xdr:rowOff>
    </xdr:to>
    <xdr:sp macro="" textlink="">
      <xdr:nvSpPr>
        <xdr:cNvPr id="81" name="楕円 80"/>
        <xdr:cNvSpPr/>
      </xdr:nvSpPr>
      <xdr:spPr>
        <a:xfrm>
          <a:off x="1079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26670</xdr:rowOff>
    </xdr:from>
    <xdr:to>
      <xdr:col>10</xdr:col>
      <xdr:colOff>114300</xdr:colOff>
      <xdr:row>36</xdr:row>
      <xdr:rowOff>32385</xdr:rowOff>
    </xdr:to>
    <xdr:cxnSp macro="">
      <xdr:nvCxnSpPr>
        <xdr:cNvPr id="82" name="直線コネクタ 81"/>
        <xdr:cNvCxnSpPr/>
      </xdr:nvCxnSpPr>
      <xdr:spPr>
        <a:xfrm flipV="1">
          <a:off x="1130300" y="6198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9525</xdr:rowOff>
    </xdr:from>
    <xdr:ext cx="405130" cy="258445"/>
    <xdr:sp macro="" textlink="">
      <xdr:nvSpPr>
        <xdr:cNvPr id="83" name="n_1aveValue【道路】&#10;有形固定資産減価償却率"/>
        <xdr:cNvSpPr txBox="1"/>
      </xdr:nvSpPr>
      <xdr:spPr>
        <a:xfrm>
          <a:off x="3582035" y="6524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137160</xdr:rowOff>
    </xdr:from>
    <xdr:ext cx="404495" cy="259080"/>
    <xdr:sp macro="" textlink="">
      <xdr:nvSpPr>
        <xdr:cNvPr id="84" name="n_2aveValue【道路】&#10;有形固定資産減価償却率"/>
        <xdr:cNvSpPr txBox="1"/>
      </xdr:nvSpPr>
      <xdr:spPr>
        <a:xfrm>
          <a:off x="2705735" y="6480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80010</xdr:rowOff>
    </xdr:from>
    <xdr:ext cx="404495" cy="259080"/>
    <xdr:sp macro="" textlink="">
      <xdr:nvSpPr>
        <xdr:cNvPr id="85" name="n_3aveValue【道路】&#10;有形固定資産減価償却率"/>
        <xdr:cNvSpPr txBox="1"/>
      </xdr:nvSpPr>
      <xdr:spPr>
        <a:xfrm>
          <a:off x="1816735" y="642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95250</xdr:rowOff>
    </xdr:from>
    <xdr:ext cx="404495" cy="259080"/>
    <xdr:sp macro="" textlink="">
      <xdr:nvSpPr>
        <xdr:cNvPr id="86" name="n_4aveValue【道路】&#10;有形固定資産減価償却率"/>
        <xdr:cNvSpPr txBox="1"/>
      </xdr:nvSpPr>
      <xdr:spPr>
        <a:xfrm>
          <a:off x="927735" y="6438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82550</xdr:rowOff>
    </xdr:from>
    <xdr:ext cx="405130" cy="259080"/>
    <xdr:sp macro="" textlink="">
      <xdr:nvSpPr>
        <xdr:cNvPr id="87" name="n_1mainValue【道路】&#10;有形固定資産減価償却率"/>
        <xdr:cNvSpPr txBox="1"/>
      </xdr:nvSpPr>
      <xdr:spPr>
        <a:xfrm>
          <a:off x="3582035" y="591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48260</xdr:rowOff>
    </xdr:from>
    <xdr:ext cx="404495" cy="259080"/>
    <xdr:sp macro="" textlink="">
      <xdr:nvSpPr>
        <xdr:cNvPr id="88" name="n_2mainValue【道路】&#10;有形固定資産減価償却率"/>
        <xdr:cNvSpPr txBox="1"/>
      </xdr:nvSpPr>
      <xdr:spPr>
        <a:xfrm>
          <a:off x="2705735" y="5877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93980</xdr:rowOff>
    </xdr:from>
    <xdr:ext cx="404495" cy="259080"/>
    <xdr:sp macro="" textlink="">
      <xdr:nvSpPr>
        <xdr:cNvPr id="89" name="n_3mainValue【道路】&#10;有形固定資産減価償却率"/>
        <xdr:cNvSpPr txBox="1"/>
      </xdr:nvSpPr>
      <xdr:spPr>
        <a:xfrm>
          <a:off x="1816735" y="5923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99695</xdr:rowOff>
    </xdr:from>
    <xdr:ext cx="404495" cy="258445"/>
    <xdr:sp macro="" textlink="">
      <xdr:nvSpPr>
        <xdr:cNvPr id="90" name="n_4mainValue【道路】&#10;有形固定資産減価償却率"/>
        <xdr:cNvSpPr txBox="1"/>
      </xdr:nvSpPr>
      <xdr:spPr>
        <a:xfrm>
          <a:off x="927735" y="5928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4" name="テキスト ボックス 103"/>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110" name="テキスト ボックス 109"/>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120650</xdr:rowOff>
    </xdr:from>
    <xdr:to>
      <xdr:col>54</xdr:col>
      <xdr:colOff>189865</xdr:colOff>
      <xdr:row>41</xdr:row>
      <xdr:rowOff>158115</xdr:rowOff>
    </xdr:to>
    <xdr:cxnSp macro="">
      <xdr:nvCxnSpPr>
        <xdr:cNvPr id="114" name="直線コネクタ 113"/>
        <xdr:cNvCxnSpPr/>
      </xdr:nvCxnSpPr>
      <xdr:spPr>
        <a:xfrm flipV="1">
          <a:off x="10476865" y="560705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161925</xdr:rowOff>
    </xdr:from>
    <xdr:ext cx="469900" cy="259080"/>
    <xdr:sp macro="" textlink="">
      <xdr:nvSpPr>
        <xdr:cNvPr id="115" name="【道路】&#10;一人当たり延長最小値テキスト"/>
        <xdr:cNvSpPr txBox="1"/>
      </xdr:nvSpPr>
      <xdr:spPr>
        <a:xfrm>
          <a:off x="10515600" y="719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158115</xdr:rowOff>
    </xdr:from>
    <xdr:to>
      <xdr:col>55</xdr:col>
      <xdr:colOff>88900</xdr:colOff>
      <xdr:row>41</xdr:row>
      <xdr:rowOff>158115</xdr:rowOff>
    </xdr:to>
    <xdr:cxnSp macro="">
      <xdr:nvCxnSpPr>
        <xdr:cNvPr id="116" name="直線コネクタ 115"/>
        <xdr:cNvCxnSpPr/>
      </xdr:nvCxnSpPr>
      <xdr:spPr>
        <a:xfrm>
          <a:off x="10388600" y="718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67310</xdr:rowOff>
    </xdr:from>
    <xdr:ext cx="534670" cy="259080"/>
    <xdr:sp macro="" textlink="">
      <xdr:nvSpPr>
        <xdr:cNvPr id="117" name="【道路】&#10;一人当たり延長最大値テキスト"/>
        <xdr:cNvSpPr txBox="1"/>
      </xdr:nvSpPr>
      <xdr:spPr>
        <a:xfrm>
          <a:off x="10515600" y="538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85.658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120650</xdr:rowOff>
    </xdr:from>
    <xdr:to>
      <xdr:col>55</xdr:col>
      <xdr:colOff>88900</xdr:colOff>
      <xdr:row>32</xdr:row>
      <xdr:rowOff>120650</xdr:rowOff>
    </xdr:to>
    <xdr:cxnSp macro="">
      <xdr:nvCxnSpPr>
        <xdr:cNvPr id="118" name="直線コネクタ 117"/>
        <xdr:cNvCxnSpPr/>
      </xdr:nvCxnSpPr>
      <xdr:spPr>
        <a:xfrm>
          <a:off x="10388600" y="560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102235</xdr:rowOff>
    </xdr:from>
    <xdr:ext cx="534670" cy="258445"/>
    <xdr:sp macro="" textlink="">
      <xdr:nvSpPr>
        <xdr:cNvPr id="119" name="【道路】&#10;一人当たり延長平均値テキスト"/>
        <xdr:cNvSpPr txBox="1"/>
      </xdr:nvSpPr>
      <xdr:spPr>
        <a:xfrm>
          <a:off x="10515600" y="67887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79375</xdr:rowOff>
    </xdr:from>
    <xdr:to>
      <xdr:col>55</xdr:col>
      <xdr:colOff>50800</xdr:colOff>
      <xdr:row>41</xdr:row>
      <xdr:rowOff>9525</xdr:rowOff>
    </xdr:to>
    <xdr:sp macro="" textlink="">
      <xdr:nvSpPr>
        <xdr:cNvPr id="120" name="フローチャート: 判断 119"/>
        <xdr:cNvSpPr/>
      </xdr:nvSpPr>
      <xdr:spPr>
        <a:xfrm>
          <a:off x="10426700" y="69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71120</xdr:rowOff>
    </xdr:from>
    <xdr:to>
      <xdr:col>50</xdr:col>
      <xdr:colOff>165100</xdr:colOff>
      <xdr:row>41</xdr:row>
      <xdr:rowOff>1270</xdr:rowOff>
    </xdr:to>
    <xdr:sp macro="" textlink="">
      <xdr:nvSpPr>
        <xdr:cNvPr id="121" name="フローチャート: 判断 120"/>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71120</xdr:rowOff>
    </xdr:from>
    <xdr:to>
      <xdr:col>46</xdr:col>
      <xdr:colOff>38100</xdr:colOff>
      <xdr:row>41</xdr:row>
      <xdr:rowOff>1270</xdr:rowOff>
    </xdr:to>
    <xdr:sp macro="" textlink="">
      <xdr:nvSpPr>
        <xdr:cNvPr id="122" name="フローチャート: 判断 121"/>
        <xdr:cNvSpPr/>
      </xdr:nvSpPr>
      <xdr:spPr>
        <a:xfrm>
          <a:off x="8699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31115</xdr:rowOff>
    </xdr:from>
    <xdr:to>
      <xdr:col>41</xdr:col>
      <xdr:colOff>101600</xdr:colOff>
      <xdr:row>40</xdr:row>
      <xdr:rowOff>132715</xdr:rowOff>
    </xdr:to>
    <xdr:sp macro="" textlink="">
      <xdr:nvSpPr>
        <xdr:cNvPr id="123" name="フローチャート: 判断 122"/>
        <xdr:cNvSpPr/>
      </xdr:nvSpPr>
      <xdr:spPr>
        <a:xfrm>
          <a:off x="7810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64770</xdr:rowOff>
    </xdr:from>
    <xdr:to>
      <xdr:col>36</xdr:col>
      <xdr:colOff>165100</xdr:colOff>
      <xdr:row>40</xdr:row>
      <xdr:rowOff>166370</xdr:rowOff>
    </xdr:to>
    <xdr:sp macro="" textlink="">
      <xdr:nvSpPr>
        <xdr:cNvPr id="124" name="フローチャート: 判断 123"/>
        <xdr:cNvSpPr/>
      </xdr:nvSpPr>
      <xdr:spPr>
        <a:xfrm>
          <a:off x="6921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137160</xdr:rowOff>
    </xdr:from>
    <xdr:to>
      <xdr:col>55</xdr:col>
      <xdr:colOff>50800</xdr:colOff>
      <xdr:row>41</xdr:row>
      <xdr:rowOff>67310</xdr:rowOff>
    </xdr:to>
    <xdr:sp macro="" textlink="">
      <xdr:nvSpPr>
        <xdr:cNvPr id="130" name="楕円 129"/>
        <xdr:cNvSpPr/>
      </xdr:nvSpPr>
      <xdr:spPr>
        <a:xfrm>
          <a:off x="10426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115570</xdr:rowOff>
    </xdr:from>
    <xdr:ext cx="534670" cy="259080"/>
    <xdr:sp macro="" textlink="">
      <xdr:nvSpPr>
        <xdr:cNvPr id="131" name="【道路】&#10;一人当たり延長該当値テキスト"/>
        <xdr:cNvSpPr txBox="1"/>
      </xdr:nvSpPr>
      <xdr:spPr>
        <a:xfrm>
          <a:off x="10515600" y="697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2" name="楕円 131"/>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16510</xdr:rowOff>
    </xdr:from>
    <xdr:to>
      <xdr:col>55</xdr:col>
      <xdr:colOff>0</xdr:colOff>
      <xdr:row>41</xdr:row>
      <xdr:rowOff>19050</xdr:rowOff>
    </xdr:to>
    <xdr:cxnSp macro="">
      <xdr:nvCxnSpPr>
        <xdr:cNvPr id="133" name="直線コネクタ 132"/>
        <xdr:cNvCxnSpPr/>
      </xdr:nvCxnSpPr>
      <xdr:spPr>
        <a:xfrm flipV="1">
          <a:off x="9639300" y="70459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140970</xdr:rowOff>
    </xdr:from>
    <xdr:to>
      <xdr:col>46</xdr:col>
      <xdr:colOff>38100</xdr:colOff>
      <xdr:row>41</xdr:row>
      <xdr:rowOff>71120</xdr:rowOff>
    </xdr:to>
    <xdr:sp macro="" textlink="">
      <xdr:nvSpPr>
        <xdr:cNvPr id="134" name="楕円 133"/>
        <xdr:cNvSpPr/>
      </xdr:nvSpPr>
      <xdr:spPr>
        <a:xfrm>
          <a:off x="86995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20320</xdr:rowOff>
    </xdr:to>
    <xdr:cxnSp macro="">
      <xdr:nvCxnSpPr>
        <xdr:cNvPr id="135" name="直線コネクタ 134"/>
        <xdr:cNvCxnSpPr/>
      </xdr:nvCxnSpPr>
      <xdr:spPr>
        <a:xfrm flipV="1">
          <a:off x="8750300" y="70485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144145</xdr:rowOff>
    </xdr:from>
    <xdr:to>
      <xdr:col>41</xdr:col>
      <xdr:colOff>101600</xdr:colOff>
      <xdr:row>41</xdr:row>
      <xdr:rowOff>74930</xdr:rowOff>
    </xdr:to>
    <xdr:sp macro="" textlink="">
      <xdr:nvSpPr>
        <xdr:cNvPr id="136" name="楕円 135"/>
        <xdr:cNvSpPr/>
      </xdr:nvSpPr>
      <xdr:spPr>
        <a:xfrm>
          <a:off x="7810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20320</xdr:rowOff>
    </xdr:from>
    <xdr:to>
      <xdr:col>45</xdr:col>
      <xdr:colOff>177800</xdr:colOff>
      <xdr:row>41</xdr:row>
      <xdr:rowOff>23495</xdr:rowOff>
    </xdr:to>
    <xdr:cxnSp macro="">
      <xdr:nvCxnSpPr>
        <xdr:cNvPr id="137" name="直線コネクタ 136"/>
        <xdr:cNvCxnSpPr/>
      </xdr:nvCxnSpPr>
      <xdr:spPr>
        <a:xfrm flipV="1">
          <a:off x="7861300" y="7049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8" name="楕円 137"/>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23495</xdr:rowOff>
    </xdr:from>
    <xdr:to>
      <xdr:col>41</xdr:col>
      <xdr:colOff>50800</xdr:colOff>
      <xdr:row>41</xdr:row>
      <xdr:rowOff>30480</xdr:rowOff>
    </xdr:to>
    <xdr:cxnSp macro="">
      <xdr:nvCxnSpPr>
        <xdr:cNvPr id="139" name="直線コネクタ 138"/>
        <xdr:cNvCxnSpPr/>
      </xdr:nvCxnSpPr>
      <xdr:spPr>
        <a:xfrm flipV="1">
          <a:off x="6972300" y="70529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17780</xdr:rowOff>
    </xdr:from>
    <xdr:ext cx="534670" cy="258445"/>
    <xdr:sp macro="" textlink="">
      <xdr:nvSpPr>
        <xdr:cNvPr id="140" name="n_1aveValue【道路】&#10;一人当たり延長"/>
        <xdr:cNvSpPr txBox="1"/>
      </xdr:nvSpPr>
      <xdr:spPr>
        <a:xfrm>
          <a:off x="9359265" y="6704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17780</xdr:rowOff>
    </xdr:from>
    <xdr:ext cx="534035" cy="258445"/>
    <xdr:sp macro="" textlink="">
      <xdr:nvSpPr>
        <xdr:cNvPr id="141" name="n_2aveValue【道路】&#10;一人当たり延長"/>
        <xdr:cNvSpPr txBox="1"/>
      </xdr:nvSpPr>
      <xdr:spPr>
        <a:xfrm>
          <a:off x="8482965" y="6704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149225</xdr:rowOff>
    </xdr:from>
    <xdr:ext cx="534035" cy="259080"/>
    <xdr:sp macro="" textlink="">
      <xdr:nvSpPr>
        <xdr:cNvPr id="142" name="n_3aveValue【道路】&#10;一人当たり延長"/>
        <xdr:cNvSpPr txBox="1"/>
      </xdr:nvSpPr>
      <xdr:spPr>
        <a:xfrm>
          <a:off x="7593965" y="6664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11430</xdr:rowOff>
    </xdr:from>
    <xdr:ext cx="534035" cy="259080"/>
    <xdr:sp macro="" textlink="">
      <xdr:nvSpPr>
        <xdr:cNvPr id="143" name="n_4aveValue【道路】&#10;一人当たり延長"/>
        <xdr:cNvSpPr txBox="1"/>
      </xdr:nvSpPr>
      <xdr:spPr>
        <a:xfrm>
          <a:off x="6704965" y="6697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60960</xdr:rowOff>
    </xdr:from>
    <xdr:ext cx="534670" cy="259080"/>
    <xdr:sp macro="" textlink="">
      <xdr:nvSpPr>
        <xdr:cNvPr id="144" name="n_1mainValue【道路】&#10;一人当たり延長"/>
        <xdr:cNvSpPr txBox="1"/>
      </xdr:nvSpPr>
      <xdr:spPr>
        <a:xfrm>
          <a:off x="9359265" y="709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62230</xdr:rowOff>
    </xdr:from>
    <xdr:ext cx="469265" cy="259080"/>
    <xdr:sp macro="" textlink="">
      <xdr:nvSpPr>
        <xdr:cNvPr id="145" name="n_2mainValue【道路】&#10;一人当たり延長"/>
        <xdr:cNvSpPr txBox="1"/>
      </xdr:nvSpPr>
      <xdr:spPr>
        <a:xfrm>
          <a:off x="8515350" y="7091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65405</xdr:rowOff>
    </xdr:from>
    <xdr:ext cx="469265" cy="258445"/>
    <xdr:sp macro="" textlink="">
      <xdr:nvSpPr>
        <xdr:cNvPr id="146" name="n_3mainValue【道路】&#10;一人当たり延長"/>
        <xdr:cNvSpPr txBox="1"/>
      </xdr:nvSpPr>
      <xdr:spPr>
        <a:xfrm>
          <a:off x="7626350" y="7094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72390</xdr:rowOff>
    </xdr:from>
    <xdr:ext cx="469265" cy="259080"/>
    <xdr:sp macro="" textlink="">
      <xdr:nvSpPr>
        <xdr:cNvPr id="147" name="n_4mainValue【道路】&#10;一人当たり延長"/>
        <xdr:cNvSpPr txBox="1"/>
      </xdr:nvSpPr>
      <xdr:spPr>
        <a:xfrm>
          <a:off x="6737350" y="710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0" name="テキスト ボックス 159"/>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4" name="テキスト ボックス 1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0" name="テキスト ボックス 169"/>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13335</xdr:rowOff>
    </xdr:from>
    <xdr:ext cx="405130" cy="259080"/>
    <xdr:sp macro="" textlink="">
      <xdr:nvSpPr>
        <xdr:cNvPr id="173" name="【橋りょう・トンネル】&#10;有形固定資産減価償却率最小値テキスト"/>
        <xdr:cNvSpPr txBox="1"/>
      </xdr:nvSpPr>
      <xdr:spPr>
        <a:xfrm>
          <a:off x="4673600" y="1081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45720</xdr:rowOff>
    </xdr:from>
    <xdr:ext cx="405130" cy="259080"/>
    <xdr:sp macro="" textlink="">
      <xdr:nvSpPr>
        <xdr:cNvPr id="175" name="【橋りょう・トンネル】&#10;有形固定資産減価償却率最大値テキスト"/>
        <xdr:cNvSpPr txBox="1"/>
      </xdr:nvSpPr>
      <xdr:spPr>
        <a:xfrm>
          <a:off x="467360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95250</xdr:rowOff>
    </xdr:from>
    <xdr:ext cx="405130" cy="259080"/>
    <xdr:sp macro="" textlink="">
      <xdr:nvSpPr>
        <xdr:cNvPr id="177" name="【橋りょう・トンネル】&#10;有形固定資産減価償却率平均値テキスト"/>
        <xdr:cNvSpPr txBox="1"/>
      </xdr:nvSpPr>
      <xdr:spPr>
        <a:xfrm>
          <a:off x="4673600" y="10210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88" name="楕円 187"/>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80645</xdr:rowOff>
    </xdr:from>
    <xdr:ext cx="405130" cy="259080"/>
    <xdr:sp macro="" textlink="">
      <xdr:nvSpPr>
        <xdr:cNvPr id="189" name="【橋りょう・トンネル】&#10;有形固定資産減価償却率該当値テキスト"/>
        <xdr:cNvSpPr txBox="1"/>
      </xdr:nvSpPr>
      <xdr:spPr>
        <a:xfrm>
          <a:off x="4673600" y="985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90" name="楕円 189"/>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58</xdr:row>
      <xdr:rowOff>109220</xdr:rowOff>
    </xdr:to>
    <xdr:cxnSp macro="">
      <xdr:nvCxnSpPr>
        <xdr:cNvPr id="191" name="直線コネクタ 190"/>
        <xdr:cNvCxnSpPr/>
      </xdr:nvCxnSpPr>
      <xdr:spPr>
        <a:xfrm>
          <a:off x="3797300" y="100203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2" name="楕円 191"/>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76200</xdr:rowOff>
    </xdr:to>
    <xdr:cxnSp macro="">
      <xdr:nvCxnSpPr>
        <xdr:cNvPr id="193" name="直線コネクタ 192"/>
        <xdr:cNvCxnSpPr/>
      </xdr:nvCxnSpPr>
      <xdr:spPr>
        <a:xfrm>
          <a:off x="2908300" y="9987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194" name="楕円 193"/>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43815</xdr:rowOff>
    </xdr:to>
    <xdr:cxnSp macro="">
      <xdr:nvCxnSpPr>
        <xdr:cNvPr id="195" name="直線コネクタ 194"/>
        <xdr:cNvCxnSpPr/>
      </xdr:nvCxnSpPr>
      <xdr:spPr>
        <a:xfrm>
          <a:off x="2019300" y="99517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92075</xdr:rowOff>
    </xdr:from>
    <xdr:to>
      <xdr:col>6</xdr:col>
      <xdr:colOff>38100</xdr:colOff>
      <xdr:row>58</xdr:row>
      <xdr:rowOff>22225</xdr:rowOff>
    </xdr:to>
    <xdr:sp macro="" textlink="">
      <xdr:nvSpPr>
        <xdr:cNvPr id="196" name="楕円 195"/>
        <xdr:cNvSpPr/>
      </xdr:nvSpPr>
      <xdr:spPr>
        <a:xfrm>
          <a:off x="1079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143510</xdr:rowOff>
    </xdr:from>
    <xdr:to>
      <xdr:col>10</xdr:col>
      <xdr:colOff>114300</xdr:colOff>
      <xdr:row>58</xdr:row>
      <xdr:rowOff>7620</xdr:rowOff>
    </xdr:to>
    <xdr:cxnSp macro="">
      <xdr:nvCxnSpPr>
        <xdr:cNvPr id="197" name="直線コネクタ 196"/>
        <xdr:cNvCxnSpPr/>
      </xdr:nvCxnSpPr>
      <xdr:spPr>
        <a:xfrm>
          <a:off x="1130300" y="99161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52070</xdr:rowOff>
    </xdr:from>
    <xdr:ext cx="405130" cy="258445"/>
    <xdr:sp macro="" textlink="">
      <xdr:nvSpPr>
        <xdr:cNvPr id="198" name="n_1aveValue【橋りょう・トンネル】&#10;有形固定資産減価償却率"/>
        <xdr:cNvSpPr txBox="1"/>
      </xdr:nvSpPr>
      <xdr:spPr>
        <a:xfrm>
          <a:off x="3582035" y="10339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24765</xdr:rowOff>
    </xdr:from>
    <xdr:ext cx="404495" cy="259080"/>
    <xdr:sp macro="" textlink="">
      <xdr:nvSpPr>
        <xdr:cNvPr id="199" name="n_2aveValue【橋りょう・トンネル】&#10;有形固定資産減価償却率"/>
        <xdr:cNvSpPr txBox="1"/>
      </xdr:nvSpPr>
      <xdr:spPr>
        <a:xfrm>
          <a:off x="2705735" y="10311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158115</xdr:rowOff>
    </xdr:from>
    <xdr:ext cx="404495" cy="258445"/>
    <xdr:sp macro="" textlink="">
      <xdr:nvSpPr>
        <xdr:cNvPr id="200" name="n_3aveValue【橋りょう・トンネル】&#10;有形固定資産減価償却率"/>
        <xdr:cNvSpPr txBox="1"/>
      </xdr:nvSpPr>
      <xdr:spPr>
        <a:xfrm>
          <a:off x="1816735" y="10273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132080</xdr:rowOff>
    </xdr:from>
    <xdr:ext cx="404495" cy="258445"/>
    <xdr:sp macro="" textlink="">
      <xdr:nvSpPr>
        <xdr:cNvPr id="201" name="n_4aveValue【橋りょう・トンネル】&#10;有形固定資産減価償却率"/>
        <xdr:cNvSpPr txBox="1"/>
      </xdr:nvSpPr>
      <xdr:spPr>
        <a:xfrm>
          <a:off x="927735" y="10247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143510</xdr:rowOff>
    </xdr:from>
    <xdr:ext cx="405130" cy="258445"/>
    <xdr:sp macro="" textlink="">
      <xdr:nvSpPr>
        <xdr:cNvPr id="202" name="n_1mainValue【橋りょう・トンネル】&#10;有形固定資産減価償却率"/>
        <xdr:cNvSpPr txBox="1"/>
      </xdr:nvSpPr>
      <xdr:spPr>
        <a:xfrm>
          <a:off x="3582035" y="9744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111125</xdr:rowOff>
    </xdr:from>
    <xdr:ext cx="404495" cy="258445"/>
    <xdr:sp macro="" textlink="">
      <xdr:nvSpPr>
        <xdr:cNvPr id="203" name="n_2mainValue【橋りょう・トンネル】&#10;有形固定資産減価償却率"/>
        <xdr:cNvSpPr txBox="1"/>
      </xdr:nvSpPr>
      <xdr:spPr>
        <a:xfrm>
          <a:off x="2705735" y="9712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74930</xdr:rowOff>
    </xdr:from>
    <xdr:ext cx="404495" cy="258445"/>
    <xdr:sp macro="" textlink="">
      <xdr:nvSpPr>
        <xdr:cNvPr id="204" name="n_3mainValue【橋りょう・トンネル】&#10;有形固定資産減価償却率"/>
        <xdr:cNvSpPr txBox="1"/>
      </xdr:nvSpPr>
      <xdr:spPr>
        <a:xfrm>
          <a:off x="1816735" y="9676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38735</xdr:rowOff>
    </xdr:from>
    <xdr:ext cx="404495" cy="259080"/>
    <xdr:sp macro="" textlink="">
      <xdr:nvSpPr>
        <xdr:cNvPr id="205" name="n_4mainValue【橋りょう・トンネル】&#10;有形固定資産減価償却率"/>
        <xdr:cNvSpPr txBox="1"/>
      </xdr:nvSpPr>
      <xdr:spPr>
        <a:xfrm>
          <a:off x="927735" y="9639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217" name="テキスト ボックス 216"/>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219" name="テキスト ボックス 218"/>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221" name="テキスト ボックス 220"/>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223" name="テキスト ボックス 222"/>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225" name="テキスト ボックス 224"/>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59690</xdr:rowOff>
    </xdr:from>
    <xdr:to>
      <xdr:col>54</xdr:col>
      <xdr:colOff>189865</xdr:colOff>
      <xdr:row>63</xdr:row>
      <xdr:rowOff>154940</xdr:rowOff>
    </xdr:to>
    <xdr:cxnSp macro="">
      <xdr:nvCxnSpPr>
        <xdr:cNvPr id="227" name="直線コネクタ 226"/>
        <xdr:cNvCxnSpPr/>
      </xdr:nvCxnSpPr>
      <xdr:spPr>
        <a:xfrm flipV="1">
          <a:off x="10476865" y="966089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158750</xdr:rowOff>
    </xdr:from>
    <xdr:ext cx="469900" cy="259080"/>
    <xdr:sp macro="" textlink="">
      <xdr:nvSpPr>
        <xdr:cNvPr id="228" name="【橋りょう・トンネル】&#10;一人当たり有形固定資産（償却資産）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154940</xdr:rowOff>
    </xdr:from>
    <xdr:to>
      <xdr:col>55</xdr:col>
      <xdr:colOff>88900</xdr:colOff>
      <xdr:row>63</xdr:row>
      <xdr:rowOff>154940</xdr:rowOff>
    </xdr:to>
    <xdr:cxnSp macro="">
      <xdr:nvCxnSpPr>
        <xdr:cNvPr id="229" name="直線コネクタ 228"/>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6350</xdr:rowOff>
    </xdr:from>
    <xdr:ext cx="598805" cy="258445"/>
    <xdr:sp macro="" textlink="">
      <xdr:nvSpPr>
        <xdr:cNvPr id="230" name="【橋りょう・トンネル】&#10;一人当たり有形固定資産（償却資産）額最大値テキスト"/>
        <xdr:cNvSpPr txBox="1"/>
      </xdr:nvSpPr>
      <xdr:spPr>
        <a:xfrm>
          <a:off x="10515600" y="9436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573,819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59690</xdr:rowOff>
    </xdr:from>
    <xdr:to>
      <xdr:col>55</xdr:col>
      <xdr:colOff>88900</xdr:colOff>
      <xdr:row>56</xdr:row>
      <xdr:rowOff>59690</xdr:rowOff>
    </xdr:to>
    <xdr:cxnSp macro="">
      <xdr:nvCxnSpPr>
        <xdr:cNvPr id="231" name="直線コネクタ 230"/>
        <xdr:cNvCxnSpPr/>
      </xdr:nvCxnSpPr>
      <xdr:spPr>
        <a:xfrm>
          <a:off x="10388600" y="966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24765</xdr:rowOff>
    </xdr:from>
    <xdr:ext cx="598805" cy="259080"/>
    <xdr:sp macro="" textlink="">
      <xdr:nvSpPr>
        <xdr:cNvPr id="232" name="【橋りょう・トンネル】&#10;一人当たり有形固定資産（償却資産）額平均値テキスト"/>
        <xdr:cNvSpPr txBox="1"/>
      </xdr:nvSpPr>
      <xdr:spPr>
        <a:xfrm>
          <a:off x="10515600" y="10311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1905</xdr:rowOff>
    </xdr:from>
    <xdr:to>
      <xdr:col>55</xdr:col>
      <xdr:colOff>50800</xdr:colOff>
      <xdr:row>61</xdr:row>
      <xdr:rowOff>103505</xdr:rowOff>
    </xdr:to>
    <xdr:sp macro="" textlink="">
      <xdr:nvSpPr>
        <xdr:cNvPr id="233" name="フローチャート: 判断 232"/>
        <xdr:cNvSpPr/>
      </xdr:nvSpPr>
      <xdr:spPr>
        <a:xfrm>
          <a:off x="104267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3810</xdr:rowOff>
    </xdr:from>
    <xdr:to>
      <xdr:col>50</xdr:col>
      <xdr:colOff>165100</xdr:colOff>
      <xdr:row>61</xdr:row>
      <xdr:rowOff>105410</xdr:rowOff>
    </xdr:to>
    <xdr:sp macro="" textlink="">
      <xdr:nvSpPr>
        <xdr:cNvPr id="234" name="フローチャート: 判断 233"/>
        <xdr:cNvSpPr/>
      </xdr:nvSpPr>
      <xdr:spPr>
        <a:xfrm>
          <a:off x="9588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1270</xdr:rowOff>
    </xdr:from>
    <xdr:to>
      <xdr:col>46</xdr:col>
      <xdr:colOff>38100</xdr:colOff>
      <xdr:row>61</xdr:row>
      <xdr:rowOff>102870</xdr:rowOff>
    </xdr:to>
    <xdr:sp macro="" textlink="">
      <xdr:nvSpPr>
        <xdr:cNvPr id="235" name="フローチャート: 判断 234"/>
        <xdr:cNvSpPr/>
      </xdr:nvSpPr>
      <xdr:spPr>
        <a:xfrm>
          <a:off x="8699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118745</xdr:rowOff>
    </xdr:to>
    <xdr:sp macro="" textlink="">
      <xdr:nvSpPr>
        <xdr:cNvPr id="236" name="フローチャート: 判断 235"/>
        <xdr:cNvSpPr/>
      </xdr:nvSpPr>
      <xdr:spPr>
        <a:xfrm>
          <a:off x="7810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36195</xdr:rowOff>
    </xdr:from>
    <xdr:to>
      <xdr:col>36</xdr:col>
      <xdr:colOff>165100</xdr:colOff>
      <xdr:row>61</xdr:row>
      <xdr:rowOff>137795</xdr:rowOff>
    </xdr:to>
    <xdr:sp macro="" textlink="">
      <xdr:nvSpPr>
        <xdr:cNvPr id="237" name="フローチャート: 判断 236"/>
        <xdr:cNvSpPr/>
      </xdr:nvSpPr>
      <xdr:spPr>
        <a:xfrm>
          <a:off x="6921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8" name="テキスト ボックス 23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39" name="テキスト ボックス 23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0" name="テキスト ボックス 23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1" name="テキスト ボックス 24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2" name="テキスト ボックス 24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43" name="楕円 242"/>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156210</xdr:rowOff>
    </xdr:from>
    <xdr:ext cx="598805" cy="258445"/>
    <xdr:sp macro="" textlink="">
      <xdr:nvSpPr>
        <xdr:cNvPr id="244" name="【橋りょう・トンネル】&#10;一人当たり有形固定資産（償却資産）額該当値テキスト"/>
        <xdr:cNvSpPr txBox="1"/>
      </xdr:nvSpPr>
      <xdr:spPr>
        <a:xfrm>
          <a:off x="10515600" y="10614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7620</xdr:rowOff>
    </xdr:from>
    <xdr:to>
      <xdr:col>50</xdr:col>
      <xdr:colOff>165100</xdr:colOff>
      <xdr:row>62</xdr:row>
      <xdr:rowOff>109220</xdr:rowOff>
    </xdr:to>
    <xdr:sp macro="" textlink="">
      <xdr:nvSpPr>
        <xdr:cNvPr id="245" name="楕円 244"/>
        <xdr:cNvSpPr/>
      </xdr:nvSpPr>
      <xdr:spPr>
        <a:xfrm>
          <a:off x="95885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58420</xdr:rowOff>
    </xdr:to>
    <xdr:cxnSp macro="">
      <xdr:nvCxnSpPr>
        <xdr:cNvPr id="246" name="直線コネクタ 245"/>
        <xdr:cNvCxnSpPr/>
      </xdr:nvCxnSpPr>
      <xdr:spPr>
        <a:xfrm flipV="1">
          <a:off x="9639300" y="106870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9525</xdr:rowOff>
    </xdr:from>
    <xdr:to>
      <xdr:col>46</xdr:col>
      <xdr:colOff>38100</xdr:colOff>
      <xdr:row>62</xdr:row>
      <xdr:rowOff>111125</xdr:rowOff>
    </xdr:to>
    <xdr:sp macro="" textlink="">
      <xdr:nvSpPr>
        <xdr:cNvPr id="247" name="楕円 246"/>
        <xdr:cNvSpPr/>
      </xdr:nvSpPr>
      <xdr:spPr>
        <a:xfrm>
          <a:off x="86995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58420</xdr:rowOff>
    </xdr:from>
    <xdr:to>
      <xdr:col>50</xdr:col>
      <xdr:colOff>114300</xdr:colOff>
      <xdr:row>62</xdr:row>
      <xdr:rowOff>60325</xdr:rowOff>
    </xdr:to>
    <xdr:cxnSp macro="">
      <xdr:nvCxnSpPr>
        <xdr:cNvPr id="248" name="直線コネクタ 247"/>
        <xdr:cNvCxnSpPr/>
      </xdr:nvCxnSpPr>
      <xdr:spPr>
        <a:xfrm flipV="1">
          <a:off x="8750300" y="10688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10795</xdr:rowOff>
    </xdr:from>
    <xdr:to>
      <xdr:col>41</xdr:col>
      <xdr:colOff>101600</xdr:colOff>
      <xdr:row>62</xdr:row>
      <xdr:rowOff>112395</xdr:rowOff>
    </xdr:to>
    <xdr:sp macro="" textlink="">
      <xdr:nvSpPr>
        <xdr:cNvPr id="249" name="楕円 248"/>
        <xdr:cNvSpPr/>
      </xdr:nvSpPr>
      <xdr:spPr>
        <a:xfrm>
          <a:off x="7810500" y="106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60325</xdr:rowOff>
    </xdr:from>
    <xdr:to>
      <xdr:col>45</xdr:col>
      <xdr:colOff>177800</xdr:colOff>
      <xdr:row>62</xdr:row>
      <xdr:rowOff>61595</xdr:rowOff>
    </xdr:to>
    <xdr:cxnSp macro="">
      <xdr:nvCxnSpPr>
        <xdr:cNvPr id="250" name="直線コネクタ 249"/>
        <xdr:cNvCxnSpPr/>
      </xdr:nvCxnSpPr>
      <xdr:spPr>
        <a:xfrm flipV="1">
          <a:off x="7861300" y="106902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51" name="楕円 250"/>
        <xdr:cNvSpPr/>
      </xdr:nvSpPr>
      <xdr:spPr>
        <a:xfrm>
          <a:off x="692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60960</xdr:rowOff>
    </xdr:from>
    <xdr:to>
      <xdr:col>41</xdr:col>
      <xdr:colOff>50800</xdr:colOff>
      <xdr:row>62</xdr:row>
      <xdr:rowOff>61595</xdr:rowOff>
    </xdr:to>
    <xdr:cxnSp macro="">
      <xdr:nvCxnSpPr>
        <xdr:cNvPr id="252" name="直線コネクタ 251"/>
        <xdr:cNvCxnSpPr/>
      </xdr:nvCxnSpPr>
      <xdr:spPr>
        <a:xfrm>
          <a:off x="6972300" y="10690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121920</xdr:rowOff>
    </xdr:from>
    <xdr:ext cx="598170" cy="258445"/>
    <xdr:sp macro="" textlink="">
      <xdr:nvSpPr>
        <xdr:cNvPr id="253" name="n_1aveValue【橋りょう・トンネル】&#10;一人当たり有形固定資産（償却資産）額"/>
        <xdr:cNvSpPr txBox="1"/>
      </xdr:nvSpPr>
      <xdr:spPr>
        <a:xfrm>
          <a:off x="9326880" y="10237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120650</xdr:rowOff>
    </xdr:from>
    <xdr:ext cx="598170" cy="258445"/>
    <xdr:sp macro="" textlink="">
      <xdr:nvSpPr>
        <xdr:cNvPr id="254" name="n_2aveValue【橋りょう・トンネル】&#10;一人当たり有形固定資産（償却資産）額"/>
        <xdr:cNvSpPr txBox="1"/>
      </xdr:nvSpPr>
      <xdr:spPr>
        <a:xfrm>
          <a:off x="8450580" y="10236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135255</xdr:rowOff>
    </xdr:from>
    <xdr:ext cx="598170" cy="258445"/>
    <xdr:sp macro="" textlink="">
      <xdr:nvSpPr>
        <xdr:cNvPr id="255" name="n_3aveValue【橋りょう・トンネル】&#10;一人当たり有形固定資産（償却資産）額"/>
        <xdr:cNvSpPr txBox="1"/>
      </xdr:nvSpPr>
      <xdr:spPr>
        <a:xfrm>
          <a:off x="7561580" y="10250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154940</xdr:rowOff>
    </xdr:from>
    <xdr:ext cx="598170" cy="258445"/>
    <xdr:sp macro="" textlink="">
      <xdr:nvSpPr>
        <xdr:cNvPr id="256" name="n_4aveValue【橋りょう・トンネル】&#10;一人当たり有形固定資産（償却資産）額"/>
        <xdr:cNvSpPr txBox="1"/>
      </xdr:nvSpPr>
      <xdr:spPr>
        <a:xfrm>
          <a:off x="6672580" y="10270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100330</xdr:rowOff>
    </xdr:from>
    <xdr:ext cx="598170" cy="258445"/>
    <xdr:sp macro="" textlink="">
      <xdr:nvSpPr>
        <xdr:cNvPr id="257" name="n_1mainValue【橋りょう・トンネル】&#10;一人当たり有形固定資産（償却資産）額"/>
        <xdr:cNvSpPr txBox="1"/>
      </xdr:nvSpPr>
      <xdr:spPr>
        <a:xfrm>
          <a:off x="9326880" y="10730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102235</xdr:rowOff>
    </xdr:from>
    <xdr:ext cx="598170" cy="258445"/>
    <xdr:sp macro="" textlink="">
      <xdr:nvSpPr>
        <xdr:cNvPr id="258" name="n_2mainValue【橋りょう・トンネル】&#10;一人当たり有形固定資産（償却資産）額"/>
        <xdr:cNvSpPr txBox="1"/>
      </xdr:nvSpPr>
      <xdr:spPr>
        <a:xfrm>
          <a:off x="8450580" y="10732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123,545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103505</xdr:rowOff>
    </xdr:from>
    <xdr:ext cx="598170" cy="259080"/>
    <xdr:sp macro="" textlink="">
      <xdr:nvSpPr>
        <xdr:cNvPr id="259" name="n_3mainValue【橋りょう・トンネル】&#10;一人当たり有形固定資産（償却資産）額"/>
        <xdr:cNvSpPr txBox="1"/>
      </xdr:nvSpPr>
      <xdr:spPr>
        <a:xfrm>
          <a:off x="7561580" y="10733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123,190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102870</xdr:rowOff>
    </xdr:from>
    <xdr:ext cx="598170" cy="259080"/>
    <xdr:sp macro="" textlink="">
      <xdr:nvSpPr>
        <xdr:cNvPr id="260" name="n_4mainValue【橋りょう・トンネル】&#10;一人当たり有形固定資産（償却資産）額"/>
        <xdr:cNvSpPr txBox="1"/>
      </xdr:nvSpPr>
      <xdr:spPr>
        <a:xfrm>
          <a:off x="6672580" y="10732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69" name="テキスト ボックス 26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1" name="テキスト ボックス 270"/>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2" name="直線コネクタ 27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3" name="テキスト ボックス 272"/>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4" name="直線コネクタ 27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5" name="テキスト ボックス 274"/>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6" name="直線コネクタ 27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7" name="テキスト ボックス 27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8" name="直線コネクタ 27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79" name="テキスト ボックス 278"/>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0" name="直線コネクタ 27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1" name="テキスト ボックス 28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2" name="直線コネクタ 28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3" name="テキスト ボックス 282"/>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109855</xdr:rowOff>
    </xdr:from>
    <xdr:to>
      <xdr:col>24</xdr:col>
      <xdr:colOff>62865</xdr:colOff>
      <xdr:row>86</xdr:row>
      <xdr:rowOff>168910</xdr:rowOff>
    </xdr:to>
    <xdr:cxnSp macro="">
      <xdr:nvCxnSpPr>
        <xdr:cNvPr id="286" name="直線コネクタ 285"/>
        <xdr:cNvCxnSpPr/>
      </xdr:nvCxnSpPr>
      <xdr:spPr>
        <a:xfrm flipV="1">
          <a:off x="4634865" y="1331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7"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88" name="直線コネクタ 287"/>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56515</xdr:rowOff>
    </xdr:from>
    <xdr:ext cx="340360" cy="258445"/>
    <xdr:sp macro="" textlink="">
      <xdr:nvSpPr>
        <xdr:cNvPr id="289" name="【公営住宅】&#10;有形固定資産減価償却率最大値テキスト"/>
        <xdr:cNvSpPr txBox="1"/>
      </xdr:nvSpPr>
      <xdr:spPr>
        <a:xfrm>
          <a:off x="4673600" y="1308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109855</xdr:rowOff>
    </xdr:from>
    <xdr:to>
      <xdr:col>24</xdr:col>
      <xdr:colOff>152400</xdr:colOff>
      <xdr:row>77</xdr:row>
      <xdr:rowOff>109855</xdr:rowOff>
    </xdr:to>
    <xdr:cxnSp macro="">
      <xdr:nvCxnSpPr>
        <xdr:cNvPr id="290" name="直線コネクタ 289"/>
        <xdr:cNvCxnSpPr/>
      </xdr:nvCxnSpPr>
      <xdr:spPr>
        <a:xfrm>
          <a:off x="4546600" y="1331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161925</xdr:rowOff>
    </xdr:from>
    <xdr:ext cx="405130" cy="259080"/>
    <xdr:sp macro="" textlink="">
      <xdr:nvSpPr>
        <xdr:cNvPr id="291" name="【公営住宅】&#10;有形固定資産減価償却率平均値テキスト"/>
        <xdr:cNvSpPr txBox="1"/>
      </xdr:nvSpPr>
      <xdr:spPr>
        <a:xfrm>
          <a:off x="4673600" y="14220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139065</xdr:rowOff>
    </xdr:from>
    <xdr:to>
      <xdr:col>24</xdr:col>
      <xdr:colOff>114300</xdr:colOff>
      <xdr:row>84</xdr:row>
      <xdr:rowOff>69215</xdr:rowOff>
    </xdr:to>
    <xdr:sp macro="" textlink="">
      <xdr:nvSpPr>
        <xdr:cNvPr id="292" name="フローチャート: 判断 291"/>
        <xdr:cNvSpPr/>
      </xdr:nvSpPr>
      <xdr:spPr>
        <a:xfrm>
          <a:off x="4584700" y="143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121285</xdr:rowOff>
    </xdr:from>
    <xdr:to>
      <xdr:col>20</xdr:col>
      <xdr:colOff>38100</xdr:colOff>
      <xdr:row>84</xdr:row>
      <xdr:rowOff>52070</xdr:rowOff>
    </xdr:to>
    <xdr:sp macro="" textlink="">
      <xdr:nvSpPr>
        <xdr:cNvPr id="293" name="フローチャート: 判断 292"/>
        <xdr:cNvSpPr/>
      </xdr:nvSpPr>
      <xdr:spPr>
        <a:xfrm>
          <a:off x="3746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81915</xdr:rowOff>
    </xdr:from>
    <xdr:to>
      <xdr:col>15</xdr:col>
      <xdr:colOff>101600</xdr:colOff>
      <xdr:row>84</xdr:row>
      <xdr:rowOff>12065</xdr:rowOff>
    </xdr:to>
    <xdr:sp macro="" textlink="">
      <xdr:nvSpPr>
        <xdr:cNvPr id="294" name="フローチャート: 判断 293"/>
        <xdr:cNvSpPr/>
      </xdr:nvSpPr>
      <xdr:spPr>
        <a:xfrm>
          <a:off x="2857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49530</xdr:rowOff>
    </xdr:from>
    <xdr:to>
      <xdr:col>10</xdr:col>
      <xdr:colOff>165100</xdr:colOff>
      <xdr:row>83</xdr:row>
      <xdr:rowOff>151130</xdr:rowOff>
    </xdr:to>
    <xdr:sp macro="" textlink="">
      <xdr:nvSpPr>
        <xdr:cNvPr id="295" name="フローチャート: 判断 294"/>
        <xdr:cNvSpPr/>
      </xdr:nvSpPr>
      <xdr:spPr>
        <a:xfrm>
          <a:off x="1968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42545</xdr:rowOff>
    </xdr:from>
    <xdr:to>
      <xdr:col>6</xdr:col>
      <xdr:colOff>38100</xdr:colOff>
      <xdr:row>83</xdr:row>
      <xdr:rowOff>144145</xdr:rowOff>
    </xdr:to>
    <xdr:sp macro="" textlink="">
      <xdr:nvSpPr>
        <xdr:cNvPr id="296" name="フローチャート: 判断 295"/>
        <xdr:cNvSpPr/>
      </xdr:nvSpPr>
      <xdr:spPr>
        <a:xfrm>
          <a:off x="1079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144145</xdr:rowOff>
    </xdr:from>
    <xdr:to>
      <xdr:col>24</xdr:col>
      <xdr:colOff>114300</xdr:colOff>
      <xdr:row>84</xdr:row>
      <xdr:rowOff>74930</xdr:rowOff>
    </xdr:to>
    <xdr:sp macro="" textlink="">
      <xdr:nvSpPr>
        <xdr:cNvPr id="302" name="楕円 301"/>
        <xdr:cNvSpPr/>
      </xdr:nvSpPr>
      <xdr:spPr>
        <a:xfrm>
          <a:off x="45847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122555</xdr:rowOff>
    </xdr:from>
    <xdr:ext cx="405130" cy="258445"/>
    <xdr:sp macro="" textlink="">
      <xdr:nvSpPr>
        <xdr:cNvPr id="303" name="【公営住宅】&#10;有形固定資産減価償却率該当値テキスト"/>
        <xdr:cNvSpPr txBox="1"/>
      </xdr:nvSpPr>
      <xdr:spPr>
        <a:xfrm>
          <a:off x="4673600" y="14352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119380</xdr:rowOff>
    </xdr:from>
    <xdr:to>
      <xdr:col>20</xdr:col>
      <xdr:colOff>38100</xdr:colOff>
      <xdr:row>84</xdr:row>
      <xdr:rowOff>49530</xdr:rowOff>
    </xdr:to>
    <xdr:sp macro="" textlink="">
      <xdr:nvSpPr>
        <xdr:cNvPr id="304" name="楕円 303"/>
        <xdr:cNvSpPr/>
      </xdr:nvSpPr>
      <xdr:spPr>
        <a:xfrm>
          <a:off x="37465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170180</xdr:rowOff>
    </xdr:from>
    <xdr:to>
      <xdr:col>24</xdr:col>
      <xdr:colOff>63500</xdr:colOff>
      <xdr:row>84</xdr:row>
      <xdr:rowOff>23495</xdr:rowOff>
    </xdr:to>
    <xdr:cxnSp macro="">
      <xdr:nvCxnSpPr>
        <xdr:cNvPr id="305" name="直線コネクタ 304"/>
        <xdr:cNvCxnSpPr/>
      </xdr:nvCxnSpPr>
      <xdr:spPr>
        <a:xfrm>
          <a:off x="3797300" y="1440053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306" name="楕円 305"/>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143510</xdr:rowOff>
    </xdr:from>
    <xdr:to>
      <xdr:col>19</xdr:col>
      <xdr:colOff>177800</xdr:colOff>
      <xdr:row>83</xdr:row>
      <xdr:rowOff>170180</xdr:rowOff>
    </xdr:to>
    <xdr:cxnSp macro="">
      <xdr:nvCxnSpPr>
        <xdr:cNvPr id="307" name="直線コネクタ 306"/>
        <xdr:cNvCxnSpPr/>
      </xdr:nvCxnSpPr>
      <xdr:spPr>
        <a:xfrm>
          <a:off x="2908300" y="143738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72390</xdr:rowOff>
    </xdr:from>
    <xdr:to>
      <xdr:col>10</xdr:col>
      <xdr:colOff>165100</xdr:colOff>
      <xdr:row>84</xdr:row>
      <xdr:rowOff>2540</xdr:rowOff>
    </xdr:to>
    <xdr:sp macro="" textlink="">
      <xdr:nvSpPr>
        <xdr:cNvPr id="308" name="楕円 307"/>
        <xdr:cNvSpPr/>
      </xdr:nvSpPr>
      <xdr:spPr>
        <a:xfrm>
          <a:off x="1968500" y="14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123190</xdr:rowOff>
    </xdr:from>
    <xdr:to>
      <xdr:col>15</xdr:col>
      <xdr:colOff>50800</xdr:colOff>
      <xdr:row>83</xdr:row>
      <xdr:rowOff>143510</xdr:rowOff>
    </xdr:to>
    <xdr:cxnSp macro="">
      <xdr:nvCxnSpPr>
        <xdr:cNvPr id="309" name="直線コネクタ 308"/>
        <xdr:cNvCxnSpPr/>
      </xdr:nvCxnSpPr>
      <xdr:spPr>
        <a:xfrm>
          <a:off x="2019300" y="143535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0" name="楕円 309"/>
        <xdr:cNvSpPr/>
      </xdr:nvSpPr>
      <xdr:spPr>
        <a:xfrm>
          <a:off x="1079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104775</xdr:rowOff>
    </xdr:from>
    <xdr:to>
      <xdr:col>10</xdr:col>
      <xdr:colOff>114300</xdr:colOff>
      <xdr:row>83</xdr:row>
      <xdr:rowOff>123190</xdr:rowOff>
    </xdr:to>
    <xdr:cxnSp macro="">
      <xdr:nvCxnSpPr>
        <xdr:cNvPr id="311" name="直線コネクタ 310"/>
        <xdr:cNvCxnSpPr/>
      </xdr:nvCxnSpPr>
      <xdr:spPr>
        <a:xfrm>
          <a:off x="1130300" y="143351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42545</xdr:rowOff>
    </xdr:from>
    <xdr:ext cx="405130" cy="258445"/>
    <xdr:sp macro="" textlink="">
      <xdr:nvSpPr>
        <xdr:cNvPr id="312" name="n_1aveValue【公営住宅】&#10;有形固定資産減価償却率"/>
        <xdr:cNvSpPr txBox="1"/>
      </xdr:nvSpPr>
      <xdr:spPr>
        <a:xfrm>
          <a:off x="3582035" y="14444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29210</xdr:rowOff>
    </xdr:from>
    <xdr:ext cx="404495" cy="258445"/>
    <xdr:sp macro="" textlink="">
      <xdr:nvSpPr>
        <xdr:cNvPr id="313" name="n_2aveValue【公営住宅】&#10;有形固定資産減価償却率"/>
        <xdr:cNvSpPr txBox="1"/>
      </xdr:nvSpPr>
      <xdr:spPr>
        <a:xfrm>
          <a:off x="2705735" y="14088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167640</xdr:rowOff>
    </xdr:from>
    <xdr:ext cx="404495" cy="258445"/>
    <xdr:sp macro="" textlink="">
      <xdr:nvSpPr>
        <xdr:cNvPr id="314" name="n_3aveValue【公営住宅】&#10;有形固定資産減価償却率"/>
        <xdr:cNvSpPr txBox="1"/>
      </xdr:nvSpPr>
      <xdr:spPr>
        <a:xfrm>
          <a:off x="1816735" y="1405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160655</xdr:rowOff>
    </xdr:from>
    <xdr:ext cx="404495" cy="259080"/>
    <xdr:sp macro="" textlink="">
      <xdr:nvSpPr>
        <xdr:cNvPr id="315" name="n_4aveValue【公営住宅】&#10;有形固定資産減価償却率"/>
        <xdr:cNvSpPr txBox="1"/>
      </xdr:nvSpPr>
      <xdr:spPr>
        <a:xfrm>
          <a:off x="927735" y="14048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66040</xdr:rowOff>
    </xdr:from>
    <xdr:ext cx="405130" cy="258445"/>
    <xdr:sp macro="" textlink="">
      <xdr:nvSpPr>
        <xdr:cNvPr id="316" name="n_1mainValue【公営住宅】&#10;有形固定資産減価償却率"/>
        <xdr:cNvSpPr txBox="1"/>
      </xdr:nvSpPr>
      <xdr:spPr>
        <a:xfrm>
          <a:off x="3582035" y="14124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13335</xdr:rowOff>
    </xdr:from>
    <xdr:ext cx="404495" cy="259080"/>
    <xdr:sp macro="" textlink="">
      <xdr:nvSpPr>
        <xdr:cNvPr id="317" name="n_2mainValue【公営住宅】&#10;有形固定資産減価償却率"/>
        <xdr:cNvSpPr txBox="1"/>
      </xdr:nvSpPr>
      <xdr:spPr>
        <a:xfrm>
          <a:off x="2705735" y="14415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165100</xdr:rowOff>
    </xdr:from>
    <xdr:ext cx="404495" cy="259080"/>
    <xdr:sp macro="" textlink="">
      <xdr:nvSpPr>
        <xdr:cNvPr id="318" name="n_3mainValue【公営住宅】&#10;有形固定資産減価償却率"/>
        <xdr:cNvSpPr txBox="1"/>
      </xdr:nvSpPr>
      <xdr:spPr>
        <a:xfrm>
          <a:off x="1816735" y="14395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146685</xdr:rowOff>
    </xdr:from>
    <xdr:ext cx="404495" cy="258445"/>
    <xdr:sp macro="" textlink="">
      <xdr:nvSpPr>
        <xdr:cNvPr id="319" name="n_4mainValue【公営住宅】&#10;有形固定資産減価償却率"/>
        <xdr:cNvSpPr txBox="1"/>
      </xdr:nvSpPr>
      <xdr:spPr>
        <a:xfrm>
          <a:off x="927735" y="14377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8" name="テキスト ボックス 32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1" name="テキスト ボックス 330"/>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3" name="テキスト ボックス 332"/>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5" name="テキスト ボックス 334"/>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37" name="テキスト ボックス 336"/>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38735</xdr:rowOff>
    </xdr:from>
    <xdr:to>
      <xdr:col>54</xdr:col>
      <xdr:colOff>189865</xdr:colOff>
      <xdr:row>86</xdr:row>
      <xdr:rowOff>34925</xdr:rowOff>
    </xdr:to>
    <xdr:cxnSp macro="">
      <xdr:nvCxnSpPr>
        <xdr:cNvPr id="341" name="直線コネクタ 340"/>
        <xdr:cNvCxnSpPr/>
      </xdr:nvCxnSpPr>
      <xdr:spPr>
        <a:xfrm flipV="1">
          <a:off x="10476865" y="1341183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38735</xdr:rowOff>
    </xdr:from>
    <xdr:ext cx="469900" cy="259080"/>
    <xdr:sp macro="" textlink="">
      <xdr:nvSpPr>
        <xdr:cNvPr id="342"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34925</xdr:rowOff>
    </xdr:from>
    <xdr:to>
      <xdr:col>55</xdr:col>
      <xdr:colOff>88900</xdr:colOff>
      <xdr:row>86</xdr:row>
      <xdr:rowOff>34925</xdr:rowOff>
    </xdr:to>
    <xdr:cxnSp macro="">
      <xdr:nvCxnSpPr>
        <xdr:cNvPr id="343" name="直線コネクタ 342"/>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156845</xdr:rowOff>
    </xdr:from>
    <xdr:ext cx="469900" cy="258445"/>
    <xdr:sp macro="" textlink="">
      <xdr:nvSpPr>
        <xdr:cNvPr id="344" name="【公営住宅】&#10;一人当たり面積最大値テキスト"/>
        <xdr:cNvSpPr txBox="1"/>
      </xdr:nvSpPr>
      <xdr:spPr>
        <a:xfrm>
          <a:off x="10515600" y="13187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38735</xdr:rowOff>
    </xdr:from>
    <xdr:to>
      <xdr:col>55</xdr:col>
      <xdr:colOff>88900</xdr:colOff>
      <xdr:row>78</xdr:row>
      <xdr:rowOff>38735</xdr:rowOff>
    </xdr:to>
    <xdr:cxnSp macro="">
      <xdr:nvCxnSpPr>
        <xdr:cNvPr id="345" name="直線コネクタ 344"/>
        <xdr:cNvCxnSpPr/>
      </xdr:nvCxnSpPr>
      <xdr:spPr>
        <a:xfrm>
          <a:off x="10388600" y="1341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117475</xdr:rowOff>
    </xdr:from>
    <xdr:ext cx="469900" cy="259080"/>
    <xdr:sp macro="" textlink="">
      <xdr:nvSpPr>
        <xdr:cNvPr id="346" name="【公営住宅】&#10;一人当たり面積平均値テキスト"/>
        <xdr:cNvSpPr txBox="1"/>
      </xdr:nvSpPr>
      <xdr:spPr>
        <a:xfrm>
          <a:off x="10515600" y="14347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47" name="フローチャート: 判断 346"/>
        <xdr:cNvSpPr/>
      </xdr:nvSpPr>
      <xdr:spPr>
        <a:xfrm>
          <a:off x="104267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86995</xdr:rowOff>
    </xdr:from>
    <xdr:to>
      <xdr:col>50</xdr:col>
      <xdr:colOff>165100</xdr:colOff>
      <xdr:row>85</xdr:row>
      <xdr:rowOff>17780</xdr:rowOff>
    </xdr:to>
    <xdr:sp macro="" textlink="">
      <xdr:nvSpPr>
        <xdr:cNvPr id="348" name="フローチャート: 判断 347"/>
        <xdr:cNvSpPr/>
      </xdr:nvSpPr>
      <xdr:spPr>
        <a:xfrm>
          <a:off x="9588500"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86360</xdr:rowOff>
    </xdr:from>
    <xdr:to>
      <xdr:col>46</xdr:col>
      <xdr:colOff>38100</xdr:colOff>
      <xdr:row>85</xdr:row>
      <xdr:rowOff>16510</xdr:rowOff>
    </xdr:to>
    <xdr:sp macro="" textlink="">
      <xdr:nvSpPr>
        <xdr:cNvPr id="349" name="フローチャート: 判断 348"/>
        <xdr:cNvSpPr/>
      </xdr:nvSpPr>
      <xdr:spPr>
        <a:xfrm>
          <a:off x="86995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86360</xdr:rowOff>
    </xdr:from>
    <xdr:to>
      <xdr:col>41</xdr:col>
      <xdr:colOff>101600</xdr:colOff>
      <xdr:row>85</xdr:row>
      <xdr:rowOff>16510</xdr:rowOff>
    </xdr:to>
    <xdr:sp macro="" textlink="">
      <xdr:nvSpPr>
        <xdr:cNvPr id="350" name="フローチャート: 判断 349"/>
        <xdr:cNvSpPr/>
      </xdr:nvSpPr>
      <xdr:spPr>
        <a:xfrm>
          <a:off x="78105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92710</xdr:rowOff>
    </xdr:from>
    <xdr:to>
      <xdr:col>36</xdr:col>
      <xdr:colOff>165100</xdr:colOff>
      <xdr:row>85</xdr:row>
      <xdr:rowOff>22860</xdr:rowOff>
    </xdr:to>
    <xdr:sp macro="" textlink="">
      <xdr:nvSpPr>
        <xdr:cNvPr id="351" name="フローチャート: 判断 350"/>
        <xdr:cNvSpPr/>
      </xdr:nvSpPr>
      <xdr:spPr>
        <a:xfrm>
          <a:off x="6921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57" name="楕円 356"/>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123190</xdr:rowOff>
    </xdr:from>
    <xdr:ext cx="469900" cy="258445"/>
    <xdr:sp macro="" textlink="">
      <xdr:nvSpPr>
        <xdr:cNvPr id="358" name="【公営住宅】&#10;一人当たり面積該当値テキスト"/>
        <xdr:cNvSpPr txBox="1"/>
      </xdr:nvSpPr>
      <xdr:spPr>
        <a:xfrm>
          <a:off x="10515600" y="14524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59" name="楕円 358"/>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87630</xdr:rowOff>
    </xdr:to>
    <xdr:cxnSp macro="">
      <xdr:nvCxnSpPr>
        <xdr:cNvPr id="360" name="直線コネクタ 359"/>
        <xdr:cNvCxnSpPr/>
      </xdr:nvCxnSpPr>
      <xdr:spPr>
        <a:xfrm flipV="1">
          <a:off x="9639300" y="14660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61" name="楕円 360"/>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87630</xdr:rowOff>
    </xdr:to>
    <xdr:cxnSp macro="">
      <xdr:nvCxnSpPr>
        <xdr:cNvPr id="362" name="直線コネクタ 361"/>
        <xdr:cNvCxnSpPr/>
      </xdr:nvCxnSpPr>
      <xdr:spPr>
        <a:xfrm>
          <a:off x="8750300" y="1466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46990</xdr:rowOff>
    </xdr:from>
    <xdr:to>
      <xdr:col>41</xdr:col>
      <xdr:colOff>101600</xdr:colOff>
      <xdr:row>85</xdr:row>
      <xdr:rowOff>148590</xdr:rowOff>
    </xdr:to>
    <xdr:sp macro="" textlink="">
      <xdr:nvSpPr>
        <xdr:cNvPr id="363" name="楕円 362"/>
        <xdr:cNvSpPr/>
      </xdr:nvSpPr>
      <xdr:spPr>
        <a:xfrm>
          <a:off x="7810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97790</xdr:rowOff>
    </xdr:to>
    <xdr:cxnSp macro="">
      <xdr:nvCxnSpPr>
        <xdr:cNvPr id="364" name="直線コネクタ 363"/>
        <xdr:cNvCxnSpPr/>
      </xdr:nvCxnSpPr>
      <xdr:spPr>
        <a:xfrm flipV="1">
          <a:off x="7861300" y="14660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46990</xdr:rowOff>
    </xdr:from>
    <xdr:to>
      <xdr:col>36</xdr:col>
      <xdr:colOff>165100</xdr:colOff>
      <xdr:row>85</xdr:row>
      <xdr:rowOff>148590</xdr:rowOff>
    </xdr:to>
    <xdr:sp macro="" textlink="">
      <xdr:nvSpPr>
        <xdr:cNvPr id="365" name="楕円 364"/>
        <xdr:cNvSpPr/>
      </xdr:nvSpPr>
      <xdr:spPr>
        <a:xfrm>
          <a:off x="6921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97790</xdr:rowOff>
    </xdr:from>
    <xdr:to>
      <xdr:col>41</xdr:col>
      <xdr:colOff>50800</xdr:colOff>
      <xdr:row>85</xdr:row>
      <xdr:rowOff>97790</xdr:rowOff>
    </xdr:to>
    <xdr:cxnSp macro="">
      <xdr:nvCxnSpPr>
        <xdr:cNvPr id="366" name="直線コネクタ 365"/>
        <xdr:cNvCxnSpPr/>
      </xdr:nvCxnSpPr>
      <xdr:spPr>
        <a:xfrm>
          <a:off x="6972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33655</xdr:rowOff>
    </xdr:from>
    <xdr:ext cx="469900" cy="258445"/>
    <xdr:sp macro="" textlink="">
      <xdr:nvSpPr>
        <xdr:cNvPr id="367" name="n_1aveValue【公営住宅】&#10;一人当たり面積"/>
        <xdr:cNvSpPr txBox="1"/>
      </xdr:nvSpPr>
      <xdr:spPr>
        <a:xfrm>
          <a:off x="9391650" y="14264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33020</xdr:rowOff>
    </xdr:from>
    <xdr:ext cx="469265" cy="259080"/>
    <xdr:sp macro="" textlink="">
      <xdr:nvSpPr>
        <xdr:cNvPr id="368" name="n_2aveValue【公営住宅】&#10;一人当たり面積"/>
        <xdr:cNvSpPr txBox="1"/>
      </xdr:nvSpPr>
      <xdr:spPr>
        <a:xfrm>
          <a:off x="8515350" y="14263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33020</xdr:rowOff>
    </xdr:from>
    <xdr:ext cx="469265" cy="259080"/>
    <xdr:sp macro="" textlink="">
      <xdr:nvSpPr>
        <xdr:cNvPr id="369" name="n_3aveValue【公営住宅】&#10;一人当たり面積"/>
        <xdr:cNvSpPr txBox="1"/>
      </xdr:nvSpPr>
      <xdr:spPr>
        <a:xfrm>
          <a:off x="7626350" y="14263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39370</xdr:rowOff>
    </xdr:from>
    <xdr:ext cx="469265" cy="259080"/>
    <xdr:sp macro="" textlink="">
      <xdr:nvSpPr>
        <xdr:cNvPr id="370" name="n_4aveValue【公営住宅】&#10;一人当たり面積"/>
        <xdr:cNvSpPr txBox="1"/>
      </xdr:nvSpPr>
      <xdr:spPr>
        <a:xfrm>
          <a:off x="6737350" y="14269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130175</xdr:rowOff>
    </xdr:from>
    <xdr:ext cx="469900" cy="259080"/>
    <xdr:sp macro="" textlink="">
      <xdr:nvSpPr>
        <xdr:cNvPr id="371" name="n_1mainValue【公営住宅】&#10;一人当たり面積"/>
        <xdr:cNvSpPr txBox="1"/>
      </xdr:nvSpPr>
      <xdr:spPr>
        <a:xfrm>
          <a:off x="9391650" y="1470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129540</xdr:rowOff>
    </xdr:from>
    <xdr:ext cx="469265" cy="259080"/>
    <xdr:sp macro="" textlink="">
      <xdr:nvSpPr>
        <xdr:cNvPr id="372" name="n_2mainValue【公営住宅】&#10;一人当たり面積"/>
        <xdr:cNvSpPr txBox="1"/>
      </xdr:nvSpPr>
      <xdr:spPr>
        <a:xfrm>
          <a:off x="8515350" y="14702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139700</xdr:rowOff>
    </xdr:from>
    <xdr:ext cx="469265" cy="259080"/>
    <xdr:sp macro="" textlink="">
      <xdr:nvSpPr>
        <xdr:cNvPr id="373" name="n_3mainValue【公営住宅】&#10;一人当たり面積"/>
        <xdr:cNvSpPr txBox="1"/>
      </xdr:nvSpPr>
      <xdr:spPr>
        <a:xfrm>
          <a:off x="7626350" y="14712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139700</xdr:rowOff>
    </xdr:from>
    <xdr:ext cx="469265" cy="259080"/>
    <xdr:sp macro="" textlink="">
      <xdr:nvSpPr>
        <xdr:cNvPr id="374" name="n_4mainValue【公営住宅】&#10;一人当たり面積"/>
        <xdr:cNvSpPr txBox="1"/>
      </xdr:nvSpPr>
      <xdr:spPr>
        <a:xfrm>
          <a:off x="6737350" y="14712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99" name="テキスト ボックス 3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1" name="テキスト ボックス 4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403" name="テキスト ボックス 40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05" name="テキスト ボックス 4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8445"/>
    <xdr:sp macro="" textlink="">
      <xdr:nvSpPr>
        <xdr:cNvPr id="411" name="テキスト ボックス 41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8455" cy="259080"/>
    <xdr:sp macro="" textlink="">
      <xdr:nvSpPr>
        <xdr:cNvPr id="413" name="テキスト ボックス 41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19050</xdr:rowOff>
    </xdr:to>
    <xdr:cxnSp macro="">
      <xdr:nvCxnSpPr>
        <xdr:cNvPr id="415" name="直線コネクタ 414"/>
        <xdr:cNvCxnSpPr/>
      </xdr:nvCxnSpPr>
      <xdr:spPr>
        <a:xfrm flipV="1">
          <a:off x="16318865" y="579882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22860</xdr:rowOff>
    </xdr:from>
    <xdr:ext cx="405130" cy="259080"/>
    <xdr:sp macro="" textlink="">
      <xdr:nvSpPr>
        <xdr:cNvPr id="416" name="【認定こども園・幼稚園・保育所】&#10;有形固定資産減価償却率最小値テキスト"/>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8445"/>
    <xdr:sp macro="" textlink="">
      <xdr:nvSpPr>
        <xdr:cNvPr id="418" name="【認定こども園・幼稚園・保育所】&#10;有形固定資産減価償却率最大値テキスト"/>
        <xdr:cNvSpPr txBox="1"/>
      </xdr:nvSpPr>
      <xdr:spPr>
        <a:xfrm>
          <a:off x="16357600" y="5574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133350</xdr:rowOff>
    </xdr:from>
    <xdr:ext cx="405130" cy="258445"/>
    <xdr:sp macro="" textlink="">
      <xdr:nvSpPr>
        <xdr:cNvPr id="420" name="【認定こども園・幼稚園・保育所】&#10;有形固定資産減価償却率平均値テキスト"/>
        <xdr:cNvSpPr txBox="1"/>
      </xdr:nvSpPr>
      <xdr:spPr>
        <a:xfrm>
          <a:off x="16357600" y="64770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431" name="楕円 430"/>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168275</xdr:rowOff>
    </xdr:from>
    <xdr:ext cx="405130" cy="258445"/>
    <xdr:sp macro="" textlink="">
      <xdr:nvSpPr>
        <xdr:cNvPr id="432" name="【認定こども園・幼稚園・保育所】&#10;有形固定資産減価償却率該当値テキスト"/>
        <xdr:cNvSpPr txBox="1"/>
      </xdr:nvSpPr>
      <xdr:spPr>
        <a:xfrm>
          <a:off x="16357600" y="6340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433" name="楕円 432"/>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24765</xdr:rowOff>
    </xdr:to>
    <xdr:cxnSp macro="">
      <xdr:nvCxnSpPr>
        <xdr:cNvPr id="434" name="直線コネクタ 433"/>
        <xdr:cNvCxnSpPr/>
      </xdr:nvCxnSpPr>
      <xdr:spPr>
        <a:xfrm>
          <a:off x="15481300" y="649033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35" name="楕円 434"/>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86360</xdr:rowOff>
    </xdr:from>
    <xdr:to>
      <xdr:col>81</xdr:col>
      <xdr:colOff>50800</xdr:colOff>
      <xdr:row>37</xdr:row>
      <xdr:rowOff>146685</xdr:rowOff>
    </xdr:to>
    <xdr:cxnSp macro="">
      <xdr:nvCxnSpPr>
        <xdr:cNvPr id="436" name="直線コネクタ 435"/>
        <xdr:cNvCxnSpPr/>
      </xdr:nvCxnSpPr>
      <xdr:spPr>
        <a:xfrm>
          <a:off x="14592300" y="64300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37" name="楕円 436"/>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37</xdr:row>
      <xdr:rowOff>86360</xdr:rowOff>
    </xdr:to>
    <xdr:cxnSp macro="">
      <xdr:nvCxnSpPr>
        <xdr:cNvPr id="438" name="直線コネクタ 437"/>
        <xdr:cNvCxnSpPr/>
      </xdr:nvCxnSpPr>
      <xdr:spPr>
        <a:xfrm>
          <a:off x="13703300" y="63703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74930</xdr:rowOff>
    </xdr:from>
    <xdr:to>
      <xdr:col>67</xdr:col>
      <xdr:colOff>101600</xdr:colOff>
      <xdr:row>39</xdr:row>
      <xdr:rowOff>5080</xdr:rowOff>
    </xdr:to>
    <xdr:sp macro="" textlink="">
      <xdr:nvSpPr>
        <xdr:cNvPr id="439" name="楕円 438"/>
        <xdr:cNvSpPr/>
      </xdr:nvSpPr>
      <xdr:spPr>
        <a:xfrm>
          <a:off x="1276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26670</xdr:rowOff>
    </xdr:from>
    <xdr:to>
      <xdr:col>71</xdr:col>
      <xdr:colOff>177800</xdr:colOff>
      <xdr:row>38</xdr:row>
      <xdr:rowOff>125730</xdr:rowOff>
    </xdr:to>
    <xdr:cxnSp macro="">
      <xdr:nvCxnSpPr>
        <xdr:cNvPr id="440" name="直線コネクタ 439"/>
        <xdr:cNvCxnSpPr/>
      </xdr:nvCxnSpPr>
      <xdr:spPr>
        <a:xfrm flipV="1">
          <a:off x="12814300" y="637032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38735</xdr:rowOff>
    </xdr:from>
    <xdr:ext cx="405130" cy="259080"/>
    <xdr:sp macro="" textlink="">
      <xdr:nvSpPr>
        <xdr:cNvPr id="441" name="n_1aveValue【認定こども園・幼稚園・保育所】&#10;有形固定資産減価償却率"/>
        <xdr:cNvSpPr txBox="1"/>
      </xdr:nvSpPr>
      <xdr:spPr>
        <a:xfrm>
          <a:off x="15266035" y="621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29210</xdr:rowOff>
    </xdr:from>
    <xdr:ext cx="404495" cy="258445"/>
    <xdr:sp macro="" textlink="">
      <xdr:nvSpPr>
        <xdr:cNvPr id="442" name="n_2aveValue【認定こども園・幼稚園・保育所】&#10;有形固定資産減価償却率"/>
        <xdr:cNvSpPr txBox="1"/>
      </xdr:nvSpPr>
      <xdr:spPr>
        <a:xfrm>
          <a:off x="14389735" y="6544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9525</xdr:rowOff>
    </xdr:from>
    <xdr:ext cx="404495" cy="258445"/>
    <xdr:sp macro="" textlink="">
      <xdr:nvSpPr>
        <xdr:cNvPr id="443" name="n_3aveValue【認定こども園・幼稚園・保育所】&#10;有形固定資産減価償却率"/>
        <xdr:cNvSpPr txBox="1"/>
      </xdr:nvSpPr>
      <xdr:spPr>
        <a:xfrm>
          <a:off x="13500735" y="6524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29210</xdr:rowOff>
    </xdr:from>
    <xdr:ext cx="404495" cy="258445"/>
    <xdr:sp macro="" textlink="">
      <xdr:nvSpPr>
        <xdr:cNvPr id="444" name="n_4aveValue【認定こども園・幼稚園・保育所】&#10;有形固定資産減価償却率"/>
        <xdr:cNvSpPr txBox="1"/>
      </xdr:nvSpPr>
      <xdr:spPr>
        <a:xfrm>
          <a:off x="12611735" y="6201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17780</xdr:rowOff>
    </xdr:from>
    <xdr:ext cx="405130" cy="258445"/>
    <xdr:sp macro="" textlink="">
      <xdr:nvSpPr>
        <xdr:cNvPr id="445" name="n_1mainValue【認定こども園・幼稚園・保育所】&#10;有形固定資産減価償却率"/>
        <xdr:cNvSpPr txBox="1"/>
      </xdr:nvSpPr>
      <xdr:spPr>
        <a:xfrm>
          <a:off x="15266035" y="6532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153035</xdr:rowOff>
    </xdr:from>
    <xdr:ext cx="404495" cy="259080"/>
    <xdr:sp macro="" textlink="">
      <xdr:nvSpPr>
        <xdr:cNvPr id="446" name="n_2mainValue【認定こども園・幼稚園・保育所】&#10;有形固定資産減価償却率"/>
        <xdr:cNvSpPr txBox="1"/>
      </xdr:nvSpPr>
      <xdr:spPr>
        <a:xfrm>
          <a:off x="1438973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93980</xdr:rowOff>
    </xdr:from>
    <xdr:ext cx="404495" cy="259080"/>
    <xdr:sp macro="" textlink="">
      <xdr:nvSpPr>
        <xdr:cNvPr id="447" name="n_3mainValue【認定こども園・幼稚園・保育所】&#10;有形固定資産減価償却率"/>
        <xdr:cNvSpPr txBox="1"/>
      </xdr:nvSpPr>
      <xdr:spPr>
        <a:xfrm>
          <a:off x="13500735" y="609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167640</xdr:rowOff>
    </xdr:from>
    <xdr:ext cx="404495" cy="258445"/>
    <xdr:sp macro="" textlink="">
      <xdr:nvSpPr>
        <xdr:cNvPr id="448" name="n_4mainValue【認定こども園・幼稚園・保育所】&#10;有形固定資産減価償却率"/>
        <xdr:cNvSpPr txBox="1"/>
      </xdr:nvSpPr>
      <xdr:spPr>
        <a:xfrm>
          <a:off x="12611735" y="6682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7" name="テキスト ボックス 45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460" name="テキスト ボックス 459"/>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462" name="テキスト ボックス 461"/>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464" name="テキスト ボックス 463"/>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466" name="テキスト ボックス 465"/>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68" name="テキスト ボックス 46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14605</xdr:rowOff>
    </xdr:from>
    <xdr:to>
      <xdr:col>116</xdr:col>
      <xdr:colOff>62865</xdr:colOff>
      <xdr:row>41</xdr:row>
      <xdr:rowOff>92075</xdr:rowOff>
    </xdr:to>
    <xdr:cxnSp macro="">
      <xdr:nvCxnSpPr>
        <xdr:cNvPr id="470" name="直線コネクタ 469"/>
        <xdr:cNvCxnSpPr/>
      </xdr:nvCxnSpPr>
      <xdr:spPr>
        <a:xfrm flipV="1">
          <a:off x="22160865" y="567245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95885</xdr:rowOff>
    </xdr:from>
    <xdr:ext cx="469900" cy="259080"/>
    <xdr:sp macro="" textlink="">
      <xdr:nvSpPr>
        <xdr:cNvPr id="471" name="【認定こども園・幼稚園・保育所】&#10;一人当たり面積最小値テキスト"/>
        <xdr:cNvSpPr txBox="1"/>
      </xdr:nvSpPr>
      <xdr:spPr>
        <a:xfrm>
          <a:off x="22199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92075</xdr:rowOff>
    </xdr:from>
    <xdr:to>
      <xdr:col>116</xdr:col>
      <xdr:colOff>152400</xdr:colOff>
      <xdr:row>41</xdr:row>
      <xdr:rowOff>92075</xdr:rowOff>
    </xdr:to>
    <xdr:cxnSp macro="">
      <xdr:nvCxnSpPr>
        <xdr:cNvPr id="472" name="直線コネクタ 471"/>
        <xdr:cNvCxnSpPr/>
      </xdr:nvCxnSpPr>
      <xdr:spPr>
        <a:xfrm>
          <a:off x="22072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132715</xdr:rowOff>
    </xdr:from>
    <xdr:ext cx="469900" cy="258445"/>
    <xdr:sp macro="" textlink="">
      <xdr:nvSpPr>
        <xdr:cNvPr id="473" name="【認定こども園・幼稚園・保育所】&#10;一人当たり面積最大値テキスト"/>
        <xdr:cNvSpPr txBox="1"/>
      </xdr:nvSpPr>
      <xdr:spPr>
        <a:xfrm>
          <a:off x="22199600" y="544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14605</xdr:rowOff>
    </xdr:from>
    <xdr:to>
      <xdr:col>116</xdr:col>
      <xdr:colOff>152400</xdr:colOff>
      <xdr:row>33</xdr:row>
      <xdr:rowOff>14605</xdr:rowOff>
    </xdr:to>
    <xdr:cxnSp macro="">
      <xdr:nvCxnSpPr>
        <xdr:cNvPr id="474" name="直線コネクタ 473"/>
        <xdr:cNvCxnSpPr/>
      </xdr:nvCxnSpPr>
      <xdr:spPr>
        <a:xfrm>
          <a:off x="22072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132715</xdr:rowOff>
    </xdr:from>
    <xdr:ext cx="469900" cy="258445"/>
    <xdr:sp macro="" textlink="">
      <xdr:nvSpPr>
        <xdr:cNvPr id="475" name="【認定こども園・幼稚園・保育所】&#10;一人当たり面積平均値テキスト"/>
        <xdr:cNvSpPr txBox="1"/>
      </xdr:nvSpPr>
      <xdr:spPr>
        <a:xfrm>
          <a:off x="22199600" y="6304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109855</xdr:rowOff>
    </xdr:from>
    <xdr:to>
      <xdr:col>116</xdr:col>
      <xdr:colOff>114300</xdr:colOff>
      <xdr:row>38</xdr:row>
      <xdr:rowOff>40640</xdr:rowOff>
    </xdr:to>
    <xdr:sp macro="" textlink="">
      <xdr:nvSpPr>
        <xdr:cNvPr id="476" name="フローチャート: 判断 475"/>
        <xdr:cNvSpPr/>
      </xdr:nvSpPr>
      <xdr:spPr>
        <a:xfrm>
          <a:off x="221107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68580</xdr:rowOff>
    </xdr:from>
    <xdr:to>
      <xdr:col>112</xdr:col>
      <xdr:colOff>38100</xdr:colOff>
      <xdr:row>37</xdr:row>
      <xdr:rowOff>170180</xdr:rowOff>
    </xdr:to>
    <xdr:sp macro="" textlink="">
      <xdr:nvSpPr>
        <xdr:cNvPr id="477" name="フローチャート: 判断 476"/>
        <xdr:cNvSpPr/>
      </xdr:nvSpPr>
      <xdr:spPr>
        <a:xfrm>
          <a:off x="21272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78105</xdr:rowOff>
    </xdr:from>
    <xdr:to>
      <xdr:col>107</xdr:col>
      <xdr:colOff>101600</xdr:colOff>
      <xdr:row>38</xdr:row>
      <xdr:rowOff>8255</xdr:rowOff>
    </xdr:to>
    <xdr:sp macro="" textlink="">
      <xdr:nvSpPr>
        <xdr:cNvPr id="478" name="フローチャート: 判断 477"/>
        <xdr:cNvSpPr/>
      </xdr:nvSpPr>
      <xdr:spPr>
        <a:xfrm>
          <a:off x="20383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73660</xdr:rowOff>
    </xdr:from>
    <xdr:to>
      <xdr:col>102</xdr:col>
      <xdr:colOff>165100</xdr:colOff>
      <xdr:row>38</xdr:row>
      <xdr:rowOff>3810</xdr:rowOff>
    </xdr:to>
    <xdr:sp macro="" textlink="">
      <xdr:nvSpPr>
        <xdr:cNvPr id="479" name="フローチャート: 判断 478"/>
        <xdr:cNvSpPr/>
      </xdr:nvSpPr>
      <xdr:spPr>
        <a:xfrm>
          <a:off x="19494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96520</xdr:rowOff>
    </xdr:from>
    <xdr:to>
      <xdr:col>98</xdr:col>
      <xdr:colOff>38100</xdr:colOff>
      <xdr:row>38</xdr:row>
      <xdr:rowOff>26670</xdr:rowOff>
    </xdr:to>
    <xdr:sp macro="" textlink="">
      <xdr:nvSpPr>
        <xdr:cNvPr id="480" name="フローチャート: 判断 479"/>
        <xdr:cNvSpPr/>
      </xdr:nvSpPr>
      <xdr:spPr>
        <a:xfrm>
          <a:off x="18605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121285</xdr:rowOff>
    </xdr:from>
    <xdr:to>
      <xdr:col>116</xdr:col>
      <xdr:colOff>114300</xdr:colOff>
      <xdr:row>39</xdr:row>
      <xdr:rowOff>52070</xdr:rowOff>
    </xdr:to>
    <xdr:sp macro="" textlink="">
      <xdr:nvSpPr>
        <xdr:cNvPr id="486" name="楕円 485"/>
        <xdr:cNvSpPr/>
      </xdr:nvSpPr>
      <xdr:spPr>
        <a:xfrm>
          <a:off x="221107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99695</xdr:rowOff>
    </xdr:from>
    <xdr:ext cx="469900" cy="258445"/>
    <xdr:sp macro="" textlink="">
      <xdr:nvSpPr>
        <xdr:cNvPr id="487" name="【認定こども園・幼稚園・保育所】&#10;一人当たり面積該当値テキスト"/>
        <xdr:cNvSpPr txBox="1"/>
      </xdr:nvSpPr>
      <xdr:spPr>
        <a:xfrm>
          <a:off x="2219960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125730</xdr:rowOff>
    </xdr:from>
    <xdr:to>
      <xdr:col>112</xdr:col>
      <xdr:colOff>38100</xdr:colOff>
      <xdr:row>39</xdr:row>
      <xdr:rowOff>55880</xdr:rowOff>
    </xdr:to>
    <xdr:sp macro="" textlink="">
      <xdr:nvSpPr>
        <xdr:cNvPr id="488" name="楕円 487"/>
        <xdr:cNvSpPr/>
      </xdr:nvSpPr>
      <xdr:spPr>
        <a:xfrm>
          <a:off x="21272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635</xdr:rowOff>
    </xdr:from>
    <xdr:to>
      <xdr:col>116</xdr:col>
      <xdr:colOff>63500</xdr:colOff>
      <xdr:row>39</xdr:row>
      <xdr:rowOff>5080</xdr:rowOff>
    </xdr:to>
    <xdr:cxnSp macro="">
      <xdr:nvCxnSpPr>
        <xdr:cNvPr id="489" name="直線コネクタ 488"/>
        <xdr:cNvCxnSpPr/>
      </xdr:nvCxnSpPr>
      <xdr:spPr>
        <a:xfrm flipV="1">
          <a:off x="21323300" y="66871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490" name="楕円 489"/>
        <xdr:cNvSpPr/>
      </xdr:nvSpPr>
      <xdr:spPr>
        <a:xfrm>
          <a:off x="2038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5080</xdr:rowOff>
    </xdr:from>
    <xdr:to>
      <xdr:col>111</xdr:col>
      <xdr:colOff>177800</xdr:colOff>
      <xdr:row>39</xdr:row>
      <xdr:rowOff>10160</xdr:rowOff>
    </xdr:to>
    <xdr:cxnSp macro="">
      <xdr:nvCxnSpPr>
        <xdr:cNvPr id="491" name="直線コネクタ 490"/>
        <xdr:cNvCxnSpPr/>
      </xdr:nvCxnSpPr>
      <xdr:spPr>
        <a:xfrm flipV="1">
          <a:off x="20434300" y="669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125730</xdr:rowOff>
    </xdr:from>
    <xdr:to>
      <xdr:col>102</xdr:col>
      <xdr:colOff>165100</xdr:colOff>
      <xdr:row>39</xdr:row>
      <xdr:rowOff>55880</xdr:rowOff>
    </xdr:to>
    <xdr:sp macro="" textlink="">
      <xdr:nvSpPr>
        <xdr:cNvPr id="492" name="楕円 491"/>
        <xdr:cNvSpPr/>
      </xdr:nvSpPr>
      <xdr:spPr>
        <a:xfrm>
          <a:off x="19494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5080</xdr:rowOff>
    </xdr:from>
    <xdr:to>
      <xdr:col>107</xdr:col>
      <xdr:colOff>50800</xdr:colOff>
      <xdr:row>39</xdr:row>
      <xdr:rowOff>10160</xdr:rowOff>
    </xdr:to>
    <xdr:cxnSp macro="">
      <xdr:nvCxnSpPr>
        <xdr:cNvPr id="493" name="直線コネクタ 492"/>
        <xdr:cNvCxnSpPr/>
      </xdr:nvCxnSpPr>
      <xdr:spPr>
        <a:xfrm>
          <a:off x="19545300" y="669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130810</xdr:rowOff>
    </xdr:from>
    <xdr:to>
      <xdr:col>98</xdr:col>
      <xdr:colOff>38100</xdr:colOff>
      <xdr:row>39</xdr:row>
      <xdr:rowOff>60960</xdr:rowOff>
    </xdr:to>
    <xdr:sp macro="" textlink="">
      <xdr:nvSpPr>
        <xdr:cNvPr id="494" name="楕円 493"/>
        <xdr:cNvSpPr/>
      </xdr:nvSpPr>
      <xdr:spPr>
        <a:xfrm>
          <a:off x="18605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5080</xdr:rowOff>
    </xdr:from>
    <xdr:to>
      <xdr:col>102</xdr:col>
      <xdr:colOff>114300</xdr:colOff>
      <xdr:row>39</xdr:row>
      <xdr:rowOff>10160</xdr:rowOff>
    </xdr:to>
    <xdr:cxnSp macro="">
      <xdr:nvCxnSpPr>
        <xdr:cNvPr id="495" name="直線コネクタ 494"/>
        <xdr:cNvCxnSpPr/>
      </xdr:nvCxnSpPr>
      <xdr:spPr>
        <a:xfrm flipV="1">
          <a:off x="18656300" y="669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15240</xdr:rowOff>
    </xdr:from>
    <xdr:ext cx="469900" cy="259080"/>
    <xdr:sp macro="" textlink="">
      <xdr:nvSpPr>
        <xdr:cNvPr id="496" name="n_1aveValue【認定こども園・幼稚園・保育所】&#10;一人当たり面積"/>
        <xdr:cNvSpPr txBox="1"/>
      </xdr:nvSpPr>
      <xdr:spPr>
        <a:xfrm>
          <a:off x="21075650" y="6187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24765</xdr:rowOff>
    </xdr:from>
    <xdr:ext cx="469265" cy="259080"/>
    <xdr:sp macro="" textlink="">
      <xdr:nvSpPr>
        <xdr:cNvPr id="497" name="n_2aveValue【認定こども園・幼稚園・保育所】&#10;一人当たり面積"/>
        <xdr:cNvSpPr txBox="1"/>
      </xdr:nvSpPr>
      <xdr:spPr>
        <a:xfrm>
          <a:off x="20199350" y="6196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20320</xdr:rowOff>
    </xdr:from>
    <xdr:ext cx="469265" cy="258445"/>
    <xdr:sp macro="" textlink="">
      <xdr:nvSpPr>
        <xdr:cNvPr id="498" name="n_3aveValue【認定こども園・幼稚園・保育所】&#10;一人当たり面積"/>
        <xdr:cNvSpPr txBox="1"/>
      </xdr:nvSpPr>
      <xdr:spPr>
        <a:xfrm>
          <a:off x="19310350" y="6192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43180</xdr:rowOff>
    </xdr:from>
    <xdr:ext cx="469265" cy="258445"/>
    <xdr:sp macro="" textlink="">
      <xdr:nvSpPr>
        <xdr:cNvPr id="499" name="n_4aveValue【認定こども園・幼稚園・保育所】&#10;一人当たり面積"/>
        <xdr:cNvSpPr txBox="1"/>
      </xdr:nvSpPr>
      <xdr:spPr>
        <a:xfrm>
          <a:off x="18421350" y="621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46990</xdr:rowOff>
    </xdr:from>
    <xdr:ext cx="469900" cy="259080"/>
    <xdr:sp macro="" textlink="">
      <xdr:nvSpPr>
        <xdr:cNvPr id="500" name="n_1mainValue【認定こども園・幼稚園・保育所】&#10;一人当たり面積"/>
        <xdr:cNvSpPr txBox="1"/>
      </xdr:nvSpPr>
      <xdr:spPr>
        <a:xfrm>
          <a:off x="21075650" y="673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52070</xdr:rowOff>
    </xdr:from>
    <xdr:ext cx="469265" cy="258445"/>
    <xdr:sp macro="" textlink="">
      <xdr:nvSpPr>
        <xdr:cNvPr id="501" name="n_2mainValue【認定こども園・幼稚園・保育所】&#10;一人当たり面積"/>
        <xdr:cNvSpPr txBox="1"/>
      </xdr:nvSpPr>
      <xdr:spPr>
        <a:xfrm>
          <a:off x="20199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46990</xdr:rowOff>
    </xdr:from>
    <xdr:ext cx="469265" cy="259080"/>
    <xdr:sp macro="" textlink="">
      <xdr:nvSpPr>
        <xdr:cNvPr id="502" name="n_3mainValue【認定こども園・幼稚園・保育所】&#10;一人当たり面積"/>
        <xdr:cNvSpPr txBox="1"/>
      </xdr:nvSpPr>
      <xdr:spPr>
        <a:xfrm>
          <a:off x="19310350" y="6733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39</xdr:row>
      <xdr:rowOff>52070</xdr:rowOff>
    </xdr:from>
    <xdr:ext cx="469265" cy="258445"/>
    <xdr:sp macro="" textlink="">
      <xdr:nvSpPr>
        <xdr:cNvPr id="503" name="n_4mainValue【認定こども園・幼稚園・保育所】&#10;一人当たり面積"/>
        <xdr:cNvSpPr txBox="1"/>
      </xdr:nvSpPr>
      <xdr:spPr>
        <a:xfrm>
          <a:off x="18421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2" name="テキスト ボックス 51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14" name="テキスト ボックス 51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6" name="テキスト ボックス 51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20" name="テキスト ボックス 51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24" name="テキスト ボックス 52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6" name="テキスト ボックス 52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28" name="テキスト ボックス 527"/>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59055</xdr:rowOff>
    </xdr:from>
    <xdr:to>
      <xdr:col>85</xdr:col>
      <xdr:colOff>126365</xdr:colOff>
      <xdr:row>64</xdr:row>
      <xdr:rowOff>156845</xdr:rowOff>
    </xdr:to>
    <xdr:cxnSp macro="">
      <xdr:nvCxnSpPr>
        <xdr:cNvPr id="530" name="直線コネクタ 529"/>
        <xdr:cNvCxnSpPr/>
      </xdr:nvCxnSpPr>
      <xdr:spPr>
        <a:xfrm flipV="1">
          <a:off x="16318865" y="966025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160655</xdr:rowOff>
    </xdr:from>
    <xdr:ext cx="405130" cy="259080"/>
    <xdr:sp macro="" textlink="">
      <xdr:nvSpPr>
        <xdr:cNvPr id="531" name="【学校施設】&#10;有形固定資産減価償却率最小値テキスト"/>
        <xdr:cNvSpPr txBox="1"/>
      </xdr:nvSpPr>
      <xdr:spPr>
        <a:xfrm>
          <a:off x="16357600" y="11133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156845</xdr:rowOff>
    </xdr:from>
    <xdr:to>
      <xdr:col>86</xdr:col>
      <xdr:colOff>25400</xdr:colOff>
      <xdr:row>64</xdr:row>
      <xdr:rowOff>156845</xdr:rowOff>
    </xdr:to>
    <xdr:cxnSp macro="">
      <xdr:nvCxnSpPr>
        <xdr:cNvPr id="532" name="直線コネクタ 531"/>
        <xdr:cNvCxnSpPr/>
      </xdr:nvCxnSpPr>
      <xdr:spPr>
        <a:xfrm>
          <a:off x="16230600" y="1112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6350</xdr:rowOff>
    </xdr:from>
    <xdr:ext cx="405130" cy="258445"/>
    <xdr:sp macro="" textlink="">
      <xdr:nvSpPr>
        <xdr:cNvPr id="533" name="【学校施設】&#10;有形固定資産減価償却率最大値テキスト"/>
        <xdr:cNvSpPr txBox="1"/>
      </xdr:nvSpPr>
      <xdr:spPr>
        <a:xfrm>
          <a:off x="16357600" y="9436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59055</xdr:rowOff>
    </xdr:from>
    <xdr:to>
      <xdr:col>86</xdr:col>
      <xdr:colOff>25400</xdr:colOff>
      <xdr:row>56</xdr:row>
      <xdr:rowOff>59055</xdr:rowOff>
    </xdr:to>
    <xdr:cxnSp macro="">
      <xdr:nvCxnSpPr>
        <xdr:cNvPr id="534" name="直線コネクタ 533"/>
        <xdr:cNvCxnSpPr/>
      </xdr:nvCxnSpPr>
      <xdr:spPr>
        <a:xfrm>
          <a:off x="16230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166370</xdr:rowOff>
    </xdr:from>
    <xdr:ext cx="405130" cy="258445"/>
    <xdr:sp macro="" textlink="">
      <xdr:nvSpPr>
        <xdr:cNvPr id="535" name="【学校施設】&#10;有形固定資産減価償却率平均値テキスト"/>
        <xdr:cNvSpPr txBox="1"/>
      </xdr:nvSpPr>
      <xdr:spPr>
        <a:xfrm>
          <a:off x="16357600" y="10110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104140</xdr:rowOff>
    </xdr:from>
    <xdr:to>
      <xdr:col>81</xdr:col>
      <xdr:colOff>101600</xdr:colOff>
      <xdr:row>60</xdr:row>
      <xdr:rowOff>34290</xdr:rowOff>
    </xdr:to>
    <xdr:sp macro="" textlink="">
      <xdr:nvSpPr>
        <xdr:cNvPr id="537" name="フローチャート: 判断 536"/>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538" name="フローチャート: 判断 537"/>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65405</xdr:rowOff>
    </xdr:from>
    <xdr:to>
      <xdr:col>72</xdr:col>
      <xdr:colOff>38100</xdr:colOff>
      <xdr:row>59</xdr:row>
      <xdr:rowOff>167005</xdr:rowOff>
    </xdr:to>
    <xdr:sp macro="" textlink="">
      <xdr:nvSpPr>
        <xdr:cNvPr id="539" name="フローチャート: 判断 538"/>
        <xdr:cNvSpPr/>
      </xdr:nvSpPr>
      <xdr:spPr>
        <a:xfrm>
          <a:off x="1365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35560</xdr:rowOff>
    </xdr:from>
    <xdr:to>
      <xdr:col>67</xdr:col>
      <xdr:colOff>101600</xdr:colOff>
      <xdr:row>59</xdr:row>
      <xdr:rowOff>137160</xdr:rowOff>
    </xdr:to>
    <xdr:sp macro="" textlink="">
      <xdr:nvSpPr>
        <xdr:cNvPr id="540" name="フローチャート: 判断 539"/>
        <xdr:cNvSpPr/>
      </xdr:nvSpPr>
      <xdr:spPr>
        <a:xfrm>
          <a:off x="12763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1" name="テキスト ボックス 54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2" name="テキスト ボックス 54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3" name="テキスト ボックス 54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4" name="テキスト ボックス 54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5" name="テキスト ボックス 54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6" name="楕円 545"/>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167640</xdr:rowOff>
    </xdr:from>
    <xdr:ext cx="405130" cy="258445"/>
    <xdr:sp macro="" textlink="">
      <xdr:nvSpPr>
        <xdr:cNvPr id="547" name="【学校施設】&#10;有形固定資産減価償却率該当値テキスト"/>
        <xdr:cNvSpPr txBox="1"/>
      </xdr:nvSpPr>
      <xdr:spPr>
        <a:xfrm>
          <a:off x="16357600" y="10283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548" name="楕円 547"/>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104775</xdr:rowOff>
    </xdr:to>
    <xdr:cxnSp macro="">
      <xdr:nvCxnSpPr>
        <xdr:cNvPr id="549" name="直線コネクタ 548"/>
        <xdr:cNvCxnSpPr/>
      </xdr:nvCxnSpPr>
      <xdr:spPr>
        <a:xfrm flipV="1">
          <a:off x="15481300" y="103555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50" name="楕円 549"/>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104775</xdr:rowOff>
    </xdr:to>
    <xdr:cxnSp macro="">
      <xdr:nvCxnSpPr>
        <xdr:cNvPr id="551" name="直線コネクタ 550"/>
        <xdr:cNvCxnSpPr/>
      </xdr:nvCxnSpPr>
      <xdr:spPr>
        <a:xfrm>
          <a:off x="14592300" y="103327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52" name="楕円 551"/>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45720</xdr:rowOff>
    </xdr:to>
    <xdr:cxnSp macro="">
      <xdr:nvCxnSpPr>
        <xdr:cNvPr id="553" name="直線コネクタ 552"/>
        <xdr:cNvCxnSpPr/>
      </xdr:nvCxnSpPr>
      <xdr:spPr>
        <a:xfrm>
          <a:off x="13703300" y="103193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146685</xdr:rowOff>
    </xdr:from>
    <xdr:to>
      <xdr:col>67</xdr:col>
      <xdr:colOff>101600</xdr:colOff>
      <xdr:row>60</xdr:row>
      <xdr:rowOff>76835</xdr:rowOff>
    </xdr:to>
    <xdr:sp macro="" textlink="">
      <xdr:nvSpPr>
        <xdr:cNvPr id="554" name="楕円 553"/>
        <xdr:cNvSpPr/>
      </xdr:nvSpPr>
      <xdr:spPr>
        <a:xfrm>
          <a:off x="127635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26035</xdr:rowOff>
    </xdr:from>
    <xdr:to>
      <xdr:col>71</xdr:col>
      <xdr:colOff>177800</xdr:colOff>
      <xdr:row>60</xdr:row>
      <xdr:rowOff>32385</xdr:rowOff>
    </xdr:to>
    <xdr:cxnSp macro="">
      <xdr:nvCxnSpPr>
        <xdr:cNvPr id="555" name="直線コネクタ 554"/>
        <xdr:cNvCxnSpPr/>
      </xdr:nvCxnSpPr>
      <xdr:spPr>
        <a:xfrm>
          <a:off x="12814300" y="103130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50800</xdr:rowOff>
    </xdr:from>
    <xdr:ext cx="405130" cy="259080"/>
    <xdr:sp macro="" textlink="">
      <xdr:nvSpPr>
        <xdr:cNvPr id="556" name="n_1aveValue【学校施設】&#10;有形固定資産減価償却率"/>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31115</xdr:rowOff>
    </xdr:from>
    <xdr:ext cx="404495" cy="258445"/>
    <xdr:sp macro="" textlink="">
      <xdr:nvSpPr>
        <xdr:cNvPr id="557" name="n_2aveValue【学校施設】&#10;有形固定資産減価償却率"/>
        <xdr:cNvSpPr txBox="1"/>
      </xdr:nvSpPr>
      <xdr:spPr>
        <a:xfrm>
          <a:off x="14389735" y="9975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12065</xdr:rowOff>
    </xdr:from>
    <xdr:ext cx="404495" cy="259080"/>
    <xdr:sp macro="" textlink="">
      <xdr:nvSpPr>
        <xdr:cNvPr id="558" name="n_3aveValue【学校施設】&#10;有形固定資産減価償却率"/>
        <xdr:cNvSpPr txBox="1"/>
      </xdr:nvSpPr>
      <xdr:spPr>
        <a:xfrm>
          <a:off x="13500735" y="9956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153670</xdr:rowOff>
    </xdr:from>
    <xdr:ext cx="404495" cy="259080"/>
    <xdr:sp macro="" textlink="">
      <xdr:nvSpPr>
        <xdr:cNvPr id="559" name="n_4aveValue【学校施設】&#10;有形固定資産減価償却率"/>
        <xdr:cNvSpPr txBox="1"/>
      </xdr:nvSpPr>
      <xdr:spPr>
        <a:xfrm>
          <a:off x="12611735" y="9926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146685</xdr:rowOff>
    </xdr:from>
    <xdr:ext cx="405130" cy="258445"/>
    <xdr:sp macro="" textlink="">
      <xdr:nvSpPr>
        <xdr:cNvPr id="560" name="n_1mainValue【学校施設】&#10;有形固定資産減価償却率"/>
        <xdr:cNvSpPr txBox="1"/>
      </xdr:nvSpPr>
      <xdr:spPr>
        <a:xfrm>
          <a:off x="15266035" y="10433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87630</xdr:rowOff>
    </xdr:from>
    <xdr:ext cx="404495" cy="258445"/>
    <xdr:sp macro="" textlink="">
      <xdr:nvSpPr>
        <xdr:cNvPr id="561" name="n_2mainValue【学校施設】&#10;有形固定資産減価償却率"/>
        <xdr:cNvSpPr txBox="1"/>
      </xdr:nvSpPr>
      <xdr:spPr>
        <a:xfrm>
          <a:off x="14389735" y="10374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74930</xdr:rowOff>
    </xdr:from>
    <xdr:ext cx="404495" cy="258445"/>
    <xdr:sp macro="" textlink="">
      <xdr:nvSpPr>
        <xdr:cNvPr id="562" name="n_3mainValue【学校施設】&#10;有形固定資産減価償却率"/>
        <xdr:cNvSpPr txBox="1"/>
      </xdr:nvSpPr>
      <xdr:spPr>
        <a:xfrm>
          <a:off x="13500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67945</xdr:rowOff>
    </xdr:from>
    <xdr:ext cx="404495" cy="258445"/>
    <xdr:sp macro="" textlink="">
      <xdr:nvSpPr>
        <xdr:cNvPr id="563" name="n_4mainValue【学校施設】&#10;有形固定資産減価償却率"/>
        <xdr:cNvSpPr txBox="1"/>
      </xdr:nvSpPr>
      <xdr:spPr>
        <a:xfrm>
          <a:off x="12611735" y="10354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2" name="テキスト ボックス 57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75" name="テキスト ボックス 57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77" name="テキスト ボックス 57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8445"/>
    <xdr:sp macro="" textlink="">
      <xdr:nvSpPr>
        <xdr:cNvPr id="579" name="テキスト ボックス 578"/>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581" name="テキスト ボックス 580"/>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3" name="テキスト ボックス 582"/>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85" name="テキスト ボックス 584"/>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22225</xdr:rowOff>
    </xdr:from>
    <xdr:to>
      <xdr:col>116</xdr:col>
      <xdr:colOff>62865</xdr:colOff>
      <xdr:row>63</xdr:row>
      <xdr:rowOff>163830</xdr:rowOff>
    </xdr:to>
    <xdr:cxnSp macro="">
      <xdr:nvCxnSpPr>
        <xdr:cNvPr id="587" name="直線コネクタ 586"/>
        <xdr:cNvCxnSpPr/>
      </xdr:nvCxnSpPr>
      <xdr:spPr>
        <a:xfrm flipV="1">
          <a:off x="22160865" y="945197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88" name="【学校施設】&#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89" name="直線コネクタ 588"/>
        <xdr:cNvCxnSpPr/>
      </xdr:nvCxnSpPr>
      <xdr:spPr>
        <a:xfrm>
          <a:off x="22072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140335</xdr:rowOff>
    </xdr:from>
    <xdr:ext cx="534670" cy="259080"/>
    <xdr:sp macro="" textlink="">
      <xdr:nvSpPr>
        <xdr:cNvPr id="590" name="【学校施設】&#10;一人当たり面積最大値テキスト"/>
        <xdr:cNvSpPr txBox="1"/>
      </xdr:nvSpPr>
      <xdr:spPr>
        <a:xfrm>
          <a:off x="22199600" y="922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20.958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22225</xdr:rowOff>
    </xdr:from>
    <xdr:to>
      <xdr:col>116</xdr:col>
      <xdr:colOff>152400</xdr:colOff>
      <xdr:row>55</xdr:row>
      <xdr:rowOff>22225</xdr:rowOff>
    </xdr:to>
    <xdr:cxnSp macro="">
      <xdr:nvCxnSpPr>
        <xdr:cNvPr id="591" name="直線コネクタ 590"/>
        <xdr:cNvCxnSpPr/>
      </xdr:nvCxnSpPr>
      <xdr:spPr>
        <a:xfrm>
          <a:off x="22072600" y="945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92710</xdr:rowOff>
    </xdr:from>
    <xdr:ext cx="469900" cy="259080"/>
    <xdr:sp macro="" textlink="">
      <xdr:nvSpPr>
        <xdr:cNvPr id="592" name="【学校施設】&#10;一人当たり面積平均値テキスト"/>
        <xdr:cNvSpPr txBox="1"/>
      </xdr:nvSpPr>
      <xdr:spPr>
        <a:xfrm>
          <a:off x="22199600" y="10722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593" name="フローチャート: 判断 592"/>
        <xdr:cNvSpPr/>
      </xdr:nvSpPr>
      <xdr:spPr>
        <a:xfrm>
          <a:off x="221107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70485</xdr:rowOff>
    </xdr:from>
    <xdr:to>
      <xdr:col>112</xdr:col>
      <xdr:colOff>38100</xdr:colOff>
      <xdr:row>64</xdr:row>
      <xdr:rowOff>635</xdr:rowOff>
    </xdr:to>
    <xdr:sp macro="" textlink="">
      <xdr:nvSpPr>
        <xdr:cNvPr id="594" name="フローチャート: 判断 593"/>
        <xdr:cNvSpPr/>
      </xdr:nvSpPr>
      <xdr:spPr>
        <a:xfrm>
          <a:off x="212725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73660</xdr:rowOff>
    </xdr:from>
    <xdr:to>
      <xdr:col>107</xdr:col>
      <xdr:colOff>101600</xdr:colOff>
      <xdr:row>64</xdr:row>
      <xdr:rowOff>3810</xdr:rowOff>
    </xdr:to>
    <xdr:sp macro="" textlink="">
      <xdr:nvSpPr>
        <xdr:cNvPr id="595" name="フローチャート: 判断 594"/>
        <xdr:cNvSpPr/>
      </xdr:nvSpPr>
      <xdr:spPr>
        <a:xfrm>
          <a:off x="203835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75565</xdr:rowOff>
    </xdr:from>
    <xdr:to>
      <xdr:col>102</xdr:col>
      <xdr:colOff>165100</xdr:colOff>
      <xdr:row>64</xdr:row>
      <xdr:rowOff>6350</xdr:rowOff>
    </xdr:to>
    <xdr:sp macro="" textlink="">
      <xdr:nvSpPr>
        <xdr:cNvPr id="596" name="フローチャート: 判断 595"/>
        <xdr:cNvSpPr/>
      </xdr:nvSpPr>
      <xdr:spPr>
        <a:xfrm>
          <a:off x="19494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77470</xdr:rowOff>
    </xdr:from>
    <xdr:to>
      <xdr:col>98</xdr:col>
      <xdr:colOff>38100</xdr:colOff>
      <xdr:row>64</xdr:row>
      <xdr:rowOff>7620</xdr:rowOff>
    </xdr:to>
    <xdr:sp macro="" textlink="">
      <xdr:nvSpPr>
        <xdr:cNvPr id="597" name="フローチャート: 判断 596"/>
        <xdr:cNvSpPr/>
      </xdr:nvSpPr>
      <xdr:spPr>
        <a:xfrm>
          <a:off x="18605500" y="1087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98" name="テキスト ボックス 59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99" name="テキスト ボックス 59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0" name="テキスト ボックス 59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1" name="テキスト ボックス 60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2" name="テキスト ボックス 60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03" name="楕円 602"/>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48260</xdr:rowOff>
    </xdr:from>
    <xdr:ext cx="469900" cy="259080"/>
    <xdr:sp macro="" textlink="">
      <xdr:nvSpPr>
        <xdr:cNvPr id="604" name="【学校施設】&#10;一人当たり面積該当値テキスト"/>
        <xdr:cNvSpPr txBox="1"/>
      </xdr:nvSpPr>
      <xdr:spPr>
        <a:xfrm>
          <a:off x="22199600" y="1084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05" name="楕円 604"/>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606" name="直線コネクタ 605"/>
        <xdr:cNvCxnSpPr/>
      </xdr:nvCxnSpPr>
      <xdr:spPr>
        <a:xfrm flipV="1">
          <a:off x="21323300" y="10934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07" name="楕円 606"/>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608" name="直線コネクタ 607"/>
        <xdr:cNvCxnSpPr/>
      </xdr:nvCxnSpPr>
      <xdr:spPr>
        <a:xfrm flipV="1">
          <a:off x="20434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09" name="楕円 608"/>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610" name="直線コネクタ 609"/>
        <xdr:cNvCxnSpPr/>
      </xdr:nvCxnSpPr>
      <xdr:spPr>
        <a:xfrm flipV="1">
          <a:off x="19545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85090</xdr:rowOff>
    </xdr:from>
    <xdr:to>
      <xdr:col>98</xdr:col>
      <xdr:colOff>38100</xdr:colOff>
      <xdr:row>64</xdr:row>
      <xdr:rowOff>15240</xdr:rowOff>
    </xdr:to>
    <xdr:sp macro="" textlink="">
      <xdr:nvSpPr>
        <xdr:cNvPr id="611" name="楕円 610"/>
        <xdr:cNvSpPr/>
      </xdr:nvSpPr>
      <xdr:spPr>
        <a:xfrm>
          <a:off x="18605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135890</xdr:rowOff>
    </xdr:to>
    <xdr:cxnSp macro="">
      <xdr:nvCxnSpPr>
        <xdr:cNvPr id="612" name="直線コネクタ 611"/>
        <xdr:cNvCxnSpPr/>
      </xdr:nvCxnSpPr>
      <xdr:spPr>
        <a:xfrm flipV="1">
          <a:off x="18656300" y="109347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17780</xdr:rowOff>
    </xdr:from>
    <xdr:ext cx="469900" cy="258445"/>
    <xdr:sp macro="" textlink="">
      <xdr:nvSpPr>
        <xdr:cNvPr id="613" name="n_1aveValue【学校施設】&#10;一人当たり面積"/>
        <xdr:cNvSpPr txBox="1"/>
      </xdr:nvSpPr>
      <xdr:spPr>
        <a:xfrm>
          <a:off x="21075650" y="10647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20320</xdr:rowOff>
    </xdr:from>
    <xdr:ext cx="469265" cy="258445"/>
    <xdr:sp macro="" textlink="">
      <xdr:nvSpPr>
        <xdr:cNvPr id="614" name="n_2aveValue【学校施設】&#10;一人当たり面積"/>
        <xdr:cNvSpPr txBox="1"/>
      </xdr:nvSpPr>
      <xdr:spPr>
        <a:xfrm>
          <a:off x="20199350" y="10650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22225</xdr:rowOff>
    </xdr:from>
    <xdr:ext cx="469265" cy="258445"/>
    <xdr:sp macro="" textlink="">
      <xdr:nvSpPr>
        <xdr:cNvPr id="615" name="n_3aveValue【学校施設】&#10;一人当たり面積"/>
        <xdr:cNvSpPr txBox="1"/>
      </xdr:nvSpPr>
      <xdr:spPr>
        <a:xfrm>
          <a:off x="19310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24130</xdr:rowOff>
    </xdr:from>
    <xdr:ext cx="469265" cy="259080"/>
    <xdr:sp macro="" textlink="">
      <xdr:nvSpPr>
        <xdr:cNvPr id="616" name="n_4aveValue【学校施設】&#10;一人当たり面積"/>
        <xdr:cNvSpPr txBox="1"/>
      </xdr:nvSpPr>
      <xdr:spPr>
        <a:xfrm>
          <a:off x="18421350" y="10654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3810</xdr:rowOff>
    </xdr:from>
    <xdr:ext cx="469900" cy="259080"/>
    <xdr:sp macro="" textlink="">
      <xdr:nvSpPr>
        <xdr:cNvPr id="617" name="n_1mainValue【学校施設】&#10;一人当たり面積"/>
        <xdr:cNvSpPr txBox="1"/>
      </xdr:nvSpPr>
      <xdr:spPr>
        <a:xfrm>
          <a:off x="2107565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3810</xdr:rowOff>
    </xdr:from>
    <xdr:ext cx="469265" cy="259080"/>
    <xdr:sp macro="" textlink="">
      <xdr:nvSpPr>
        <xdr:cNvPr id="618" name="n_2mainValue【学校施設】&#10;一人当たり面積"/>
        <xdr:cNvSpPr txBox="1"/>
      </xdr:nvSpPr>
      <xdr:spPr>
        <a:xfrm>
          <a:off x="20199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4445</xdr:rowOff>
    </xdr:from>
    <xdr:ext cx="469265" cy="259080"/>
    <xdr:sp macro="" textlink="">
      <xdr:nvSpPr>
        <xdr:cNvPr id="619" name="n_3mainValue【学校施設】&#10;一人当たり面積"/>
        <xdr:cNvSpPr txBox="1"/>
      </xdr:nvSpPr>
      <xdr:spPr>
        <a:xfrm>
          <a:off x="19310350" y="10977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6350</xdr:rowOff>
    </xdr:from>
    <xdr:ext cx="469265" cy="258445"/>
    <xdr:sp macro="" textlink="">
      <xdr:nvSpPr>
        <xdr:cNvPr id="620" name="n_4mainValue【学校施設】&#10;一人当たり面積"/>
        <xdr:cNvSpPr txBox="1"/>
      </xdr:nvSpPr>
      <xdr:spPr>
        <a:xfrm>
          <a:off x="18421350" y="1097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45" name="テキスト ボックス 6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47" name="テキスト ボックス 64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49" name="テキスト ボックス 648"/>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651" name="テキスト ボックス 650"/>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3" name="テキスト ボックス 6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5" name="テキスト ボックス 6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657" name="テキスト ボックス 656"/>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659" name="テキスト ボックス 658"/>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19050</xdr:rowOff>
    </xdr:from>
    <xdr:to>
      <xdr:col>85</xdr:col>
      <xdr:colOff>126365</xdr:colOff>
      <xdr:row>108</xdr:row>
      <xdr:rowOff>83820</xdr:rowOff>
    </xdr:to>
    <xdr:cxnSp macro="">
      <xdr:nvCxnSpPr>
        <xdr:cNvPr id="661" name="直線コネクタ 660"/>
        <xdr:cNvCxnSpPr/>
      </xdr:nvCxnSpPr>
      <xdr:spPr>
        <a:xfrm flipV="1">
          <a:off x="16318865" y="1733550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87630</xdr:rowOff>
    </xdr:from>
    <xdr:ext cx="405130" cy="258445"/>
    <xdr:sp macro="" textlink="">
      <xdr:nvSpPr>
        <xdr:cNvPr id="662" name="【公民館】&#10;有形固定資産減価償却率最小値テキスト"/>
        <xdr:cNvSpPr txBox="1"/>
      </xdr:nvSpPr>
      <xdr:spPr>
        <a:xfrm>
          <a:off x="16357600" y="18604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137160</xdr:rowOff>
    </xdr:from>
    <xdr:ext cx="405130" cy="259080"/>
    <xdr:sp macro="" textlink="">
      <xdr:nvSpPr>
        <xdr:cNvPr id="664" name="【公民館】&#10;有形固定資産減価償却率最大値テキスト"/>
        <xdr:cNvSpPr txBox="1"/>
      </xdr:nvSpPr>
      <xdr:spPr>
        <a:xfrm>
          <a:off x="16357600" y="1711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11430</xdr:rowOff>
    </xdr:from>
    <xdr:ext cx="405130" cy="259080"/>
    <xdr:sp macro="" textlink="">
      <xdr:nvSpPr>
        <xdr:cNvPr id="666" name="【公民館】&#10;有形固定資産減価償却率平均値テキスト"/>
        <xdr:cNvSpPr txBox="1"/>
      </xdr:nvSpPr>
      <xdr:spPr>
        <a:xfrm>
          <a:off x="16357600" y="1784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153035</xdr:rowOff>
    </xdr:from>
    <xdr:to>
      <xdr:col>76</xdr:col>
      <xdr:colOff>165100</xdr:colOff>
      <xdr:row>104</xdr:row>
      <xdr:rowOff>83185</xdr:rowOff>
    </xdr:to>
    <xdr:sp macro="" textlink="">
      <xdr:nvSpPr>
        <xdr:cNvPr id="669" name="フローチャート: 判断 668"/>
        <xdr:cNvSpPr/>
      </xdr:nvSpPr>
      <xdr:spPr>
        <a:xfrm>
          <a:off x="14541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135890</xdr:rowOff>
    </xdr:from>
    <xdr:to>
      <xdr:col>72</xdr:col>
      <xdr:colOff>38100</xdr:colOff>
      <xdr:row>104</xdr:row>
      <xdr:rowOff>66040</xdr:rowOff>
    </xdr:to>
    <xdr:sp macro="" textlink="">
      <xdr:nvSpPr>
        <xdr:cNvPr id="670" name="フローチャート: 判断 669"/>
        <xdr:cNvSpPr/>
      </xdr:nvSpPr>
      <xdr:spPr>
        <a:xfrm>
          <a:off x="13652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2" name="テキスト ボックス 6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3" name="テキスト ボックス 6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4" name="テキスト ボックス 6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5" name="テキスト ボックス 6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6" name="テキスト ボックス 6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90170</xdr:rowOff>
    </xdr:from>
    <xdr:to>
      <xdr:col>85</xdr:col>
      <xdr:colOff>177800</xdr:colOff>
      <xdr:row>103</xdr:row>
      <xdr:rowOff>20320</xdr:rowOff>
    </xdr:to>
    <xdr:sp macro="" textlink="">
      <xdr:nvSpPr>
        <xdr:cNvPr id="677" name="楕円 676"/>
        <xdr:cNvSpPr/>
      </xdr:nvSpPr>
      <xdr:spPr>
        <a:xfrm>
          <a:off x="16268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113030</xdr:rowOff>
    </xdr:from>
    <xdr:ext cx="405130" cy="259080"/>
    <xdr:sp macro="" textlink="">
      <xdr:nvSpPr>
        <xdr:cNvPr id="678" name="【公民館】&#10;有形固定資産減価償却率該当値テキスト"/>
        <xdr:cNvSpPr txBox="1"/>
      </xdr:nvSpPr>
      <xdr:spPr>
        <a:xfrm>
          <a:off x="16357600" y="1742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86360</xdr:rowOff>
    </xdr:from>
    <xdr:to>
      <xdr:col>81</xdr:col>
      <xdr:colOff>101600</xdr:colOff>
      <xdr:row>103</xdr:row>
      <xdr:rowOff>16510</xdr:rowOff>
    </xdr:to>
    <xdr:sp macro="" textlink="">
      <xdr:nvSpPr>
        <xdr:cNvPr id="679" name="楕円 678"/>
        <xdr:cNvSpPr/>
      </xdr:nvSpPr>
      <xdr:spPr>
        <a:xfrm>
          <a:off x="15430500"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137160</xdr:rowOff>
    </xdr:from>
    <xdr:to>
      <xdr:col>85</xdr:col>
      <xdr:colOff>127000</xdr:colOff>
      <xdr:row>102</xdr:row>
      <xdr:rowOff>140970</xdr:rowOff>
    </xdr:to>
    <xdr:cxnSp macro="">
      <xdr:nvCxnSpPr>
        <xdr:cNvPr id="680" name="直線コネクタ 679"/>
        <xdr:cNvCxnSpPr/>
      </xdr:nvCxnSpPr>
      <xdr:spPr>
        <a:xfrm>
          <a:off x="15481300" y="176250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80645</xdr:rowOff>
    </xdr:from>
    <xdr:to>
      <xdr:col>76</xdr:col>
      <xdr:colOff>165100</xdr:colOff>
      <xdr:row>103</xdr:row>
      <xdr:rowOff>10795</xdr:rowOff>
    </xdr:to>
    <xdr:sp macro="" textlink="">
      <xdr:nvSpPr>
        <xdr:cNvPr id="681" name="楕円 680"/>
        <xdr:cNvSpPr/>
      </xdr:nvSpPr>
      <xdr:spPr>
        <a:xfrm>
          <a:off x="14541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132080</xdr:rowOff>
    </xdr:from>
    <xdr:to>
      <xdr:col>81</xdr:col>
      <xdr:colOff>50800</xdr:colOff>
      <xdr:row>102</xdr:row>
      <xdr:rowOff>137160</xdr:rowOff>
    </xdr:to>
    <xdr:cxnSp macro="">
      <xdr:nvCxnSpPr>
        <xdr:cNvPr id="682" name="直線コネクタ 681"/>
        <xdr:cNvCxnSpPr/>
      </xdr:nvCxnSpPr>
      <xdr:spPr>
        <a:xfrm>
          <a:off x="14592300" y="176199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36830</xdr:rowOff>
    </xdr:from>
    <xdr:to>
      <xdr:col>72</xdr:col>
      <xdr:colOff>38100</xdr:colOff>
      <xdr:row>102</xdr:row>
      <xdr:rowOff>138430</xdr:rowOff>
    </xdr:to>
    <xdr:sp macro="" textlink="">
      <xdr:nvSpPr>
        <xdr:cNvPr id="683" name="楕円 682"/>
        <xdr:cNvSpPr/>
      </xdr:nvSpPr>
      <xdr:spPr>
        <a:xfrm>
          <a:off x="13652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87630</xdr:rowOff>
    </xdr:from>
    <xdr:to>
      <xdr:col>76</xdr:col>
      <xdr:colOff>114300</xdr:colOff>
      <xdr:row>102</xdr:row>
      <xdr:rowOff>132080</xdr:rowOff>
    </xdr:to>
    <xdr:cxnSp macro="">
      <xdr:nvCxnSpPr>
        <xdr:cNvPr id="684" name="直線コネクタ 683"/>
        <xdr:cNvCxnSpPr/>
      </xdr:nvCxnSpPr>
      <xdr:spPr>
        <a:xfrm>
          <a:off x="13703300" y="175755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151130</xdr:rowOff>
    </xdr:from>
    <xdr:to>
      <xdr:col>67</xdr:col>
      <xdr:colOff>101600</xdr:colOff>
      <xdr:row>103</xdr:row>
      <xdr:rowOff>81280</xdr:rowOff>
    </xdr:to>
    <xdr:sp macro="" textlink="">
      <xdr:nvSpPr>
        <xdr:cNvPr id="685" name="楕円 684"/>
        <xdr:cNvSpPr/>
      </xdr:nvSpPr>
      <xdr:spPr>
        <a:xfrm>
          <a:off x="12763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103</xdr:row>
      <xdr:rowOff>30480</xdr:rowOff>
    </xdr:to>
    <xdr:cxnSp macro="">
      <xdr:nvCxnSpPr>
        <xdr:cNvPr id="686" name="直線コネクタ 685"/>
        <xdr:cNvCxnSpPr/>
      </xdr:nvCxnSpPr>
      <xdr:spPr>
        <a:xfrm flipV="1">
          <a:off x="12814300" y="175755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106680</xdr:rowOff>
    </xdr:from>
    <xdr:ext cx="405130" cy="259080"/>
    <xdr:sp macro="" textlink="">
      <xdr:nvSpPr>
        <xdr:cNvPr id="687" name="n_1aveValue【公民館】&#10;有形固定資産減価償却率"/>
        <xdr:cNvSpPr txBox="1"/>
      </xdr:nvSpPr>
      <xdr:spPr>
        <a:xfrm>
          <a:off x="15266035" y="1793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74930</xdr:rowOff>
    </xdr:from>
    <xdr:ext cx="404495" cy="258445"/>
    <xdr:sp macro="" textlink="">
      <xdr:nvSpPr>
        <xdr:cNvPr id="688" name="n_2aveValue【公民館】&#10;有形固定資産減価償却率"/>
        <xdr:cNvSpPr txBox="1"/>
      </xdr:nvSpPr>
      <xdr:spPr>
        <a:xfrm>
          <a:off x="14389735" y="1790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57150</xdr:rowOff>
    </xdr:from>
    <xdr:ext cx="404495" cy="259080"/>
    <xdr:sp macro="" textlink="">
      <xdr:nvSpPr>
        <xdr:cNvPr id="689" name="n_3aveValue【公民館】&#10;有形固定資産減価償却率"/>
        <xdr:cNvSpPr txBox="1"/>
      </xdr:nvSpPr>
      <xdr:spPr>
        <a:xfrm>
          <a:off x="13500735" y="1788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41910</xdr:rowOff>
    </xdr:from>
    <xdr:ext cx="404495" cy="258445"/>
    <xdr:sp macro="" textlink="">
      <xdr:nvSpPr>
        <xdr:cNvPr id="690" name="n_4aveValue【公民館】&#10;有形固定資産減価償却率"/>
        <xdr:cNvSpPr txBox="1"/>
      </xdr:nvSpPr>
      <xdr:spPr>
        <a:xfrm>
          <a:off x="12611735" y="17872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33020</xdr:rowOff>
    </xdr:from>
    <xdr:ext cx="405130" cy="259080"/>
    <xdr:sp macro="" textlink="">
      <xdr:nvSpPr>
        <xdr:cNvPr id="691" name="n_1mainValue【公民館】&#10;有形固定資産減価償却率"/>
        <xdr:cNvSpPr txBox="1"/>
      </xdr:nvSpPr>
      <xdr:spPr>
        <a:xfrm>
          <a:off x="15266035" y="1734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27305</xdr:rowOff>
    </xdr:from>
    <xdr:ext cx="404495" cy="259080"/>
    <xdr:sp macro="" textlink="">
      <xdr:nvSpPr>
        <xdr:cNvPr id="692" name="n_2mainValue【公民館】&#10;有形固定資産減価償却率"/>
        <xdr:cNvSpPr txBox="1"/>
      </xdr:nvSpPr>
      <xdr:spPr>
        <a:xfrm>
          <a:off x="14389735" y="17343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154940</xdr:rowOff>
    </xdr:from>
    <xdr:ext cx="404495" cy="258445"/>
    <xdr:sp macro="" textlink="">
      <xdr:nvSpPr>
        <xdr:cNvPr id="693" name="n_3mainValue【公民館】&#10;有形固定資産減価償却率"/>
        <xdr:cNvSpPr txBox="1"/>
      </xdr:nvSpPr>
      <xdr:spPr>
        <a:xfrm>
          <a:off x="13500735" y="17299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97790</xdr:rowOff>
    </xdr:from>
    <xdr:ext cx="404495" cy="258445"/>
    <xdr:sp macro="" textlink="">
      <xdr:nvSpPr>
        <xdr:cNvPr id="694" name="n_4mainValue【公民館】&#10;有形固定資産減価償却率"/>
        <xdr:cNvSpPr txBox="1"/>
      </xdr:nvSpPr>
      <xdr:spPr>
        <a:xfrm>
          <a:off x="12611735" y="17414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03" name="テキスト ボックス 70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706" name="テキスト ボックス 705"/>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708" name="テキスト ボックス 707"/>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710" name="テキスト ボックス 709"/>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712" name="テキスト ボックス 711"/>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14" name="テキスト ボックス 71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67310</xdr:rowOff>
    </xdr:from>
    <xdr:to>
      <xdr:col>116</xdr:col>
      <xdr:colOff>62865</xdr:colOff>
      <xdr:row>108</xdr:row>
      <xdr:rowOff>62230</xdr:rowOff>
    </xdr:to>
    <xdr:cxnSp macro="">
      <xdr:nvCxnSpPr>
        <xdr:cNvPr id="716" name="直線コネクタ 715"/>
        <xdr:cNvCxnSpPr/>
      </xdr:nvCxnSpPr>
      <xdr:spPr>
        <a:xfrm flipV="1">
          <a:off x="22160865" y="17212310"/>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66040</xdr:rowOff>
    </xdr:from>
    <xdr:ext cx="469900" cy="258445"/>
    <xdr:sp macro="" textlink="">
      <xdr:nvSpPr>
        <xdr:cNvPr id="717" name="【公民館】&#10;一人当たり面積最小値テキスト"/>
        <xdr:cNvSpPr txBox="1"/>
      </xdr:nvSpPr>
      <xdr:spPr>
        <a:xfrm>
          <a:off x="22199600" y="185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718" name="直線コネクタ 717"/>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13970</xdr:rowOff>
    </xdr:from>
    <xdr:ext cx="469900" cy="259080"/>
    <xdr:sp macro="" textlink="">
      <xdr:nvSpPr>
        <xdr:cNvPr id="719" name="【公民館】&#10;一人当たり面積最大値テキスト"/>
        <xdr:cNvSpPr txBox="1"/>
      </xdr:nvSpPr>
      <xdr:spPr>
        <a:xfrm>
          <a:off x="221996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67310</xdr:rowOff>
    </xdr:from>
    <xdr:to>
      <xdr:col>116</xdr:col>
      <xdr:colOff>152400</xdr:colOff>
      <xdr:row>100</xdr:row>
      <xdr:rowOff>67310</xdr:rowOff>
    </xdr:to>
    <xdr:cxnSp macro="">
      <xdr:nvCxnSpPr>
        <xdr:cNvPr id="720" name="直線コネクタ 719"/>
        <xdr:cNvCxnSpPr/>
      </xdr:nvCxnSpPr>
      <xdr:spPr>
        <a:xfrm>
          <a:off x="22072600" y="1721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66675</xdr:rowOff>
    </xdr:from>
    <xdr:ext cx="469900" cy="258445"/>
    <xdr:sp macro="" textlink="">
      <xdr:nvSpPr>
        <xdr:cNvPr id="721" name="【公民館】&#10;一人当たり面積平均値テキスト"/>
        <xdr:cNvSpPr txBox="1"/>
      </xdr:nvSpPr>
      <xdr:spPr>
        <a:xfrm>
          <a:off x="22199600" y="180689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43815</xdr:rowOff>
    </xdr:from>
    <xdr:to>
      <xdr:col>116</xdr:col>
      <xdr:colOff>114300</xdr:colOff>
      <xdr:row>106</xdr:row>
      <xdr:rowOff>145415</xdr:rowOff>
    </xdr:to>
    <xdr:sp macro="" textlink="">
      <xdr:nvSpPr>
        <xdr:cNvPr id="722" name="フローチャート: 判断 721"/>
        <xdr:cNvSpPr/>
      </xdr:nvSpPr>
      <xdr:spPr>
        <a:xfrm>
          <a:off x="22110700" y="182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52705</xdr:rowOff>
    </xdr:from>
    <xdr:to>
      <xdr:col>112</xdr:col>
      <xdr:colOff>38100</xdr:colOff>
      <xdr:row>106</xdr:row>
      <xdr:rowOff>154940</xdr:rowOff>
    </xdr:to>
    <xdr:sp macro="" textlink="">
      <xdr:nvSpPr>
        <xdr:cNvPr id="723" name="フローチャート: 判断 722"/>
        <xdr:cNvSpPr/>
      </xdr:nvSpPr>
      <xdr:spPr>
        <a:xfrm>
          <a:off x="21272500" y="1822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55245</xdr:rowOff>
    </xdr:from>
    <xdr:to>
      <xdr:col>107</xdr:col>
      <xdr:colOff>101600</xdr:colOff>
      <xdr:row>106</xdr:row>
      <xdr:rowOff>156845</xdr:rowOff>
    </xdr:to>
    <xdr:sp macro="" textlink="">
      <xdr:nvSpPr>
        <xdr:cNvPr id="724" name="フローチャート: 判断 723"/>
        <xdr:cNvSpPr/>
      </xdr:nvSpPr>
      <xdr:spPr>
        <a:xfrm>
          <a:off x="20383500" y="182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80010</xdr:rowOff>
    </xdr:from>
    <xdr:to>
      <xdr:col>102</xdr:col>
      <xdr:colOff>165100</xdr:colOff>
      <xdr:row>107</xdr:row>
      <xdr:rowOff>10160</xdr:rowOff>
    </xdr:to>
    <xdr:sp macro="" textlink="">
      <xdr:nvSpPr>
        <xdr:cNvPr id="725" name="フローチャート: 判断 724"/>
        <xdr:cNvSpPr/>
      </xdr:nvSpPr>
      <xdr:spPr>
        <a:xfrm>
          <a:off x="19494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68580</xdr:rowOff>
    </xdr:from>
    <xdr:to>
      <xdr:col>98</xdr:col>
      <xdr:colOff>38100</xdr:colOff>
      <xdr:row>106</xdr:row>
      <xdr:rowOff>170180</xdr:rowOff>
    </xdr:to>
    <xdr:sp macro="" textlink="">
      <xdr:nvSpPr>
        <xdr:cNvPr id="726" name="フローチャート: 判断 725"/>
        <xdr:cNvSpPr/>
      </xdr:nvSpPr>
      <xdr:spPr>
        <a:xfrm>
          <a:off x="18605500" y="182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7" name="テキスト ボックス 7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8" name="テキスト ボックス 7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9" name="テキスト ボックス 7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0" name="テキスト ボックス 7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1" name="テキスト ボックス 7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50800</xdr:rowOff>
    </xdr:from>
    <xdr:to>
      <xdr:col>116</xdr:col>
      <xdr:colOff>114300</xdr:colOff>
      <xdr:row>106</xdr:row>
      <xdr:rowOff>152400</xdr:rowOff>
    </xdr:to>
    <xdr:sp macro="" textlink="">
      <xdr:nvSpPr>
        <xdr:cNvPr id="732" name="楕円 731"/>
        <xdr:cNvSpPr/>
      </xdr:nvSpPr>
      <xdr:spPr>
        <a:xfrm>
          <a:off x="221107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29210</xdr:rowOff>
    </xdr:from>
    <xdr:ext cx="469900" cy="258445"/>
    <xdr:sp macro="" textlink="">
      <xdr:nvSpPr>
        <xdr:cNvPr id="733" name="【公民館】&#10;一人当たり面積該当値テキスト"/>
        <xdr:cNvSpPr txBox="1"/>
      </xdr:nvSpPr>
      <xdr:spPr>
        <a:xfrm>
          <a:off x="22199600" y="18202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52705</xdr:rowOff>
    </xdr:from>
    <xdr:to>
      <xdr:col>112</xdr:col>
      <xdr:colOff>38100</xdr:colOff>
      <xdr:row>106</xdr:row>
      <xdr:rowOff>154940</xdr:rowOff>
    </xdr:to>
    <xdr:sp macro="" textlink="">
      <xdr:nvSpPr>
        <xdr:cNvPr id="734" name="楕円 733"/>
        <xdr:cNvSpPr/>
      </xdr:nvSpPr>
      <xdr:spPr>
        <a:xfrm>
          <a:off x="212725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101600</xdr:rowOff>
    </xdr:from>
    <xdr:to>
      <xdr:col>116</xdr:col>
      <xdr:colOff>63500</xdr:colOff>
      <xdr:row>106</xdr:row>
      <xdr:rowOff>103505</xdr:rowOff>
    </xdr:to>
    <xdr:cxnSp macro="">
      <xdr:nvCxnSpPr>
        <xdr:cNvPr id="735" name="直線コネクタ 734"/>
        <xdr:cNvCxnSpPr/>
      </xdr:nvCxnSpPr>
      <xdr:spPr>
        <a:xfrm flipV="1">
          <a:off x="21323300" y="18275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52705</xdr:rowOff>
    </xdr:from>
    <xdr:to>
      <xdr:col>107</xdr:col>
      <xdr:colOff>101600</xdr:colOff>
      <xdr:row>106</xdr:row>
      <xdr:rowOff>154940</xdr:rowOff>
    </xdr:to>
    <xdr:sp macro="" textlink="">
      <xdr:nvSpPr>
        <xdr:cNvPr id="736" name="楕円 735"/>
        <xdr:cNvSpPr/>
      </xdr:nvSpPr>
      <xdr:spPr>
        <a:xfrm>
          <a:off x="203835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103505</xdr:rowOff>
    </xdr:from>
    <xdr:to>
      <xdr:col>111</xdr:col>
      <xdr:colOff>177800</xdr:colOff>
      <xdr:row>106</xdr:row>
      <xdr:rowOff>103505</xdr:rowOff>
    </xdr:to>
    <xdr:cxnSp macro="">
      <xdr:nvCxnSpPr>
        <xdr:cNvPr id="737" name="直線コネクタ 736"/>
        <xdr:cNvCxnSpPr/>
      </xdr:nvCxnSpPr>
      <xdr:spPr>
        <a:xfrm>
          <a:off x="20434300" y="18277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55245</xdr:rowOff>
    </xdr:from>
    <xdr:to>
      <xdr:col>102</xdr:col>
      <xdr:colOff>165100</xdr:colOff>
      <xdr:row>106</xdr:row>
      <xdr:rowOff>156845</xdr:rowOff>
    </xdr:to>
    <xdr:sp macro="" textlink="">
      <xdr:nvSpPr>
        <xdr:cNvPr id="738" name="楕円 737"/>
        <xdr:cNvSpPr/>
      </xdr:nvSpPr>
      <xdr:spPr>
        <a:xfrm>
          <a:off x="19494500" y="18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103505</xdr:rowOff>
    </xdr:from>
    <xdr:to>
      <xdr:col>107</xdr:col>
      <xdr:colOff>50800</xdr:colOff>
      <xdr:row>106</xdr:row>
      <xdr:rowOff>106045</xdr:rowOff>
    </xdr:to>
    <xdr:cxnSp macro="">
      <xdr:nvCxnSpPr>
        <xdr:cNvPr id="739" name="直線コネクタ 738"/>
        <xdr:cNvCxnSpPr/>
      </xdr:nvCxnSpPr>
      <xdr:spPr>
        <a:xfrm flipV="1">
          <a:off x="19545300" y="182772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165100</xdr:rowOff>
    </xdr:from>
    <xdr:to>
      <xdr:col>98</xdr:col>
      <xdr:colOff>38100</xdr:colOff>
      <xdr:row>105</xdr:row>
      <xdr:rowOff>95250</xdr:rowOff>
    </xdr:to>
    <xdr:sp macro="" textlink="">
      <xdr:nvSpPr>
        <xdr:cNvPr id="740" name="楕円 739"/>
        <xdr:cNvSpPr/>
      </xdr:nvSpPr>
      <xdr:spPr>
        <a:xfrm>
          <a:off x="18605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44450</xdr:rowOff>
    </xdr:from>
    <xdr:to>
      <xdr:col>102</xdr:col>
      <xdr:colOff>114300</xdr:colOff>
      <xdr:row>106</xdr:row>
      <xdr:rowOff>106045</xdr:rowOff>
    </xdr:to>
    <xdr:cxnSp macro="">
      <xdr:nvCxnSpPr>
        <xdr:cNvPr id="741" name="直線コネクタ 740"/>
        <xdr:cNvCxnSpPr/>
      </xdr:nvCxnSpPr>
      <xdr:spPr>
        <a:xfrm>
          <a:off x="18656300" y="1804670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145415</xdr:rowOff>
    </xdr:from>
    <xdr:ext cx="469900" cy="258445"/>
    <xdr:sp macro="" textlink="">
      <xdr:nvSpPr>
        <xdr:cNvPr id="742" name="n_1aveValue【公民館】&#10;一人当たり面積"/>
        <xdr:cNvSpPr txBox="1"/>
      </xdr:nvSpPr>
      <xdr:spPr>
        <a:xfrm>
          <a:off x="21075650" y="18319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147955</xdr:rowOff>
    </xdr:from>
    <xdr:ext cx="469265" cy="258445"/>
    <xdr:sp macro="" textlink="">
      <xdr:nvSpPr>
        <xdr:cNvPr id="743" name="n_2aveValue【公民館】&#10;一人当たり面積"/>
        <xdr:cNvSpPr txBox="1"/>
      </xdr:nvSpPr>
      <xdr:spPr>
        <a:xfrm>
          <a:off x="20199350" y="18321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1270</xdr:rowOff>
    </xdr:from>
    <xdr:ext cx="469265" cy="259080"/>
    <xdr:sp macro="" textlink="">
      <xdr:nvSpPr>
        <xdr:cNvPr id="744" name="n_3aveValue【公民館】&#10;一人当たり面積"/>
        <xdr:cNvSpPr txBox="1"/>
      </xdr:nvSpPr>
      <xdr:spPr>
        <a:xfrm>
          <a:off x="19310350" y="1834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161290</xdr:rowOff>
    </xdr:from>
    <xdr:ext cx="469265" cy="259080"/>
    <xdr:sp macro="" textlink="">
      <xdr:nvSpPr>
        <xdr:cNvPr id="745" name="n_4aveValue【公民館】&#10;一人当たり面積"/>
        <xdr:cNvSpPr txBox="1"/>
      </xdr:nvSpPr>
      <xdr:spPr>
        <a:xfrm>
          <a:off x="18421350" y="18334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170815</xdr:rowOff>
    </xdr:from>
    <xdr:ext cx="469900" cy="258445"/>
    <xdr:sp macro="" textlink="">
      <xdr:nvSpPr>
        <xdr:cNvPr id="746" name="n_1mainValue【公民館】&#10;一人当たり面積"/>
        <xdr:cNvSpPr txBox="1"/>
      </xdr:nvSpPr>
      <xdr:spPr>
        <a:xfrm>
          <a:off x="21075650" y="1800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170815</xdr:rowOff>
    </xdr:from>
    <xdr:ext cx="469265" cy="258445"/>
    <xdr:sp macro="" textlink="">
      <xdr:nvSpPr>
        <xdr:cNvPr id="747" name="n_2mainValue【公民館】&#10;一人当たり面積"/>
        <xdr:cNvSpPr txBox="1"/>
      </xdr:nvSpPr>
      <xdr:spPr>
        <a:xfrm>
          <a:off x="20199350" y="1800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1905</xdr:rowOff>
    </xdr:from>
    <xdr:ext cx="469265" cy="259080"/>
    <xdr:sp macro="" textlink="">
      <xdr:nvSpPr>
        <xdr:cNvPr id="748" name="n_3mainValue【公民館】&#10;一人当たり面積"/>
        <xdr:cNvSpPr txBox="1"/>
      </xdr:nvSpPr>
      <xdr:spPr>
        <a:xfrm>
          <a:off x="19310350" y="18004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111760</xdr:rowOff>
    </xdr:from>
    <xdr:ext cx="469265" cy="258445"/>
    <xdr:sp macro="" textlink="">
      <xdr:nvSpPr>
        <xdr:cNvPr id="749" name="n_4mainValue【公民館】&#10;一人当たり面積"/>
        <xdr:cNvSpPr txBox="1"/>
      </xdr:nvSpPr>
      <xdr:spPr>
        <a:xfrm>
          <a:off x="18421350" y="17771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道路及び橋りょう・トンネル，公民館の有形固定資産減価償却率は類似団体平均を下回っているが，これは鹿嶋市公共施設等総合管理計画に則り，長寿命化や予防保全に着手してきたことが影響している。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で，学校施設等においても，上記と同様に事後保全だけではなく長寿命化及び予防保全を行っているところではあるが，既存施設の老朽化が進んでいるため，類似団体平均をやや上回っている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また，一人当たりの面積等は概ね類似団体平均を下回っている。今後も，各施設の老朽化に伴う改修工事費等の抑制に努めるため，一人当たりの面積の適正化に努める。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42</xdr:row>
      <xdr:rowOff>92710</xdr:rowOff>
    </xdr:to>
    <xdr:cxnSp macro="">
      <xdr:nvCxnSpPr>
        <xdr:cNvPr id="58" name="直線コネクタ 57"/>
        <xdr:cNvCxnSpPr/>
      </xdr:nvCxnSpPr>
      <xdr:spPr>
        <a:xfrm flipV="1">
          <a:off x="4634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24765</xdr:rowOff>
    </xdr:from>
    <xdr:ext cx="340360" cy="259080"/>
    <xdr:sp macro="" textlink="">
      <xdr:nvSpPr>
        <xdr:cNvPr id="61" name="【図書館】&#10;有形固定資産減価償却率最大値テキスト"/>
        <xdr:cNvSpPr txBox="1"/>
      </xdr:nvSpPr>
      <xdr:spPr>
        <a:xfrm>
          <a:off x="4673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2" name="直線コネクタ 61"/>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46355</xdr:rowOff>
    </xdr:from>
    <xdr:ext cx="405130" cy="259080"/>
    <xdr:sp macro="" textlink="">
      <xdr:nvSpPr>
        <xdr:cNvPr id="63" name="【図書館】&#10;有形固定資産減価償却率平均値テキスト"/>
        <xdr:cNvSpPr txBox="1"/>
      </xdr:nvSpPr>
      <xdr:spPr>
        <a:xfrm>
          <a:off x="4673600" y="621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64" name="フローチャート: 判断 63"/>
        <xdr:cNvSpPr/>
      </xdr:nvSpPr>
      <xdr:spPr>
        <a:xfrm>
          <a:off x="458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5" name="フローチャート: 判断 64"/>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159385</xdr:rowOff>
    </xdr:from>
    <xdr:to>
      <xdr:col>15</xdr:col>
      <xdr:colOff>101600</xdr:colOff>
      <xdr:row>37</xdr:row>
      <xdr:rowOff>89535</xdr:rowOff>
    </xdr:to>
    <xdr:sp macro="" textlink="">
      <xdr:nvSpPr>
        <xdr:cNvPr id="66" name="フローチャート: 判断 65"/>
        <xdr:cNvSpPr/>
      </xdr:nvSpPr>
      <xdr:spPr>
        <a:xfrm>
          <a:off x="2857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130175</xdr:rowOff>
    </xdr:from>
    <xdr:to>
      <xdr:col>10</xdr:col>
      <xdr:colOff>165100</xdr:colOff>
      <xdr:row>37</xdr:row>
      <xdr:rowOff>60325</xdr:rowOff>
    </xdr:to>
    <xdr:sp macro="" textlink="">
      <xdr:nvSpPr>
        <xdr:cNvPr id="67" name="フローチャート: 判断 66"/>
        <xdr:cNvSpPr/>
      </xdr:nvSpPr>
      <xdr:spPr>
        <a:xfrm>
          <a:off x="1968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107315</xdr:rowOff>
    </xdr:from>
    <xdr:to>
      <xdr:col>6</xdr:col>
      <xdr:colOff>38100</xdr:colOff>
      <xdr:row>37</xdr:row>
      <xdr:rowOff>37465</xdr:rowOff>
    </xdr:to>
    <xdr:sp macro="" textlink="">
      <xdr:nvSpPr>
        <xdr:cNvPr id="68" name="フローチャート: 判断 67"/>
        <xdr:cNvSpPr/>
      </xdr:nvSpPr>
      <xdr:spPr>
        <a:xfrm>
          <a:off x="1079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152400</xdr:rowOff>
    </xdr:from>
    <xdr:ext cx="405130" cy="259080"/>
    <xdr:sp macro="" textlink="">
      <xdr:nvSpPr>
        <xdr:cNvPr id="75" name="【図書館】&#10;有形固定資産減価償却率該当値テキスト"/>
        <xdr:cNvSpPr txBox="1"/>
      </xdr:nvSpPr>
      <xdr:spPr>
        <a:xfrm>
          <a:off x="4673600" y="649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31750</xdr:rowOff>
    </xdr:from>
    <xdr:to>
      <xdr:col>20</xdr:col>
      <xdr:colOff>38100</xdr:colOff>
      <xdr:row>38</xdr:row>
      <xdr:rowOff>133350</xdr:rowOff>
    </xdr:to>
    <xdr:sp macro="" textlink="">
      <xdr:nvSpPr>
        <xdr:cNvPr id="76" name="楕円 75"/>
        <xdr:cNvSpPr/>
      </xdr:nvSpPr>
      <xdr:spPr>
        <a:xfrm>
          <a:off x="3746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82550</xdr:rowOff>
    </xdr:to>
    <xdr:cxnSp macro="">
      <xdr:nvCxnSpPr>
        <xdr:cNvPr id="77" name="直線コネクタ 76"/>
        <xdr:cNvCxnSpPr/>
      </xdr:nvCxnSpPr>
      <xdr:spPr>
        <a:xfrm flipV="1">
          <a:off x="3797300" y="65684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168910</xdr:rowOff>
    </xdr:from>
    <xdr:to>
      <xdr:col>15</xdr:col>
      <xdr:colOff>101600</xdr:colOff>
      <xdr:row>38</xdr:row>
      <xdr:rowOff>99060</xdr:rowOff>
    </xdr:to>
    <xdr:sp macro="" textlink="">
      <xdr:nvSpPr>
        <xdr:cNvPr id="78" name="楕円 77"/>
        <xdr:cNvSpPr/>
      </xdr:nvSpPr>
      <xdr:spPr>
        <a:xfrm>
          <a:off x="2857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48260</xdr:rowOff>
    </xdr:from>
    <xdr:to>
      <xdr:col>19</xdr:col>
      <xdr:colOff>177800</xdr:colOff>
      <xdr:row>38</xdr:row>
      <xdr:rowOff>82550</xdr:rowOff>
    </xdr:to>
    <xdr:cxnSp macro="">
      <xdr:nvCxnSpPr>
        <xdr:cNvPr id="79" name="直線コネクタ 78"/>
        <xdr:cNvCxnSpPr/>
      </xdr:nvCxnSpPr>
      <xdr:spPr>
        <a:xfrm>
          <a:off x="2908300" y="6563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134620</xdr:rowOff>
    </xdr:from>
    <xdr:to>
      <xdr:col>10</xdr:col>
      <xdr:colOff>165100</xdr:colOff>
      <xdr:row>38</xdr:row>
      <xdr:rowOff>64770</xdr:rowOff>
    </xdr:to>
    <xdr:sp macro="" textlink="">
      <xdr:nvSpPr>
        <xdr:cNvPr id="80" name="楕円 79"/>
        <xdr:cNvSpPr/>
      </xdr:nvSpPr>
      <xdr:spPr>
        <a:xfrm>
          <a:off x="196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13970</xdr:rowOff>
    </xdr:from>
    <xdr:to>
      <xdr:col>15</xdr:col>
      <xdr:colOff>50800</xdr:colOff>
      <xdr:row>38</xdr:row>
      <xdr:rowOff>48260</xdr:rowOff>
    </xdr:to>
    <xdr:cxnSp macro="">
      <xdr:nvCxnSpPr>
        <xdr:cNvPr id="81" name="直線コネクタ 80"/>
        <xdr:cNvCxnSpPr/>
      </xdr:nvCxnSpPr>
      <xdr:spPr>
        <a:xfrm>
          <a:off x="2019300" y="6529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102235</xdr:rowOff>
    </xdr:from>
    <xdr:to>
      <xdr:col>6</xdr:col>
      <xdr:colOff>38100</xdr:colOff>
      <xdr:row>38</xdr:row>
      <xdr:rowOff>32385</xdr:rowOff>
    </xdr:to>
    <xdr:sp macro="" textlink="">
      <xdr:nvSpPr>
        <xdr:cNvPr id="82" name="楕円 81"/>
        <xdr:cNvSpPr/>
      </xdr:nvSpPr>
      <xdr:spPr>
        <a:xfrm>
          <a:off x="107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153035</xdr:rowOff>
    </xdr:from>
    <xdr:to>
      <xdr:col>10</xdr:col>
      <xdr:colOff>114300</xdr:colOff>
      <xdr:row>38</xdr:row>
      <xdr:rowOff>13970</xdr:rowOff>
    </xdr:to>
    <xdr:cxnSp macro="">
      <xdr:nvCxnSpPr>
        <xdr:cNvPr id="83" name="直線コネクタ 82"/>
        <xdr:cNvCxnSpPr/>
      </xdr:nvCxnSpPr>
      <xdr:spPr>
        <a:xfrm>
          <a:off x="1130300" y="64966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133985</xdr:rowOff>
    </xdr:from>
    <xdr:ext cx="405130" cy="258445"/>
    <xdr:sp macro="" textlink="">
      <xdr:nvSpPr>
        <xdr:cNvPr id="84" name="n_1aveValue【図書館】&#10;有形固定資産減価償却率"/>
        <xdr:cNvSpPr txBox="1"/>
      </xdr:nvSpPr>
      <xdr:spPr>
        <a:xfrm>
          <a:off x="3582035" y="6134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106045</xdr:rowOff>
    </xdr:from>
    <xdr:ext cx="404495" cy="259080"/>
    <xdr:sp macro="" textlink="">
      <xdr:nvSpPr>
        <xdr:cNvPr id="85" name="n_2aveValue【図書館】&#10;有形固定資産減価償却率"/>
        <xdr:cNvSpPr txBox="1"/>
      </xdr:nvSpPr>
      <xdr:spPr>
        <a:xfrm>
          <a:off x="2705735" y="6106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76835</xdr:rowOff>
    </xdr:from>
    <xdr:ext cx="404495" cy="258445"/>
    <xdr:sp macro="" textlink="">
      <xdr:nvSpPr>
        <xdr:cNvPr id="86" name="n_3aveValue【図書館】&#10;有形固定資産減価償却率"/>
        <xdr:cNvSpPr txBox="1"/>
      </xdr:nvSpPr>
      <xdr:spPr>
        <a:xfrm>
          <a:off x="1816735" y="6077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53975</xdr:rowOff>
    </xdr:from>
    <xdr:ext cx="404495" cy="258445"/>
    <xdr:sp macro="" textlink="">
      <xdr:nvSpPr>
        <xdr:cNvPr id="87" name="n_4aveValue【図書館】&#10;有形固定資産減価償却率"/>
        <xdr:cNvSpPr txBox="1"/>
      </xdr:nvSpPr>
      <xdr:spPr>
        <a:xfrm>
          <a:off x="927735" y="6054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124460</xdr:rowOff>
    </xdr:from>
    <xdr:ext cx="405130" cy="259080"/>
    <xdr:sp macro="" textlink="">
      <xdr:nvSpPr>
        <xdr:cNvPr id="88" name="n_1mainValue【図書館】&#10;有形固定資産減価償却率"/>
        <xdr:cNvSpPr txBox="1"/>
      </xdr:nvSpPr>
      <xdr:spPr>
        <a:xfrm>
          <a:off x="3582035" y="663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90170</xdr:rowOff>
    </xdr:from>
    <xdr:ext cx="404495" cy="259080"/>
    <xdr:sp macro="" textlink="">
      <xdr:nvSpPr>
        <xdr:cNvPr id="89" name="n_2mainValue【図書館】&#10;有形固定資産減価償却率"/>
        <xdr:cNvSpPr txBox="1"/>
      </xdr:nvSpPr>
      <xdr:spPr>
        <a:xfrm>
          <a:off x="2705735" y="660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55880</xdr:rowOff>
    </xdr:from>
    <xdr:ext cx="404495" cy="259080"/>
    <xdr:sp macro="" textlink="">
      <xdr:nvSpPr>
        <xdr:cNvPr id="90" name="n_3mainValue【図書館】&#10;有形固定資産減価償却率"/>
        <xdr:cNvSpPr txBox="1"/>
      </xdr:nvSpPr>
      <xdr:spPr>
        <a:xfrm>
          <a:off x="1816735" y="6570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23495</xdr:rowOff>
    </xdr:from>
    <xdr:ext cx="404495" cy="259080"/>
    <xdr:sp macro="" textlink="">
      <xdr:nvSpPr>
        <xdr:cNvPr id="91" name="n_4mainValue【図書館】&#10;有形固定資産減価償却率"/>
        <xdr:cNvSpPr txBox="1"/>
      </xdr:nvSpPr>
      <xdr:spPr>
        <a:xfrm>
          <a:off x="927735" y="6538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8445"/>
    <xdr:sp macro="" textlink="">
      <xdr:nvSpPr>
        <xdr:cNvPr id="116" name="【図書館】&#10;一人当たり面積最小値テキスト"/>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130810</xdr:rowOff>
    </xdr:from>
    <xdr:ext cx="469900" cy="259080"/>
    <xdr:sp macro="" textlink="">
      <xdr:nvSpPr>
        <xdr:cNvPr id="118" name="【図書館】&#10;一人当たり面積最大値テキスト"/>
        <xdr:cNvSpPr txBox="1"/>
      </xdr:nvSpPr>
      <xdr:spPr>
        <a:xfrm>
          <a:off x="10515600" y="561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86360</xdr:rowOff>
    </xdr:from>
    <xdr:ext cx="469900" cy="258445"/>
    <xdr:sp macro="" textlink="">
      <xdr:nvSpPr>
        <xdr:cNvPr id="120" name="【図書館】&#10;一人当たり面積平均値テキスト"/>
        <xdr:cNvSpPr txBox="1"/>
      </xdr:nvSpPr>
      <xdr:spPr>
        <a:xfrm>
          <a:off x="10515600" y="6430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73660</xdr:rowOff>
    </xdr:from>
    <xdr:ext cx="469900" cy="259080"/>
    <xdr:sp macro="" textlink="">
      <xdr:nvSpPr>
        <xdr:cNvPr id="132" name="【図書館】&#10;一人当たり面積該当値テキスト"/>
        <xdr:cNvSpPr txBox="1"/>
      </xdr:nvSpPr>
      <xdr:spPr>
        <a:xfrm>
          <a:off x="10515600" y="676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35" name="楕円 134"/>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36" name="直線コネクタ 135"/>
        <xdr:cNvCxnSpPr/>
      </xdr:nvCxnSpPr>
      <xdr:spPr>
        <a:xfrm>
          <a:off x="8750300" y="6832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7" name="楕円 136"/>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146050</xdr:rowOff>
    </xdr:to>
    <xdr:cxnSp macro="">
      <xdr:nvCxnSpPr>
        <xdr:cNvPr id="138" name="直線コネクタ 137"/>
        <xdr:cNvCxnSpPr/>
      </xdr:nvCxnSpPr>
      <xdr:spPr>
        <a:xfrm>
          <a:off x="7861300" y="6832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95250</xdr:rowOff>
    </xdr:from>
    <xdr:to>
      <xdr:col>36</xdr:col>
      <xdr:colOff>165100</xdr:colOff>
      <xdr:row>40</xdr:row>
      <xdr:rowOff>25400</xdr:rowOff>
    </xdr:to>
    <xdr:sp macro="" textlink="">
      <xdr:nvSpPr>
        <xdr:cNvPr id="139" name="楕円 138"/>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146050</xdr:rowOff>
    </xdr:from>
    <xdr:to>
      <xdr:col>41</xdr:col>
      <xdr:colOff>50800</xdr:colOff>
      <xdr:row>39</xdr:row>
      <xdr:rowOff>146050</xdr:rowOff>
    </xdr:to>
    <xdr:cxnSp macro="">
      <xdr:nvCxnSpPr>
        <xdr:cNvPr id="140" name="直線コネクタ 139"/>
        <xdr:cNvCxnSpPr/>
      </xdr:nvCxnSpPr>
      <xdr:spPr>
        <a:xfrm>
          <a:off x="6972300" y="6832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41"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9265" cy="259080"/>
    <xdr:sp macro="" textlink="">
      <xdr:nvSpPr>
        <xdr:cNvPr id="142" name="n_2aveValue【図書館】&#10;一人当たり面積"/>
        <xdr:cNvSpPr txBox="1"/>
      </xdr:nvSpPr>
      <xdr:spPr>
        <a:xfrm>
          <a:off x="8515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168910</xdr:rowOff>
    </xdr:from>
    <xdr:ext cx="469265" cy="258445"/>
    <xdr:sp macro="" textlink="">
      <xdr:nvSpPr>
        <xdr:cNvPr id="143" name="n_3aveValue【図書館】&#10;一人当たり面積"/>
        <xdr:cNvSpPr txBox="1"/>
      </xdr:nvSpPr>
      <xdr:spPr>
        <a:xfrm>
          <a:off x="7626350" y="6341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10160</xdr:rowOff>
    </xdr:from>
    <xdr:ext cx="469265" cy="259080"/>
    <xdr:sp macro="" textlink="">
      <xdr:nvSpPr>
        <xdr:cNvPr id="144" name="n_4aveValue【図書館】&#10;一人当たり面積"/>
        <xdr:cNvSpPr txBox="1"/>
      </xdr:nvSpPr>
      <xdr:spPr>
        <a:xfrm>
          <a:off x="6737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16510</xdr:rowOff>
    </xdr:from>
    <xdr:ext cx="469900" cy="259080"/>
    <xdr:sp macro="" textlink="">
      <xdr:nvSpPr>
        <xdr:cNvPr id="145" name="n_1mainValue【図書館】&#10;一人当たり面積"/>
        <xdr:cNvSpPr txBox="1"/>
      </xdr:nvSpPr>
      <xdr:spPr>
        <a:xfrm>
          <a:off x="9391650" y="687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16510</xdr:rowOff>
    </xdr:from>
    <xdr:ext cx="469265" cy="259080"/>
    <xdr:sp macro="" textlink="">
      <xdr:nvSpPr>
        <xdr:cNvPr id="146" name="n_2mainValue【図書館】&#10;一人当たり面積"/>
        <xdr:cNvSpPr txBox="1"/>
      </xdr:nvSpPr>
      <xdr:spPr>
        <a:xfrm>
          <a:off x="8515350" y="6874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16510</xdr:rowOff>
    </xdr:from>
    <xdr:ext cx="469265" cy="259080"/>
    <xdr:sp macro="" textlink="">
      <xdr:nvSpPr>
        <xdr:cNvPr id="147" name="n_3mainValue【図書館】&#10;一人当たり面積"/>
        <xdr:cNvSpPr txBox="1"/>
      </xdr:nvSpPr>
      <xdr:spPr>
        <a:xfrm>
          <a:off x="7626350" y="6874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16510</xdr:rowOff>
    </xdr:from>
    <xdr:ext cx="469265" cy="259080"/>
    <xdr:sp macro="" textlink="">
      <xdr:nvSpPr>
        <xdr:cNvPr id="148" name="n_4mainValue【図書館】&#10;一人当たり面積"/>
        <xdr:cNvSpPr txBox="1"/>
      </xdr:nvSpPr>
      <xdr:spPr>
        <a:xfrm>
          <a:off x="6737350" y="6874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130810</xdr:rowOff>
    </xdr:to>
    <xdr:cxnSp macro="">
      <xdr:nvCxnSpPr>
        <xdr:cNvPr id="174" name="直線コネクタ 173"/>
        <xdr:cNvCxnSpPr/>
      </xdr:nvCxnSpPr>
      <xdr:spPr>
        <a:xfrm flipV="1">
          <a:off x="4634865" y="963739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8445"/>
    <xdr:sp macro="" textlink="">
      <xdr:nvSpPr>
        <xdr:cNvPr id="1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154940</xdr:rowOff>
    </xdr:from>
    <xdr:ext cx="405130" cy="258445"/>
    <xdr:sp macro="" textlink="">
      <xdr:nvSpPr>
        <xdr:cNvPr id="177" name="【体育館・プール】&#10;有形固定資産減価償却率最大値テキスト"/>
        <xdr:cNvSpPr txBox="1"/>
      </xdr:nvSpPr>
      <xdr:spPr>
        <a:xfrm>
          <a:off x="4673600" y="9413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8" name="直線コネクタ 177"/>
        <xdr:cNvCxnSpPr/>
      </xdr:nvCxnSpPr>
      <xdr:spPr>
        <a:xfrm>
          <a:off x="4546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130175</xdr:rowOff>
    </xdr:from>
    <xdr:ext cx="405130" cy="259080"/>
    <xdr:sp macro="" textlink="">
      <xdr:nvSpPr>
        <xdr:cNvPr id="179" name="【体育館・プール】&#10;有形固定資産減価償却率平均値テキスト"/>
        <xdr:cNvSpPr txBox="1"/>
      </xdr:nvSpPr>
      <xdr:spPr>
        <a:xfrm>
          <a:off x="4673600" y="104171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151765</xdr:rowOff>
    </xdr:from>
    <xdr:to>
      <xdr:col>24</xdr:col>
      <xdr:colOff>114300</xdr:colOff>
      <xdr:row>61</xdr:row>
      <xdr:rowOff>81915</xdr:rowOff>
    </xdr:to>
    <xdr:sp macro="" textlink="">
      <xdr:nvSpPr>
        <xdr:cNvPr id="180" name="フローチャート: 判断 179"/>
        <xdr:cNvSpPr/>
      </xdr:nvSpPr>
      <xdr:spPr>
        <a:xfrm>
          <a:off x="45847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141605</xdr:rowOff>
    </xdr:from>
    <xdr:to>
      <xdr:col>20</xdr:col>
      <xdr:colOff>38100</xdr:colOff>
      <xdr:row>61</xdr:row>
      <xdr:rowOff>71755</xdr:rowOff>
    </xdr:to>
    <xdr:sp macro="" textlink="">
      <xdr:nvSpPr>
        <xdr:cNvPr id="181" name="フローチャート: 判断 180"/>
        <xdr:cNvSpPr/>
      </xdr:nvSpPr>
      <xdr:spPr>
        <a:xfrm>
          <a:off x="3746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161290</xdr:rowOff>
    </xdr:from>
    <xdr:to>
      <xdr:col>15</xdr:col>
      <xdr:colOff>101600</xdr:colOff>
      <xdr:row>61</xdr:row>
      <xdr:rowOff>91440</xdr:rowOff>
    </xdr:to>
    <xdr:sp macro="" textlink="">
      <xdr:nvSpPr>
        <xdr:cNvPr id="182" name="フローチャート: 判断 181"/>
        <xdr:cNvSpPr/>
      </xdr:nvSpPr>
      <xdr:spPr>
        <a:xfrm>
          <a:off x="2857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117475</xdr:rowOff>
    </xdr:from>
    <xdr:to>
      <xdr:col>6</xdr:col>
      <xdr:colOff>38100</xdr:colOff>
      <xdr:row>61</xdr:row>
      <xdr:rowOff>47625</xdr:rowOff>
    </xdr:to>
    <xdr:sp macro="" textlink="">
      <xdr:nvSpPr>
        <xdr:cNvPr id="184" name="フローチャート: 判断 183"/>
        <xdr:cNvSpPr/>
      </xdr:nvSpPr>
      <xdr:spPr>
        <a:xfrm>
          <a:off x="1079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90" name="楕円 189"/>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154940</xdr:rowOff>
    </xdr:from>
    <xdr:ext cx="405130" cy="258445"/>
    <xdr:sp macro="" textlink="">
      <xdr:nvSpPr>
        <xdr:cNvPr id="191" name="【体育館・プール】&#10;有形固定資産減価償却率該当値テキスト"/>
        <xdr:cNvSpPr txBox="1"/>
      </xdr:nvSpPr>
      <xdr:spPr>
        <a:xfrm>
          <a:off x="4673600" y="9927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89535</xdr:rowOff>
    </xdr:from>
    <xdr:to>
      <xdr:col>20</xdr:col>
      <xdr:colOff>38100</xdr:colOff>
      <xdr:row>59</xdr:row>
      <xdr:rowOff>19685</xdr:rowOff>
    </xdr:to>
    <xdr:sp macro="" textlink="">
      <xdr:nvSpPr>
        <xdr:cNvPr id="192" name="楕円 191"/>
        <xdr:cNvSpPr/>
      </xdr:nvSpPr>
      <xdr:spPr>
        <a:xfrm>
          <a:off x="3746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140335</xdr:rowOff>
    </xdr:from>
    <xdr:to>
      <xdr:col>24</xdr:col>
      <xdr:colOff>63500</xdr:colOff>
      <xdr:row>59</xdr:row>
      <xdr:rowOff>11430</xdr:rowOff>
    </xdr:to>
    <xdr:cxnSp macro="">
      <xdr:nvCxnSpPr>
        <xdr:cNvPr id="193" name="直線コネクタ 192"/>
        <xdr:cNvCxnSpPr/>
      </xdr:nvCxnSpPr>
      <xdr:spPr>
        <a:xfrm>
          <a:off x="3797300" y="1008443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104140</xdr:rowOff>
    </xdr:from>
    <xdr:to>
      <xdr:col>15</xdr:col>
      <xdr:colOff>101600</xdr:colOff>
      <xdr:row>59</xdr:row>
      <xdr:rowOff>34290</xdr:rowOff>
    </xdr:to>
    <xdr:sp macro="" textlink="">
      <xdr:nvSpPr>
        <xdr:cNvPr id="194" name="楕円 193"/>
        <xdr:cNvSpPr/>
      </xdr:nvSpPr>
      <xdr:spPr>
        <a:xfrm>
          <a:off x="2857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140335</xdr:rowOff>
    </xdr:from>
    <xdr:to>
      <xdr:col>19</xdr:col>
      <xdr:colOff>177800</xdr:colOff>
      <xdr:row>58</xdr:row>
      <xdr:rowOff>154940</xdr:rowOff>
    </xdr:to>
    <xdr:cxnSp macro="">
      <xdr:nvCxnSpPr>
        <xdr:cNvPr id="195" name="直線コネクタ 194"/>
        <xdr:cNvCxnSpPr/>
      </xdr:nvCxnSpPr>
      <xdr:spPr>
        <a:xfrm flipV="1">
          <a:off x="2908300" y="10084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6" name="楕円 195"/>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154940</xdr:rowOff>
    </xdr:from>
    <xdr:to>
      <xdr:col>15</xdr:col>
      <xdr:colOff>50800</xdr:colOff>
      <xdr:row>59</xdr:row>
      <xdr:rowOff>148590</xdr:rowOff>
    </xdr:to>
    <xdr:cxnSp macro="">
      <xdr:nvCxnSpPr>
        <xdr:cNvPr id="197" name="直線コネクタ 196"/>
        <xdr:cNvCxnSpPr/>
      </xdr:nvCxnSpPr>
      <xdr:spPr>
        <a:xfrm flipV="1">
          <a:off x="2019300" y="1009904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61595</xdr:rowOff>
    </xdr:from>
    <xdr:to>
      <xdr:col>6</xdr:col>
      <xdr:colOff>38100</xdr:colOff>
      <xdr:row>59</xdr:row>
      <xdr:rowOff>163195</xdr:rowOff>
    </xdr:to>
    <xdr:sp macro="" textlink="">
      <xdr:nvSpPr>
        <xdr:cNvPr id="198" name="楕円 197"/>
        <xdr:cNvSpPr/>
      </xdr:nvSpPr>
      <xdr:spPr>
        <a:xfrm>
          <a:off x="1079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112395</xdr:rowOff>
    </xdr:from>
    <xdr:to>
      <xdr:col>10</xdr:col>
      <xdr:colOff>114300</xdr:colOff>
      <xdr:row>59</xdr:row>
      <xdr:rowOff>148590</xdr:rowOff>
    </xdr:to>
    <xdr:cxnSp macro="">
      <xdr:nvCxnSpPr>
        <xdr:cNvPr id="199" name="直線コネクタ 198"/>
        <xdr:cNvCxnSpPr/>
      </xdr:nvCxnSpPr>
      <xdr:spPr>
        <a:xfrm>
          <a:off x="1130300" y="102279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63500</xdr:rowOff>
    </xdr:from>
    <xdr:ext cx="405130" cy="258445"/>
    <xdr:sp macro="" textlink="">
      <xdr:nvSpPr>
        <xdr:cNvPr id="200" name="n_1aveValue【体育館・プール】&#10;有形固定資産減価償却率"/>
        <xdr:cNvSpPr txBox="1"/>
      </xdr:nvSpPr>
      <xdr:spPr>
        <a:xfrm>
          <a:off x="3582035" y="10521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82550</xdr:rowOff>
    </xdr:from>
    <xdr:ext cx="404495" cy="259080"/>
    <xdr:sp macro="" textlink="">
      <xdr:nvSpPr>
        <xdr:cNvPr id="201" name="n_2aveValue【体育館・プール】&#10;有形固定資産減価償却率"/>
        <xdr:cNvSpPr txBox="1"/>
      </xdr:nvSpPr>
      <xdr:spPr>
        <a:xfrm>
          <a:off x="2705735" y="10541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41910</xdr:rowOff>
    </xdr:from>
    <xdr:ext cx="404495" cy="258445"/>
    <xdr:sp macro="" textlink="">
      <xdr:nvSpPr>
        <xdr:cNvPr id="202" name="n_3aveValue【体育館・プール】&#10;有形固定資産減価償却率"/>
        <xdr:cNvSpPr txBox="1"/>
      </xdr:nvSpPr>
      <xdr:spPr>
        <a:xfrm>
          <a:off x="1816735" y="10500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38735</xdr:rowOff>
    </xdr:from>
    <xdr:ext cx="404495" cy="259080"/>
    <xdr:sp macro="" textlink="">
      <xdr:nvSpPr>
        <xdr:cNvPr id="203" name="n_4aveValue【体育館・プール】&#10;有形固定資産減価償却率"/>
        <xdr:cNvSpPr txBox="1"/>
      </xdr:nvSpPr>
      <xdr:spPr>
        <a:xfrm>
          <a:off x="927735" y="10497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36195</xdr:rowOff>
    </xdr:from>
    <xdr:ext cx="405130" cy="259080"/>
    <xdr:sp macro="" textlink="">
      <xdr:nvSpPr>
        <xdr:cNvPr id="204" name="n_1mainValue【体育館・プール】&#10;有形固定資産減価償却率"/>
        <xdr:cNvSpPr txBox="1"/>
      </xdr:nvSpPr>
      <xdr:spPr>
        <a:xfrm>
          <a:off x="3582035" y="9808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50800</xdr:rowOff>
    </xdr:from>
    <xdr:ext cx="404495" cy="259080"/>
    <xdr:sp macro="" textlink="">
      <xdr:nvSpPr>
        <xdr:cNvPr id="205" name="n_2mainValue【体育館・プール】&#10;有形固定資産減価償却率"/>
        <xdr:cNvSpPr txBox="1"/>
      </xdr:nvSpPr>
      <xdr:spPr>
        <a:xfrm>
          <a:off x="2705735" y="9823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44450</xdr:rowOff>
    </xdr:from>
    <xdr:ext cx="404495" cy="259080"/>
    <xdr:sp macro="" textlink="">
      <xdr:nvSpPr>
        <xdr:cNvPr id="206" name="n_3mainValue【体育館・プール】&#10;有形固定資産減価償却率"/>
        <xdr:cNvSpPr txBox="1"/>
      </xdr:nvSpPr>
      <xdr:spPr>
        <a:xfrm>
          <a:off x="18167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8255</xdr:rowOff>
    </xdr:from>
    <xdr:ext cx="404495" cy="258445"/>
    <xdr:sp macro="" textlink="">
      <xdr:nvSpPr>
        <xdr:cNvPr id="207" name="n_4mainValue【体育館・プール】&#10;有形固定資産減価償却率"/>
        <xdr:cNvSpPr txBox="1"/>
      </xdr:nvSpPr>
      <xdr:spPr>
        <a:xfrm>
          <a:off x="927735" y="9952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9" name="テキスト ボックス 218"/>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1" name="テキスト ボックス 220"/>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3" name="テキスト ボックス 222"/>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5" name="テキスト ボックス 224"/>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7" name="テキスト ボックス 226"/>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9" name="テキスト ボックス 228"/>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64770</xdr:rowOff>
    </xdr:from>
    <xdr:ext cx="469900" cy="258445"/>
    <xdr:sp macro="" textlink="">
      <xdr:nvSpPr>
        <xdr:cNvPr id="232" name="【体育館・プール】&#10;一人当たり面積最小値テキスト"/>
        <xdr:cNvSpPr txBox="1"/>
      </xdr:nvSpPr>
      <xdr:spPr>
        <a:xfrm>
          <a:off x="10515600" y="11037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125730</xdr:rowOff>
    </xdr:from>
    <xdr:ext cx="469900" cy="259080"/>
    <xdr:sp macro="" textlink="">
      <xdr:nvSpPr>
        <xdr:cNvPr id="234" name="【体育館・プール】&#10;一人当たり面積最大値テキスト"/>
        <xdr:cNvSpPr txBox="1"/>
      </xdr:nvSpPr>
      <xdr:spPr>
        <a:xfrm>
          <a:off x="10515600" y="955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3810</xdr:rowOff>
    </xdr:from>
    <xdr:ext cx="469900" cy="259080"/>
    <xdr:sp macro="" textlink="">
      <xdr:nvSpPr>
        <xdr:cNvPr id="236" name="【体育館・プール】&#10;一人当たり面積平均値テキスト"/>
        <xdr:cNvSpPr txBox="1"/>
      </xdr:nvSpPr>
      <xdr:spPr>
        <a:xfrm>
          <a:off x="10515600" y="10633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47" name="楕円 246"/>
        <xdr:cNvSpPr/>
      </xdr:nvSpPr>
      <xdr:spPr>
        <a:xfrm>
          <a:off x="10426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139700</xdr:rowOff>
    </xdr:from>
    <xdr:ext cx="469900" cy="259080"/>
    <xdr:sp macro="" textlink="">
      <xdr:nvSpPr>
        <xdr:cNvPr id="248" name="【体育館・プール】&#10;一人当たり面積該当値テキスト"/>
        <xdr:cNvSpPr txBox="1"/>
      </xdr:nvSpPr>
      <xdr:spPr>
        <a:xfrm>
          <a:off x="10515600" y="10426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118745</xdr:rowOff>
    </xdr:from>
    <xdr:to>
      <xdr:col>50</xdr:col>
      <xdr:colOff>165100</xdr:colOff>
      <xdr:row>62</xdr:row>
      <xdr:rowOff>48895</xdr:rowOff>
    </xdr:to>
    <xdr:sp macro="" textlink="">
      <xdr:nvSpPr>
        <xdr:cNvPr id="249" name="楕円 248"/>
        <xdr:cNvSpPr/>
      </xdr:nvSpPr>
      <xdr:spPr>
        <a:xfrm>
          <a:off x="958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61</xdr:row>
      <xdr:rowOff>169545</xdr:rowOff>
    </xdr:to>
    <xdr:cxnSp macro="">
      <xdr:nvCxnSpPr>
        <xdr:cNvPr id="250" name="直線コネクタ 249"/>
        <xdr:cNvCxnSpPr/>
      </xdr:nvCxnSpPr>
      <xdr:spPr>
        <a:xfrm flipV="1">
          <a:off x="9639300" y="106260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51" name="楕円 250"/>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169545</xdr:rowOff>
    </xdr:from>
    <xdr:to>
      <xdr:col>50</xdr:col>
      <xdr:colOff>114300</xdr:colOff>
      <xdr:row>62</xdr:row>
      <xdr:rowOff>0</xdr:rowOff>
    </xdr:to>
    <xdr:cxnSp macro="">
      <xdr:nvCxnSpPr>
        <xdr:cNvPr id="252" name="直線コネクタ 251"/>
        <xdr:cNvCxnSpPr/>
      </xdr:nvCxnSpPr>
      <xdr:spPr>
        <a:xfrm flipV="1">
          <a:off x="8750300" y="10627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156845</xdr:rowOff>
    </xdr:from>
    <xdr:to>
      <xdr:col>41</xdr:col>
      <xdr:colOff>101600</xdr:colOff>
      <xdr:row>62</xdr:row>
      <xdr:rowOff>86995</xdr:rowOff>
    </xdr:to>
    <xdr:sp macro="" textlink="">
      <xdr:nvSpPr>
        <xdr:cNvPr id="253" name="楕円 252"/>
        <xdr:cNvSpPr/>
      </xdr:nvSpPr>
      <xdr:spPr>
        <a:xfrm>
          <a:off x="781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36195</xdr:rowOff>
    </xdr:to>
    <xdr:cxnSp macro="">
      <xdr:nvCxnSpPr>
        <xdr:cNvPr id="254" name="直線コネクタ 253"/>
        <xdr:cNvCxnSpPr/>
      </xdr:nvCxnSpPr>
      <xdr:spPr>
        <a:xfrm flipV="1">
          <a:off x="7861300" y="106299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5" name="楕円 254"/>
        <xdr:cNvSpPr/>
      </xdr:nvSpPr>
      <xdr:spPr>
        <a:xfrm>
          <a:off x="692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36195</xdr:rowOff>
    </xdr:from>
    <xdr:to>
      <xdr:col>41</xdr:col>
      <xdr:colOff>50800</xdr:colOff>
      <xdr:row>62</xdr:row>
      <xdr:rowOff>38100</xdr:rowOff>
    </xdr:to>
    <xdr:cxnSp macro="">
      <xdr:nvCxnSpPr>
        <xdr:cNvPr id="256" name="直線コネクタ 255"/>
        <xdr:cNvCxnSpPr/>
      </xdr:nvCxnSpPr>
      <xdr:spPr>
        <a:xfrm flipV="1">
          <a:off x="6972300" y="10666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104775</xdr:rowOff>
    </xdr:from>
    <xdr:ext cx="469900" cy="259080"/>
    <xdr:sp macro="" textlink="">
      <xdr:nvSpPr>
        <xdr:cNvPr id="257" name="n_1aveValue【体育館・プール】&#10;一人当たり面積"/>
        <xdr:cNvSpPr txBox="1"/>
      </xdr:nvSpPr>
      <xdr:spPr>
        <a:xfrm>
          <a:off x="9391650" y="10734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48260</xdr:rowOff>
    </xdr:from>
    <xdr:ext cx="469265" cy="259080"/>
    <xdr:sp macro="" textlink="">
      <xdr:nvSpPr>
        <xdr:cNvPr id="258" name="n_2aveValue【体育館・プール】&#10;一人当たり面積"/>
        <xdr:cNvSpPr txBox="1"/>
      </xdr:nvSpPr>
      <xdr:spPr>
        <a:xfrm>
          <a:off x="8515350" y="10335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50165</xdr:rowOff>
    </xdr:from>
    <xdr:ext cx="469265" cy="259080"/>
    <xdr:sp macro="" textlink="">
      <xdr:nvSpPr>
        <xdr:cNvPr id="259" name="n_3aveValue【体育館・プール】&#10;一人当たり面積"/>
        <xdr:cNvSpPr txBox="1"/>
      </xdr:nvSpPr>
      <xdr:spPr>
        <a:xfrm>
          <a:off x="7626350" y="10337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135255</xdr:rowOff>
    </xdr:from>
    <xdr:ext cx="469265" cy="258445"/>
    <xdr:sp macro="" textlink="">
      <xdr:nvSpPr>
        <xdr:cNvPr id="260" name="n_4aveValue【体育館・プール】&#10;一人当たり面積"/>
        <xdr:cNvSpPr txBox="1"/>
      </xdr:nvSpPr>
      <xdr:spPr>
        <a:xfrm>
          <a:off x="6737350" y="10765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65405</xdr:rowOff>
    </xdr:from>
    <xdr:ext cx="469900" cy="258445"/>
    <xdr:sp macro="" textlink="">
      <xdr:nvSpPr>
        <xdr:cNvPr id="261" name="n_1mainValue【体育館・プール】&#10;一人当たり面積"/>
        <xdr:cNvSpPr txBox="1"/>
      </xdr:nvSpPr>
      <xdr:spPr>
        <a:xfrm>
          <a:off x="9391650" y="10352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41910</xdr:rowOff>
    </xdr:from>
    <xdr:ext cx="469265" cy="258445"/>
    <xdr:sp macro="" textlink="">
      <xdr:nvSpPr>
        <xdr:cNvPr id="262" name="n_2mainValue【体育館・プール】&#10;一人当たり面積"/>
        <xdr:cNvSpPr txBox="1"/>
      </xdr:nvSpPr>
      <xdr:spPr>
        <a:xfrm>
          <a:off x="8515350" y="10671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78105</xdr:rowOff>
    </xdr:from>
    <xdr:ext cx="469265" cy="258445"/>
    <xdr:sp macro="" textlink="">
      <xdr:nvSpPr>
        <xdr:cNvPr id="263" name="n_3mainValue【体育館・プール】&#10;一人当たり面積"/>
        <xdr:cNvSpPr txBox="1"/>
      </xdr:nvSpPr>
      <xdr:spPr>
        <a:xfrm>
          <a:off x="7626350" y="10708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105410</xdr:rowOff>
    </xdr:from>
    <xdr:ext cx="469265" cy="259080"/>
    <xdr:sp macro="" textlink="">
      <xdr:nvSpPr>
        <xdr:cNvPr id="264" name="n_4mainValue【体育館・プール】&#10;一人当たり面積"/>
        <xdr:cNvSpPr txBox="1"/>
      </xdr:nvSpPr>
      <xdr:spPr>
        <a:xfrm>
          <a:off x="6737350" y="1039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127635</xdr:rowOff>
    </xdr:from>
    <xdr:to>
      <xdr:col>24</xdr:col>
      <xdr:colOff>62865</xdr:colOff>
      <xdr:row>86</xdr:row>
      <xdr:rowOff>106680</xdr:rowOff>
    </xdr:to>
    <xdr:cxnSp macro="">
      <xdr:nvCxnSpPr>
        <xdr:cNvPr id="289" name="直線コネクタ 288"/>
        <xdr:cNvCxnSpPr/>
      </xdr:nvCxnSpPr>
      <xdr:spPr>
        <a:xfrm flipV="1">
          <a:off x="4634865" y="13500735"/>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110490</xdr:rowOff>
    </xdr:from>
    <xdr:ext cx="405130" cy="258445"/>
    <xdr:sp macro="" textlink="">
      <xdr:nvSpPr>
        <xdr:cNvPr id="290" name="【福祉施設】&#10;有形固定資産減価償却率最小値テキスト"/>
        <xdr:cNvSpPr txBox="1"/>
      </xdr:nvSpPr>
      <xdr:spPr>
        <a:xfrm>
          <a:off x="4673600" y="14855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74930</xdr:rowOff>
    </xdr:from>
    <xdr:ext cx="405130" cy="258445"/>
    <xdr:sp macro="" textlink="">
      <xdr:nvSpPr>
        <xdr:cNvPr id="292" name="【福祉施設】&#10;有形固定資産減価償却率最大値テキスト"/>
        <xdr:cNvSpPr txBox="1"/>
      </xdr:nvSpPr>
      <xdr:spPr>
        <a:xfrm>
          <a:off x="4673600" y="13276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127635</xdr:rowOff>
    </xdr:from>
    <xdr:to>
      <xdr:col>24</xdr:col>
      <xdr:colOff>152400</xdr:colOff>
      <xdr:row>78</xdr:row>
      <xdr:rowOff>127635</xdr:rowOff>
    </xdr:to>
    <xdr:cxnSp macro="">
      <xdr:nvCxnSpPr>
        <xdr:cNvPr id="293" name="直線コネクタ 292"/>
        <xdr:cNvCxnSpPr/>
      </xdr:nvCxnSpPr>
      <xdr:spPr>
        <a:xfrm>
          <a:off x="4546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160020</xdr:rowOff>
    </xdr:from>
    <xdr:ext cx="405130" cy="259080"/>
    <xdr:sp macro="" textlink="">
      <xdr:nvSpPr>
        <xdr:cNvPr id="294" name="【福祉施設】&#10;有形固定資産減価償却率平均値テキスト"/>
        <xdr:cNvSpPr txBox="1"/>
      </xdr:nvSpPr>
      <xdr:spPr>
        <a:xfrm>
          <a:off x="4673600" y="1404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10160</xdr:rowOff>
    </xdr:from>
    <xdr:to>
      <xdr:col>24</xdr:col>
      <xdr:colOff>114300</xdr:colOff>
      <xdr:row>82</xdr:row>
      <xdr:rowOff>111760</xdr:rowOff>
    </xdr:to>
    <xdr:sp macro="" textlink="">
      <xdr:nvSpPr>
        <xdr:cNvPr id="295" name="フローチャート: 判断 294"/>
        <xdr:cNvSpPr/>
      </xdr:nvSpPr>
      <xdr:spPr>
        <a:xfrm>
          <a:off x="45847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5" name="楕円 304"/>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162560</xdr:rowOff>
    </xdr:from>
    <xdr:ext cx="405130" cy="259080"/>
    <xdr:sp macro="" textlink="">
      <xdr:nvSpPr>
        <xdr:cNvPr id="306" name="【福祉施設】&#10;有形固定資産減価償却率該当値テキスト"/>
        <xdr:cNvSpPr txBox="1"/>
      </xdr:nvSpPr>
      <xdr:spPr>
        <a:xfrm>
          <a:off x="4673600"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307" name="楕円 306"/>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143510</xdr:rowOff>
    </xdr:from>
    <xdr:to>
      <xdr:col>24</xdr:col>
      <xdr:colOff>63500</xdr:colOff>
      <xdr:row>81</xdr:row>
      <xdr:rowOff>19050</xdr:rowOff>
    </xdr:to>
    <xdr:cxnSp macro="">
      <xdr:nvCxnSpPr>
        <xdr:cNvPr id="308" name="直線コネクタ 307"/>
        <xdr:cNvCxnSpPr/>
      </xdr:nvCxnSpPr>
      <xdr:spPr>
        <a:xfrm>
          <a:off x="3797300" y="138595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09" name="楕円 308"/>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143510</xdr:rowOff>
    </xdr:to>
    <xdr:cxnSp macro="">
      <xdr:nvCxnSpPr>
        <xdr:cNvPr id="310" name="直線コネクタ 309"/>
        <xdr:cNvCxnSpPr/>
      </xdr:nvCxnSpPr>
      <xdr:spPr>
        <a:xfrm>
          <a:off x="2908300" y="138112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97790</xdr:rowOff>
    </xdr:from>
    <xdr:to>
      <xdr:col>10</xdr:col>
      <xdr:colOff>165100</xdr:colOff>
      <xdr:row>81</xdr:row>
      <xdr:rowOff>27940</xdr:rowOff>
    </xdr:to>
    <xdr:sp macro="" textlink="">
      <xdr:nvSpPr>
        <xdr:cNvPr id="311" name="楕円 310"/>
        <xdr:cNvSpPr/>
      </xdr:nvSpPr>
      <xdr:spPr>
        <a:xfrm>
          <a:off x="1968500" y="138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148590</xdr:rowOff>
    </xdr:to>
    <xdr:cxnSp macro="">
      <xdr:nvCxnSpPr>
        <xdr:cNvPr id="312" name="直線コネクタ 311"/>
        <xdr:cNvCxnSpPr/>
      </xdr:nvCxnSpPr>
      <xdr:spPr>
        <a:xfrm flipV="1">
          <a:off x="2019300" y="138112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19685</xdr:rowOff>
    </xdr:from>
    <xdr:to>
      <xdr:col>6</xdr:col>
      <xdr:colOff>38100</xdr:colOff>
      <xdr:row>84</xdr:row>
      <xdr:rowOff>121285</xdr:rowOff>
    </xdr:to>
    <xdr:sp macro="" textlink="">
      <xdr:nvSpPr>
        <xdr:cNvPr id="313" name="楕円 312"/>
        <xdr:cNvSpPr/>
      </xdr:nvSpPr>
      <xdr:spPr>
        <a:xfrm>
          <a:off x="1079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148590</xdr:rowOff>
    </xdr:from>
    <xdr:to>
      <xdr:col>10</xdr:col>
      <xdr:colOff>114300</xdr:colOff>
      <xdr:row>84</xdr:row>
      <xdr:rowOff>70485</xdr:rowOff>
    </xdr:to>
    <xdr:cxnSp macro="">
      <xdr:nvCxnSpPr>
        <xdr:cNvPr id="314" name="直線コネクタ 313"/>
        <xdr:cNvCxnSpPr/>
      </xdr:nvCxnSpPr>
      <xdr:spPr>
        <a:xfrm flipV="1">
          <a:off x="1130300" y="13864590"/>
          <a:ext cx="889000" cy="607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43815</xdr:rowOff>
    </xdr:from>
    <xdr:ext cx="405130" cy="258445"/>
    <xdr:sp macro="" textlink="">
      <xdr:nvSpPr>
        <xdr:cNvPr id="315" name="n_1aveValue【福祉施設】&#10;有形固定資産減価償却率"/>
        <xdr:cNvSpPr txBox="1"/>
      </xdr:nvSpPr>
      <xdr:spPr>
        <a:xfrm>
          <a:off x="3582035" y="14102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3810</xdr:rowOff>
    </xdr:from>
    <xdr:ext cx="404495" cy="259080"/>
    <xdr:sp macro="" textlink="">
      <xdr:nvSpPr>
        <xdr:cNvPr id="316" name="n_2aveValue【福祉施設】&#10;有形固定資産減価償却率"/>
        <xdr:cNvSpPr txBox="1"/>
      </xdr:nvSpPr>
      <xdr:spPr>
        <a:xfrm>
          <a:off x="2705735" y="14062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137160</xdr:rowOff>
    </xdr:from>
    <xdr:ext cx="404495" cy="259080"/>
    <xdr:sp macro="" textlink="">
      <xdr:nvSpPr>
        <xdr:cNvPr id="317" name="n_3aveValue【福祉施設】&#10;有形固定資産減価償却率"/>
        <xdr:cNvSpPr txBox="1"/>
      </xdr:nvSpPr>
      <xdr:spPr>
        <a:xfrm>
          <a:off x="1816735" y="14024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10160</xdr:rowOff>
    </xdr:from>
    <xdr:ext cx="404495" cy="259080"/>
    <xdr:sp macro="" textlink="">
      <xdr:nvSpPr>
        <xdr:cNvPr id="318" name="n_4aveValue【福祉施設】&#10;有形固定資産減価償却率"/>
        <xdr:cNvSpPr txBox="1"/>
      </xdr:nvSpPr>
      <xdr:spPr>
        <a:xfrm>
          <a:off x="927735" y="13726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38735</xdr:rowOff>
    </xdr:from>
    <xdr:ext cx="405130" cy="259080"/>
    <xdr:sp macro="" textlink="">
      <xdr:nvSpPr>
        <xdr:cNvPr id="319" name="n_1mainValue【福祉施設】&#10;有形固定資産減価償却率"/>
        <xdr:cNvSpPr txBox="1"/>
      </xdr:nvSpPr>
      <xdr:spPr>
        <a:xfrm>
          <a:off x="3582035" y="13583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162560</xdr:rowOff>
    </xdr:from>
    <xdr:ext cx="404495" cy="259080"/>
    <xdr:sp macro="" textlink="">
      <xdr:nvSpPr>
        <xdr:cNvPr id="320" name="n_2mainValue【福祉施設】&#10;有形固定資産減価償却率"/>
        <xdr:cNvSpPr txBox="1"/>
      </xdr:nvSpPr>
      <xdr:spPr>
        <a:xfrm>
          <a:off x="2705735" y="13535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44450</xdr:rowOff>
    </xdr:from>
    <xdr:ext cx="404495" cy="259080"/>
    <xdr:sp macro="" textlink="">
      <xdr:nvSpPr>
        <xdr:cNvPr id="321" name="n_3mainValue【福祉施設】&#10;有形固定資産減価償却率"/>
        <xdr:cNvSpPr txBox="1"/>
      </xdr:nvSpPr>
      <xdr:spPr>
        <a:xfrm>
          <a:off x="1816735" y="13589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112395</xdr:rowOff>
    </xdr:from>
    <xdr:ext cx="404495" cy="258445"/>
    <xdr:sp macro="" textlink="">
      <xdr:nvSpPr>
        <xdr:cNvPr id="322" name="n_4mainValue【福祉施設】&#10;有形固定資産減価償却率"/>
        <xdr:cNvSpPr txBox="1"/>
      </xdr:nvSpPr>
      <xdr:spPr>
        <a:xfrm>
          <a:off x="927735" y="14514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4" name="テキスト ボックス 333"/>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6" name="テキスト ボックス 335"/>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8" name="テキスト ボックス 337"/>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40" name="テキスト ボックス 339"/>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2" name="テキスト ボックス 34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72390</xdr:rowOff>
    </xdr:from>
    <xdr:to>
      <xdr:col>54</xdr:col>
      <xdr:colOff>189865</xdr:colOff>
      <xdr:row>86</xdr:row>
      <xdr:rowOff>24130</xdr:rowOff>
    </xdr:to>
    <xdr:cxnSp macro="">
      <xdr:nvCxnSpPr>
        <xdr:cNvPr id="344" name="直線コネクタ 343"/>
        <xdr:cNvCxnSpPr/>
      </xdr:nvCxnSpPr>
      <xdr:spPr>
        <a:xfrm flipV="1">
          <a:off x="10476865" y="1327404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19050</xdr:rowOff>
    </xdr:from>
    <xdr:ext cx="469900" cy="258445"/>
    <xdr:sp macro="" textlink="">
      <xdr:nvSpPr>
        <xdr:cNvPr id="347" name="【福祉施設】&#10;一人当たり面積最大値テキスト"/>
        <xdr:cNvSpPr txBox="1"/>
      </xdr:nvSpPr>
      <xdr:spPr>
        <a:xfrm>
          <a:off x="10515600" y="13049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72390</xdr:rowOff>
    </xdr:from>
    <xdr:to>
      <xdr:col>55</xdr:col>
      <xdr:colOff>88900</xdr:colOff>
      <xdr:row>77</xdr:row>
      <xdr:rowOff>72390</xdr:rowOff>
    </xdr:to>
    <xdr:cxnSp macro="">
      <xdr:nvCxnSpPr>
        <xdr:cNvPr id="348" name="直線コネクタ 347"/>
        <xdr:cNvCxnSpPr/>
      </xdr:nvCxnSpPr>
      <xdr:spPr>
        <a:xfrm>
          <a:off x="10388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163195</xdr:rowOff>
    </xdr:from>
    <xdr:ext cx="469900" cy="259080"/>
    <xdr:sp macro="" textlink="">
      <xdr:nvSpPr>
        <xdr:cNvPr id="349" name="【福祉施設】&#10;一人当たり面積平均値テキスト"/>
        <xdr:cNvSpPr txBox="1"/>
      </xdr:nvSpPr>
      <xdr:spPr>
        <a:xfrm>
          <a:off x="10515600" y="14222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140335</xdr:rowOff>
    </xdr:from>
    <xdr:to>
      <xdr:col>55</xdr:col>
      <xdr:colOff>50800</xdr:colOff>
      <xdr:row>84</xdr:row>
      <xdr:rowOff>70485</xdr:rowOff>
    </xdr:to>
    <xdr:sp macro="" textlink="">
      <xdr:nvSpPr>
        <xdr:cNvPr id="350" name="フローチャート: 判断 349"/>
        <xdr:cNvSpPr/>
      </xdr:nvSpPr>
      <xdr:spPr>
        <a:xfrm>
          <a:off x="104267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99060</xdr:rowOff>
    </xdr:from>
    <xdr:to>
      <xdr:col>50</xdr:col>
      <xdr:colOff>165100</xdr:colOff>
      <xdr:row>84</xdr:row>
      <xdr:rowOff>29210</xdr:rowOff>
    </xdr:to>
    <xdr:sp macro="" textlink="">
      <xdr:nvSpPr>
        <xdr:cNvPr id="351" name="フローチャート: 判断 350"/>
        <xdr:cNvSpPr/>
      </xdr:nvSpPr>
      <xdr:spPr>
        <a:xfrm>
          <a:off x="9588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109220</xdr:rowOff>
    </xdr:from>
    <xdr:to>
      <xdr:col>46</xdr:col>
      <xdr:colOff>38100</xdr:colOff>
      <xdr:row>84</xdr:row>
      <xdr:rowOff>38735</xdr:rowOff>
    </xdr:to>
    <xdr:sp macro="" textlink="">
      <xdr:nvSpPr>
        <xdr:cNvPr id="352" name="フローチャート: 判断 351"/>
        <xdr:cNvSpPr/>
      </xdr:nvSpPr>
      <xdr:spPr>
        <a:xfrm>
          <a:off x="8699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117475</xdr:rowOff>
    </xdr:from>
    <xdr:to>
      <xdr:col>41</xdr:col>
      <xdr:colOff>101600</xdr:colOff>
      <xdr:row>84</xdr:row>
      <xdr:rowOff>47625</xdr:rowOff>
    </xdr:to>
    <xdr:sp macro="" textlink="">
      <xdr:nvSpPr>
        <xdr:cNvPr id="353" name="フローチャート: 判断 352"/>
        <xdr:cNvSpPr/>
      </xdr:nvSpPr>
      <xdr:spPr>
        <a:xfrm>
          <a:off x="7810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144780</xdr:rowOff>
    </xdr:from>
    <xdr:to>
      <xdr:col>36</xdr:col>
      <xdr:colOff>165100</xdr:colOff>
      <xdr:row>84</xdr:row>
      <xdr:rowOff>74930</xdr:rowOff>
    </xdr:to>
    <xdr:sp macro="" textlink="">
      <xdr:nvSpPr>
        <xdr:cNvPr id="354" name="フローチャート: 判断 353"/>
        <xdr:cNvSpPr/>
      </xdr:nvSpPr>
      <xdr:spPr>
        <a:xfrm>
          <a:off x="6921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140335</xdr:rowOff>
    </xdr:from>
    <xdr:to>
      <xdr:col>55</xdr:col>
      <xdr:colOff>50800</xdr:colOff>
      <xdr:row>84</xdr:row>
      <xdr:rowOff>70485</xdr:rowOff>
    </xdr:to>
    <xdr:sp macro="" textlink="">
      <xdr:nvSpPr>
        <xdr:cNvPr id="360" name="楕円 359"/>
        <xdr:cNvSpPr/>
      </xdr:nvSpPr>
      <xdr:spPr>
        <a:xfrm>
          <a:off x="10426700" y="143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118745</xdr:rowOff>
    </xdr:from>
    <xdr:ext cx="469900" cy="259080"/>
    <xdr:sp macro="" textlink="">
      <xdr:nvSpPr>
        <xdr:cNvPr id="361" name="【福祉施設】&#10;一人当たり面積該当値テキスト"/>
        <xdr:cNvSpPr txBox="1"/>
      </xdr:nvSpPr>
      <xdr:spPr>
        <a:xfrm>
          <a:off x="10515600" y="1434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140335</xdr:rowOff>
    </xdr:from>
    <xdr:to>
      <xdr:col>50</xdr:col>
      <xdr:colOff>165100</xdr:colOff>
      <xdr:row>84</xdr:row>
      <xdr:rowOff>70485</xdr:rowOff>
    </xdr:to>
    <xdr:sp macro="" textlink="">
      <xdr:nvSpPr>
        <xdr:cNvPr id="362" name="楕円 361"/>
        <xdr:cNvSpPr/>
      </xdr:nvSpPr>
      <xdr:spPr>
        <a:xfrm>
          <a:off x="9588500" y="143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19685</xdr:rowOff>
    </xdr:from>
    <xdr:to>
      <xdr:col>55</xdr:col>
      <xdr:colOff>0</xdr:colOff>
      <xdr:row>84</xdr:row>
      <xdr:rowOff>19685</xdr:rowOff>
    </xdr:to>
    <xdr:cxnSp macro="">
      <xdr:nvCxnSpPr>
        <xdr:cNvPr id="363" name="直線コネクタ 362"/>
        <xdr:cNvCxnSpPr/>
      </xdr:nvCxnSpPr>
      <xdr:spPr>
        <a:xfrm>
          <a:off x="9639300" y="144214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140335</xdr:rowOff>
    </xdr:from>
    <xdr:to>
      <xdr:col>46</xdr:col>
      <xdr:colOff>38100</xdr:colOff>
      <xdr:row>84</xdr:row>
      <xdr:rowOff>70485</xdr:rowOff>
    </xdr:to>
    <xdr:sp macro="" textlink="">
      <xdr:nvSpPr>
        <xdr:cNvPr id="364" name="楕円 363"/>
        <xdr:cNvSpPr/>
      </xdr:nvSpPr>
      <xdr:spPr>
        <a:xfrm>
          <a:off x="8699500" y="143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19685</xdr:rowOff>
    </xdr:from>
    <xdr:to>
      <xdr:col>50</xdr:col>
      <xdr:colOff>114300</xdr:colOff>
      <xdr:row>84</xdr:row>
      <xdr:rowOff>19685</xdr:rowOff>
    </xdr:to>
    <xdr:cxnSp macro="">
      <xdr:nvCxnSpPr>
        <xdr:cNvPr id="365" name="直線コネクタ 364"/>
        <xdr:cNvCxnSpPr/>
      </xdr:nvCxnSpPr>
      <xdr:spPr>
        <a:xfrm>
          <a:off x="8750300" y="14421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140335</xdr:rowOff>
    </xdr:from>
    <xdr:to>
      <xdr:col>41</xdr:col>
      <xdr:colOff>101600</xdr:colOff>
      <xdr:row>84</xdr:row>
      <xdr:rowOff>70485</xdr:rowOff>
    </xdr:to>
    <xdr:sp macro="" textlink="">
      <xdr:nvSpPr>
        <xdr:cNvPr id="366" name="楕円 365"/>
        <xdr:cNvSpPr/>
      </xdr:nvSpPr>
      <xdr:spPr>
        <a:xfrm>
          <a:off x="7810500" y="143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19685</xdr:rowOff>
    </xdr:from>
    <xdr:to>
      <xdr:col>45</xdr:col>
      <xdr:colOff>177800</xdr:colOff>
      <xdr:row>84</xdr:row>
      <xdr:rowOff>19685</xdr:rowOff>
    </xdr:to>
    <xdr:cxnSp macro="">
      <xdr:nvCxnSpPr>
        <xdr:cNvPr id="367" name="直線コネクタ 366"/>
        <xdr:cNvCxnSpPr/>
      </xdr:nvCxnSpPr>
      <xdr:spPr>
        <a:xfrm>
          <a:off x="7861300" y="14421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68" name="楕円 367"/>
        <xdr:cNvSpPr/>
      </xdr:nvSpPr>
      <xdr:spPr>
        <a:xfrm>
          <a:off x="6921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19685</xdr:rowOff>
    </xdr:from>
    <xdr:to>
      <xdr:col>41</xdr:col>
      <xdr:colOff>50800</xdr:colOff>
      <xdr:row>84</xdr:row>
      <xdr:rowOff>161290</xdr:rowOff>
    </xdr:to>
    <xdr:cxnSp macro="">
      <xdr:nvCxnSpPr>
        <xdr:cNvPr id="369" name="直線コネクタ 368"/>
        <xdr:cNvCxnSpPr/>
      </xdr:nvCxnSpPr>
      <xdr:spPr>
        <a:xfrm flipV="1">
          <a:off x="6972300" y="1442148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45720</xdr:rowOff>
    </xdr:from>
    <xdr:ext cx="469900" cy="259080"/>
    <xdr:sp macro="" textlink="">
      <xdr:nvSpPr>
        <xdr:cNvPr id="370" name="n_1aveValue【福祉施設】&#10;一人当たり面積"/>
        <xdr:cNvSpPr txBox="1"/>
      </xdr:nvSpPr>
      <xdr:spPr>
        <a:xfrm>
          <a:off x="9391650" y="1410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55245</xdr:rowOff>
    </xdr:from>
    <xdr:ext cx="469265" cy="258445"/>
    <xdr:sp macro="" textlink="">
      <xdr:nvSpPr>
        <xdr:cNvPr id="371" name="n_2aveValue【福祉施設】&#10;一人当たり面積"/>
        <xdr:cNvSpPr txBox="1"/>
      </xdr:nvSpPr>
      <xdr:spPr>
        <a:xfrm>
          <a:off x="8515350" y="1411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64135</xdr:rowOff>
    </xdr:from>
    <xdr:ext cx="469265" cy="258445"/>
    <xdr:sp macro="" textlink="">
      <xdr:nvSpPr>
        <xdr:cNvPr id="372" name="n_3aveValue【福祉施設】&#10;一人当たり面積"/>
        <xdr:cNvSpPr txBox="1"/>
      </xdr:nvSpPr>
      <xdr:spPr>
        <a:xfrm>
          <a:off x="7626350" y="14123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91440</xdr:rowOff>
    </xdr:from>
    <xdr:ext cx="469265" cy="259080"/>
    <xdr:sp macro="" textlink="">
      <xdr:nvSpPr>
        <xdr:cNvPr id="373" name="n_4aveValue【福祉施設】&#10;一人当たり面積"/>
        <xdr:cNvSpPr txBox="1"/>
      </xdr:nvSpPr>
      <xdr:spPr>
        <a:xfrm>
          <a:off x="6737350" y="1415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61595</xdr:rowOff>
    </xdr:from>
    <xdr:ext cx="469900" cy="259080"/>
    <xdr:sp macro="" textlink="">
      <xdr:nvSpPr>
        <xdr:cNvPr id="374" name="n_1mainValue【福祉施設】&#10;一人当たり面積"/>
        <xdr:cNvSpPr txBox="1"/>
      </xdr:nvSpPr>
      <xdr:spPr>
        <a:xfrm>
          <a:off x="9391650" y="1446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61595</xdr:rowOff>
    </xdr:from>
    <xdr:ext cx="469265" cy="259080"/>
    <xdr:sp macro="" textlink="">
      <xdr:nvSpPr>
        <xdr:cNvPr id="375" name="n_2mainValue【福祉施設】&#10;一人当たり面積"/>
        <xdr:cNvSpPr txBox="1"/>
      </xdr:nvSpPr>
      <xdr:spPr>
        <a:xfrm>
          <a:off x="8515350" y="14463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61595</xdr:rowOff>
    </xdr:from>
    <xdr:ext cx="469265" cy="259080"/>
    <xdr:sp macro="" textlink="">
      <xdr:nvSpPr>
        <xdr:cNvPr id="376" name="n_3mainValue【福祉施設】&#10;一人当たり面積"/>
        <xdr:cNvSpPr txBox="1"/>
      </xdr:nvSpPr>
      <xdr:spPr>
        <a:xfrm>
          <a:off x="7626350" y="14463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31750</xdr:rowOff>
    </xdr:from>
    <xdr:ext cx="469265" cy="258445"/>
    <xdr:sp macro="" textlink="">
      <xdr:nvSpPr>
        <xdr:cNvPr id="377" name="n_4mainValue【福祉施設】&#10;一人当たり面積"/>
        <xdr:cNvSpPr txBox="1"/>
      </xdr:nvSpPr>
      <xdr:spPr>
        <a:xfrm>
          <a:off x="6737350" y="14605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6" name="テキスト ボックス 385"/>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8" name="テキスト ボックス 387"/>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9" name="直線コネクタ 38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0" name="テキスト ボックス 389"/>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1" name="直線コネクタ 39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2" name="テキスト ボックス 39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3" name="直線コネクタ 39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4" name="テキスト ボックス 393"/>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5" name="直線コネクタ 39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6" name="テキスト ボックス 39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7" name="直線コネクタ 39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8" name="テキスト ボックス 39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9" name="直線コネクタ 39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0" name="テキスト ボックス 399"/>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141605</xdr:rowOff>
    </xdr:from>
    <xdr:to>
      <xdr:col>24</xdr:col>
      <xdr:colOff>62865</xdr:colOff>
      <xdr:row>109</xdr:row>
      <xdr:rowOff>24130</xdr:rowOff>
    </xdr:to>
    <xdr:cxnSp macro="">
      <xdr:nvCxnSpPr>
        <xdr:cNvPr id="403" name="直線コネクタ 402"/>
        <xdr:cNvCxnSpPr/>
      </xdr:nvCxnSpPr>
      <xdr:spPr>
        <a:xfrm flipV="1">
          <a:off x="4634865" y="1728660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27940</xdr:rowOff>
    </xdr:from>
    <xdr:ext cx="405130" cy="259080"/>
    <xdr:sp macro="" textlink="">
      <xdr:nvSpPr>
        <xdr:cNvPr id="404" name="【市民会館】&#10;有形固定資産減価償却率最小値テキスト"/>
        <xdr:cNvSpPr txBox="1"/>
      </xdr:nvSpPr>
      <xdr:spPr>
        <a:xfrm>
          <a:off x="4673600" y="1871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24130</xdr:rowOff>
    </xdr:from>
    <xdr:to>
      <xdr:col>24</xdr:col>
      <xdr:colOff>152400</xdr:colOff>
      <xdr:row>109</xdr:row>
      <xdr:rowOff>24130</xdr:rowOff>
    </xdr:to>
    <xdr:cxnSp macro="">
      <xdr:nvCxnSpPr>
        <xdr:cNvPr id="405" name="直線コネクタ 404"/>
        <xdr:cNvCxnSpPr/>
      </xdr:nvCxnSpPr>
      <xdr:spPr>
        <a:xfrm>
          <a:off x="4546600" y="1871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88265</xdr:rowOff>
    </xdr:from>
    <xdr:ext cx="405130" cy="258445"/>
    <xdr:sp macro="" textlink="">
      <xdr:nvSpPr>
        <xdr:cNvPr id="406" name="【市民会館】&#10;有形固定資産減価償却率最大値テキスト"/>
        <xdr:cNvSpPr txBox="1"/>
      </xdr:nvSpPr>
      <xdr:spPr>
        <a:xfrm>
          <a:off x="4673600" y="17061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141605</xdr:rowOff>
    </xdr:from>
    <xdr:to>
      <xdr:col>24</xdr:col>
      <xdr:colOff>152400</xdr:colOff>
      <xdr:row>100</xdr:row>
      <xdr:rowOff>141605</xdr:rowOff>
    </xdr:to>
    <xdr:cxnSp macro="">
      <xdr:nvCxnSpPr>
        <xdr:cNvPr id="407" name="直線コネクタ 406"/>
        <xdr:cNvCxnSpPr/>
      </xdr:nvCxnSpPr>
      <xdr:spPr>
        <a:xfrm>
          <a:off x="4546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86360</xdr:rowOff>
    </xdr:from>
    <xdr:ext cx="405130" cy="258445"/>
    <xdr:sp macro="" textlink="">
      <xdr:nvSpPr>
        <xdr:cNvPr id="408" name="【市民会館】&#10;有形固定資産減価償却率平均値テキスト"/>
        <xdr:cNvSpPr txBox="1"/>
      </xdr:nvSpPr>
      <xdr:spPr>
        <a:xfrm>
          <a:off x="4673600" y="177457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63500</xdr:rowOff>
    </xdr:from>
    <xdr:to>
      <xdr:col>24</xdr:col>
      <xdr:colOff>114300</xdr:colOff>
      <xdr:row>104</xdr:row>
      <xdr:rowOff>164465</xdr:rowOff>
    </xdr:to>
    <xdr:sp macro="" textlink="">
      <xdr:nvSpPr>
        <xdr:cNvPr id="409" name="フローチャート: 判断 408"/>
        <xdr:cNvSpPr/>
      </xdr:nvSpPr>
      <xdr:spPr>
        <a:xfrm>
          <a:off x="45847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48260</xdr:rowOff>
    </xdr:from>
    <xdr:to>
      <xdr:col>20</xdr:col>
      <xdr:colOff>38100</xdr:colOff>
      <xdr:row>104</xdr:row>
      <xdr:rowOff>149860</xdr:rowOff>
    </xdr:to>
    <xdr:sp macro="" textlink="">
      <xdr:nvSpPr>
        <xdr:cNvPr id="410" name="フローチャート: 判断 409"/>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xdr:rowOff>
    </xdr:from>
    <xdr:to>
      <xdr:col>10</xdr:col>
      <xdr:colOff>165100</xdr:colOff>
      <xdr:row>104</xdr:row>
      <xdr:rowOff>117475</xdr:rowOff>
    </xdr:to>
    <xdr:sp macro="" textlink="">
      <xdr:nvSpPr>
        <xdr:cNvPr id="412" name="フローチャート: 判断 411"/>
        <xdr:cNvSpPr/>
      </xdr:nvSpPr>
      <xdr:spPr>
        <a:xfrm>
          <a:off x="1968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30480</xdr:rowOff>
    </xdr:from>
    <xdr:to>
      <xdr:col>6</xdr:col>
      <xdr:colOff>38100</xdr:colOff>
      <xdr:row>104</xdr:row>
      <xdr:rowOff>132080</xdr:rowOff>
    </xdr:to>
    <xdr:sp macro="" textlink="">
      <xdr:nvSpPr>
        <xdr:cNvPr id="413" name="フローチャート: 判断 412"/>
        <xdr:cNvSpPr/>
      </xdr:nvSpPr>
      <xdr:spPr>
        <a:xfrm>
          <a:off x="1079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12065</xdr:rowOff>
    </xdr:from>
    <xdr:to>
      <xdr:col>24</xdr:col>
      <xdr:colOff>114300</xdr:colOff>
      <xdr:row>106</xdr:row>
      <xdr:rowOff>113665</xdr:rowOff>
    </xdr:to>
    <xdr:sp macro="" textlink="">
      <xdr:nvSpPr>
        <xdr:cNvPr id="419" name="楕円 418"/>
        <xdr:cNvSpPr/>
      </xdr:nvSpPr>
      <xdr:spPr>
        <a:xfrm>
          <a:off x="45847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161925</xdr:rowOff>
    </xdr:from>
    <xdr:ext cx="405130" cy="259080"/>
    <xdr:sp macro="" textlink="">
      <xdr:nvSpPr>
        <xdr:cNvPr id="420" name="【市民会館】&#10;有形固定資産減価償却率該当値テキスト"/>
        <xdr:cNvSpPr txBox="1"/>
      </xdr:nvSpPr>
      <xdr:spPr>
        <a:xfrm>
          <a:off x="4673600"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147955</xdr:rowOff>
    </xdr:from>
    <xdr:to>
      <xdr:col>20</xdr:col>
      <xdr:colOff>38100</xdr:colOff>
      <xdr:row>106</xdr:row>
      <xdr:rowOff>78105</xdr:rowOff>
    </xdr:to>
    <xdr:sp macro="" textlink="">
      <xdr:nvSpPr>
        <xdr:cNvPr id="421" name="楕円 420"/>
        <xdr:cNvSpPr/>
      </xdr:nvSpPr>
      <xdr:spPr>
        <a:xfrm>
          <a:off x="3746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27305</xdr:rowOff>
    </xdr:from>
    <xdr:to>
      <xdr:col>24</xdr:col>
      <xdr:colOff>63500</xdr:colOff>
      <xdr:row>106</xdr:row>
      <xdr:rowOff>63500</xdr:rowOff>
    </xdr:to>
    <xdr:cxnSp macro="">
      <xdr:nvCxnSpPr>
        <xdr:cNvPr id="422" name="直線コネクタ 421"/>
        <xdr:cNvCxnSpPr/>
      </xdr:nvCxnSpPr>
      <xdr:spPr>
        <a:xfrm>
          <a:off x="3797300" y="182010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130175</xdr:rowOff>
    </xdr:from>
    <xdr:to>
      <xdr:col>15</xdr:col>
      <xdr:colOff>101600</xdr:colOff>
      <xdr:row>106</xdr:row>
      <xdr:rowOff>60325</xdr:rowOff>
    </xdr:to>
    <xdr:sp macro="" textlink="">
      <xdr:nvSpPr>
        <xdr:cNvPr id="423" name="楕円 422"/>
        <xdr:cNvSpPr/>
      </xdr:nvSpPr>
      <xdr:spPr>
        <a:xfrm>
          <a:off x="2857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9525</xdr:rowOff>
    </xdr:from>
    <xdr:to>
      <xdr:col>19</xdr:col>
      <xdr:colOff>177800</xdr:colOff>
      <xdr:row>106</xdr:row>
      <xdr:rowOff>27305</xdr:rowOff>
    </xdr:to>
    <xdr:cxnSp macro="">
      <xdr:nvCxnSpPr>
        <xdr:cNvPr id="424" name="直線コネクタ 423"/>
        <xdr:cNvCxnSpPr/>
      </xdr:nvCxnSpPr>
      <xdr:spPr>
        <a:xfrm>
          <a:off x="2908300" y="181832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25" name="楕円 424"/>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9525</xdr:rowOff>
    </xdr:to>
    <xdr:cxnSp macro="">
      <xdr:nvCxnSpPr>
        <xdr:cNvPr id="426" name="直線コネクタ 425"/>
        <xdr:cNvCxnSpPr/>
      </xdr:nvCxnSpPr>
      <xdr:spPr>
        <a:xfrm>
          <a:off x="2019300" y="181470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45085</xdr:rowOff>
    </xdr:from>
    <xdr:to>
      <xdr:col>6</xdr:col>
      <xdr:colOff>38100</xdr:colOff>
      <xdr:row>105</xdr:row>
      <xdr:rowOff>146685</xdr:rowOff>
    </xdr:to>
    <xdr:sp macro="" textlink="">
      <xdr:nvSpPr>
        <xdr:cNvPr id="427" name="楕円 426"/>
        <xdr:cNvSpPr/>
      </xdr:nvSpPr>
      <xdr:spPr>
        <a:xfrm>
          <a:off x="10795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95885</xdr:rowOff>
    </xdr:from>
    <xdr:to>
      <xdr:col>10</xdr:col>
      <xdr:colOff>114300</xdr:colOff>
      <xdr:row>105</xdr:row>
      <xdr:rowOff>144780</xdr:rowOff>
    </xdr:to>
    <xdr:cxnSp macro="">
      <xdr:nvCxnSpPr>
        <xdr:cNvPr id="428" name="直線コネクタ 427"/>
        <xdr:cNvCxnSpPr/>
      </xdr:nvCxnSpPr>
      <xdr:spPr>
        <a:xfrm>
          <a:off x="1130300" y="180981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166370</xdr:rowOff>
    </xdr:from>
    <xdr:ext cx="405130" cy="258445"/>
    <xdr:sp macro="" textlink="">
      <xdr:nvSpPr>
        <xdr:cNvPr id="429" name="n_1aveValue【市民会館】&#10;有形固定資産減価償却率"/>
        <xdr:cNvSpPr txBox="1"/>
      </xdr:nvSpPr>
      <xdr:spPr>
        <a:xfrm>
          <a:off x="3582035" y="1765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154940</xdr:rowOff>
    </xdr:from>
    <xdr:ext cx="404495" cy="258445"/>
    <xdr:sp macro="" textlink="">
      <xdr:nvSpPr>
        <xdr:cNvPr id="430" name="n_2aveValue【市民会館】&#10;有形固定資産減価償却率"/>
        <xdr:cNvSpPr txBox="1"/>
      </xdr:nvSpPr>
      <xdr:spPr>
        <a:xfrm>
          <a:off x="2705735" y="17642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133985</xdr:rowOff>
    </xdr:from>
    <xdr:ext cx="404495" cy="258445"/>
    <xdr:sp macro="" textlink="">
      <xdr:nvSpPr>
        <xdr:cNvPr id="431" name="n_3aveValue【市民会館】&#10;有形固定資産減価償却率"/>
        <xdr:cNvSpPr txBox="1"/>
      </xdr:nvSpPr>
      <xdr:spPr>
        <a:xfrm>
          <a:off x="1816735" y="17621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148590</xdr:rowOff>
    </xdr:from>
    <xdr:ext cx="404495" cy="259080"/>
    <xdr:sp macro="" textlink="">
      <xdr:nvSpPr>
        <xdr:cNvPr id="432" name="n_4aveValue【市民会館】&#10;有形固定資産減価償却率"/>
        <xdr:cNvSpPr txBox="1"/>
      </xdr:nvSpPr>
      <xdr:spPr>
        <a:xfrm>
          <a:off x="927735" y="17636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69215</xdr:rowOff>
    </xdr:from>
    <xdr:ext cx="405130" cy="259080"/>
    <xdr:sp macro="" textlink="">
      <xdr:nvSpPr>
        <xdr:cNvPr id="433" name="n_1mainValue【市民会館】&#10;有形固定資産減価償却率"/>
        <xdr:cNvSpPr txBox="1"/>
      </xdr:nvSpPr>
      <xdr:spPr>
        <a:xfrm>
          <a:off x="3582035" y="1824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52070</xdr:rowOff>
    </xdr:from>
    <xdr:ext cx="404495" cy="258445"/>
    <xdr:sp macro="" textlink="">
      <xdr:nvSpPr>
        <xdr:cNvPr id="434" name="n_2mainValue【市民会館】&#10;有形固定資産減価償却率"/>
        <xdr:cNvSpPr txBox="1"/>
      </xdr:nvSpPr>
      <xdr:spPr>
        <a:xfrm>
          <a:off x="2705735" y="18225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15240</xdr:rowOff>
    </xdr:from>
    <xdr:ext cx="404495" cy="259080"/>
    <xdr:sp macro="" textlink="">
      <xdr:nvSpPr>
        <xdr:cNvPr id="435" name="n_3mainValue【市民会館】&#10;有形固定資産減価償却率"/>
        <xdr:cNvSpPr txBox="1"/>
      </xdr:nvSpPr>
      <xdr:spPr>
        <a:xfrm>
          <a:off x="1816735" y="18188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137795</xdr:rowOff>
    </xdr:from>
    <xdr:ext cx="404495" cy="259080"/>
    <xdr:sp macro="" textlink="">
      <xdr:nvSpPr>
        <xdr:cNvPr id="436" name="n_4mainValue【市民会館】&#10;有形固定資産減価償却率"/>
        <xdr:cNvSpPr txBox="1"/>
      </xdr:nvSpPr>
      <xdr:spPr>
        <a:xfrm>
          <a:off x="927735" y="18140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5" name="テキスト ボックス 444"/>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7" name="直線コネクタ 44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725" cy="258445"/>
    <xdr:sp macro="" textlink="">
      <xdr:nvSpPr>
        <xdr:cNvPr id="448" name="テキスト ボックス 447"/>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9" name="直線コネクタ 44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725" cy="259080"/>
    <xdr:sp macro="" textlink="">
      <xdr:nvSpPr>
        <xdr:cNvPr id="450" name="テキスト ボックス 449"/>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1" name="直線コネクタ 45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725" cy="258445"/>
    <xdr:sp macro="" textlink="">
      <xdr:nvSpPr>
        <xdr:cNvPr id="452" name="テキスト ボックス 451"/>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3" name="直線コネクタ 45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725" cy="258445"/>
    <xdr:sp macro="" textlink="">
      <xdr:nvSpPr>
        <xdr:cNvPr id="454" name="テキスト ボックス 453"/>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5" name="直線コネクタ 45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725" cy="259080"/>
    <xdr:sp macro="" textlink="">
      <xdr:nvSpPr>
        <xdr:cNvPr id="456" name="テキスト ボックス 455"/>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7" name="直線コネクタ 45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725" cy="258445"/>
    <xdr:sp macro="" textlink="">
      <xdr:nvSpPr>
        <xdr:cNvPr id="458" name="テキスト ボックス 457"/>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0" name="テキスト ボックス 4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71120</xdr:rowOff>
    </xdr:from>
    <xdr:to>
      <xdr:col>54</xdr:col>
      <xdr:colOff>189865</xdr:colOff>
      <xdr:row>108</xdr:row>
      <xdr:rowOff>147955</xdr:rowOff>
    </xdr:to>
    <xdr:cxnSp macro="">
      <xdr:nvCxnSpPr>
        <xdr:cNvPr id="462" name="直線コネクタ 461"/>
        <xdr:cNvCxnSpPr/>
      </xdr:nvCxnSpPr>
      <xdr:spPr>
        <a:xfrm flipV="1">
          <a:off x="10476865" y="17044670"/>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151765</xdr:rowOff>
    </xdr:from>
    <xdr:ext cx="469900" cy="259080"/>
    <xdr:sp macro="" textlink="">
      <xdr:nvSpPr>
        <xdr:cNvPr id="463" name="【市民会館】&#10;一人当たり面積最小値テキスト"/>
        <xdr:cNvSpPr txBox="1"/>
      </xdr:nvSpPr>
      <xdr:spPr>
        <a:xfrm>
          <a:off x="10515600" y="18668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147955</xdr:rowOff>
    </xdr:from>
    <xdr:to>
      <xdr:col>55</xdr:col>
      <xdr:colOff>88900</xdr:colOff>
      <xdr:row>108</xdr:row>
      <xdr:rowOff>147955</xdr:rowOff>
    </xdr:to>
    <xdr:cxnSp macro="">
      <xdr:nvCxnSpPr>
        <xdr:cNvPr id="464" name="直線コネクタ 463"/>
        <xdr:cNvCxnSpPr/>
      </xdr:nvCxnSpPr>
      <xdr:spPr>
        <a:xfrm>
          <a:off x="10388600" y="186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17780</xdr:rowOff>
    </xdr:from>
    <xdr:ext cx="469900" cy="258445"/>
    <xdr:sp macro="" textlink="">
      <xdr:nvSpPr>
        <xdr:cNvPr id="465" name="【市民会館】&#10;一人当たり面積最大値テキスト"/>
        <xdr:cNvSpPr txBox="1"/>
      </xdr:nvSpPr>
      <xdr:spPr>
        <a:xfrm>
          <a:off x="10515600" y="16819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71120</xdr:rowOff>
    </xdr:from>
    <xdr:to>
      <xdr:col>55</xdr:col>
      <xdr:colOff>88900</xdr:colOff>
      <xdr:row>99</xdr:row>
      <xdr:rowOff>71120</xdr:rowOff>
    </xdr:to>
    <xdr:cxnSp macro="">
      <xdr:nvCxnSpPr>
        <xdr:cNvPr id="466" name="直線コネクタ 465"/>
        <xdr:cNvCxnSpPr/>
      </xdr:nvCxnSpPr>
      <xdr:spPr>
        <a:xfrm>
          <a:off x="10388600" y="1704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80645</xdr:rowOff>
    </xdr:from>
    <xdr:ext cx="469900" cy="259080"/>
    <xdr:sp macro="" textlink="">
      <xdr:nvSpPr>
        <xdr:cNvPr id="467" name="【市民会館】&#10;一人当たり面積平均値テキスト"/>
        <xdr:cNvSpPr txBox="1"/>
      </xdr:nvSpPr>
      <xdr:spPr>
        <a:xfrm>
          <a:off x="10515600" y="18082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57785</xdr:rowOff>
    </xdr:from>
    <xdr:to>
      <xdr:col>55</xdr:col>
      <xdr:colOff>50800</xdr:colOff>
      <xdr:row>106</xdr:row>
      <xdr:rowOff>159385</xdr:rowOff>
    </xdr:to>
    <xdr:sp macro="" textlink="">
      <xdr:nvSpPr>
        <xdr:cNvPr id="468" name="フローチャート: 判断 467"/>
        <xdr:cNvSpPr/>
      </xdr:nvSpPr>
      <xdr:spPr>
        <a:xfrm>
          <a:off x="104267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41910</xdr:rowOff>
    </xdr:from>
    <xdr:to>
      <xdr:col>50</xdr:col>
      <xdr:colOff>165100</xdr:colOff>
      <xdr:row>106</xdr:row>
      <xdr:rowOff>143510</xdr:rowOff>
    </xdr:to>
    <xdr:sp macro="" textlink="">
      <xdr:nvSpPr>
        <xdr:cNvPr id="469" name="フローチャート: 判断 468"/>
        <xdr:cNvSpPr/>
      </xdr:nvSpPr>
      <xdr:spPr>
        <a:xfrm>
          <a:off x="9588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470" name="フローチャート: 判断 469"/>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153035</xdr:rowOff>
    </xdr:to>
    <xdr:sp macro="" textlink="">
      <xdr:nvSpPr>
        <xdr:cNvPr id="471" name="フローチャート: 判断 470"/>
        <xdr:cNvSpPr/>
      </xdr:nvSpPr>
      <xdr:spPr>
        <a:xfrm>
          <a:off x="7810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57785</xdr:rowOff>
    </xdr:from>
    <xdr:to>
      <xdr:col>36</xdr:col>
      <xdr:colOff>165100</xdr:colOff>
      <xdr:row>106</xdr:row>
      <xdr:rowOff>159385</xdr:rowOff>
    </xdr:to>
    <xdr:sp macro="" textlink="">
      <xdr:nvSpPr>
        <xdr:cNvPr id="472" name="フローチャート: 判断 471"/>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146050</xdr:rowOff>
    </xdr:from>
    <xdr:to>
      <xdr:col>55</xdr:col>
      <xdr:colOff>50800</xdr:colOff>
      <xdr:row>107</xdr:row>
      <xdr:rowOff>76200</xdr:rowOff>
    </xdr:to>
    <xdr:sp macro="" textlink="">
      <xdr:nvSpPr>
        <xdr:cNvPr id="478" name="楕円 477"/>
        <xdr:cNvSpPr/>
      </xdr:nvSpPr>
      <xdr:spPr>
        <a:xfrm>
          <a:off x="104267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124460</xdr:rowOff>
    </xdr:from>
    <xdr:ext cx="469900" cy="259080"/>
    <xdr:sp macro="" textlink="">
      <xdr:nvSpPr>
        <xdr:cNvPr id="479" name="【市民会館】&#10;一人当たり面積該当値テキスト"/>
        <xdr:cNvSpPr txBox="1"/>
      </xdr:nvSpPr>
      <xdr:spPr>
        <a:xfrm>
          <a:off x="10515600" y="1829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146050</xdr:rowOff>
    </xdr:from>
    <xdr:to>
      <xdr:col>50</xdr:col>
      <xdr:colOff>165100</xdr:colOff>
      <xdr:row>107</xdr:row>
      <xdr:rowOff>76200</xdr:rowOff>
    </xdr:to>
    <xdr:sp macro="" textlink="">
      <xdr:nvSpPr>
        <xdr:cNvPr id="480" name="楕円 479"/>
        <xdr:cNvSpPr/>
      </xdr:nvSpPr>
      <xdr:spPr>
        <a:xfrm>
          <a:off x="9588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25400</xdr:rowOff>
    </xdr:from>
    <xdr:to>
      <xdr:col>55</xdr:col>
      <xdr:colOff>0</xdr:colOff>
      <xdr:row>107</xdr:row>
      <xdr:rowOff>25400</xdr:rowOff>
    </xdr:to>
    <xdr:cxnSp macro="">
      <xdr:nvCxnSpPr>
        <xdr:cNvPr id="481" name="直線コネクタ 480"/>
        <xdr:cNvCxnSpPr/>
      </xdr:nvCxnSpPr>
      <xdr:spPr>
        <a:xfrm>
          <a:off x="9639300" y="18370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146050</xdr:rowOff>
    </xdr:from>
    <xdr:to>
      <xdr:col>46</xdr:col>
      <xdr:colOff>38100</xdr:colOff>
      <xdr:row>107</xdr:row>
      <xdr:rowOff>76200</xdr:rowOff>
    </xdr:to>
    <xdr:sp macro="" textlink="">
      <xdr:nvSpPr>
        <xdr:cNvPr id="482" name="楕円 481"/>
        <xdr:cNvSpPr/>
      </xdr:nvSpPr>
      <xdr:spPr>
        <a:xfrm>
          <a:off x="8699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25400</xdr:rowOff>
    </xdr:from>
    <xdr:to>
      <xdr:col>50</xdr:col>
      <xdr:colOff>114300</xdr:colOff>
      <xdr:row>107</xdr:row>
      <xdr:rowOff>25400</xdr:rowOff>
    </xdr:to>
    <xdr:cxnSp macro="">
      <xdr:nvCxnSpPr>
        <xdr:cNvPr id="483" name="直線コネクタ 482"/>
        <xdr:cNvCxnSpPr/>
      </xdr:nvCxnSpPr>
      <xdr:spPr>
        <a:xfrm>
          <a:off x="8750300" y="18370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149225</xdr:rowOff>
    </xdr:from>
    <xdr:to>
      <xdr:col>41</xdr:col>
      <xdr:colOff>101600</xdr:colOff>
      <xdr:row>107</xdr:row>
      <xdr:rowOff>79375</xdr:rowOff>
    </xdr:to>
    <xdr:sp macro="" textlink="">
      <xdr:nvSpPr>
        <xdr:cNvPr id="484" name="楕円 483"/>
        <xdr:cNvSpPr/>
      </xdr:nvSpPr>
      <xdr:spPr>
        <a:xfrm>
          <a:off x="781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25400</xdr:rowOff>
    </xdr:from>
    <xdr:to>
      <xdr:col>45</xdr:col>
      <xdr:colOff>177800</xdr:colOff>
      <xdr:row>107</xdr:row>
      <xdr:rowOff>29210</xdr:rowOff>
    </xdr:to>
    <xdr:cxnSp macro="">
      <xdr:nvCxnSpPr>
        <xdr:cNvPr id="485" name="直線コネクタ 484"/>
        <xdr:cNvCxnSpPr/>
      </xdr:nvCxnSpPr>
      <xdr:spPr>
        <a:xfrm flipV="1">
          <a:off x="7861300" y="18370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10795</xdr:rowOff>
    </xdr:from>
    <xdr:to>
      <xdr:col>36</xdr:col>
      <xdr:colOff>165100</xdr:colOff>
      <xdr:row>107</xdr:row>
      <xdr:rowOff>112395</xdr:rowOff>
    </xdr:to>
    <xdr:sp macro="" textlink="">
      <xdr:nvSpPr>
        <xdr:cNvPr id="486" name="楕円 485"/>
        <xdr:cNvSpPr/>
      </xdr:nvSpPr>
      <xdr:spPr>
        <a:xfrm>
          <a:off x="6921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29210</xdr:rowOff>
    </xdr:from>
    <xdr:to>
      <xdr:col>41</xdr:col>
      <xdr:colOff>50800</xdr:colOff>
      <xdr:row>107</xdr:row>
      <xdr:rowOff>61595</xdr:rowOff>
    </xdr:to>
    <xdr:cxnSp macro="">
      <xdr:nvCxnSpPr>
        <xdr:cNvPr id="487" name="直線コネクタ 486"/>
        <xdr:cNvCxnSpPr/>
      </xdr:nvCxnSpPr>
      <xdr:spPr>
        <a:xfrm flipV="1">
          <a:off x="6972300" y="183743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160020</xdr:rowOff>
    </xdr:from>
    <xdr:ext cx="469900" cy="259080"/>
    <xdr:sp macro="" textlink="">
      <xdr:nvSpPr>
        <xdr:cNvPr id="488" name="n_1aveValue【市民会館】&#10;一人当たり面積"/>
        <xdr:cNvSpPr txBox="1"/>
      </xdr:nvSpPr>
      <xdr:spPr>
        <a:xfrm>
          <a:off x="9391650" y="1799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4445</xdr:rowOff>
    </xdr:from>
    <xdr:ext cx="469265" cy="259080"/>
    <xdr:sp macro="" textlink="">
      <xdr:nvSpPr>
        <xdr:cNvPr id="489" name="n_2aveValue【市民会館】&#10;一人当たり面積"/>
        <xdr:cNvSpPr txBox="1"/>
      </xdr:nvSpPr>
      <xdr:spPr>
        <a:xfrm>
          <a:off x="851535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169545</xdr:rowOff>
    </xdr:from>
    <xdr:ext cx="469265" cy="258445"/>
    <xdr:sp macro="" textlink="">
      <xdr:nvSpPr>
        <xdr:cNvPr id="490" name="n_3aveValue【市民会館】&#10;一人当たり面積"/>
        <xdr:cNvSpPr txBox="1"/>
      </xdr:nvSpPr>
      <xdr:spPr>
        <a:xfrm>
          <a:off x="7626350" y="18000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4445</xdr:rowOff>
    </xdr:from>
    <xdr:ext cx="469265" cy="259080"/>
    <xdr:sp macro="" textlink="">
      <xdr:nvSpPr>
        <xdr:cNvPr id="491" name="n_4aveValue【市民会館】&#10;一人当たり面積"/>
        <xdr:cNvSpPr txBox="1"/>
      </xdr:nvSpPr>
      <xdr:spPr>
        <a:xfrm>
          <a:off x="673735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67310</xdr:rowOff>
    </xdr:from>
    <xdr:ext cx="469900" cy="259080"/>
    <xdr:sp macro="" textlink="">
      <xdr:nvSpPr>
        <xdr:cNvPr id="492" name="n_1mainValue【市民会館】&#10;一人当たり面積"/>
        <xdr:cNvSpPr txBox="1"/>
      </xdr:nvSpPr>
      <xdr:spPr>
        <a:xfrm>
          <a:off x="9391650" y="1841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67310</xdr:rowOff>
    </xdr:from>
    <xdr:ext cx="469265" cy="259080"/>
    <xdr:sp macro="" textlink="">
      <xdr:nvSpPr>
        <xdr:cNvPr id="493" name="n_2mainValue【市民会館】&#10;一人当たり面積"/>
        <xdr:cNvSpPr txBox="1"/>
      </xdr:nvSpPr>
      <xdr:spPr>
        <a:xfrm>
          <a:off x="8515350" y="18412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70485</xdr:rowOff>
    </xdr:from>
    <xdr:ext cx="469265" cy="259080"/>
    <xdr:sp macro="" textlink="">
      <xdr:nvSpPr>
        <xdr:cNvPr id="494" name="n_3mainValue【市民会館】&#10;一人当たり面積"/>
        <xdr:cNvSpPr txBox="1"/>
      </xdr:nvSpPr>
      <xdr:spPr>
        <a:xfrm>
          <a:off x="7626350" y="18415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103505</xdr:rowOff>
    </xdr:from>
    <xdr:ext cx="469265" cy="259080"/>
    <xdr:sp macro="" textlink="">
      <xdr:nvSpPr>
        <xdr:cNvPr id="495" name="n_4mainValue【市民会館】&#10;一人当たり面積"/>
        <xdr:cNvSpPr txBox="1"/>
      </xdr:nvSpPr>
      <xdr:spPr>
        <a:xfrm>
          <a:off x="6737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4" name="テキスト ボックス 5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6" name="テキスト ボックス 5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508" name="テキスト ボックス 5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12" name="テキスト ボックス 5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18" name="テキスト ボックス 5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156210</xdr:rowOff>
    </xdr:from>
    <xdr:to>
      <xdr:col>85</xdr:col>
      <xdr:colOff>126365</xdr:colOff>
      <xdr:row>41</xdr:row>
      <xdr:rowOff>167640</xdr:rowOff>
    </xdr:to>
    <xdr:cxnSp macro="">
      <xdr:nvCxnSpPr>
        <xdr:cNvPr id="521" name="直線コネクタ 520"/>
        <xdr:cNvCxnSpPr/>
      </xdr:nvCxnSpPr>
      <xdr:spPr>
        <a:xfrm flipV="1">
          <a:off x="16318865" y="581406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522"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102870</xdr:rowOff>
    </xdr:from>
    <xdr:ext cx="340360" cy="259080"/>
    <xdr:sp macro="" textlink="">
      <xdr:nvSpPr>
        <xdr:cNvPr id="524" name="【一般廃棄物処理施設】&#10;有形固定資産減価償却率最大値テキスト"/>
        <xdr:cNvSpPr txBox="1"/>
      </xdr:nvSpPr>
      <xdr:spPr>
        <a:xfrm>
          <a:off x="16357600" y="558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157480</xdr:rowOff>
    </xdr:from>
    <xdr:ext cx="405130" cy="258445"/>
    <xdr:sp macro="" textlink="">
      <xdr:nvSpPr>
        <xdr:cNvPr id="526" name="【一般廃棄物処理施設】&#10;有形固定資産減価償却率平均値テキスト"/>
        <xdr:cNvSpPr txBox="1"/>
      </xdr:nvSpPr>
      <xdr:spPr>
        <a:xfrm>
          <a:off x="16357600" y="65011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527" name="フローチャート: 判断 526"/>
        <xdr:cNvSpPr/>
      </xdr:nvSpPr>
      <xdr:spPr>
        <a:xfrm>
          <a:off x="16268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160655</xdr:rowOff>
    </xdr:from>
    <xdr:to>
      <xdr:col>76</xdr:col>
      <xdr:colOff>165100</xdr:colOff>
      <xdr:row>39</xdr:row>
      <xdr:rowOff>90805</xdr:rowOff>
    </xdr:to>
    <xdr:sp macro="" textlink="">
      <xdr:nvSpPr>
        <xdr:cNvPr id="529" name="フローチャート: 判断 528"/>
        <xdr:cNvSpPr/>
      </xdr:nvSpPr>
      <xdr:spPr>
        <a:xfrm>
          <a:off x="14541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147955</xdr:rowOff>
    </xdr:from>
    <xdr:to>
      <xdr:col>67</xdr:col>
      <xdr:colOff>101600</xdr:colOff>
      <xdr:row>39</xdr:row>
      <xdr:rowOff>78105</xdr:rowOff>
    </xdr:to>
    <xdr:sp macro="" textlink="">
      <xdr:nvSpPr>
        <xdr:cNvPr id="531" name="フローチャート: 判断 530"/>
        <xdr:cNvSpPr/>
      </xdr:nvSpPr>
      <xdr:spPr>
        <a:xfrm>
          <a:off x="1276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97790</xdr:rowOff>
    </xdr:from>
    <xdr:to>
      <xdr:col>85</xdr:col>
      <xdr:colOff>177800</xdr:colOff>
      <xdr:row>40</xdr:row>
      <xdr:rowOff>27305</xdr:rowOff>
    </xdr:to>
    <xdr:sp macro="" textlink="">
      <xdr:nvSpPr>
        <xdr:cNvPr id="537" name="楕円 536"/>
        <xdr:cNvSpPr/>
      </xdr:nvSpPr>
      <xdr:spPr>
        <a:xfrm>
          <a:off x="162687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75565</xdr:rowOff>
    </xdr:from>
    <xdr:ext cx="405130" cy="258445"/>
    <xdr:sp macro="" textlink="">
      <xdr:nvSpPr>
        <xdr:cNvPr id="538" name="【一般廃棄物処理施設】&#10;有形固定資産減価償却率該当値テキスト"/>
        <xdr:cNvSpPr txBox="1"/>
      </xdr:nvSpPr>
      <xdr:spPr>
        <a:xfrm>
          <a:off x="16357600" y="6762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56515</xdr:rowOff>
    </xdr:from>
    <xdr:to>
      <xdr:col>81</xdr:col>
      <xdr:colOff>101600</xdr:colOff>
      <xdr:row>39</xdr:row>
      <xdr:rowOff>158115</xdr:rowOff>
    </xdr:to>
    <xdr:sp macro="" textlink="">
      <xdr:nvSpPr>
        <xdr:cNvPr id="539" name="楕円 538"/>
        <xdr:cNvSpPr/>
      </xdr:nvSpPr>
      <xdr:spPr>
        <a:xfrm>
          <a:off x="15430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107315</xdr:rowOff>
    </xdr:from>
    <xdr:to>
      <xdr:col>85</xdr:col>
      <xdr:colOff>127000</xdr:colOff>
      <xdr:row>39</xdr:row>
      <xdr:rowOff>147955</xdr:rowOff>
    </xdr:to>
    <xdr:cxnSp macro="">
      <xdr:nvCxnSpPr>
        <xdr:cNvPr id="540" name="直線コネクタ 539"/>
        <xdr:cNvCxnSpPr/>
      </xdr:nvCxnSpPr>
      <xdr:spPr>
        <a:xfrm>
          <a:off x="15481300" y="679386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41" name="楕円 540"/>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74930</xdr:rowOff>
    </xdr:from>
    <xdr:to>
      <xdr:col>81</xdr:col>
      <xdr:colOff>50800</xdr:colOff>
      <xdr:row>39</xdr:row>
      <xdr:rowOff>107315</xdr:rowOff>
    </xdr:to>
    <xdr:cxnSp macro="">
      <xdr:nvCxnSpPr>
        <xdr:cNvPr id="542" name="直線コネクタ 541"/>
        <xdr:cNvCxnSpPr/>
      </xdr:nvCxnSpPr>
      <xdr:spPr>
        <a:xfrm>
          <a:off x="14592300" y="67614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149225</xdr:rowOff>
    </xdr:from>
    <xdr:to>
      <xdr:col>72</xdr:col>
      <xdr:colOff>38100</xdr:colOff>
      <xdr:row>39</xdr:row>
      <xdr:rowOff>79375</xdr:rowOff>
    </xdr:to>
    <xdr:sp macro="" textlink="">
      <xdr:nvSpPr>
        <xdr:cNvPr id="543" name="楕円 542"/>
        <xdr:cNvSpPr/>
      </xdr:nvSpPr>
      <xdr:spPr>
        <a:xfrm>
          <a:off x="1365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29210</xdr:rowOff>
    </xdr:from>
    <xdr:to>
      <xdr:col>76</xdr:col>
      <xdr:colOff>114300</xdr:colOff>
      <xdr:row>39</xdr:row>
      <xdr:rowOff>74930</xdr:rowOff>
    </xdr:to>
    <xdr:cxnSp macro="">
      <xdr:nvCxnSpPr>
        <xdr:cNvPr id="544" name="直線コネクタ 543"/>
        <xdr:cNvCxnSpPr/>
      </xdr:nvCxnSpPr>
      <xdr:spPr>
        <a:xfrm>
          <a:off x="13703300" y="6715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45" name="楕円 544"/>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39</xdr:row>
      <xdr:rowOff>29210</xdr:rowOff>
    </xdr:to>
    <xdr:cxnSp macro="">
      <xdr:nvCxnSpPr>
        <xdr:cNvPr id="546" name="直線コネクタ 545"/>
        <xdr:cNvCxnSpPr/>
      </xdr:nvCxnSpPr>
      <xdr:spPr>
        <a:xfrm>
          <a:off x="12814300" y="66484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143510</xdr:rowOff>
    </xdr:from>
    <xdr:ext cx="405130" cy="258445"/>
    <xdr:sp macro="" textlink="">
      <xdr:nvSpPr>
        <xdr:cNvPr id="547" name="n_1aveValue【一般廃棄物処理施設】&#10;有形固定資産減価償却率"/>
        <xdr:cNvSpPr txBox="1"/>
      </xdr:nvSpPr>
      <xdr:spPr>
        <a:xfrm>
          <a:off x="15266035" y="6487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107315</xdr:rowOff>
    </xdr:from>
    <xdr:ext cx="404495" cy="259080"/>
    <xdr:sp macro="" textlink="">
      <xdr:nvSpPr>
        <xdr:cNvPr id="548" name="n_2aveValue【一般廃棄物処理施設】&#10;有形固定資産減価償却率"/>
        <xdr:cNvSpPr txBox="1"/>
      </xdr:nvSpPr>
      <xdr:spPr>
        <a:xfrm>
          <a:off x="14389735" y="6450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106680</xdr:rowOff>
    </xdr:from>
    <xdr:ext cx="404495" cy="259080"/>
    <xdr:sp macro="" textlink="">
      <xdr:nvSpPr>
        <xdr:cNvPr id="549" name="n_3aveValue【一般廃棄物処理施設】&#10;有形固定資産減価償却率"/>
        <xdr:cNvSpPr txBox="1"/>
      </xdr:nvSpPr>
      <xdr:spPr>
        <a:xfrm>
          <a:off x="13500735" y="6793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69215</xdr:rowOff>
    </xdr:from>
    <xdr:ext cx="404495" cy="259080"/>
    <xdr:sp macro="" textlink="">
      <xdr:nvSpPr>
        <xdr:cNvPr id="550" name="n_4aveValue【一般廃棄物処理施設】&#10;有形固定資産減価償却率"/>
        <xdr:cNvSpPr txBox="1"/>
      </xdr:nvSpPr>
      <xdr:spPr>
        <a:xfrm>
          <a:off x="12611735" y="6755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149225</xdr:rowOff>
    </xdr:from>
    <xdr:ext cx="405130" cy="259080"/>
    <xdr:sp macro="" textlink="">
      <xdr:nvSpPr>
        <xdr:cNvPr id="551" name="n_1mainValue【一般廃棄物処理施設】&#10;有形固定資産減価償却率"/>
        <xdr:cNvSpPr txBox="1"/>
      </xdr:nvSpPr>
      <xdr:spPr>
        <a:xfrm>
          <a:off x="15266035" y="6835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116205</xdr:rowOff>
    </xdr:from>
    <xdr:ext cx="404495" cy="259080"/>
    <xdr:sp macro="" textlink="">
      <xdr:nvSpPr>
        <xdr:cNvPr id="552" name="n_2mainValue【一般廃棄物処理施設】&#10;有形固定資産減価償却率"/>
        <xdr:cNvSpPr txBox="1"/>
      </xdr:nvSpPr>
      <xdr:spPr>
        <a:xfrm>
          <a:off x="14389735" y="6802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95885</xdr:rowOff>
    </xdr:from>
    <xdr:ext cx="404495" cy="259080"/>
    <xdr:sp macro="" textlink="">
      <xdr:nvSpPr>
        <xdr:cNvPr id="553" name="n_3mainValue【一般廃棄物処理施設】&#10;有形固定資産減価償却率"/>
        <xdr:cNvSpPr txBox="1"/>
      </xdr:nvSpPr>
      <xdr:spPr>
        <a:xfrm>
          <a:off x="13500735" y="6439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37</xdr:row>
      <xdr:rowOff>29210</xdr:rowOff>
    </xdr:from>
    <xdr:ext cx="404495" cy="258445"/>
    <xdr:sp macro="" textlink="">
      <xdr:nvSpPr>
        <xdr:cNvPr id="554" name="n_4mainValue【一般廃棄物処理施設】&#10;有形固定資産減価償却率"/>
        <xdr:cNvSpPr txBox="1"/>
      </xdr:nvSpPr>
      <xdr:spPr>
        <a:xfrm>
          <a:off x="12611735" y="637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63" name="テキスト ボックス 5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566" name="テキスト ボックス 565"/>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568" name="テキスト ボックス 567"/>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570" name="テキスト ボックス 569"/>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572" name="テキスト ボックス 571"/>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4" name="テキスト ボックス 57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7620</xdr:rowOff>
    </xdr:from>
    <xdr:to>
      <xdr:col>116</xdr:col>
      <xdr:colOff>62865</xdr:colOff>
      <xdr:row>41</xdr:row>
      <xdr:rowOff>132715</xdr:rowOff>
    </xdr:to>
    <xdr:cxnSp macro="">
      <xdr:nvCxnSpPr>
        <xdr:cNvPr id="576" name="直線コネクタ 575"/>
        <xdr:cNvCxnSpPr/>
      </xdr:nvCxnSpPr>
      <xdr:spPr>
        <a:xfrm flipV="1">
          <a:off x="22160865" y="566547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136525</xdr:rowOff>
    </xdr:from>
    <xdr:ext cx="378460" cy="258445"/>
    <xdr:sp macro="" textlink="">
      <xdr:nvSpPr>
        <xdr:cNvPr id="577" name="【一般廃棄物処理施設】&#10;一人当たり有形固定資産（償却資産）額最小値テキスト"/>
        <xdr:cNvSpPr txBox="1"/>
      </xdr:nvSpPr>
      <xdr:spPr>
        <a:xfrm>
          <a:off x="22199600" y="71659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8" name="直線コネクタ 577"/>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125730</xdr:rowOff>
    </xdr:from>
    <xdr:ext cx="598805" cy="259080"/>
    <xdr:sp macro="" textlink="">
      <xdr:nvSpPr>
        <xdr:cNvPr id="579" name="【一般廃棄物処理施設】&#10;一人当たり有形固定資産（償却資産）額最大値テキスト"/>
        <xdr:cNvSpPr txBox="1"/>
      </xdr:nvSpPr>
      <xdr:spPr>
        <a:xfrm>
          <a:off x="22199600" y="5440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655,111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7620</xdr:rowOff>
    </xdr:from>
    <xdr:to>
      <xdr:col>116</xdr:col>
      <xdr:colOff>152400</xdr:colOff>
      <xdr:row>33</xdr:row>
      <xdr:rowOff>7620</xdr:rowOff>
    </xdr:to>
    <xdr:cxnSp macro="">
      <xdr:nvCxnSpPr>
        <xdr:cNvPr id="580" name="直線コネクタ 579"/>
        <xdr:cNvCxnSpPr/>
      </xdr:nvCxnSpPr>
      <xdr:spPr>
        <a:xfrm>
          <a:off x="22072600" y="566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29210</xdr:rowOff>
    </xdr:from>
    <xdr:ext cx="534670" cy="258445"/>
    <xdr:sp macro="" textlink="">
      <xdr:nvSpPr>
        <xdr:cNvPr id="581" name="【一般廃棄物処理施設】&#10;一人当たり有形固定資産（償却資産）額平均値テキスト"/>
        <xdr:cNvSpPr txBox="1"/>
      </xdr:nvSpPr>
      <xdr:spPr>
        <a:xfrm>
          <a:off x="22199600" y="68872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50165</xdr:rowOff>
    </xdr:from>
    <xdr:to>
      <xdr:col>116</xdr:col>
      <xdr:colOff>114300</xdr:colOff>
      <xdr:row>40</xdr:row>
      <xdr:rowOff>151765</xdr:rowOff>
    </xdr:to>
    <xdr:sp macro="" textlink="">
      <xdr:nvSpPr>
        <xdr:cNvPr id="582" name="フローチャート: 判断 581"/>
        <xdr:cNvSpPr/>
      </xdr:nvSpPr>
      <xdr:spPr>
        <a:xfrm>
          <a:off x="221107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43180</xdr:rowOff>
    </xdr:from>
    <xdr:to>
      <xdr:col>112</xdr:col>
      <xdr:colOff>38100</xdr:colOff>
      <xdr:row>40</xdr:row>
      <xdr:rowOff>144780</xdr:rowOff>
    </xdr:to>
    <xdr:sp macro="" textlink="">
      <xdr:nvSpPr>
        <xdr:cNvPr id="583" name="フローチャート: 判断 582"/>
        <xdr:cNvSpPr/>
      </xdr:nvSpPr>
      <xdr:spPr>
        <a:xfrm>
          <a:off x="21272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38100</xdr:rowOff>
    </xdr:from>
    <xdr:to>
      <xdr:col>107</xdr:col>
      <xdr:colOff>101600</xdr:colOff>
      <xdr:row>40</xdr:row>
      <xdr:rowOff>139700</xdr:rowOff>
    </xdr:to>
    <xdr:sp macro="" textlink="">
      <xdr:nvSpPr>
        <xdr:cNvPr id="584" name="フローチャート: 判断 583"/>
        <xdr:cNvSpPr/>
      </xdr:nvSpPr>
      <xdr:spPr>
        <a:xfrm>
          <a:off x="20383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53340</xdr:rowOff>
    </xdr:from>
    <xdr:to>
      <xdr:col>102</xdr:col>
      <xdr:colOff>165100</xdr:colOff>
      <xdr:row>40</xdr:row>
      <xdr:rowOff>154940</xdr:rowOff>
    </xdr:to>
    <xdr:sp macro="" textlink="">
      <xdr:nvSpPr>
        <xdr:cNvPr id="585" name="フローチャート: 判断 584"/>
        <xdr:cNvSpPr/>
      </xdr:nvSpPr>
      <xdr:spPr>
        <a:xfrm>
          <a:off x="194945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66675</xdr:rowOff>
    </xdr:from>
    <xdr:to>
      <xdr:col>98</xdr:col>
      <xdr:colOff>38100</xdr:colOff>
      <xdr:row>40</xdr:row>
      <xdr:rowOff>168275</xdr:rowOff>
    </xdr:to>
    <xdr:sp macro="" textlink="">
      <xdr:nvSpPr>
        <xdr:cNvPr id="586" name="フローチャート: 判断 585"/>
        <xdr:cNvSpPr/>
      </xdr:nvSpPr>
      <xdr:spPr>
        <a:xfrm>
          <a:off x="18605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29210</xdr:rowOff>
    </xdr:from>
    <xdr:to>
      <xdr:col>116</xdr:col>
      <xdr:colOff>114300</xdr:colOff>
      <xdr:row>40</xdr:row>
      <xdr:rowOff>130175</xdr:rowOff>
    </xdr:to>
    <xdr:sp macro="" textlink="">
      <xdr:nvSpPr>
        <xdr:cNvPr id="592" name="楕円 591"/>
        <xdr:cNvSpPr/>
      </xdr:nvSpPr>
      <xdr:spPr>
        <a:xfrm>
          <a:off x="22110700" y="6887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52070</xdr:rowOff>
    </xdr:from>
    <xdr:ext cx="534670" cy="258445"/>
    <xdr:sp macro="" textlink="">
      <xdr:nvSpPr>
        <xdr:cNvPr id="593" name="【一般廃棄物処理施設】&#10;一人当たり有形固定資産（償却資産）額該当値テキスト"/>
        <xdr:cNvSpPr txBox="1"/>
      </xdr:nvSpPr>
      <xdr:spPr>
        <a:xfrm>
          <a:off x="22199600" y="6738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41910</xdr:rowOff>
    </xdr:from>
    <xdr:to>
      <xdr:col>112</xdr:col>
      <xdr:colOff>38100</xdr:colOff>
      <xdr:row>40</xdr:row>
      <xdr:rowOff>143510</xdr:rowOff>
    </xdr:to>
    <xdr:sp macro="" textlink="">
      <xdr:nvSpPr>
        <xdr:cNvPr id="594" name="楕円 593"/>
        <xdr:cNvSpPr/>
      </xdr:nvSpPr>
      <xdr:spPr>
        <a:xfrm>
          <a:off x="21272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79375</xdr:rowOff>
    </xdr:from>
    <xdr:to>
      <xdr:col>116</xdr:col>
      <xdr:colOff>63500</xdr:colOff>
      <xdr:row>40</xdr:row>
      <xdr:rowOff>92710</xdr:rowOff>
    </xdr:to>
    <xdr:cxnSp macro="">
      <xdr:nvCxnSpPr>
        <xdr:cNvPr id="595" name="直線コネクタ 594"/>
        <xdr:cNvCxnSpPr/>
      </xdr:nvCxnSpPr>
      <xdr:spPr>
        <a:xfrm flipV="1">
          <a:off x="21323300" y="69373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45720</xdr:rowOff>
    </xdr:from>
    <xdr:to>
      <xdr:col>107</xdr:col>
      <xdr:colOff>101600</xdr:colOff>
      <xdr:row>40</xdr:row>
      <xdr:rowOff>147320</xdr:rowOff>
    </xdr:to>
    <xdr:sp macro="" textlink="">
      <xdr:nvSpPr>
        <xdr:cNvPr id="596" name="楕円 595"/>
        <xdr:cNvSpPr/>
      </xdr:nvSpPr>
      <xdr:spPr>
        <a:xfrm>
          <a:off x="20383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92710</xdr:rowOff>
    </xdr:from>
    <xdr:to>
      <xdr:col>111</xdr:col>
      <xdr:colOff>177800</xdr:colOff>
      <xdr:row>40</xdr:row>
      <xdr:rowOff>96520</xdr:rowOff>
    </xdr:to>
    <xdr:cxnSp macro="">
      <xdr:nvCxnSpPr>
        <xdr:cNvPr id="597" name="直線コネクタ 596"/>
        <xdr:cNvCxnSpPr/>
      </xdr:nvCxnSpPr>
      <xdr:spPr>
        <a:xfrm flipV="1">
          <a:off x="20434300" y="6950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46355</xdr:rowOff>
    </xdr:from>
    <xdr:to>
      <xdr:col>102</xdr:col>
      <xdr:colOff>165100</xdr:colOff>
      <xdr:row>40</xdr:row>
      <xdr:rowOff>147955</xdr:rowOff>
    </xdr:to>
    <xdr:sp macro="" textlink="">
      <xdr:nvSpPr>
        <xdr:cNvPr id="598" name="楕円 597"/>
        <xdr:cNvSpPr/>
      </xdr:nvSpPr>
      <xdr:spPr>
        <a:xfrm>
          <a:off x="19494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96520</xdr:rowOff>
    </xdr:from>
    <xdr:to>
      <xdr:col>107</xdr:col>
      <xdr:colOff>50800</xdr:colOff>
      <xdr:row>40</xdr:row>
      <xdr:rowOff>97790</xdr:rowOff>
    </xdr:to>
    <xdr:cxnSp macro="">
      <xdr:nvCxnSpPr>
        <xdr:cNvPr id="599" name="直線コネクタ 598"/>
        <xdr:cNvCxnSpPr/>
      </xdr:nvCxnSpPr>
      <xdr:spPr>
        <a:xfrm flipV="1">
          <a:off x="19545300" y="69545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46990</xdr:rowOff>
    </xdr:from>
    <xdr:to>
      <xdr:col>98</xdr:col>
      <xdr:colOff>38100</xdr:colOff>
      <xdr:row>40</xdr:row>
      <xdr:rowOff>148590</xdr:rowOff>
    </xdr:to>
    <xdr:sp macro="" textlink="">
      <xdr:nvSpPr>
        <xdr:cNvPr id="600" name="楕円 599"/>
        <xdr:cNvSpPr/>
      </xdr:nvSpPr>
      <xdr:spPr>
        <a:xfrm>
          <a:off x="18605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97790</xdr:rowOff>
    </xdr:from>
    <xdr:to>
      <xdr:col>102</xdr:col>
      <xdr:colOff>114300</xdr:colOff>
      <xdr:row>40</xdr:row>
      <xdr:rowOff>97790</xdr:rowOff>
    </xdr:to>
    <xdr:cxnSp macro="">
      <xdr:nvCxnSpPr>
        <xdr:cNvPr id="601" name="直線コネクタ 600"/>
        <xdr:cNvCxnSpPr/>
      </xdr:nvCxnSpPr>
      <xdr:spPr>
        <a:xfrm flipV="1">
          <a:off x="18656300" y="6955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135890</xdr:rowOff>
    </xdr:from>
    <xdr:ext cx="534670" cy="259080"/>
    <xdr:sp macro="" textlink="">
      <xdr:nvSpPr>
        <xdr:cNvPr id="602" name="n_1aveValue【一般廃棄物処理施設】&#10;一人当たり有形固定資産（償却資産）額"/>
        <xdr:cNvSpPr txBox="1"/>
      </xdr:nvSpPr>
      <xdr:spPr>
        <a:xfrm>
          <a:off x="21043265" y="699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156210</xdr:rowOff>
    </xdr:from>
    <xdr:ext cx="534035" cy="258445"/>
    <xdr:sp macro="" textlink="">
      <xdr:nvSpPr>
        <xdr:cNvPr id="603" name="n_2aveValue【一般廃棄物処理施設】&#10;一人当たり有形固定資産（償却資産）額"/>
        <xdr:cNvSpPr txBox="1"/>
      </xdr:nvSpPr>
      <xdr:spPr>
        <a:xfrm>
          <a:off x="2016696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146050</xdr:rowOff>
    </xdr:from>
    <xdr:ext cx="534035" cy="258445"/>
    <xdr:sp macro="" textlink="">
      <xdr:nvSpPr>
        <xdr:cNvPr id="604" name="n_3aveValue【一般廃棄物処理施設】&#10;一人当たり有形固定資産（償却資産）額"/>
        <xdr:cNvSpPr txBox="1"/>
      </xdr:nvSpPr>
      <xdr:spPr>
        <a:xfrm>
          <a:off x="19277965" y="7004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159385</xdr:rowOff>
    </xdr:from>
    <xdr:ext cx="534035" cy="258445"/>
    <xdr:sp macro="" textlink="">
      <xdr:nvSpPr>
        <xdr:cNvPr id="605" name="n_4aveValue【一般廃棄物処理施設】&#10;一人当たり有形固定資産（償却資産）額"/>
        <xdr:cNvSpPr txBox="1"/>
      </xdr:nvSpPr>
      <xdr:spPr>
        <a:xfrm>
          <a:off x="18388965" y="7017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38</xdr:row>
      <xdr:rowOff>160020</xdr:rowOff>
    </xdr:from>
    <xdr:ext cx="534670" cy="259080"/>
    <xdr:sp macro="" textlink="">
      <xdr:nvSpPr>
        <xdr:cNvPr id="606" name="n_1mainValue【一般廃棄物処理施設】&#10;一人当たり有形固定資産（償却資産）額"/>
        <xdr:cNvSpPr txBox="1"/>
      </xdr:nvSpPr>
      <xdr:spPr>
        <a:xfrm>
          <a:off x="21043265" y="667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92,743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138430</xdr:rowOff>
    </xdr:from>
    <xdr:ext cx="534035" cy="259080"/>
    <xdr:sp macro="" textlink="">
      <xdr:nvSpPr>
        <xdr:cNvPr id="607" name="n_2mainValue【一般廃棄物処理施設】&#10;一人当たり有形固定資産（償却資産）額"/>
        <xdr:cNvSpPr txBox="1"/>
      </xdr:nvSpPr>
      <xdr:spPr>
        <a:xfrm>
          <a:off x="20166965" y="6996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38</xdr:row>
      <xdr:rowOff>164465</xdr:rowOff>
    </xdr:from>
    <xdr:ext cx="534035" cy="259080"/>
    <xdr:sp macro="" textlink="">
      <xdr:nvSpPr>
        <xdr:cNvPr id="608" name="n_3mainValue【一般廃棄物処理施設】&#10;一人当たり有形固定資産（償却資産）額"/>
        <xdr:cNvSpPr txBox="1"/>
      </xdr:nvSpPr>
      <xdr:spPr>
        <a:xfrm>
          <a:off x="19277965" y="667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38</xdr:row>
      <xdr:rowOff>165100</xdr:rowOff>
    </xdr:from>
    <xdr:ext cx="534035" cy="259080"/>
    <xdr:sp macro="" textlink="">
      <xdr:nvSpPr>
        <xdr:cNvPr id="609" name="n_4mainValue【一般廃棄物処理施設】&#10;一人当たり有形固定資産（償却資産）額"/>
        <xdr:cNvSpPr txBox="1"/>
      </xdr:nvSpPr>
      <xdr:spPr>
        <a:xfrm>
          <a:off x="18388965" y="668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18" name="テキスト ボックス 6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20" name="テキスト ボックス 6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1" name="直線コネクタ 6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622" name="テキスト ボックス 6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3" name="直線コネクタ 6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4" name="テキスト ボックス 6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5" name="直線コネクタ 6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626" name="テキスト ボックス 6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7" name="直線コネクタ 6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8" name="テキスト ボックス 6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9" name="直線コネクタ 6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630" name="テキスト ボックス 6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1" name="直線コネクタ 6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632" name="テキスト ボックス 6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89535</xdr:rowOff>
    </xdr:from>
    <xdr:to>
      <xdr:col>85</xdr:col>
      <xdr:colOff>126365</xdr:colOff>
      <xdr:row>64</xdr:row>
      <xdr:rowOff>130810</xdr:rowOff>
    </xdr:to>
    <xdr:cxnSp macro="">
      <xdr:nvCxnSpPr>
        <xdr:cNvPr id="635" name="直線コネクタ 634"/>
        <xdr:cNvCxnSpPr/>
      </xdr:nvCxnSpPr>
      <xdr:spPr>
        <a:xfrm flipV="1">
          <a:off x="16318865" y="9519285"/>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8445"/>
    <xdr:sp macro="" textlink="">
      <xdr:nvSpPr>
        <xdr:cNvPr id="636"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7" name="直線コネクタ 6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36195</xdr:rowOff>
    </xdr:from>
    <xdr:ext cx="340360" cy="259080"/>
    <xdr:sp macro="" textlink="">
      <xdr:nvSpPr>
        <xdr:cNvPr id="638" name="【保健センター・保健所】&#10;有形固定資産減価償却率最大値テキスト"/>
        <xdr:cNvSpPr txBox="1"/>
      </xdr:nvSpPr>
      <xdr:spPr>
        <a:xfrm>
          <a:off x="16357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89535</xdr:rowOff>
    </xdr:from>
    <xdr:to>
      <xdr:col>86</xdr:col>
      <xdr:colOff>25400</xdr:colOff>
      <xdr:row>55</xdr:row>
      <xdr:rowOff>89535</xdr:rowOff>
    </xdr:to>
    <xdr:cxnSp macro="">
      <xdr:nvCxnSpPr>
        <xdr:cNvPr id="639" name="直線コネクタ 638"/>
        <xdr:cNvCxnSpPr/>
      </xdr:nvCxnSpPr>
      <xdr:spPr>
        <a:xfrm>
          <a:off x="16230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153035</xdr:rowOff>
    </xdr:from>
    <xdr:ext cx="405130" cy="259080"/>
    <xdr:sp macro="" textlink="">
      <xdr:nvSpPr>
        <xdr:cNvPr id="640" name="【保健センター・保健所】&#10;有形固定資産減価償却率平均値テキスト"/>
        <xdr:cNvSpPr txBox="1"/>
      </xdr:nvSpPr>
      <xdr:spPr>
        <a:xfrm>
          <a:off x="16357600" y="10268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3175</xdr:rowOff>
    </xdr:from>
    <xdr:to>
      <xdr:col>85</xdr:col>
      <xdr:colOff>177800</xdr:colOff>
      <xdr:row>60</xdr:row>
      <xdr:rowOff>104775</xdr:rowOff>
    </xdr:to>
    <xdr:sp macro="" textlink="">
      <xdr:nvSpPr>
        <xdr:cNvPr id="641" name="フローチャート: 判断 640"/>
        <xdr:cNvSpPr/>
      </xdr:nvSpPr>
      <xdr:spPr>
        <a:xfrm>
          <a:off x="162687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151765</xdr:rowOff>
    </xdr:from>
    <xdr:to>
      <xdr:col>81</xdr:col>
      <xdr:colOff>101600</xdr:colOff>
      <xdr:row>60</xdr:row>
      <xdr:rowOff>81915</xdr:rowOff>
    </xdr:to>
    <xdr:sp macro="" textlink="">
      <xdr:nvSpPr>
        <xdr:cNvPr id="642" name="フローチャート: 判断 641"/>
        <xdr:cNvSpPr/>
      </xdr:nvSpPr>
      <xdr:spPr>
        <a:xfrm>
          <a:off x="15430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114300</xdr:rowOff>
    </xdr:from>
    <xdr:to>
      <xdr:col>76</xdr:col>
      <xdr:colOff>165100</xdr:colOff>
      <xdr:row>60</xdr:row>
      <xdr:rowOff>44450</xdr:rowOff>
    </xdr:to>
    <xdr:sp macro="" textlink="">
      <xdr:nvSpPr>
        <xdr:cNvPr id="643" name="フローチャート: 判断 642"/>
        <xdr:cNvSpPr/>
      </xdr:nvSpPr>
      <xdr:spPr>
        <a:xfrm>
          <a:off x="14541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68580</xdr:rowOff>
    </xdr:from>
    <xdr:to>
      <xdr:col>67</xdr:col>
      <xdr:colOff>101600</xdr:colOff>
      <xdr:row>59</xdr:row>
      <xdr:rowOff>170180</xdr:rowOff>
    </xdr:to>
    <xdr:sp macro="" textlink="">
      <xdr:nvSpPr>
        <xdr:cNvPr id="645" name="フローチャート: 判断 644"/>
        <xdr:cNvSpPr/>
      </xdr:nvSpPr>
      <xdr:spPr>
        <a:xfrm>
          <a:off x="12763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6" name="テキスト ボックス 6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7" name="テキスト ボックス 6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48" name="テキスト ボックス 6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49" name="テキスト ボックス 6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50" name="テキスト ボックス 6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83185</xdr:rowOff>
    </xdr:from>
    <xdr:to>
      <xdr:col>85</xdr:col>
      <xdr:colOff>177800</xdr:colOff>
      <xdr:row>57</xdr:row>
      <xdr:rowOff>13335</xdr:rowOff>
    </xdr:to>
    <xdr:sp macro="" textlink="">
      <xdr:nvSpPr>
        <xdr:cNvPr id="651" name="楕円 650"/>
        <xdr:cNvSpPr/>
      </xdr:nvSpPr>
      <xdr:spPr>
        <a:xfrm>
          <a:off x="162687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106045</xdr:rowOff>
    </xdr:from>
    <xdr:ext cx="405130" cy="259080"/>
    <xdr:sp macro="" textlink="">
      <xdr:nvSpPr>
        <xdr:cNvPr id="652" name="【保健センター・保健所】&#10;有形固定資産減価償却率該当値テキスト"/>
        <xdr:cNvSpPr txBox="1"/>
      </xdr:nvSpPr>
      <xdr:spPr>
        <a:xfrm>
          <a:off x="16357600" y="9535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38735</xdr:rowOff>
    </xdr:from>
    <xdr:to>
      <xdr:col>81</xdr:col>
      <xdr:colOff>101600</xdr:colOff>
      <xdr:row>56</xdr:row>
      <xdr:rowOff>140335</xdr:rowOff>
    </xdr:to>
    <xdr:sp macro="" textlink="">
      <xdr:nvSpPr>
        <xdr:cNvPr id="653" name="楕円 652"/>
        <xdr:cNvSpPr/>
      </xdr:nvSpPr>
      <xdr:spPr>
        <a:xfrm>
          <a:off x="15430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89535</xdr:rowOff>
    </xdr:from>
    <xdr:to>
      <xdr:col>85</xdr:col>
      <xdr:colOff>127000</xdr:colOff>
      <xdr:row>56</xdr:row>
      <xdr:rowOff>133985</xdr:rowOff>
    </xdr:to>
    <xdr:cxnSp macro="">
      <xdr:nvCxnSpPr>
        <xdr:cNvPr id="654" name="直線コネクタ 653"/>
        <xdr:cNvCxnSpPr/>
      </xdr:nvCxnSpPr>
      <xdr:spPr>
        <a:xfrm>
          <a:off x="15481300" y="969073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655" name="楕円 654"/>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89535</xdr:rowOff>
    </xdr:to>
    <xdr:cxnSp macro="">
      <xdr:nvCxnSpPr>
        <xdr:cNvPr id="656" name="直線コネクタ 655"/>
        <xdr:cNvCxnSpPr/>
      </xdr:nvCxnSpPr>
      <xdr:spPr>
        <a:xfrm>
          <a:off x="14592300" y="96469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122555</xdr:rowOff>
    </xdr:from>
    <xdr:to>
      <xdr:col>72</xdr:col>
      <xdr:colOff>38100</xdr:colOff>
      <xdr:row>56</xdr:row>
      <xdr:rowOff>52705</xdr:rowOff>
    </xdr:to>
    <xdr:sp macro="" textlink="">
      <xdr:nvSpPr>
        <xdr:cNvPr id="657" name="楕円 656"/>
        <xdr:cNvSpPr/>
      </xdr:nvSpPr>
      <xdr:spPr>
        <a:xfrm>
          <a:off x="13652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1905</xdr:rowOff>
    </xdr:from>
    <xdr:to>
      <xdr:col>76</xdr:col>
      <xdr:colOff>114300</xdr:colOff>
      <xdr:row>56</xdr:row>
      <xdr:rowOff>45720</xdr:rowOff>
    </xdr:to>
    <xdr:cxnSp macro="">
      <xdr:nvCxnSpPr>
        <xdr:cNvPr id="658" name="直線コネクタ 657"/>
        <xdr:cNvCxnSpPr/>
      </xdr:nvCxnSpPr>
      <xdr:spPr>
        <a:xfrm>
          <a:off x="13703300" y="96031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78105</xdr:rowOff>
    </xdr:from>
    <xdr:to>
      <xdr:col>67</xdr:col>
      <xdr:colOff>101600</xdr:colOff>
      <xdr:row>56</xdr:row>
      <xdr:rowOff>8255</xdr:rowOff>
    </xdr:to>
    <xdr:sp macro="" textlink="">
      <xdr:nvSpPr>
        <xdr:cNvPr id="659" name="楕円 658"/>
        <xdr:cNvSpPr/>
      </xdr:nvSpPr>
      <xdr:spPr>
        <a:xfrm>
          <a:off x="12763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128905</xdr:rowOff>
    </xdr:from>
    <xdr:to>
      <xdr:col>71</xdr:col>
      <xdr:colOff>177800</xdr:colOff>
      <xdr:row>56</xdr:row>
      <xdr:rowOff>1905</xdr:rowOff>
    </xdr:to>
    <xdr:cxnSp macro="">
      <xdr:nvCxnSpPr>
        <xdr:cNvPr id="660" name="直線コネクタ 659"/>
        <xdr:cNvCxnSpPr/>
      </xdr:nvCxnSpPr>
      <xdr:spPr>
        <a:xfrm>
          <a:off x="12814300" y="95586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73025</xdr:rowOff>
    </xdr:from>
    <xdr:ext cx="405130" cy="259080"/>
    <xdr:sp macro="" textlink="">
      <xdr:nvSpPr>
        <xdr:cNvPr id="661" name="n_1aveValue【保健センター・保健所】&#10;有形固定資産減価償却率"/>
        <xdr:cNvSpPr txBox="1"/>
      </xdr:nvSpPr>
      <xdr:spPr>
        <a:xfrm>
          <a:off x="15266035" y="10360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35560</xdr:rowOff>
    </xdr:from>
    <xdr:ext cx="404495" cy="259080"/>
    <xdr:sp macro="" textlink="">
      <xdr:nvSpPr>
        <xdr:cNvPr id="662" name="n_2aveValue【保健センター・保健所】&#10;有形固定資産減価償却率"/>
        <xdr:cNvSpPr txBox="1"/>
      </xdr:nvSpPr>
      <xdr:spPr>
        <a:xfrm>
          <a:off x="14389735" y="10322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7620</xdr:rowOff>
    </xdr:from>
    <xdr:ext cx="404495" cy="258445"/>
    <xdr:sp macro="" textlink="">
      <xdr:nvSpPr>
        <xdr:cNvPr id="663" name="n_3aveValue【保健センター・保健所】&#10;有形固定資産減価償却率"/>
        <xdr:cNvSpPr txBox="1"/>
      </xdr:nvSpPr>
      <xdr:spPr>
        <a:xfrm>
          <a:off x="13500735" y="10294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161290</xdr:rowOff>
    </xdr:from>
    <xdr:ext cx="404495" cy="259080"/>
    <xdr:sp macro="" textlink="">
      <xdr:nvSpPr>
        <xdr:cNvPr id="664" name="n_4aveValue【保健センター・保健所】&#10;有形固定資産減価償却率"/>
        <xdr:cNvSpPr txBox="1"/>
      </xdr:nvSpPr>
      <xdr:spPr>
        <a:xfrm>
          <a:off x="12611735" y="10276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156845</xdr:rowOff>
    </xdr:from>
    <xdr:ext cx="405130" cy="258445"/>
    <xdr:sp macro="" textlink="">
      <xdr:nvSpPr>
        <xdr:cNvPr id="665" name="n_1mainValue【保健センター・保健所】&#10;有形固定資産減価償却率"/>
        <xdr:cNvSpPr txBox="1"/>
      </xdr:nvSpPr>
      <xdr:spPr>
        <a:xfrm>
          <a:off x="15266035" y="9415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113030</xdr:rowOff>
    </xdr:from>
    <xdr:ext cx="404495" cy="259080"/>
    <xdr:sp macro="" textlink="">
      <xdr:nvSpPr>
        <xdr:cNvPr id="666" name="n_2mainValue【保健センター・保健所】&#10;有形固定資産減価償却率"/>
        <xdr:cNvSpPr txBox="1"/>
      </xdr:nvSpPr>
      <xdr:spPr>
        <a:xfrm>
          <a:off x="14389735" y="9371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54</xdr:row>
      <xdr:rowOff>69215</xdr:rowOff>
    </xdr:from>
    <xdr:ext cx="340360" cy="259080"/>
    <xdr:sp macro="" textlink="">
      <xdr:nvSpPr>
        <xdr:cNvPr id="667" name="n_3mainValue【保健センター・保健所】&#10;有形固定資産減価償却率"/>
        <xdr:cNvSpPr txBox="1"/>
      </xdr:nvSpPr>
      <xdr:spPr>
        <a:xfrm>
          <a:off x="13533120" y="93275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54</xdr:row>
      <xdr:rowOff>24765</xdr:rowOff>
    </xdr:from>
    <xdr:ext cx="340360" cy="259080"/>
    <xdr:sp macro="" textlink="">
      <xdr:nvSpPr>
        <xdr:cNvPr id="668" name="n_4mainValue【保健センター・保健所】&#10;有形固定資産減価償却率"/>
        <xdr:cNvSpPr txBox="1"/>
      </xdr:nvSpPr>
      <xdr:spPr>
        <a:xfrm>
          <a:off x="1264412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7" name="テキスト ボックス 6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680" name="テキスト ボックス 6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682" name="テキスト ボックス 6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684" name="テキスト ボックス 6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686" name="テキスト ボックス 6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688" name="テキスト ボックス 6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90" name="テキスト ボックス 68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50800</xdr:rowOff>
    </xdr:to>
    <xdr:cxnSp macro="">
      <xdr:nvCxnSpPr>
        <xdr:cNvPr id="692" name="直線コネクタ 691"/>
        <xdr:cNvCxnSpPr/>
      </xdr:nvCxnSpPr>
      <xdr:spPr>
        <a:xfrm flipV="1">
          <a:off x="22160865" y="96012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54610</xdr:rowOff>
    </xdr:from>
    <xdr:ext cx="469900" cy="258445"/>
    <xdr:sp macro="" textlink="">
      <xdr:nvSpPr>
        <xdr:cNvPr id="693" name="【保健センター・保健所】&#10;一人当たり面積最小値テキスト"/>
        <xdr:cNvSpPr txBox="1"/>
      </xdr:nvSpPr>
      <xdr:spPr>
        <a:xfrm>
          <a:off x="22199600" y="11027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695"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8445"/>
    <xdr:sp macro="" textlink="">
      <xdr:nvSpPr>
        <xdr:cNvPr id="697" name="【保健センター・保健所】&#10;一人当たり面積平均値テキスト"/>
        <xdr:cNvSpPr txBox="1"/>
      </xdr:nvSpPr>
      <xdr:spPr>
        <a:xfrm>
          <a:off x="22199600" y="10316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3" name="テキスト ボックス 7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04" name="テキスト ボックス 7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5" name="テキスト ボックス 7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6" name="テキスト ボックス 7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7" name="テキスト ボックス 7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708" name="楕円 707"/>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80010</xdr:rowOff>
    </xdr:from>
    <xdr:ext cx="469900" cy="259080"/>
    <xdr:sp macro="" textlink="">
      <xdr:nvSpPr>
        <xdr:cNvPr id="709" name="【保健センター・保健所】&#10;一人当たり面積該当値テキスト"/>
        <xdr:cNvSpPr txBox="1"/>
      </xdr:nvSpPr>
      <xdr:spPr>
        <a:xfrm>
          <a:off x="22199600" y="1070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10" name="楕円 709"/>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711" name="直線コネクタ 710"/>
        <xdr:cNvCxnSpPr/>
      </xdr:nvCxnSpPr>
      <xdr:spPr>
        <a:xfrm>
          <a:off x="21323300" y="10782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12" name="楕円 711"/>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713" name="直線コネクタ 712"/>
        <xdr:cNvCxnSpPr/>
      </xdr:nvCxnSpPr>
      <xdr:spPr>
        <a:xfrm>
          <a:off x="20434300" y="10782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4" name="楕円 713"/>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15" name="直線コネクタ 714"/>
        <xdr:cNvCxnSpPr/>
      </xdr:nvCxnSpPr>
      <xdr:spPr>
        <a:xfrm>
          <a:off x="19545300" y="10782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6" name="楕円 715"/>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7" name="直線コネクタ 716"/>
        <xdr:cNvCxnSpPr/>
      </xdr:nvCxnSpPr>
      <xdr:spPr>
        <a:xfrm>
          <a:off x="18656300" y="10782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9080"/>
    <xdr:sp macro="" textlink="">
      <xdr:nvSpPr>
        <xdr:cNvPr id="718" name="n_1aveValue【保健センター・保健所】&#10;一人当たり面積"/>
        <xdr:cNvSpPr txBox="1"/>
      </xdr:nvSpPr>
      <xdr:spPr>
        <a:xfrm>
          <a:off x="21075650" y="1024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111760</xdr:rowOff>
    </xdr:from>
    <xdr:ext cx="469265" cy="258445"/>
    <xdr:sp macro="" textlink="">
      <xdr:nvSpPr>
        <xdr:cNvPr id="719" name="n_2aveValue【保健センター・保健所】&#10;一人当たり面積"/>
        <xdr:cNvSpPr txBox="1"/>
      </xdr:nvSpPr>
      <xdr:spPr>
        <a:xfrm>
          <a:off x="20199350" y="10227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137160</xdr:rowOff>
    </xdr:from>
    <xdr:ext cx="469265" cy="259080"/>
    <xdr:sp macro="" textlink="">
      <xdr:nvSpPr>
        <xdr:cNvPr id="720" name="n_3aveValue【保健センター・保健所】&#10;一人当たり面積"/>
        <xdr:cNvSpPr txBox="1"/>
      </xdr:nvSpPr>
      <xdr:spPr>
        <a:xfrm>
          <a:off x="19310350" y="10252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149860</xdr:rowOff>
    </xdr:from>
    <xdr:ext cx="469265" cy="259080"/>
    <xdr:sp macro="" textlink="">
      <xdr:nvSpPr>
        <xdr:cNvPr id="721" name="n_4aveValue【保健センター・保健所】&#10;一人当たり面積"/>
        <xdr:cNvSpPr txBox="1"/>
      </xdr:nvSpPr>
      <xdr:spPr>
        <a:xfrm>
          <a:off x="18421350" y="10265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22860</xdr:rowOff>
    </xdr:from>
    <xdr:ext cx="469900" cy="259080"/>
    <xdr:sp macro="" textlink="">
      <xdr:nvSpPr>
        <xdr:cNvPr id="722" name="n_1mainValue【保健センター・保健所】&#10;一人当たり面積"/>
        <xdr:cNvSpPr txBox="1"/>
      </xdr:nvSpPr>
      <xdr:spPr>
        <a:xfrm>
          <a:off x="21075650" y="1082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22860</xdr:rowOff>
    </xdr:from>
    <xdr:ext cx="469265" cy="259080"/>
    <xdr:sp macro="" textlink="">
      <xdr:nvSpPr>
        <xdr:cNvPr id="723" name="n_2mainValue【保健センター・保健所】&#10;一人当たり面積"/>
        <xdr:cNvSpPr txBox="1"/>
      </xdr:nvSpPr>
      <xdr:spPr>
        <a:xfrm>
          <a:off x="20199350" y="10824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22860</xdr:rowOff>
    </xdr:from>
    <xdr:ext cx="469265" cy="259080"/>
    <xdr:sp macro="" textlink="">
      <xdr:nvSpPr>
        <xdr:cNvPr id="724" name="n_3mainValue【保健センター・保健所】&#10;一人当たり面積"/>
        <xdr:cNvSpPr txBox="1"/>
      </xdr:nvSpPr>
      <xdr:spPr>
        <a:xfrm>
          <a:off x="19310350" y="10824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22860</xdr:rowOff>
    </xdr:from>
    <xdr:ext cx="469265" cy="259080"/>
    <xdr:sp macro="" textlink="">
      <xdr:nvSpPr>
        <xdr:cNvPr id="725" name="n_4mainValue【保健センター・保健所】&#10;一人当たり面積"/>
        <xdr:cNvSpPr txBox="1"/>
      </xdr:nvSpPr>
      <xdr:spPr>
        <a:xfrm>
          <a:off x="18421350" y="10824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734" name="テキスト ボックス 7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736" name="テキスト ボックス 7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7" name="直線コネクタ 7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738" name="テキスト ボックス 7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9" name="直線コネクタ 7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740" name="テキスト ボックス 7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1" name="直線コネクタ 7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2" name="テキスト ボックス 7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3" name="直線コネクタ 7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744" name="テキスト ボックス 7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5" name="直線コネクタ 7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6" name="テキスト ボックス 7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7" name="直線コネクタ 7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748" name="テキスト ボックス 7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129540</xdr:rowOff>
    </xdr:to>
    <xdr:cxnSp macro="">
      <xdr:nvCxnSpPr>
        <xdr:cNvPr id="751" name="直線コネクタ 750"/>
        <xdr:cNvCxnSpPr/>
      </xdr:nvCxnSpPr>
      <xdr:spPr>
        <a:xfrm flipV="1">
          <a:off x="16318865" y="1328039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133350</xdr:rowOff>
    </xdr:from>
    <xdr:ext cx="405130" cy="258445"/>
    <xdr:sp macro="" textlink="">
      <xdr:nvSpPr>
        <xdr:cNvPr id="752" name="【消防施設】&#10;有形固定資産減価償却率最小値テキスト"/>
        <xdr:cNvSpPr txBox="1"/>
      </xdr:nvSpPr>
      <xdr:spPr>
        <a:xfrm>
          <a:off x="16357600" y="14878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129540</xdr:rowOff>
    </xdr:from>
    <xdr:to>
      <xdr:col>86</xdr:col>
      <xdr:colOff>25400</xdr:colOff>
      <xdr:row>86</xdr:row>
      <xdr:rowOff>129540</xdr:rowOff>
    </xdr:to>
    <xdr:cxnSp macro="">
      <xdr:nvCxnSpPr>
        <xdr:cNvPr id="753" name="直線コネクタ 752"/>
        <xdr:cNvCxnSpPr/>
      </xdr:nvCxnSpPr>
      <xdr:spPr>
        <a:xfrm>
          <a:off x="16230600" y="1487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340360" cy="259080"/>
    <xdr:sp macro="" textlink="">
      <xdr:nvSpPr>
        <xdr:cNvPr id="754" name="【消防施設】&#10;有形固定資産減価償却率最大値テキスト"/>
        <xdr:cNvSpPr txBox="1"/>
      </xdr:nvSpPr>
      <xdr:spPr>
        <a:xfrm>
          <a:off x="16357600" y="1305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755" name="直線コネクタ 754"/>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144145</xdr:rowOff>
    </xdr:from>
    <xdr:ext cx="405130" cy="258445"/>
    <xdr:sp macro="" textlink="">
      <xdr:nvSpPr>
        <xdr:cNvPr id="756" name="【消防施設】&#10;有形固定資産減価償却率平均値テキスト"/>
        <xdr:cNvSpPr txBox="1"/>
      </xdr:nvSpPr>
      <xdr:spPr>
        <a:xfrm>
          <a:off x="16357600" y="140315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121285</xdr:rowOff>
    </xdr:from>
    <xdr:to>
      <xdr:col>85</xdr:col>
      <xdr:colOff>177800</xdr:colOff>
      <xdr:row>83</xdr:row>
      <xdr:rowOff>52070</xdr:rowOff>
    </xdr:to>
    <xdr:sp macro="" textlink="">
      <xdr:nvSpPr>
        <xdr:cNvPr id="757" name="フローチャート: 判断 756"/>
        <xdr:cNvSpPr/>
      </xdr:nvSpPr>
      <xdr:spPr>
        <a:xfrm>
          <a:off x="16268700" y="14180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152400</xdr:rowOff>
    </xdr:from>
    <xdr:to>
      <xdr:col>81</xdr:col>
      <xdr:colOff>101600</xdr:colOff>
      <xdr:row>83</xdr:row>
      <xdr:rowOff>82550</xdr:rowOff>
    </xdr:to>
    <xdr:sp macro="" textlink="">
      <xdr:nvSpPr>
        <xdr:cNvPr id="758" name="フローチャート: 判断 757"/>
        <xdr:cNvSpPr/>
      </xdr:nvSpPr>
      <xdr:spPr>
        <a:xfrm>
          <a:off x="1543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140970</xdr:rowOff>
    </xdr:from>
    <xdr:to>
      <xdr:col>76</xdr:col>
      <xdr:colOff>165100</xdr:colOff>
      <xdr:row>83</xdr:row>
      <xdr:rowOff>71120</xdr:rowOff>
    </xdr:to>
    <xdr:sp macro="" textlink="">
      <xdr:nvSpPr>
        <xdr:cNvPr id="759" name="フローチャート: 判断 758"/>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124460</xdr:rowOff>
    </xdr:from>
    <xdr:to>
      <xdr:col>72</xdr:col>
      <xdr:colOff>38100</xdr:colOff>
      <xdr:row>83</xdr:row>
      <xdr:rowOff>54610</xdr:rowOff>
    </xdr:to>
    <xdr:sp macro="" textlink="">
      <xdr:nvSpPr>
        <xdr:cNvPr id="760" name="フローチャート: 判断 759"/>
        <xdr:cNvSpPr/>
      </xdr:nvSpPr>
      <xdr:spPr>
        <a:xfrm>
          <a:off x="1365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2" name="テキスト ボックス 7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3" name="テキスト ボックス 7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4" name="テキスト ボックス 7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5" name="テキスト ボックス 7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6" name="テキスト ボックス 7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60960</xdr:rowOff>
    </xdr:from>
    <xdr:to>
      <xdr:col>85</xdr:col>
      <xdr:colOff>177800</xdr:colOff>
      <xdr:row>83</xdr:row>
      <xdr:rowOff>162560</xdr:rowOff>
    </xdr:to>
    <xdr:sp macro="" textlink="">
      <xdr:nvSpPr>
        <xdr:cNvPr id="767" name="楕円 766"/>
        <xdr:cNvSpPr/>
      </xdr:nvSpPr>
      <xdr:spPr>
        <a:xfrm>
          <a:off x="162687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39370</xdr:rowOff>
    </xdr:from>
    <xdr:ext cx="405130" cy="259080"/>
    <xdr:sp macro="" textlink="">
      <xdr:nvSpPr>
        <xdr:cNvPr id="768" name="【消防施設】&#10;有形固定資産減価償却率該当値テキスト"/>
        <xdr:cNvSpPr txBox="1"/>
      </xdr:nvSpPr>
      <xdr:spPr>
        <a:xfrm>
          <a:off x="16357600" y="14269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39370</xdr:rowOff>
    </xdr:from>
    <xdr:to>
      <xdr:col>81</xdr:col>
      <xdr:colOff>101600</xdr:colOff>
      <xdr:row>83</xdr:row>
      <xdr:rowOff>140970</xdr:rowOff>
    </xdr:to>
    <xdr:sp macro="" textlink="">
      <xdr:nvSpPr>
        <xdr:cNvPr id="769" name="楕円 768"/>
        <xdr:cNvSpPr/>
      </xdr:nvSpPr>
      <xdr:spPr>
        <a:xfrm>
          <a:off x="154305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90170</xdr:rowOff>
    </xdr:from>
    <xdr:to>
      <xdr:col>85</xdr:col>
      <xdr:colOff>127000</xdr:colOff>
      <xdr:row>83</xdr:row>
      <xdr:rowOff>111760</xdr:rowOff>
    </xdr:to>
    <xdr:cxnSp macro="">
      <xdr:nvCxnSpPr>
        <xdr:cNvPr id="770" name="直線コネクタ 769"/>
        <xdr:cNvCxnSpPr/>
      </xdr:nvCxnSpPr>
      <xdr:spPr>
        <a:xfrm>
          <a:off x="15481300" y="143205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15240</xdr:rowOff>
    </xdr:from>
    <xdr:to>
      <xdr:col>76</xdr:col>
      <xdr:colOff>165100</xdr:colOff>
      <xdr:row>83</xdr:row>
      <xdr:rowOff>116840</xdr:rowOff>
    </xdr:to>
    <xdr:sp macro="" textlink="">
      <xdr:nvSpPr>
        <xdr:cNvPr id="771" name="楕円 770"/>
        <xdr:cNvSpPr/>
      </xdr:nvSpPr>
      <xdr:spPr>
        <a:xfrm>
          <a:off x="14541500" y="14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66040</xdr:rowOff>
    </xdr:from>
    <xdr:to>
      <xdr:col>81</xdr:col>
      <xdr:colOff>50800</xdr:colOff>
      <xdr:row>83</xdr:row>
      <xdr:rowOff>90170</xdr:rowOff>
    </xdr:to>
    <xdr:cxnSp macro="">
      <xdr:nvCxnSpPr>
        <xdr:cNvPr id="772" name="直線コネクタ 771"/>
        <xdr:cNvCxnSpPr/>
      </xdr:nvCxnSpPr>
      <xdr:spPr>
        <a:xfrm>
          <a:off x="14592300" y="14296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6985</xdr:rowOff>
    </xdr:from>
    <xdr:to>
      <xdr:col>72</xdr:col>
      <xdr:colOff>38100</xdr:colOff>
      <xdr:row>83</xdr:row>
      <xdr:rowOff>109220</xdr:rowOff>
    </xdr:to>
    <xdr:sp macro="" textlink="">
      <xdr:nvSpPr>
        <xdr:cNvPr id="773" name="楕円 772"/>
        <xdr:cNvSpPr/>
      </xdr:nvSpPr>
      <xdr:spPr>
        <a:xfrm>
          <a:off x="13652500" y="1423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57785</xdr:rowOff>
    </xdr:from>
    <xdr:to>
      <xdr:col>76</xdr:col>
      <xdr:colOff>114300</xdr:colOff>
      <xdr:row>83</xdr:row>
      <xdr:rowOff>66040</xdr:rowOff>
    </xdr:to>
    <xdr:cxnSp macro="">
      <xdr:nvCxnSpPr>
        <xdr:cNvPr id="774" name="直線コネクタ 773"/>
        <xdr:cNvCxnSpPr/>
      </xdr:nvCxnSpPr>
      <xdr:spPr>
        <a:xfrm>
          <a:off x="13703300" y="142881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129540</xdr:rowOff>
    </xdr:from>
    <xdr:to>
      <xdr:col>67</xdr:col>
      <xdr:colOff>101600</xdr:colOff>
      <xdr:row>83</xdr:row>
      <xdr:rowOff>59690</xdr:rowOff>
    </xdr:to>
    <xdr:sp macro="" textlink="">
      <xdr:nvSpPr>
        <xdr:cNvPr id="775" name="楕円 774"/>
        <xdr:cNvSpPr/>
      </xdr:nvSpPr>
      <xdr:spPr>
        <a:xfrm>
          <a:off x="12763500" y="141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8890</xdr:rowOff>
    </xdr:from>
    <xdr:to>
      <xdr:col>71</xdr:col>
      <xdr:colOff>177800</xdr:colOff>
      <xdr:row>83</xdr:row>
      <xdr:rowOff>57785</xdr:rowOff>
    </xdr:to>
    <xdr:cxnSp macro="">
      <xdr:nvCxnSpPr>
        <xdr:cNvPr id="776" name="直線コネクタ 775"/>
        <xdr:cNvCxnSpPr/>
      </xdr:nvCxnSpPr>
      <xdr:spPr>
        <a:xfrm>
          <a:off x="12814300" y="142392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99060</xdr:rowOff>
    </xdr:from>
    <xdr:ext cx="405130" cy="258445"/>
    <xdr:sp macro="" textlink="">
      <xdr:nvSpPr>
        <xdr:cNvPr id="777" name="n_1aveValue【消防施設】&#10;有形固定資産減価償却率"/>
        <xdr:cNvSpPr txBox="1"/>
      </xdr:nvSpPr>
      <xdr:spPr>
        <a:xfrm>
          <a:off x="15266035" y="13986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87630</xdr:rowOff>
    </xdr:from>
    <xdr:ext cx="404495" cy="258445"/>
    <xdr:sp macro="" textlink="">
      <xdr:nvSpPr>
        <xdr:cNvPr id="778" name="n_2aveValue【消防施設】&#10;有形固定資産減価償却率"/>
        <xdr:cNvSpPr txBox="1"/>
      </xdr:nvSpPr>
      <xdr:spPr>
        <a:xfrm>
          <a:off x="14389735" y="13975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71120</xdr:rowOff>
    </xdr:from>
    <xdr:ext cx="404495" cy="259080"/>
    <xdr:sp macro="" textlink="">
      <xdr:nvSpPr>
        <xdr:cNvPr id="779" name="n_3aveValue【消防施設】&#10;有形固定資産減価償却率"/>
        <xdr:cNvSpPr txBox="1"/>
      </xdr:nvSpPr>
      <xdr:spPr>
        <a:xfrm>
          <a:off x="13500735" y="13958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116840</xdr:rowOff>
    </xdr:from>
    <xdr:ext cx="404495" cy="259080"/>
    <xdr:sp macro="" textlink="">
      <xdr:nvSpPr>
        <xdr:cNvPr id="780" name="n_4aveValue【消防施設】&#10;有形固定資産減価償却率"/>
        <xdr:cNvSpPr txBox="1"/>
      </xdr:nvSpPr>
      <xdr:spPr>
        <a:xfrm>
          <a:off x="12611735" y="1383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132080</xdr:rowOff>
    </xdr:from>
    <xdr:ext cx="405130" cy="258445"/>
    <xdr:sp macro="" textlink="">
      <xdr:nvSpPr>
        <xdr:cNvPr id="781" name="n_1mainValue【消防施設】&#10;有形固定資産減価償却率"/>
        <xdr:cNvSpPr txBox="1"/>
      </xdr:nvSpPr>
      <xdr:spPr>
        <a:xfrm>
          <a:off x="15266035" y="14362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107950</xdr:rowOff>
    </xdr:from>
    <xdr:ext cx="404495" cy="259080"/>
    <xdr:sp macro="" textlink="">
      <xdr:nvSpPr>
        <xdr:cNvPr id="782" name="n_2mainValue【消防施設】&#10;有形固定資産減価償却率"/>
        <xdr:cNvSpPr txBox="1"/>
      </xdr:nvSpPr>
      <xdr:spPr>
        <a:xfrm>
          <a:off x="14389735" y="14338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99695</xdr:rowOff>
    </xdr:from>
    <xdr:ext cx="404495" cy="258445"/>
    <xdr:sp macro="" textlink="">
      <xdr:nvSpPr>
        <xdr:cNvPr id="783" name="n_3mainValue【消防施設】&#10;有形固定資産減価償却率"/>
        <xdr:cNvSpPr txBox="1"/>
      </xdr:nvSpPr>
      <xdr:spPr>
        <a:xfrm>
          <a:off x="13500735" y="14330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50800</xdr:rowOff>
    </xdr:from>
    <xdr:ext cx="404495" cy="259080"/>
    <xdr:sp macro="" textlink="">
      <xdr:nvSpPr>
        <xdr:cNvPr id="784" name="n_4mainValue【消防施設】&#10;有形固定資産減価償却率"/>
        <xdr:cNvSpPr txBox="1"/>
      </xdr:nvSpPr>
      <xdr:spPr>
        <a:xfrm>
          <a:off x="12611735" y="14281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93" name="テキスト ボックス 7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796" name="テキスト ボックス 795"/>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798" name="テキスト ボックス 797"/>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800" name="テキスト ボックス 799"/>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802" name="テキスト ボックス 801"/>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804" name="テキスト ボックス 8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83820</xdr:rowOff>
    </xdr:from>
    <xdr:to>
      <xdr:col>116</xdr:col>
      <xdr:colOff>62865</xdr:colOff>
      <xdr:row>86</xdr:row>
      <xdr:rowOff>6350</xdr:rowOff>
    </xdr:to>
    <xdr:cxnSp macro="">
      <xdr:nvCxnSpPr>
        <xdr:cNvPr id="806" name="直線コネクタ 805"/>
        <xdr:cNvCxnSpPr/>
      </xdr:nvCxnSpPr>
      <xdr:spPr>
        <a:xfrm flipV="1">
          <a:off x="22160865" y="1345692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807"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808" name="直線コネクタ 807"/>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30480</xdr:rowOff>
    </xdr:from>
    <xdr:ext cx="469900" cy="258445"/>
    <xdr:sp macro="" textlink="">
      <xdr:nvSpPr>
        <xdr:cNvPr id="809" name="【消防施設】&#10;一人当たり面積最大値テキスト"/>
        <xdr:cNvSpPr txBox="1"/>
      </xdr:nvSpPr>
      <xdr:spPr>
        <a:xfrm>
          <a:off x="22199600" y="13232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144780</xdr:rowOff>
    </xdr:from>
    <xdr:ext cx="469900" cy="258445"/>
    <xdr:sp macro="" textlink="">
      <xdr:nvSpPr>
        <xdr:cNvPr id="811" name="【消防施設】&#10;一人当たり面積平均値テキスト"/>
        <xdr:cNvSpPr txBox="1"/>
      </xdr:nvSpPr>
      <xdr:spPr>
        <a:xfrm>
          <a:off x="22199600" y="142036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121920</xdr:rowOff>
    </xdr:from>
    <xdr:to>
      <xdr:col>116</xdr:col>
      <xdr:colOff>114300</xdr:colOff>
      <xdr:row>84</xdr:row>
      <xdr:rowOff>52070</xdr:rowOff>
    </xdr:to>
    <xdr:sp macro="" textlink="">
      <xdr:nvSpPr>
        <xdr:cNvPr id="812" name="フローチャート: 判断 811"/>
        <xdr:cNvSpPr/>
      </xdr:nvSpPr>
      <xdr:spPr>
        <a:xfrm>
          <a:off x="22110700" y="143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86360</xdr:rowOff>
    </xdr:from>
    <xdr:to>
      <xdr:col>112</xdr:col>
      <xdr:colOff>38100</xdr:colOff>
      <xdr:row>84</xdr:row>
      <xdr:rowOff>15875</xdr:rowOff>
    </xdr:to>
    <xdr:sp macro="" textlink="">
      <xdr:nvSpPr>
        <xdr:cNvPr id="813" name="フローチャート: 判断 812"/>
        <xdr:cNvSpPr/>
      </xdr:nvSpPr>
      <xdr:spPr>
        <a:xfrm>
          <a:off x="212725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67310</xdr:rowOff>
    </xdr:from>
    <xdr:to>
      <xdr:col>107</xdr:col>
      <xdr:colOff>101600</xdr:colOff>
      <xdr:row>83</xdr:row>
      <xdr:rowOff>168910</xdr:rowOff>
    </xdr:to>
    <xdr:sp macro="" textlink="">
      <xdr:nvSpPr>
        <xdr:cNvPr id="814" name="フローチャート: 判断 813"/>
        <xdr:cNvSpPr/>
      </xdr:nvSpPr>
      <xdr:spPr>
        <a:xfrm>
          <a:off x="20383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133350</xdr:rowOff>
    </xdr:from>
    <xdr:to>
      <xdr:col>116</xdr:col>
      <xdr:colOff>114300</xdr:colOff>
      <xdr:row>85</xdr:row>
      <xdr:rowOff>63500</xdr:rowOff>
    </xdr:to>
    <xdr:sp macro="" textlink="">
      <xdr:nvSpPr>
        <xdr:cNvPr id="822" name="楕円 821"/>
        <xdr:cNvSpPr/>
      </xdr:nvSpPr>
      <xdr:spPr>
        <a:xfrm>
          <a:off x="22110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111760</xdr:rowOff>
    </xdr:from>
    <xdr:ext cx="469900" cy="258445"/>
    <xdr:sp macro="" textlink="">
      <xdr:nvSpPr>
        <xdr:cNvPr id="823" name="【消防施設】&#10;一人当たり面積該当値テキスト"/>
        <xdr:cNvSpPr txBox="1"/>
      </xdr:nvSpPr>
      <xdr:spPr>
        <a:xfrm>
          <a:off x="22199600" y="1451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151765</xdr:rowOff>
    </xdr:from>
    <xdr:to>
      <xdr:col>112</xdr:col>
      <xdr:colOff>38100</xdr:colOff>
      <xdr:row>85</xdr:row>
      <xdr:rowOff>81915</xdr:rowOff>
    </xdr:to>
    <xdr:sp macro="" textlink="">
      <xdr:nvSpPr>
        <xdr:cNvPr id="824" name="楕円 823"/>
        <xdr:cNvSpPr/>
      </xdr:nvSpPr>
      <xdr:spPr>
        <a:xfrm>
          <a:off x="21272500" y="145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12700</xdr:rowOff>
    </xdr:from>
    <xdr:to>
      <xdr:col>116</xdr:col>
      <xdr:colOff>63500</xdr:colOff>
      <xdr:row>85</xdr:row>
      <xdr:rowOff>31115</xdr:rowOff>
    </xdr:to>
    <xdr:cxnSp macro="">
      <xdr:nvCxnSpPr>
        <xdr:cNvPr id="825" name="直線コネクタ 824"/>
        <xdr:cNvCxnSpPr/>
      </xdr:nvCxnSpPr>
      <xdr:spPr>
        <a:xfrm flipV="1">
          <a:off x="21323300" y="1458595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156210</xdr:rowOff>
    </xdr:from>
    <xdr:to>
      <xdr:col>107</xdr:col>
      <xdr:colOff>101600</xdr:colOff>
      <xdr:row>85</xdr:row>
      <xdr:rowOff>86360</xdr:rowOff>
    </xdr:to>
    <xdr:sp macro="" textlink="">
      <xdr:nvSpPr>
        <xdr:cNvPr id="826" name="楕円 825"/>
        <xdr:cNvSpPr/>
      </xdr:nvSpPr>
      <xdr:spPr>
        <a:xfrm>
          <a:off x="203835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31115</xdr:rowOff>
    </xdr:from>
    <xdr:to>
      <xdr:col>111</xdr:col>
      <xdr:colOff>177800</xdr:colOff>
      <xdr:row>85</xdr:row>
      <xdr:rowOff>35560</xdr:rowOff>
    </xdr:to>
    <xdr:cxnSp macro="">
      <xdr:nvCxnSpPr>
        <xdr:cNvPr id="827" name="直線コネクタ 826"/>
        <xdr:cNvCxnSpPr/>
      </xdr:nvCxnSpPr>
      <xdr:spPr>
        <a:xfrm flipV="1">
          <a:off x="20434300" y="146043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156210</xdr:rowOff>
    </xdr:from>
    <xdr:to>
      <xdr:col>102</xdr:col>
      <xdr:colOff>165100</xdr:colOff>
      <xdr:row>85</xdr:row>
      <xdr:rowOff>86360</xdr:rowOff>
    </xdr:to>
    <xdr:sp macro="" textlink="">
      <xdr:nvSpPr>
        <xdr:cNvPr id="828" name="楕円 827"/>
        <xdr:cNvSpPr/>
      </xdr:nvSpPr>
      <xdr:spPr>
        <a:xfrm>
          <a:off x="194945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35560</xdr:rowOff>
    </xdr:from>
    <xdr:to>
      <xdr:col>107</xdr:col>
      <xdr:colOff>50800</xdr:colOff>
      <xdr:row>85</xdr:row>
      <xdr:rowOff>35560</xdr:rowOff>
    </xdr:to>
    <xdr:cxnSp macro="">
      <xdr:nvCxnSpPr>
        <xdr:cNvPr id="829" name="直線コネクタ 828"/>
        <xdr:cNvCxnSpPr/>
      </xdr:nvCxnSpPr>
      <xdr:spPr>
        <a:xfrm>
          <a:off x="19545300" y="1460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138430</xdr:rowOff>
    </xdr:from>
    <xdr:to>
      <xdr:col>98</xdr:col>
      <xdr:colOff>38100</xdr:colOff>
      <xdr:row>85</xdr:row>
      <xdr:rowOff>68580</xdr:rowOff>
    </xdr:to>
    <xdr:sp macro="" textlink="">
      <xdr:nvSpPr>
        <xdr:cNvPr id="830" name="楕円 829"/>
        <xdr:cNvSpPr/>
      </xdr:nvSpPr>
      <xdr:spPr>
        <a:xfrm>
          <a:off x="18605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17780</xdr:rowOff>
    </xdr:from>
    <xdr:to>
      <xdr:col>102</xdr:col>
      <xdr:colOff>114300</xdr:colOff>
      <xdr:row>85</xdr:row>
      <xdr:rowOff>35560</xdr:rowOff>
    </xdr:to>
    <xdr:cxnSp macro="">
      <xdr:nvCxnSpPr>
        <xdr:cNvPr id="831" name="直線コネクタ 830"/>
        <xdr:cNvCxnSpPr/>
      </xdr:nvCxnSpPr>
      <xdr:spPr>
        <a:xfrm>
          <a:off x="18656300" y="145910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32385</xdr:rowOff>
    </xdr:from>
    <xdr:ext cx="469900" cy="258445"/>
    <xdr:sp macro="" textlink="">
      <xdr:nvSpPr>
        <xdr:cNvPr id="832" name="n_1aveValue【消防施設】&#10;一人当たり面積"/>
        <xdr:cNvSpPr txBox="1"/>
      </xdr:nvSpPr>
      <xdr:spPr>
        <a:xfrm>
          <a:off x="21075650" y="14091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13970</xdr:rowOff>
    </xdr:from>
    <xdr:ext cx="469265" cy="259080"/>
    <xdr:sp macro="" textlink="">
      <xdr:nvSpPr>
        <xdr:cNvPr id="833" name="n_2aveValue【消防施設】&#10;一人当たり面積"/>
        <xdr:cNvSpPr txBox="1"/>
      </xdr:nvSpPr>
      <xdr:spPr>
        <a:xfrm>
          <a:off x="20199350" y="1407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36830</xdr:rowOff>
    </xdr:from>
    <xdr:ext cx="469265" cy="259080"/>
    <xdr:sp macro="" textlink="">
      <xdr:nvSpPr>
        <xdr:cNvPr id="834" name="n_3aveValue【消防施設】&#10;一人当たり面積"/>
        <xdr:cNvSpPr txBox="1"/>
      </xdr:nvSpPr>
      <xdr:spPr>
        <a:xfrm>
          <a:off x="19310350" y="14095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59690</xdr:rowOff>
    </xdr:from>
    <xdr:ext cx="469265" cy="259080"/>
    <xdr:sp macro="" textlink="">
      <xdr:nvSpPr>
        <xdr:cNvPr id="835" name="n_4aveValue【消防施設】&#10;一人当たり面積"/>
        <xdr:cNvSpPr txBox="1"/>
      </xdr:nvSpPr>
      <xdr:spPr>
        <a:xfrm>
          <a:off x="18421350" y="14118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73025</xdr:rowOff>
    </xdr:from>
    <xdr:ext cx="469900" cy="259080"/>
    <xdr:sp macro="" textlink="">
      <xdr:nvSpPr>
        <xdr:cNvPr id="836" name="n_1mainValue【消防施設】&#10;一人当たり面積"/>
        <xdr:cNvSpPr txBox="1"/>
      </xdr:nvSpPr>
      <xdr:spPr>
        <a:xfrm>
          <a:off x="21075650" y="1464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77470</xdr:rowOff>
    </xdr:from>
    <xdr:ext cx="469265" cy="258445"/>
    <xdr:sp macro="" textlink="">
      <xdr:nvSpPr>
        <xdr:cNvPr id="837" name="n_2mainValue【消防施設】&#10;一人当たり面積"/>
        <xdr:cNvSpPr txBox="1"/>
      </xdr:nvSpPr>
      <xdr:spPr>
        <a:xfrm>
          <a:off x="20199350" y="14650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77470</xdr:rowOff>
    </xdr:from>
    <xdr:ext cx="469265" cy="258445"/>
    <xdr:sp macro="" textlink="">
      <xdr:nvSpPr>
        <xdr:cNvPr id="838" name="n_3mainValue【消防施設】&#10;一人当たり面積"/>
        <xdr:cNvSpPr txBox="1"/>
      </xdr:nvSpPr>
      <xdr:spPr>
        <a:xfrm>
          <a:off x="19310350" y="14650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59690</xdr:rowOff>
    </xdr:from>
    <xdr:ext cx="469265" cy="259080"/>
    <xdr:sp macro="" textlink="">
      <xdr:nvSpPr>
        <xdr:cNvPr id="839" name="n_4mainValue【消防施設】&#10;一人当たり面積"/>
        <xdr:cNvSpPr txBox="1"/>
      </xdr:nvSpPr>
      <xdr:spPr>
        <a:xfrm>
          <a:off x="18421350" y="14632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48" name="テキスト ボックス 8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850" name="テキスト ボックス 84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1" name="直線コネクタ 8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852" name="テキスト ボックス 85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3" name="直線コネクタ 8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4" name="テキスト ボックス 8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5" name="直線コネクタ 8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856" name="テキスト ボックス 85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7" name="直線コネクタ 8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8" name="テキスト ボックス 8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9" name="直線コネクタ 8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0" name="テキスト ボックス 8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1" name="直線コネクタ 8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862" name="テキスト ボックス 86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10795</xdr:rowOff>
    </xdr:from>
    <xdr:to>
      <xdr:col>85</xdr:col>
      <xdr:colOff>126365</xdr:colOff>
      <xdr:row>109</xdr:row>
      <xdr:rowOff>35560</xdr:rowOff>
    </xdr:to>
    <xdr:cxnSp macro="">
      <xdr:nvCxnSpPr>
        <xdr:cNvPr id="865" name="直線コネクタ 864"/>
        <xdr:cNvCxnSpPr/>
      </xdr:nvCxnSpPr>
      <xdr:spPr>
        <a:xfrm flipV="1">
          <a:off x="16318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7" name="直線コネクタ 8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128905</xdr:rowOff>
    </xdr:from>
    <xdr:ext cx="340360" cy="259080"/>
    <xdr:sp macro="" textlink="">
      <xdr:nvSpPr>
        <xdr:cNvPr id="868"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10795</xdr:rowOff>
    </xdr:from>
    <xdr:to>
      <xdr:col>86</xdr:col>
      <xdr:colOff>25400</xdr:colOff>
      <xdr:row>100</xdr:row>
      <xdr:rowOff>10795</xdr:rowOff>
    </xdr:to>
    <xdr:cxnSp macro="">
      <xdr:nvCxnSpPr>
        <xdr:cNvPr id="869" name="直線コネクタ 868"/>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61595</xdr:rowOff>
    </xdr:from>
    <xdr:ext cx="405130" cy="259080"/>
    <xdr:sp macro="" textlink="">
      <xdr:nvSpPr>
        <xdr:cNvPr id="870"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177800</xdr:colOff>
      <xdr:row>104</xdr:row>
      <xdr:rowOff>140335</xdr:rowOff>
    </xdr:to>
    <xdr:sp macro="" textlink="">
      <xdr:nvSpPr>
        <xdr:cNvPr id="871" name="フローチャート: 判断 870"/>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872" name="フローチャート: 判断 871"/>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153035</xdr:rowOff>
    </xdr:from>
    <xdr:to>
      <xdr:col>76</xdr:col>
      <xdr:colOff>165100</xdr:colOff>
      <xdr:row>105</xdr:row>
      <xdr:rowOff>83185</xdr:rowOff>
    </xdr:to>
    <xdr:sp macro="" textlink="">
      <xdr:nvSpPr>
        <xdr:cNvPr id="873" name="フローチャート: 判断 872"/>
        <xdr:cNvSpPr/>
      </xdr:nvSpPr>
      <xdr:spPr>
        <a:xfrm>
          <a:off x="14541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156210</xdr:rowOff>
    </xdr:from>
    <xdr:to>
      <xdr:col>72</xdr:col>
      <xdr:colOff>38100</xdr:colOff>
      <xdr:row>105</xdr:row>
      <xdr:rowOff>86360</xdr:rowOff>
    </xdr:to>
    <xdr:sp macro="" textlink="">
      <xdr:nvSpPr>
        <xdr:cNvPr id="874" name="フローチャート: 判断 873"/>
        <xdr:cNvSpPr/>
      </xdr:nvSpPr>
      <xdr:spPr>
        <a:xfrm>
          <a:off x="13652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6" name="テキスト ボックス 8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7" name="テキスト ボックス 8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8" name="テキスト ボックス 8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9" name="テキスト ボックス 8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0" name="テキスト ボックス 8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87630</xdr:rowOff>
    </xdr:from>
    <xdr:to>
      <xdr:col>85</xdr:col>
      <xdr:colOff>177800</xdr:colOff>
      <xdr:row>105</xdr:row>
      <xdr:rowOff>17780</xdr:rowOff>
    </xdr:to>
    <xdr:sp macro="" textlink="">
      <xdr:nvSpPr>
        <xdr:cNvPr id="881" name="楕円 880"/>
        <xdr:cNvSpPr/>
      </xdr:nvSpPr>
      <xdr:spPr>
        <a:xfrm>
          <a:off x="162687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66040</xdr:rowOff>
    </xdr:from>
    <xdr:ext cx="405130" cy="258445"/>
    <xdr:sp macro="" textlink="">
      <xdr:nvSpPr>
        <xdr:cNvPr id="882" name="【庁舎】&#10;有形固定資産減価償却率該当値テキスト"/>
        <xdr:cNvSpPr txBox="1"/>
      </xdr:nvSpPr>
      <xdr:spPr>
        <a:xfrm>
          <a:off x="16357600" y="17896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109220</xdr:rowOff>
    </xdr:from>
    <xdr:to>
      <xdr:col>81</xdr:col>
      <xdr:colOff>101600</xdr:colOff>
      <xdr:row>105</xdr:row>
      <xdr:rowOff>38735</xdr:rowOff>
    </xdr:to>
    <xdr:sp macro="" textlink="">
      <xdr:nvSpPr>
        <xdr:cNvPr id="883" name="楕円 882"/>
        <xdr:cNvSpPr/>
      </xdr:nvSpPr>
      <xdr:spPr>
        <a:xfrm>
          <a:off x="15430500" y="1794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138430</xdr:rowOff>
    </xdr:from>
    <xdr:to>
      <xdr:col>85</xdr:col>
      <xdr:colOff>127000</xdr:colOff>
      <xdr:row>104</xdr:row>
      <xdr:rowOff>159385</xdr:rowOff>
    </xdr:to>
    <xdr:cxnSp macro="">
      <xdr:nvCxnSpPr>
        <xdr:cNvPr id="884" name="直線コネクタ 883"/>
        <xdr:cNvCxnSpPr/>
      </xdr:nvCxnSpPr>
      <xdr:spPr>
        <a:xfrm flipV="1">
          <a:off x="15481300" y="179692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5" name="楕円 884"/>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159385</xdr:rowOff>
    </xdr:to>
    <xdr:cxnSp macro="">
      <xdr:nvCxnSpPr>
        <xdr:cNvPr id="886" name="直線コネクタ 885"/>
        <xdr:cNvCxnSpPr/>
      </xdr:nvCxnSpPr>
      <xdr:spPr>
        <a:xfrm>
          <a:off x="14592300" y="179527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33655</xdr:rowOff>
    </xdr:from>
    <xdr:to>
      <xdr:col>72</xdr:col>
      <xdr:colOff>38100</xdr:colOff>
      <xdr:row>104</xdr:row>
      <xdr:rowOff>135255</xdr:rowOff>
    </xdr:to>
    <xdr:sp macro="" textlink="">
      <xdr:nvSpPr>
        <xdr:cNvPr id="887" name="楕円 886"/>
        <xdr:cNvSpPr/>
      </xdr:nvSpPr>
      <xdr:spPr>
        <a:xfrm>
          <a:off x="1365250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84455</xdr:rowOff>
    </xdr:from>
    <xdr:to>
      <xdr:col>76</xdr:col>
      <xdr:colOff>114300</xdr:colOff>
      <xdr:row>104</xdr:row>
      <xdr:rowOff>121920</xdr:rowOff>
    </xdr:to>
    <xdr:cxnSp macro="">
      <xdr:nvCxnSpPr>
        <xdr:cNvPr id="888" name="直線コネクタ 887"/>
        <xdr:cNvCxnSpPr/>
      </xdr:nvCxnSpPr>
      <xdr:spPr>
        <a:xfrm>
          <a:off x="13703300" y="179152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95885</xdr:rowOff>
    </xdr:to>
    <xdr:sp macro="" textlink="">
      <xdr:nvSpPr>
        <xdr:cNvPr id="889" name="楕円 888"/>
        <xdr:cNvSpPr/>
      </xdr:nvSpPr>
      <xdr:spPr>
        <a:xfrm>
          <a:off x="12763500" y="1782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45085</xdr:rowOff>
    </xdr:from>
    <xdr:to>
      <xdr:col>71</xdr:col>
      <xdr:colOff>177800</xdr:colOff>
      <xdr:row>104</xdr:row>
      <xdr:rowOff>84455</xdr:rowOff>
    </xdr:to>
    <xdr:cxnSp macro="">
      <xdr:nvCxnSpPr>
        <xdr:cNvPr id="890" name="直線コネクタ 889"/>
        <xdr:cNvCxnSpPr/>
      </xdr:nvCxnSpPr>
      <xdr:spPr>
        <a:xfrm>
          <a:off x="12814300" y="178758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891" name="n_1aveValue【庁舎】&#10;有形固定資産減価償却率"/>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74930</xdr:rowOff>
    </xdr:from>
    <xdr:ext cx="404495" cy="258445"/>
    <xdr:sp macro="" textlink="">
      <xdr:nvSpPr>
        <xdr:cNvPr id="892" name="n_2aveValue【庁舎】&#10;有形固定資産減価償却率"/>
        <xdr:cNvSpPr txBox="1"/>
      </xdr:nvSpPr>
      <xdr:spPr>
        <a:xfrm>
          <a:off x="14389735" y="1807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77470</xdr:rowOff>
    </xdr:from>
    <xdr:ext cx="404495" cy="258445"/>
    <xdr:sp macro="" textlink="">
      <xdr:nvSpPr>
        <xdr:cNvPr id="893" name="n_3aveValue【庁舎】&#10;有形固定資産減価償却率"/>
        <xdr:cNvSpPr txBox="1"/>
      </xdr:nvSpPr>
      <xdr:spPr>
        <a:xfrm>
          <a:off x="13500735" y="18079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106680</xdr:rowOff>
    </xdr:from>
    <xdr:ext cx="404495" cy="259080"/>
    <xdr:sp macro="" textlink="">
      <xdr:nvSpPr>
        <xdr:cNvPr id="894" name="n_4aveValue【庁舎】&#10;有形固定資産減価償却率"/>
        <xdr:cNvSpPr txBox="1"/>
      </xdr:nvSpPr>
      <xdr:spPr>
        <a:xfrm>
          <a:off x="12611735" y="1810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29845</xdr:rowOff>
    </xdr:from>
    <xdr:ext cx="405130" cy="258445"/>
    <xdr:sp macro="" textlink="">
      <xdr:nvSpPr>
        <xdr:cNvPr id="895" name="n_1mainValue【庁舎】&#10;有形固定資産減価償却率"/>
        <xdr:cNvSpPr txBox="1"/>
      </xdr:nvSpPr>
      <xdr:spPr>
        <a:xfrm>
          <a:off x="15266035" y="1803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17780</xdr:rowOff>
    </xdr:from>
    <xdr:ext cx="404495" cy="258445"/>
    <xdr:sp macro="" textlink="">
      <xdr:nvSpPr>
        <xdr:cNvPr id="896" name="n_2mainValue【庁舎】&#10;有形固定資産減価償却率"/>
        <xdr:cNvSpPr txBox="1"/>
      </xdr:nvSpPr>
      <xdr:spPr>
        <a:xfrm>
          <a:off x="14389735" y="17677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151765</xdr:rowOff>
    </xdr:from>
    <xdr:ext cx="404495" cy="259080"/>
    <xdr:sp macro="" textlink="">
      <xdr:nvSpPr>
        <xdr:cNvPr id="897" name="n_3mainValue【庁舎】&#10;有形固定資産減価償却率"/>
        <xdr:cNvSpPr txBox="1"/>
      </xdr:nvSpPr>
      <xdr:spPr>
        <a:xfrm>
          <a:off x="13500735" y="17639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112395</xdr:rowOff>
    </xdr:from>
    <xdr:ext cx="404495" cy="258445"/>
    <xdr:sp macro="" textlink="">
      <xdr:nvSpPr>
        <xdr:cNvPr id="898" name="n_4mainValue【庁舎】&#10;有形固定資産減価償却率"/>
        <xdr:cNvSpPr txBox="1"/>
      </xdr:nvSpPr>
      <xdr:spPr>
        <a:xfrm>
          <a:off x="12611735" y="17600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907" name="テキスト ボックス 90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909" name="テキスト ボックス 908"/>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910" name="直線コネクタ 9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911" name="テキスト ボックス 910"/>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2" name="直線コネクタ 9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913" name="テキスト ボックス 912"/>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4" name="直線コネクタ 9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915" name="テキスト ボックス 914"/>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6" name="直線コネクタ 9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917" name="テキスト ボックス 916"/>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8" name="直線コネクタ 9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919" name="テキスト ボックス 918"/>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20" name="直線コネクタ 9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921" name="テキスト ボックス 920"/>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923" name="テキスト ボックス 92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102235</xdr:rowOff>
    </xdr:from>
    <xdr:to>
      <xdr:col>116</xdr:col>
      <xdr:colOff>62865</xdr:colOff>
      <xdr:row>109</xdr:row>
      <xdr:rowOff>90805</xdr:rowOff>
    </xdr:to>
    <xdr:cxnSp macro="">
      <xdr:nvCxnSpPr>
        <xdr:cNvPr id="925" name="直線コネクタ 924"/>
        <xdr:cNvCxnSpPr/>
      </xdr:nvCxnSpPr>
      <xdr:spPr>
        <a:xfrm flipV="1">
          <a:off x="22160865" y="17247235"/>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94615</xdr:rowOff>
    </xdr:from>
    <xdr:ext cx="469900" cy="259080"/>
    <xdr:sp macro="" textlink="">
      <xdr:nvSpPr>
        <xdr:cNvPr id="926" name="【庁舎】&#10;一人当たり面積最小値テキスト"/>
        <xdr:cNvSpPr txBox="1"/>
      </xdr:nvSpPr>
      <xdr:spPr>
        <a:xfrm>
          <a:off x="22199600" y="18782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90805</xdr:rowOff>
    </xdr:from>
    <xdr:to>
      <xdr:col>116</xdr:col>
      <xdr:colOff>152400</xdr:colOff>
      <xdr:row>109</xdr:row>
      <xdr:rowOff>90805</xdr:rowOff>
    </xdr:to>
    <xdr:cxnSp macro="">
      <xdr:nvCxnSpPr>
        <xdr:cNvPr id="927" name="直線コネクタ 926"/>
        <xdr:cNvCxnSpPr/>
      </xdr:nvCxnSpPr>
      <xdr:spPr>
        <a:xfrm>
          <a:off x="22072600" y="1877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48895</xdr:rowOff>
    </xdr:from>
    <xdr:ext cx="469900" cy="259080"/>
    <xdr:sp macro="" textlink="">
      <xdr:nvSpPr>
        <xdr:cNvPr id="928" name="【庁舎】&#10;一人当たり面積最大値テキスト"/>
        <xdr:cNvSpPr txBox="1"/>
      </xdr:nvSpPr>
      <xdr:spPr>
        <a:xfrm>
          <a:off x="22199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102235</xdr:rowOff>
    </xdr:from>
    <xdr:to>
      <xdr:col>116</xdr:col>
      <xdr:colOff>152400</xdr:colOff>
      <xdr:row>100</xdr:row>
      <xdr:rowOff>102235</xdr:rowOff>
    </xdr:to>
    <xdr:cxnSp macro="">
      <xdr:nvCxnSpPr>
        <xdr:cNvPr id="929" name="直線コネクタ 928"/>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143510</xdr:rowOff>
    </xdr:from>
    <xdr:ext cx="469900" cy="258445"/>
    <xdr:sp macro="" textlink="">
      <xdr:nvSpPr>
        <xdr:cNvPr id="930" name="【庁舎】&#10;一人当たり面積平均値テキスト"/>
        <xdr:cNvSpPr txBox="1"/>
      </xdr:nvSpPr>
      <xdr:spPr>
        <a:xfrm>
          <a:off x="22199600" y="181457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120650</xdr:rowOff>
    </xdr:from>
    <xdr:to>
      <xdr:col>116</xdr:col>
      <xdr:colOff>114300</xdr:colOff>
      <xdr:row>107</xdr:row>
      <xdr:rowOff>50165</xdr:rowOff>
    </xdr:to>
    <xdr:sp macro="" textlink="">
      <xdr:nvSpPr>
        <xdr:cNvPr id="931" name="フローチャート: 判断 930"/>
        <xdr:cNvSpPr/>
      </xdr:nvSpPr>
      <xdr:spPr>
        <a:xfrm>
          <a:off x="221107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87630</xdr:rowOff>
    </xdr:from>
    <xdr:to>
      <xdr:col>112</xdr:col>
      <xdr:colOff>38100</xdr:colOff>
      <xdr:row>107</xdr:row>
      <xdr:rowOff>17780</xdr:rowOff>
    </xdr:to>
    <xdr:sp macro="" textlink="">
      <xdr:nvSpPr>
        <xdr:cNvPr id="932" name="フローチャート: 判断 931"/>
        <xdr:cNvSpPr/>
      </xdr:nvSpPr>
      <xdr:spPr>
        <a:xfrm>
          <a:off x="21272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126365</xdr:rowOff>
    </xdr:from>
    <xdr:to>
      <xdr:col>107</xdr:col>
      <xdr:colOff>101600</xdr:colOff>
      <xdr:row>107</xdr:row>
      <xdr:rowOff>56515</xdr:rowOff>
    </xdr:to>
    <xdr:sp macro="" textlink="">
      <xdr:nvSpPr>
        <xdr:cNvPr id="933" name="フローチャート: 判断 932"/>
        <xdr:cNvSpPr/>
      </xdr:nvSpPr>
      <xdr:spPr>
        <a:xfrm>
          <a:off x="20383500" y="183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143510</xdr:rowOff>
    </xdr:from>
    <xdr:to>
      <xdr:col>102</xdr:col>
      <xdr:colOff>165100</xdr:colOff>
      <xdr:row>107</xdr:row>
      <xdr:rowOff>73025</xdr:rowOff>
    </xdr:to>
    <xdr:sp macro="" textlink="">
      <xdr:nvSpPr>
        <xdr:cNvPr id="934" name="フローチャート: 判断 933"/>
        <xdr:cNvSpPr/>
      </xdr:nvSpPr>
      <xdr:spPr>
        <a:xfrm>
          <a:off x="19494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153035</xdr:rowOff>
    </xdr:from>
    <xdr:to>
      <xdr:col>98</xdr:col>
      <xdr:colOff>38100</xdr:colOff>
      <xdr:row>107</xdr:row>
      <xdr:rowOff>83185</xdr:rowOff>
    </xdr:to>
    <xdr:sp macro="" textlink="">
      <xdr:nvSpPr>
        <xdr:cNvPr id="935" name="フローチャート: 判断 934"/>
        <xdr:cNvSpPr/>
      </xdr:nvSpPr>
      <xdr:spPr>
        <a:xfrm>
          <a:off x="18605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130175</xdr:rowOff>
    </xdr:from>
    <xdr:to>
      <xdr:col>116</xdr:col>
      <xdr:colOff>114300</xdr:colOff>
      <xdr:row>109</xdr:row>
      <xdr:rowOff>60325</xdr:rowOff>
    </xdr:to>
    <xdr:sp macro="" textlink="">
      <xdr:nvSpPr>
        <xdr:cNvPr id="941" name="楕円 940"/>
        <xdr:cNvSpPr/>
      </xdr:nvSpPr>
      <xdr:spPr>
        <a:xfrm>
          <a:off x="221107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45085</xdr:rowOff>
    </xdr:from>
    <xdr:ext cx="469900" cy="258445"/>
    <xdr:sp macro="" textlink="">
      <xdr:nvSpPr>
        <xdr:cNvPr id="942" name="【庁舎】&#10;一人当たり面積該当値テキスト"/>
        <xdr:cNvSpPr txBox="1"/>
      </xdr:nvSpPr>
      <xdr:spPr>
        <a:xfrm>
          <a:off x="22199600" y="1856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133350</xdr:rowOff>
    </xdr:from>
    <xdr:to>
      <xdr:col>112</xdr:col>
      <xdr:colOff>38100</xdr:colOff>
      <xdr:row>109</xdr:row>
      <xdr:rowOff>63500</xdr:rowOff>
    </xdr:to>
    <xdr:sp macro="" textlink="">
      <xdr:nvSpPr>
        <xdr:cNvPr id="943" name="楕円 942"/>
        <xdr:cNvSpPr/>
      </xdr:nvSpPr>
      <xdr:spPr>
        <a:xfrm>
          <a:off x="21272500" y="18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9525</xdr:rowOff>
    </xdr:from>
    <xdr:to>
      <xdr:col>116</xdr:col>
      <xdr:colOff>63500</xdr:colOff>
      <xdr:row>109</xdr:row>
      <xdr:rowOff>12700</xdr:rowOff>
    </xdr:to>
    <xdr:cxnSp macro="">
      <xdr:nvCxnSpPr>
        <xdr:cNvPr id="944" name="直線コネクタ 943"/>
        <xdr:cNvCxnSpPr/>
      </xdr:nvCxnSpPr>
      <xdr:spPr>
        <a:xfrm flipV="1">
          <a:off x="21323300" y="186975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133350</xdr:rowOff>
    </xdr:from>
    <xdr:to>
      <xdr:col>107</xdr:col>
      <xdr:colOff>101600</xdr:colOff>
      <xdr:row>109</xdr:row>
      <xdr:rowOff>63500</xdr:rowOff>
    </xdr:to>
    <xdr:sp macro="" textlink="">
      <xdr:nvSpPr>
        <xdr:cNvPr id="945" name="楕円 944"/>
        <xdr:cNvSpPr/>
      </xdr:nvSpPr>
      <xdr:spPr>
        <a:xfrm>
          <a:off x="20383500" y="18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12700</xdr:rowOff>
    </xdr:from>
    <xdr:to>
      <xdr:col>111</xdr:col>
      <xdr:colOff>177800</xdr:colOff>
      <xdr:row>109</xdr:row>
      <xdr:rowOff>12700</xdr:rowOff>
    </xdr:to>
    <xdr:cxnSp macro="">
      <xdr:nvCxnSpPr>
        <xdr:cNvPr id="946" name="直線コネクタ 945"/>
        <xdr:cNvCxnSpPr/>
      </xdr:nvCxnSpPr>
      <xdr:spPr>
        <a:xfrm>
          <a:off x="20434300" y="18700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133350</xdr:rowOff>
    </xdr:from>
    <xdr:to>
      <xdr:col>102</xdr:col>
      <xdr:colOff>165100</xdr:colOff>
      <xdr:row>109</xdr:row>
      <xdr:rowOff>63500</xdr:rowOff>
    </xdr:to>
    <xdr:sp macro="" textlink="">
      <xdr:nvSpPr>
        <xdr:cNvPr id="947" name="楕円 946"/>
        <xdr:cNvSpPr/>
      </xdr:nvSpPr>
      <xdr:spPr>
        <a:xfrm>
          <a:off x="19494500" y="18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12700</xdr:rowOff>
    </xdr:from>
    <xdr:to>
      <xdr:col>107</xdr:col>
      <xdr:colOff>50800</xdr:colOff>
      <xdr:row>109</xdr:row>
      <xdr:rowOff>12700</xdr:rowOff>
    </xdr:to>
    <xdr:cxnSp macro="">
      <xdr:nvCxnSpPr>
        <xdr:cNvPr id="948" name="直線コネクタ 947"/>
        <xdr:cNvCxnSpPr/>
      </xdr:nvCxnSpPr>
      <xdr:spPr>
        <a:xfrm>
          <a:off x="19545300" y="18700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133350</xdr:rowOff>
    </xdr:from>
    <xdr:to>
      <xdr:col>98</xdr:col>
      <xdr:colOff>38100</xdr:colOff>
      <xdr:row>109</xdr:row>
      <xdr:rowOff>63500</xdr:rowOff>
    </xdr:to>
    <xdr:sp macro="" textlink="">
      <xdr:nvSpPr>
        <xdr:cNvPr id="949" name="楕円 948"/>
        <xdr:cNvSpPr/>
      </xdr:nvSpPr>
      <xdr:spPr>
        <a:xfrm>
          <a:off x="18605500" y="18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12700</xdr:rowOff>
    </xdr:from>
    <xdr:to>
      <xdr:col>102</xdr:col>
      <xdr:colOff>114300</xdr:colOff>
      <xdr:row>109</xdr:row>
      <xdr:rowOff>12700</xdr:rowOff>
    </xdr:to>
    <xdr:cxnSp macro="">
      <xdr:nvCxnSpPr>
        <xdr:cNvPr id="950" name="直線コネクタ 949"/>
        <xdr:cNvCxnSpPr/>
      </xdr:nvCxnSpPr>
      <xdr:spPr>
        <a:xfrm>
          <a:off x="18656300" y="18700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34290</xdr:rowOff>
    </xdr:from>
    <xdr:ext cx="469900" cy="259080"/>
    <xdr:sp macro="" textlink="">
      <xdr:nvSpPr>
        <xdr:cNvPr id="951" name="n_1aveValue【庁舎】&#10;一人当たり面積"/>
        <xdr:cNvSpPr txBox="1"/>
      </xdr:nvSpPr>
      <xdr:spPr>
        <a:xfrm>
          <a:off x="2107565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73025</xdr:rowOff>
    </xdr:from>
    <xdr:ext cx="469265" cy="259080"/>
    <xdr:sp macro="" textlink="">
      <xdr:nvSpPr>
        <xdr:cNvPr id="952" name="n_2aveValue【庁舎】&#10;一人当たり面積"/>
        <xdr:cNvSpPr txBox="1"/>
      </xdr:nvSpPr>
      <xdr:spPr>
        <a:xfrm>
          <a:off x="20199350" y="18075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89535</xdr:rowOff>
    </xdr:from>
    <xdr:ext cx="469265" cy="258445"/>
    <xdr:sp macro="" textlink="">
      <xdr:nvSpPr>
        <xdr:cNvPr id="953" name="n_3aveValue【庁舎】&#10;一人当たり面積"/>
        <xdr:cNvSpPr txBox="1"/>
      </xdr:nvSpPr>
      <xdr:spPr>
        <a:xfrm>
          <a:off x="19310350" y="18091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99695</xdr:rowOff>
    </xdr:from>
    <xdr:ext cx="469265" cy="258445"/>
    <xdr:sp macro="" textlink="">
      <xdr:nvSpPr>
        <xdr:cNvPr id="954" name="n_4aveValue【庁舎】&#10;一人当たり面積"/>
        <xdr:cNvSpPr txBox="1"/>
      </xdr:nvSpPr>
      <xdr:spPr>
        <a:xfrm>
          <a:off x="18421350" y="1810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54610</xdr:rowOff>
    </xdr:from>
    <xdr:ext cx="469900" cy="258445"/>
    <xdr:sp macro="" textlink="">
      <xdr:nvSpPr>
        <xdr:cNvPr id="955" name="n_1mainValue【庁舎】&#10;一人当たり面積"/>
        <xdr:cNvSpPr txBox="1"/>
      </xdr:nvSpPr>
      <xdr:spPr>
        <a:xfrm>
          <a:off x="21075650" y="18742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54610</xdr:rowOff>
    </xdr:from>
    <xdr:ext cx="469265" cy="258445"/>
    <xdr:sp macro="" textlink="">
      <xdr:nvSpPr>
        <xdr:cNvPr id="956" name="n_2mainValue【庁舎】&#10;一人当たり面積"/>
        <xdr:cNvSpPr txBox="1"/>
      </xdr:nvSpPr>
      <xdr:spPr>
        <a:xfrm>
          <a:off x="20199350" y="18742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54610</xdr:rowOff>
    </xdr:from>
    <xdr:ext cx="469265" cy="258445"/>
    <xdr:sp macro="" textlink="">
      <xdr:nvSpPr>
        <xdr:cNvPr id="957" name="n_3mainValue【庁舎】&#10;一人当たり面積"/>
        <xdr:cNvSpPr txBox="1"/>
      </xdr:nvSpPr>
      <xdr:spPr>
        <a:xfrm>
          <a:off x="19310350" y="18742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54610</xdr:rowOff>
    </xdr:from>
    <xdr:ext cx="469265" cy="258445"/>
    <xdr:sp macro="" textlink="">
      <xdr:nvSpPr>
        <xdr:cNvPr id="958" name="n_4mainValue【庁舎】&#10;一人当たり面積"/>
        <xdr:cNvSpPr txBox="1"/>
      </xdr:nvSpPr>
      <xdr:spPr>
        <a:xfrm>
          <a:off x="18421350" y="18742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体育館・プールや福祉施設，保健センター・保健所の有形固定資産減価償却率は類似団体平均を下回っている。これは，鹿嶋市公共施設等総合管理計画に則り，長寿命化や予防保全に着手してきたことや，近年新設したいきいきゆめプール及び建て替え後年数があまり経過していない保健センターの減価償却がまだ進んでいないこと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で，図書館や市民会館，一般廃棄物処理施設，消防施設，庁舎においても，上記と同様に事後保全だけではなく長寿命化及び予防保全を行っているところではあるが，既存施設の老朽化が進んでいるため，類似団体平均を上回っている状況である。</a:t>
          </a:r>
        </a:p>
        <a:p>
          <a:r>
            <a:rPr kumimoji="1" lang="ja-JP" altLang="en-US" sz="1300">
              <a:latin typeface="ＭＳ Ｐゴシック"/>
              <a:ea typeface="ＭＳ Ｐゴシック"/>
            </a:rPr>
            <a:t>　また，一人当たりの面積等は概ね類似団体平均を下回っている。今後も，各施設の老朽化に伴う改修工事費等の抑制に努めるため，一人当たりの面積の適正化に努める。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本市は，鹿島臨海工業地帯を有しており，企業からの市税収入が多く，類似団体平均と比較して</a:t>
          </a:r>
          <a:r>
            <a:rPr kumimoji="1" lang="en-US" altLang="ja-JP" sz="1300">
              <a:latin typeface="ＭＳ Ｐゴシック"/>
              <a:ea typeface="ＭＳ Ｐゴシック"/>
            </a:rPr>
            <a:t>0.24</a:t>
          </a:r>
          <a:r>
            <a:rPr kumimoji="1" lang="ja-JP" altLang="en-US" sz="1300">
              <a:latin typeface="ＭＳ Ｐゴシック"/>
              <a:ea typeface="ＭＳ Ｐゴシック"/>
            </a:rPr>
            <a:t>ポイント高くなっている。単年度財政力指数は近年概ね横ばい傾向にあるため，今後も市税等の収納率の向上等により，自主財源の確保に努める。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142240</xdr:rowOff>
    </xdr:from>
    <xdr:to>
      <xdr:col>23</xdr:col>
      <xdr:colOff>133350</xdr:colOff>
      <xdr:row>44</xdr:row>
      <xdr:rowOff>125095</xdr:rowOff>
    </xdr:to>
    <xdr:cxnSp macro="">
      <xdr:nvCxnSpPr>
        <xdr:cNvPr id="64" name="直線コネクタ 63"/>
        <xdr:cNvCxnSpPr/>
      </xdr:nvCxnSpPr>
      <xdr:spPr>
        <a:xfrm flipV="1">
          <a:off x="4953000" y="6314440"/>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2000" cy="258445"/>
    <xdr:sp macro="" textlink="">
      <xdr:nvSpPr>
        <xdr:cNvPr id="65" name="財政力最小値テキスト"/>
        <xdr:cNvSpPr txBox="1"/>
      </xdr:nvSpPr>
      <xdr:spPr>
        <a:xfrm>
          <a:off x="5041900" y="764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57150</xdr:rowOff>
    </xdr:from>
    <xdr:ext cx="762000" cy="259080"/>
    <xdr:sp macro="" textlink="">
      <xdr:nvSpPr>
        <xdr:cNvPr id="67" name="財政力最大値テキスト"/>
        <xdr:cNvSpPr txBox="1"/>
      </xdr:nvSpPr>
      <xdr:spPr>
        <a:xfrm>
          <a:off x="50419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142240</xdr:rowOff>
    </xdr:from>
    <xdr:to>
      <xdr:col>24</xdr:col>
      <xdr:colOff>12700</xdr:colOff>
      <xdr:row>36</xdr:row>
      <xdr:rowOff>142240</xdr:rowOff>
    </xdr:to>
    <xdr:cxnSp macro="">
      <xdr:nvCxnSpPr>
        <xdr:cNvPr id="68" name="直線コネクタ 67"/>
        <xdr:cNvCxnSpPr/>
      </xdr:nvCxnSpPr>
      <xdr:spPr>
        <a:xfrm>
          <a:off x="4864100" y="631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78105</xdr:rowOff>
    </xdr:from>
    <xdr:ext cx="762000" cy="258445"/>
    <xdr:sp macro="" textlink="">
      <xdr:nvSpPr>
        <xdr:cNvPr id="70" name="財政力平均値テキスト"/>
        <xdr:cNvSpPr txBox="1"/>
      </xdr:nvSpPr>
      <xdr:spPr>
        <a:xfrm>
          <a:off x="5041900" y="7107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71" name="フローチャート: 判断 70"/>
        <xdr:cNvSpPr/>
      </xdr:nvSpPr>
      <xdr:spPr>
        <a:xfrm>
          <a:off x="4902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19685</xdr:rowOff>
    </xdr:to>
    <xdr:cxnSp macro="">
      <xdr:nvCxnSpPr>
        <xdr:cNvPr id="72" name="直線コネクタ 71"/>
        <xdr:cNvCxnSpPr/>
      </xdr:nvCxnSpPr>
      <xdr:spPr>
        <a:xfrm flipV="1">
          <a:off x="3225800" y="68643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132715</xdr:rowOff>
    </xdr:from>
    <xdr:to>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47625</xdr:rowOff>
    </xdr:from>
    <xdr:ext cx="736600" cy="259080"/>
    <xdr:sp macro="" textlink="">
      <xdr:nvSpPr>
        <xdr:cNvPr id="74" name="テキスト ボックス 73"/>
        <xdr:cNvSpPr txBox="1"/>
      </xdr:nvSpPr>
      <xdr:spPr>
        <a:xfrm>
          <a:off x="3733800" y="7248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19685</xdr:rowOff>
    </xdr:from>
    <xdr:to>
      <xdr:col>15</xdr:col>
      <xdr:colOff>82550</xdr:colOff>
      <xdr:row>40</xdr:row>
      <xdr:rowOff>19685</xdr:rowOff>
    </xdr:to>
    <xdr:cxnSp macro="">
      <xdr:nvCxnSpPr>
        <xdr:cNvPr id="75" name="直線コネクタ 74"/>
        <xdr:cNvCxnSpPr/>
      </xdr:nvCxnSpPr>
      <xdr:spPr>
        <a:xfrm>
          <a:off x="2336800" y="687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119380</xdr:rowOff>
    </xdr:from>
    <xdr:to>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34290</xdr:rowOff>
    </xdr:from>
    <xdr:ext cx="762000" cy="259080"/>
    <xdr:sp macro="" textlink="">
      <xdr:nvSpPr>
        <xdr:cNvPr id="77" name="テキスト ボックス 76"/>
        <xdr:cNvSpPr txBox="1"/>
      </xdr:nvSpPr>
      <xdr:spPr>
        <a:xfrm>
          <a:off x="2844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19685</xdr:rowOff>
    </xdr:from>
    <xdr:to>
      <xdr:col>11</xdr:col>
      <xdr:colOff>31750</xdr:colOff>
      <xdr:row>40</xdr:row>
      <xdr:rowOff>19685</xdr:rowOff>
    </xdr:to>
    <xdr:cxnSp macro="">
      <xdr:nvCxnSpPr>
        <xdr:cNvPr id="78" name="直線コネクタ 77"/>
        <xdr:cNvCxnSpPr/>
      </xdr:nvCxnSpPr>
      <xdr:spPr>
        <a:xfrm>
          <a:off x="1447800" y="687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119380</xdr:rowOff>
    </xdr:from>
    <xdr:to>
      <xdr:col>11</xdr:col>
      <xdr:colOff>82550</xdr:colOff>
      <xdr:row>42</xdr:row>
      <xdr:rowOff>49530</xdr:rowOff>
    </xdr:to>
    <xdr:sp macro="" textlink="">
      <xdr:nvSpPr>
        <xdr:cNvPr id="79" name="フローチャート: 判断 78"/>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34290</xdr:rowOff>
    </xdr:from>
    <xdr:ext cx="762000" cy="259080"/>
    <xdr:sp macro="" textlink="">
      <xdr:nvSpPr>
        <xdr:cNvPr id="80" name="テキスト ボックス 79"/>
        <xdr:cNvSpPr txBox="1"/>
      </xdr:nvSpPr>
      <xdr:spPr>
        <a:xfrm>
          <a:off x="1955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132715</xdr:rowOff>
    </xdr:from>
    <xdr:to>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47625</xdr:rowOff>
    </xdr:from>
    <xdr:ext cx="762000" cy="259080"/>
    <xdr:sp macro="" textlink="">
      <xdr:nvSpPr>
        <xdr:cNvPr id="82" name="テキスト ボックス 81"/>
        <xdr:cNvSpPr txBox="1"/>
      </xdr:nvSpPr>
      <xdr:spPr>
        <a:xfrm>
          <a:off x="1066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143510</xdr:rowOff>
    </xdr:from>
    <xdr:ext cx="762000" cy="258445"/>
    <xdr:sp macro="" textlink="">
      <xdr:nvSpPr>
        <xdr:cNvPr id="89" name="財政力該当値テキスト"/>
        <xdr:cNvSpPr txBox="1"/>
      </xdr:nvSpPr>
      <xdr:spPr>
        <a:xfrm>
          <a:off x="5041900" y="6658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67310</xdr:rowOff>
    </xdr:from>
    <xdr:ext cx="736600" cy="259080"/>
    <xdr:sp macro="" textlink="">
      <xdr:nvSpPr>
        <xdr:cNvPr id="91" name="テキスト ボックス 90"/>
        <xdr:cNvSpPr txBox="1"/>
      </xdr:nvSpPr>
      <xdr:spPr>
        <a:xfrm>
          <a:off x="3733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140335</xdr:rowOff>
    </xdr:from>
    <xdr:to>
      <xdr:col>15</xdr:col>
      <xdr:colOff>133350</xdr:colOff>
      <xdr:row>40</xdr:row>
      <xdr:rowOff>70485</xdr:rowOff>
    </xdr:to>
    <xdr:sp macro="" textlink="">
      <xdr:nvSpPr>
        <xdr:cNvPr id="92" name="楕円 91"/>
        <xdr:cNvSpPr/>
      </xdr:nvSpPr>
      <xdr:spPr>
        <a:xfrm>
          <a:off x="3175000"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80645</xdr:rowOff>
    </xdr:from>
    <xdr:ext cx="762000" cy="259080"/>
    <xdr:sp macro="" textlink="">
      <xdr:nvSpPr>
        <xdr:cNvPr id="93" name="テキスト ボックス 92"/>
        <xdr:cNvSpPr txBox="1"/>
      </xdr:nvSpPr>
      <xdr:spPr>
        <a:xfrm>
          <a:off x="28448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140335</xdr:rowOff>
    </xdr:from>
    <xdr:to>
      <xdr:col>11</xdr:col>
      <xdr:colOff>82550</xdr:colOff>
      <xdr:row>40</xdr:row>
      <xdr:rowOff>70485</xdr:rowOff>
    </xdr:to>
    <xdr:sp macro="" textlink="">
      <xdr:nvSpPr>
        <xdr:cNvPr id="94" name="楕円 93"/>
        <xdr:cNvSpPr/>
      </xdr:nvSpPr>
      <xdr:spPr>
        <a:xfrm>
          <a:off x="2286000"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80645</xdr:rowOff>
    </xdr:from>
    <xdr:ext cx="762000" cy="259080"/>
    <xdr:sp macro="" textlink="">
      <xdr:nvSpPr>
        <xdr:cNvPr id="95" name="テキスト ボックス 94"/>
        <xdr:cNvSpPr txBox="1"/>
      </xdr:nvSpPr>
      <xdr:spPr>
        <a:xfrm>
          <a:off x="19558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140335</xdr:rowOff>
    </xdr:from>
    <xdr:to>
      <xdr:col>7</xdr:col>
      <xdr:colOff>31750</xdr:colOff>
      <xdr:row>40</xdr:row>
      <xdr:rowOff>70485</xdr:rowOff>
    </xdr:to>
    <xdr:sp macro="" textlink="">
      <xdr:nvSpPr>
        <xdr:cNvPr id="96" name="楕円 95"/>
        <xdr:cNvSpPr/>
      </xdr:nvSpPr>
      <xdr:spPr>
        <a:xfrm>
          <a:off x="1397000"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80645</xdr:rowOff>
    </xdr:from>
    <xdr:ext cx="762000" cy="259080"/>
    <xdr:sp macro="" textlink="">
      <xdr:nvSpPr>
        <xdr:cNvPr id="97" name="テキスト ボックス 96"/>
        <xdr:cNvSpPr txBox="1"/>
      </xdr:nvSpPr>
      <xdr:spPr>
        <a:xfrm>
          <a:off x="10668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a:t>
          </a:r>
          <a:r>
            <a:rPr kumimoji="1" lang="en-US" altLang="ja-JP" sz="1300">
              <a:latin typeface="ＭＳ Ｐゴシック"/>
              <a:ea typeface="ＭＳ Ｐゴシック"/>
            </a:rPr>
            <a:t>3.5</a:t>
          </a:r>
          <a:r>
            <a:rPr kumimoji="1" lang="ja-JP" altLang="en-US" sz="1300">
              <a:latin typeface="ＭＳ Ｐゴシック"/>
              <a:ea typeface="ＭＳ Ｐゴシック"/>
            </a:rPr>
            <a:t>ポイント低く，類似団体平均と比較して</a:t>
          </a:r>
          <a:r>
            <a:rPr kumimoji="1" lang="en-US" altLang="ja-JP" sz="1300">
              <a:latin typeface="ＭＳ Ｐゴシック"/>
              <a:ea typeface="ＭＳ Ｐゴシック"/>
            </a:rPr>
            <a:t>3.0</a:t>
          </a:r>
          <a:r>
            <a:rPr kumimoji="1" lang="ja-JP" altLang="en-US" sz="1300">
              <a:latin typeface="ＭＳ Ｐゴシック"/>
              <a:ea typeface="ＭＳ Ｐゴシック"/>
            </a:rPr>
            <a:t>ポイント低くなっている。</a:t>
          </a:r>
        </a:p>
        <a:p>
          <a:r>
            <a:rPr kumimoji="1" lang="ja-JP" altLang="en-US" sz="1300">
              <a:latin typeface="ＭＳ Ｐゴシック"/>
              <a:ea typeface="ＭＳ Ｐゴシック"/>
            </a:rPr>
            <a:t>　比率の減少については，職員手当の減等による人件費の減及び母子父子対策事業の減等による扶助費の減等が主な要因として挙げられる。</a:t>
          </a:r>
        </a:p>
        <a:p>
          <a:r>
            <a:rPr kumimoji="1" lang="ja-JP" altLang="en-US" sz="1300">
              <a:latin typeface="ＭＳ Ｐゴシック"/>
              <a:ea typeface="ＭＳ Ｐゴシック"/>
            </a:rPr>
            <a:t>　今後は人口減少社会の中で市税の増が見込めず，一方で経常経費は少子高齢化社会により扶助費が増加する見通しである。今後も継続的な行財政改革の推進により，経常経費全体の圧縮に努める。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5"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167005</xdr:rowOff>
    </xdr:from>
    <xdr:to>
      <xdr:col>23</xdr:col>
      <xdr:colOff>133350</xdr:colOff>
      <xdr:row>67</xdr:row>
      <xdr:rowOff>7620</xdr:rowOff>
    </xdr:to>
    <xdr:cxnSp macro="">
      <xdr:nvCxnSpPr>
        <xdr:cNvPr id="123" name="直線コネクタ 122"/>
        <xdr:cNvCxnSpPr/>
      </xdr:nvCxnSpPr>
      <xdr:spPr>
        <a:xfrm flipV="1">
          <a:off x="4953000" y="10282555"/>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151130</xdr:rowOff>
    </xdr:from>
    <xdr:ext cx="762000" cy="259080"/>
    <xdr:sp macro="" textlink="">
      <xdr:nvSpPr>
        <xdr:cNvPr id="124"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81915</xdr:rowOff>
    </xdr:from>
    <xdr:ext cx="762000" cy="259080"/>
    <xdr:sp macro="" textlink="">
      <xdr:nvSpPr>
        <xdr:cNvPr id="126" name="財政構造の弾力性最大値テキスト"/>
        <xdr:cNvSpPr txBox="1"/>
      </xdr:nvSpPr>
      <xdr:spPr>
        <a:xfrm>
          <a:off x="504190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167005</xdr:rowOff>
    </xdr:from>
    <xdr:to>
      <xdr:col>24</xdr:col>
      <xdr:colOff>12700</xdr:colOff>
      <xdr:row>59</xdr:row>
      <xdr:rowOff>167005</xdr:rowOff>
    </xdr:to>
    <xdr:cxnSp macro="">
      <xdr:nvCxnSpPr>
        <xdr:cNvPr id="127" name="直線コネクタ 126"/>
        <xdr:cNvCxnSpPr/>
      </xdr:nvCxnSpPr>
      <xdr:spPr>
        <a:xfrm>
          <a:off x="4864100" y="1028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132080</xdr:rowOff>
    </xdr:to>
    <xdr:cxnSp macro="">
      <xdr:nvCxnSpPr>
        <xdr:cNvPr id="128" name="直線コネクタ 127"/>
        <xdr:cNvCxnSpPr/>
      </xdr:nvCxnSpPr>
      <xdr:spPr>
        <a:xfrm flipV="1">
          <a:off x="4114800" y="1072261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23495</xdr:rowOff>
    </xdr:from>
    <xdr:ext cx="762000" cy="259080"/>
    <xdr:sp macro="" textlink="">
      <xdr:nvSpPr>
        <xdr:cNvPr id="129" name="財政構造の弾力性平均値テキスト"/>
        <xdr:cNvSpPr txBox="1"/>
      </xdr:nvSpPr>
      <xdr:spPr>
        <a:xfrm>
          <a:off x="5041900" y="108248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52070</xdr:rowOff>
    </xdr:from>
    <xdr:to>
      <xdr:col>23</xdr:col>
      <xdr:colOff>184150</xdr:colOff>
      <xdr:row>63</xdr:row>
      <xdr:rowOff>153035</xdr:rowOff>
    </xdr:to>
    <xdr:sp macro="" textlink="">
      <xdr:nvSpPr>
        <xdr:cNvPr id="130" name="フローチャート: 判断 129"/>
        <xdr:cNvSpPr/>
      </xdr:nvSpPr>
      <xdr:spPr>
        <a:xfrm>
          <a:off x="49022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120650</xdr:rowOff>
    </xdr:from>
    <xdr:to>
      <xdr:col>19</xdr:col>
      <xdr:colOff>133350</xdr:colOff>
      <xdr:row>63</xdr:row>
      <xdr:rowOff>132080</xdr:rowOff>
    </xdr:to>
    <xdr:cxnSp macro="">
      <xdr:nvCxnSpPr>
        <xdr:cNvPr id="131" name="直線コネクタ 130"/>
        <xdr:cNvCxnSpPr/>
      </xdr:nvCxnSpPr>
      <xdr:spPr>
        <a:xfrm>
          <a:off x="3225800" y="10922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3810</xdr:rowOff>
    </xdr:from>
    <xdr:ext cx="736600" cy="259080"/>
    <xdr:sp macro="" textlink="">
      <xdr:nvSpPr>
        <xdr:cNvPr id="133" name="テキスト ボックス 132"/>
        <xdr:cNvSpPr txBox="1"/>
      </xdr:nvSpPr>
      <xdr:spPr>
        <a:xfrm>
          <a:off x="373380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120650</xdr:rowOff>
    </xdr:from>
    <xdr:to>
      <xdr:col>15</xdr:col>
      <xdr:colOff>82550</xdr:colOff>
      <xdr:row>64</xdr:row>
      <xdr:rowOff>20955</xdr:rowOff>
    </xdr:to>
    <xdr:cxnSp macro="">
      <xdr:nvCxnSpPr>
        <xdr:cNvPr id="134" name="直線コネクタ 133"/>
        <xdr:cNvCxnSpPr/>
      </xdr:nvCxnSpPr>
      <xdr:spPr>
        <a:xfrm flipV="1">
          <a:off x="2336800" y="109220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139065</xdr:rowOff>
    </xdr:from>
    <xdr:ext cx="762000" cy="259080"/>
    <xdr:sp macro="" textlink="">
      <xdr:nvSpPr>
        <xdr:cNvPr id="136" name="テキスト ボックス 135"/>
        <xdr:cNvSpPr txBox="1"/>
      </xdr:nvSpPr>
      <xdr:spPr>
        <a:xfrm>
          <a:off x="2844800" y="1059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144780</xdr:rowOff>
    </xdr:from>
    <xdr:to>
      <xdr:col>11</xdr:col>
      <xdr:colOff>31750</xdr:colOff>
      <xdr:row>64</xdr:row>
      <xdr:rowOff>20955</xdr:rowOff>
    </xdr:to>
    <xdr:cxnSp macro="">
      <xdr:nvCxnSpPr>
        <xdr:cNvPr id="137" name="直線コネクタ 136"/>
        <xdr:cNvCxnSpPr/>
      </xdr:nvCxnSpPr>
      <xdr:spPr>
        <a:xfrm>
          <a:off x="1447800" y="109461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151130</xdr:rowOff>
    </xdr:from>
    <xdr:ext cx="762000" cy="259080"/>
    <xdr:sp macro="" textlink="">
      <xdr:nvSpPr>
        <xdr:cNvPr id="139" name="テキスト ボックス 138"/>
        <xdr:cNvSpPr txBox="1"/>
      </xdr:nvSpPr>
      <xdr:spPr>
        <a:xfrm>
          <a:off x="1955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127000</xdr:rowOff>
    </xdr:from>
    <xdr:ext cx="762000" cy="259080"/>
    <xdr:sp macro="" textlink="">
      <xdr:nvSpPr>
        <xdr:cNvPr id="141" name="テキスト ボックス 140"/>
        <xdr:cNvSpPr txBox="1"/>
      </xdr:nvSpPr>
      <xdr:spPr>
        <a:xfrm>
          <a:off x="1066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2" name="テキスト ボックス 141"/>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3" name="テキスト ボックス 142"/>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4" name="テキスト ボックス 143"/>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5" name="テキスト ボックス 144"/>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6" name="テキスト ボックス 145"/>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7" name="楕円 146"/>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58420</xdr:rowOff>
    </xdr:from>
    <xdr:ext cx="762000" cy="259080"/>
    <xdr:sp macro="" textlink="">
      <xdr:nvSpPr>
        <xdr:cNvPr id="148" name="財政構造の弾力性該当値テキスト"/>
        <xdr:cNvSpPr txBox="1"/>
      </xdr:nvSpPr>
      <xdr:spPr>
        <a:xfrm>
          <a:off x="5041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81280</xdr:rowOff>
    </xdr:from>
    <xdr:to>
      <xdr:col>19</xdr:col>
      <xdr:colOff>184150</xdr:colOff>
      <xdr:row>64</xdr:row>
      <xdr:rowOff>11430</xdr:rowOff>
    </xdr:to>
    <xdr:sp macro="" textlink="">
      <xdr:nvSpPr>
        <xdr:cNvPr id="149" name="楕円 148"/>
        <xdr:cNvSpPr/>
      </xdr:nvSpPr>
      <xdr:spPr>
        <a:xfrm>
          <a:off x="40640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168275</xdr:rowOff>
    </xdr:from>
    <xdr:ext cx="736600" cy="258445"/>
    <xdr:sp macro="" textlink="">
      <xdr:nvSpPr>
        <xdr:cNvPr id="150" name="テキスト ボックス 149"/>
        <xdr:cNvSpPr txBox="1"/>
      </xdr:nvSpPr>
      <xdr:spPr>
        <a:xfrm>
          <a:off x="3733800" y="10969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69215</xdr:rowOff>
    </xdr:from>
    <xdr:to>
      <xdr:col>15</xdr:col>
      <xdr:colOff>133350</xdr:colOff>
      <xdr:row>63</xdr:row>
      <xdr:rowOff>170815</xdr:rowOff>
    </xdr:to>
    <xdr:sp macro="" textlink="">
      <xdr:nvSpPr>
        <xdr:cNvPr id="151" name="楕円 150"/>
        <xdr:cNvSpPr/>
      </xdr:nvSpPr>
      <xdr:spPr>
        <a:xfrm>
          <a:off x="31750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156210</xdr:rowOff>
    </xdr:from>
    <xdr:ext cx="762000" cy="258445"/>
    <xdr:sp macro="" textlink="">
      <xdr:nvSpPr>
        <xdr:cNvPr id="152" name="テキスト ボックス 151"/>
        <xdr:cNvSpPr txBox="1"/>
      </xdr:nvSpPr>
      <xdr:spPr>
        <a:xfrm>
          <a:off x="284480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141605</xdr:rowOff>
    </xdr:from>
    <xdr:to>
      <xdr:col>11</xdr:col>
      <xdr:colOff>82550</xdr:colOff>
      <xdr:row>64</xdr:row>
      <xdr:rowOff>71755</xdr:rowOff>
    </xdr:to>
    <xdr:sp macro="" textlink="">
      <xdr:nvSpPr>
        <xdr:cNvPr id="153" name="楕円 152"/>
        <xdr:cNvSpPr/>
      </xdr:nvSpPr>
      <xdr:spPr>
        <a:xfrm>
          <a:off x="2286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57150</xdr:rowOff>
    </xdr:from>
    <xdr:ext cx="762000" cy="259080"/>
    <xdr:sp macro="" textlink="">
      <xdr:nvSpPr>
        <xdr:cNvPr id="154" name="テキスト ボックス 153"/>
        <xdr:cNvSpPr txBox="1"/>
      </xdr:nvSpPr>
      <xdr:spPr>
        <a:xfrm>
          <a:off x="19558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93980</xdr:rowOff>
    </xdr:from>
    <xdr:to>
      <xdr:col>7</xdr:col>
      <xdr:colOff>31750</xdr:colOff>
      <xdr:row>64</xdr:row>
      <xdr:rowOff>24130</xdr:rowOff>
    </xdr:to>
    <xdr:sp macro="" textlink="">
      <xdr:nvSpPr>
        <xdr:cNvPr id="155" name="楕円 154"/>
        <xdr:cNvSpPr/>
      </xdr:nvSpPr>
      <xdr:spPr>
        <a:xfrm>
          <a:off x="1397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8890</xdr:rowOff>
    </xdr:from>
    <xdr:ext cx="762000" cy="258445"/>
    <xdr:sp macro="" textlink="">
      <xdr:nvSpPr>
        <xdr:cNvPr id="156" name="テキスト ボックス 155"/>
        <xdr:cNvSpPr txBox="1"/>
      </xdr:nvSpPr>
      <xdr:spPr>
        <a:xfrm>
          <a:off x="1066800" y="10981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59" name="テキスト ボックス 158"/>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[115,317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a:t>
          </a:r>
          <a:r>
            <a:rPr kumimoji="1" lang="en-US" altLang="ja-JP" sz="1300">
              <a:latin typeface="ＭＳ Ｐゴシック"/>
              <a:ea typeface="ＭＳ Ｐゴシック"/>
            </a:rPr>
            <a:t>2,070</a:t>
          </a:r>
          <a:r>
            <a:rPr kumimoji="1" lang="ja-JP" altLang="en-US" sz="1300">
              <a:latin typeface="ＭＳ Ｐゴシック"/>
              <a:ea typeface="ＭＳ Ｐゴシック"/>
            </a:rPr>
            <a:t>円高くなっているが，類似団体平均，全国平均をともに下回る額となっている。前年度からの増加要因としては，ふるさと納税推進事業の増やごみ処理施設管理経費の増等による物件費の増が挙げられる。</a:t>
          </a:r>
        </a:p>
        <a:p>
          <a:r>
            <a:rPr kumimoji="1" lang="ja-JP" altLang="en-US" sz="1300">
              <a:latin typeface="ＭＳ Ｐゴシック"/>
              <a:ea typeface="ＭＳ Ｐゴシック"/>
            </a:rPr>
            <a:t>　今後も定員管理計画の着実な推進による人件費の抑制や効率的な施設管理や業務の民間委託などを推進するとともに，事務事業の見直し等により歳出抑制を図る。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0" name="テキスト ボックス 169"/>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71755</xdr:rowOff>
    </xdr:from>
    <xdr:to>
      <xdr:col>23</xdr:col>
      <xdr:colOff>133350</xdr:colOff>
      <xdr:row>89</xdr:row>
      <xdr:rowOff>97790</xdr:rowOff>
    </xdr:to>
    <xdr:cxnSp macro="">
      <xdr:nvCxnSpPr>
        <xdr:cNvPr id="186" name="直線コネクタ 185"/>
        <xdr:cNvCxnSpPr/>
      </xdr:nvCxnSpPr>
      <xdr:spPr>
        <a:xfrm flipV="1">
          <a:off x="4953000" y="13787755"/>
          <a:ext cx="0" cy="1569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69215</xdr:rowOff>
    </xdr:from>
    <xdr:ext cx="762000" cy="259080"/>
    <xdr:sp macro="" textlink="">
      <xdr:nvSpPr>
        <xdr:cNvPr id="187" name="人件費・物件費等の状況最小値テキスト"/>
        <xdr:cNvSpPr txBox="1"/>
      </xdr:nvSpPr>
      <xdr:spPr>
        <a:xfrm>
          <a:off x="5041900" y="1532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293,371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97790</xdr:rowOff>
    </xdr:from>
    <xdr:to>
      <xdr:col>24</xdr:col>
      <xdr:colOff>12700</xdr:colOff>
      <xdr:row>89</xdr:row>
      <xdr:rowOff>97790</xdr:rowOff>
    </xdr:to>
    <xdr:cxnSp macro="">
      <xdr:nvCxnSpPr>
        <xdr:cNvPr id="188" name="直線コネクタ 187"/>
        <xdr:cNvCxnSpPr/>
      </xdr:nvCxnSpPr>
      <xdr:spPr>
        <a:xfrm>
          <a:off x="4864100" y="1535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158115</xdr:rowOff>
    </xdr:from>
    <xdr:ext cx="762000" cy="258445"/>
    <xdr:sp macro="" textlink="">
      <xdr:nvSpPr>
        <xdr:cNvPr id="189" name="人件費・物件費等の状況最大値テキスト"/>
        <xdr:cNvSpPr txBox="1"/>
      </xdr:nvSpPr>
      <xdr:spPr>
        <a:xfrm>
          <a:off x="5041900" y="1353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71755</xdr:rowOff>
    </xdr:from>
    <xdr:to>
      <xdr:col>24</xdr:col>
      <xdr:colOff>12700</xdr:colOff>
      <xdr:row>80</xdr:row>
      <xdr:rowOff>71755</xdr:rowOff>
    </xdr:to>
    <xdr:cxnSp macro="">
      <xdr:nvCxnSpPr>
        <xdr:cNvPr id="190" name="直線コネクタ 189"/>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19685</xdr:rowOff>
    </xdr:from>
    <xdr:to>
      <xdr:col>23</xdr:col>
      <xdr:colOff>133350</xdr:colOff>
      <xdr:row>81</xdr:row>
      <xdr:rowOff>36195</xdr:rowOff>
    </xdr:to>
    <xdr:cxnSp macro="">
      <xdr:nvCxnSpPr>
        <xdr:cNvPr id="191" name="直線コネクタ 190"/>
        <xdr:cNvCxnSpPr/>
      </xdr:nvCxnSpPr>
      <xdr:spPr>
        <a:xfrm>
          <a:off x="4114800" y="139071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142240</xdr:rowOff>
    </xdr:from>
    <xdr:ext cx="762000" cy="259080"/>
    <xdr:sp macro="" textlink="">
      <xdr:nvSpPr>
        <xdr:cNvPr id="192" name="人件費・物件費等の状況平均値テキスト"/>
        <xdr:cNvSpPr txBox="1"/>
      </xdr:nvSpPr>
      <xdr:spPr>
        <a:xfrm>
          <a:off x="5041900" y="14029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170180</xdr:rowOff>
    </xdr:from>
    <xdr:to>
      <xdr:col>23</xdr:col>
      <xdr:colOff>184150</xdr:colOff>
      <xdr:row>82</xdr:row>
      <xdr:rowOff>100330</xdr:rowOff>
    </xdr:to>
    <xdr:sp macro="" textlink="">
      <xdr:nvSpPr>
        <xdr:cNvPr id="193" name="フローチャート: 判断 192"/>
        <xdr:cNvSpPr/>
      </xdr:nvSpPr>
      <xdr:spPr>
        <a:xfrm>
          <a:off x="49022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14605</xdr:rowOff>
    </xdr:from>
    <xdr:to>
      <xdr:col>19</xdr:col>
      <xdr:colOff>133350</xdr:colOff>
      <xdr:row>81</xdr:row>
      <xdr:rowOff>19685</xdr:rowOff>
    </xdr:to>
    <xdr:cxnSp macro="">
      <xdr:nvCxnSpPr>
        <xdr:cNvPr id="194" name="直線コネクタ 193"/>
        <xdr:cNvCxnSpPr/>
      </xdr:nvCxnSpPr>
      <xdr:spPr>
        <a:xfrm>
          <a:off x="3225800" y="139020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91440</xdr:rowOff>
    </xdr:from>
    <xdr:to>
      <xdr:col>19</xdr:col>
      <xdr:colOff>184150</xdr:colOff>
      <xdr:row>82</xdr:row>
      <xdr:rowOff>21590</xdr:rowOff>
    </xdr:to>
    <xdr:sp macro="" textlink="">
      <xdr:nvSpPr>
        <xdr:cNvPr id="195" name="フローチャート: 判断 194"/>
        <xdr:cNvSpPr/>
      </xdr:nvSpPr>
      <xdr:spPr>
        <a:xfrm>
          <a:off x="4064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6350</xdr:rowOff>
    </xdr:from>
    <xdr:ext cx="736600" cy="258445"/>
    <xdr:sp macro="" textlink="">
      <xdr:nvSpPr>
        <xdr:cNvPr id="196" name="テキスト ボックス 195"/>
        <xdr:cNvSpPr txBox="1"/>
      </xdr:nvSpPr>
      <xdr:spPr>
        <a:xfrm>
          <a:off x="3733800" y="14065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167005</xdr:rowOff>
    </xdr:from>
    <xdr:to>
      <xdr:col>15</xdr:col>
      <xdr:colOff>82550</xdr:colOff>
      <xdr:row>81</xdr:row>
      <xdr:rowOff>14605</xdr:rowOff>
    </xdr:to>
    <xdr:cxnSp macro="">
      <xdr:nvCxnSpPr>
        <xdr:cNvPr id="197" name="直線コネクタ 196"/>
        <xdr:cNvCxnSpPr/>
      </xdr:nvCxnSpPr>
      <xdr:spPr>
        <a:xfrm>
          <a:off x="2336800" y="138830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63500</xdr:rowOff>
    </xdr:from>
    <xdr:to>
      <xdr:col>15</xdr:col>
      <xdr:colOff>133350</xdr:colOff>
      <xdr:row>81</xdr:row>
      <xdr:rowOff>164465</xdr:rowOff>
    </xdr:to>
    <xdr:sp macro="" textlink="">
      <xdr:nvSpPr>
        <xdr:cNvPr id="198" name="フローチャート: 判断 197"/>
        <xdr:cNvSpPr/>
      </xdr:nvSpPr>
      <xdr:spPr>
        <a:xfrm>
          <a:off x="3175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149225</xdr:rowOff>
    </xdr:from>
    <xdr:ext cx="762000" cy="259080"/>
    <xdr:sp macro="" textlink="">
      <xdr:nvSpPr>
        <xdr:cNvPr id="199" name="テキスト ボックス 198"/>
        <xdr:cNvSpPr txBox="1"/>
      </xdr:nvSpPr>
      <xdr:spPr>
        <a:xfrm>
          <a:off x="2844800" y="1403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147955</xdr:rowOff>
    </xdr:from>
    <xdr:to>
      <xdr:col>11</xdr:col>
      <xdr:colOff>31750</xdr:colOff>
      <xdr:row>80</xdr:row>
      <xdr:rowOff>167005</xdr:rowOff>
    </xdr:to>
    <xdr:cxnSp macro="">
      <xdr:nvCxnSpPr>
        <xdr:cNvPr id="200" name="直線コネクタ 199"/>
        <xdr:cNvCxnSpPr/>
      </xdr:nvCxnSpPr>
      <xdr:spPr>
        <a:xfrm>
          <a:off x="1447800" y="138639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60960</xdr:rowOff>
    </xdr:from>
    <xdr:to>
      <xdr:col>11</xdr:col>
      <xdr:colOff>82550</xdr:colOff>
      <xdr:row>81</xdr:row>
      <xdr:rowOff>162560</xdr:rowOff>
    </xdr:to>
    <xdr:sp macro="" textlink="">
      <xdr:nvSpPr>
        <xdr:cNvPr id="201" name="フローチャート: 判断 200"/>
        <xdr:cNvSpPr/>
      </xdr:nvSpPr>
      <xdr:spPr>
        <a:xfrm>
          <a:off x="2286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147320</xdr:rowOff>
    </xdr:from>
    <xdr:ext cx="762000" cy="259080"/>
    <xdr:sp macro="" textlink="">
      <xdr:nvSpPr>
        <xdr:cNvPr id="202" name="テキスト ボックス 201"/>
        <xdr:cNvSpPr txBox="1"/>
      </xdr:nvSpPr>
      <xdr:spPr>
        <a:xfrm>
          <a:off x="1955800" y="1403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95250</xdr:rowOff>
    </xdr:from>
    <xdr:to>
      <xdr:col>7</xdr:col>
      <xdr:colOff>31750</xdr:colOff>
      <xdr:row>82</xdr:row>
      <xdr:rowOff>25400</xdr:rowOff>
    </xdr:to>
    <xdr:sp macro="" textlink="">
      <xdr:nvSpPr>
        <xdr:cNvPr id="203" name="フローチャート: 判断 202"/>
        <xdr:cNvSpPr/>
      </xdr:nvSpPr>
      <xdr:spPr>
        <a:xfrm>
          <a:off x="1397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10160</xdr:rowOff>
    </xdr:from>
    <xdr:ext cx="762000" cy="259080"/>
    <xdr:sp macro="" textlink="">
      <xdr:nvSpPr>
        <xdr:cNvPr id="204" name="テキスト ボックス 203"/>
        <xdr:cNvSpPr txBox="1"/>
      </xdr:nvSpPr>
      <xdr:spPr>
        <a:xfrm>
          <a:off x="1066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156845</xdr:rowOff>
    </xdr:from>
    <xdr:to>
      <xdr:col>23</xdr:col>
      <xdr:colOff>184150</xdr:colOff>
      <xdr:row>81</xdr:row>
      <xdr:rowOff>86995</xdr:rowOff>
    </xdr:to>
    <xdr:sp macro="" textlink="">
      <xdr:nvSpPr>
        <xdr:cNvPr id="210" name="楕円 209"/>
        <xdr:cNvSpPr/>
      </xdr:nvSpPr>
      <xdr:spPr>
        <a:xfrm>
          <a:off x="49022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1905</xdr:rowOff>
    </xdr:from>
    <xdr:ext cx="762000" cy="259080"/>
    <xdr:sp macro="" textlink="">
      <xdr:nvSpPr>
        <xdr:cNvPr id="211" name="人件費・物件費等の状況該当値テキスト"/>
        <xdr:cNvSpPr txBox="1"/>
      </xdr:nvSpPr>
      <xdr:spPr>
        <a:xfrm>
          <a:off x="50419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115,317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140335</xdr:rowOff>
    </xdr:from>
    <xdr:to>
      <xdr:col>19</xdr:col>
      <xdr:colOff>184150</xdr:colOff>
      <xdr:row>81</xdr:row>
      <xdr:rowOff>70485</xdr:rowOff>
    </xdr:to>
    <xdr:sp macro="" textlink="">
      <xdr:nvSpPr>
        <xdr:cNvPr id="212" name="楕円 211"/>
        <xdr:cNvSpPr/>
      </xdr:nvSpPr>
      <xdr:spPr>
        <a:xfrm>
          <a:off x="4064000" y="13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80645</xdr:rowOff>
    </xdr:from>
    <xdr:ext cx="736600" cy="259080"/>
    <xdr:sp macro="" textlink="">
      <xdr:nvSpPr>
        <xdr:cNvPr id="213" name="テキスト ボックス 212"/>
        <xdr:cNvSpPr txBox="1"/>
      </xdr:nvSpPr>
      <xdr:spPr>
        <a:xfrm>
          <a:off x="3733800" y="1362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135255</xdr:rowOff>
    </xdr:from>
    <xdr:to>
      <xdr:col>15</xdr:col>
      <xdr:colOff>133350</xdr:colOff>
      <xdr:row>81</xdr:row>
      <xdr:rowOff>65405</xdr:rowOff>
    </xdr:to>
    <xdr:sp macro="" textlink="">
      <xdr:nvSpPr>
        <xdr:cNvPr id="214" name="楕円 213"/>
        <xdr:cNvSpPr/>
      </xdr:nvSpPr>
      <xdr:spPr>
        <a:xfrm>
          <a:off x="31750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75565</xdr:rowOff>
    </xdr:from>
    <xdr:ext cx="762000" cy="258445"/>
    <xdr:sp macro="" textlink="">
      <xdr:nvSpPr>
        <xdr:cNvPr id="215" name="テキスト ボックス 214"/>
        <xdr:cNvSpPr txBox="1"/>
      </xdr:nvSpPr>
      <xdr:spPr>
        <a:xfrm>
          <a:off x="2844800" y="1362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116205</xdr:rowOff>
    </xdr:from>
    <xdr:to>
      <xdr:col>11</xdr:col>
      <xdr:colOff>82550</xdr:colOff>
      <xdr:row>81</xdr:row>
      <xdr:rowOff>46355</xdr:rowOff>
    </xdr:to>
    <xdr:sp macro="" textlink="">
      <xdr:nvSpPr>
        <xdr:cNvPr id="216" name="楕円 215"/>
        <xdr:cNvSpPr/>
      </xdr:nvSpPr>
      <xdr:spPr>
        <a:xfrm>
          <a:off x="22860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56515</xdr:rowOff>
    </xdr:from>
    <xdr:ext cx="762000" cy="258445"/>
    <xdr:sp macro="" textlink="">
      <xdr:nvSpPr>
        <xdr:cNvPr id="217" name="テキスト ボックス 216"/>
        <xdr:cNvSpPr txBox="1"/>
      </xdr:nvSpPr>
      <xdr:spPr>
        <a:xfrm>
          <a:off x="19558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97790</xdr:rowOff>
    </xdr:from>
    <xdr:to>
      <xdr:col>7</xdr:col>
      <xdr:colOff>31750</xdr:colOff>
      <xdr:row>81</xdr:row>
      <xdr:rowOff>27305</xdr:rowOff>
    </xdr:to>
    <xdr:sp macro="" textlink="">
      <xdr:nvSpPr>
        <xdr:cNvPr id="218" name="楕円 217"/>
        <xdr:cNvSpPr/>
      </xdr:nvSpPr>
      <xdr:spPr>
        <a:xfrm>
          <a:off x="13970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37465</xdr:rowOff>
    </xdr:from>
    <xdr:ext cx="762000" cy="259080"/>
    <xdr:sp macro="" textlink="">
      <xdr:nvSpPr>
        <xdr:cNvPr id="219" name="テキスト ボックス 218"/>
        <xdr:cNvSpPr txBox="1"/>
      </xdr:nvSpPr>
      <xdr:spPr>
        <a:xfrm>
          <a:off x="1066800" y="1358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18</a:t>
          </a:r>
          <a:r>
            <a:rPr kumimoji="1" lang="ja-JP" altLang="en-US" sz="1300">
              <a:latin typeface="ＭＳ Ｐゴシック"/>
              <a:ea typeface="ＭＳ Ｐゴシック"/>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a:t>
          </a:r>
        </a:p>
        <a:p>
          <a:r>
            <a:rPr kumimoji="1" lang="ja-JP" altLang="en-US" sz="1300">
              <a:latin typeface="ＭＳ Ｐゴシック"/>
              <a:ea typeface="ＭＳ Ｐゴシック"/>
            </a:rPr>
            <a:t>　今後も一層の給与の適正化に努めていく。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97790</xdr:rowOff>
    </xdr:from>
    <xdr:to>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107315</xdr:rowOff>
    </xdr:from>
    <xdr:to>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97790</xdr:rowOff>
    </xdr:from>
    <xdr:to>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5080</xdr:rowOff>
    </xdr:from>
    <xdr:to>
      <xdr:col>81</xdr:col>
      <xdr:colOff>44450</xdr:colOff>
      <xdr:row>85</xdr:row>
      <xdr:rowOff>45085</xdr:rowOff>
    </xdr:to>
    <xdr:cxnSp macro="">
      <xdr:nvCxnSpPr>
        <xdr:cNvPr id="253" name="直線コネクタ 252"/>
        <xdr:cNvCxnSpPr/>
      </xdr:nvCxnSpPr>
      <xdr:spPr>
        <a:xfrm>
          <a:off x="16179800" y="1457833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2000" cy="259080"/>
    <xdr:sp macro="" textlink="">
      <xdr:nvSpPr>
        <xdr:cNvPr id="254"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5080</xdr:rowOff>
    </xdr:from>
    <xdr:to>
      <xdr:col>77</xdr:col>
      <xdr:colOff>44450</xdr:colOff>
      <xdr:row>85</xdr:row>
      <xdr:rowOff>5080</xdr:rowOff>
    </xdr:to>
    <xdr:cxnSp macro="">
      <xdr:nvCxnSpPr>
        <xdr:cNvPr id="256" name="直線コネクタ 255"/>
        <xdr:cNvCxnSpPr/>
      </xdr:nvCxnSpPr>
      <xdr:spPr>
        <a:xfrm>
          <a:off x="15290800" y="14578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71755</xdr:rowOff>
    </xdr:from>
    <xdr:to>
      <xdr:col>77</xdr:col>
      <xdr:colOff>95250</xdr:colOff>
      <xdr:row>85</xdr:row>
      <xdr:rowOff>1905</xdr:rowOff>
    </xdr:to>
    <xdr:sp macro="" textlink="">
      <xdr:nvSpPr>
        <xdr:cNvPr id="257" name="フローチャート: 判断 256"/>
        <xdr:cNvSpPr/>
      </xdr:nvSpPr>
      <xdr:spPr>
        <a:xfrm>
          <a:off x="16129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12065</xdr:rowOff>
    </xdr:from>
    <xdr:ext cx="736600" cy="259080"/>
    <xdr:sp macro="" textlink="">
      <xdr:nvSpPr>
        <xdr:cNvPr id="258" name="テキスト ボックス 257"/>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135890</xdr:rowOff>
    </xdr:from>
    <xdr:to>
      <xdr:col>72</xdr:col>
      <xdr:colOff>203200</xdr:colOff>
      <xdr:row>85</xdr:row>
      <xdr:rowOff>5080</xdr:rowOff>
    </xdr:to>
    <xdr:cxnSp macro="">
      <xdr:nvCxnSpPr>
        <xdr:cNvPr id="259" name="直線コネクタ 258"/>
        <xdr:cNvCxnSpPr/>
      </xdr:nvCxnSpPr>
      <xdr:spPr>
        <a:xfrm>
          <a:off x="14401800" y="145376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99060</xdr:rowOff>
    </xdr:from>
    <xdr:to>
      <xdr:col>73</xdr:col>
      <xdr:colOff>44450</xdr:colOff>
      <xdr:row>85</xdr:row>
      <xdr:rowOff>29210</xdr:rowOff>
    </xdr:to>
    <xdr:sp macro="" textlink="">
      <xdr:nvSpPr>
        <xdr:cNvPr id="260" name="フローチャート: 判断 259"/>
        <xdr:cNvSpPr/>
      </xdr:nvSpPr>
      <xdr:spPr>
        <a:xfrm>
          <a:off x="15240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39370</xdr:rowOff>
    </xdr:from>
    <xdr:ext cx="762000" cy="259080"/>
    <xdr:sp macro="" textlink="">
      <xdr:nvSpPr>
        <xdr:cNvPr id="261" name="テキスト ボックス 260"/>
        <xdr:cNvSpPr txBox="1"/>
      </xdr:nvSpPr>
      <xdr:spPr>
        <a:xfrm>
          <a:off x="14909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69215</xdr:rowOff>
    </xdr:from>
    <xdr:to>
      <xdr:col>68</xdr:col>
      <xdr:colOff>152400</xdr:colOff>
      <xdr:row>84</xdr:row>
      <xdr:rowOff>135890</xdr:rowOff>
    </xdr:to>
    <xdr:cxnSp macro="">
      <xdr:nvCxnSpPr>
        <xdr:cNvPr id="262" name="直線コネクタ 261"/>
        <xdr:cNvCxnSpPr/>
      </xdr:nvCxnSpPr>
      <xdr:spPr>
        <a:xfrm>
          <a:off x="13512800" y="14471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99060</xdr:rowOff>
    </xdr:from>
    <xdr:to>
      <xdr:col>68</xdr:col>
      <xdr:colOff>203200</xdr:colOff>
      <xdr:row>85</xdr:row>
      <xdr:rowOff>29210</xdr:rowOff>
    </xdr:to>
    <xdr:sp macro="" textlink="">
      <xdr:nvSpPr>
        <xdr:cNvPr id="263" name="フローチャート: 判断 262"/>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13970</xdr:rowOff>
    </xdr:from>
    <xdr:ext cx="762000" cy="259080"/>
    <xdr:sp macro="" textlink="">
      <xdr:nvSpPr>
        <xdr:cNvPr id="264" name="テキスト ボックス 263"/>
        <xdr:cNvSpPr txBox="1"/>
      </xdr:nvSpPr>
      <xdr:spPr>
        <a:xfrm>
          <a:off x="14020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71755</xdr:rowOff>
    </xdr:from>
    <xdr:to>
      <xdr:col>64</xdr:col>
      <xdr:colOff>152400</xdr:colOff>
      <xdr:row>85</xdr:row>
      <xdr:rowOff>1905</xdr:rowOff>
    </xdr:to>
    <xdr:sp macro="" textlink="">
      <xdr:nvSpPr>
        <xdr:cNvPr id="265" name="フローチャート: 判断 264"/>
        <xdr:cNvSpPr/>
      </xdr:nvSpPr>
      <xdr:spPr>
        <a:xfrm>
          <a:off x="13462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158115</xdr:rowOff>
    </xdr:from>
    <xdr:ext cx="762000" cy="258445"/>
    <xdr:sp macro="" textlink="">
      <xdr:nvSpPr>
        <xdr:cNvPr id="266" name="テキスト ボックス 265"/>
        <xdr:cNvSpPr txBox="1"/>
      </xdr:nvSpPr>
      <xdr:spPr>
        <a:xfrm>
          <a:off x="13131800" y="1455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166370</xdr:rowOff>
    </xdr:from>
    <xdr:to>
      <xdr:col>81</xdr:col>
      <xdr:colOff>95250</xdr:colOff>
      <xdr:row>85</xdr:row>
      <xdr:rowOff>95885</xdr:rowOff>
    </xdr:to>
    <xdr:sp macro="" textlink="">
      <xdr:nvSpPr>
        <xdr:cNvPr id="272" name="楕円 271"/>
        <xdr:cNvSpPr/>
      </xdr:nvSpPr>
      <xdr:spPr>
        <a:xfrm>
          <a:off x="169672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137795</xdr:rowOff>
    </xdr:from>
    <xdr:ext cx="762000" cy="259080"/>
    <xdr:sp macro="" textlink="">
      <xdr:nvSpPr>
        <xdr:cNvPr id="273" name="給与水準   （国との比較）該当値テキスト"/>
        <xdr:cNvSpPr txBox="1"/>
      </xdr:nvSpPr>
      <xdr:spPr>
        <a:xfrm>
          <a:off x="17106900" y="1453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125730</xdr:rowOff>
    </xdr:from>
    <xdr:to>
      <xdr:col>77</xdr:col>
      <xdr:colOff>95250</xdr:colOff>
      <xdr:row>85</xdr:row>
      <xdr:rowOff>55880</xdr:rowOff>
    </xdr:to>
    <xdr:sp macro="" textlink="">
      <xdr:nvSpPr>
        <xdr:cNvPr id="274" name="楕円 273"/>
        <xdr:cNvSpPr/>
      </xdr:nvSpPr>
      <xdr:spPr>
        <a:xfrm>
          <a:off x="161290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40640</xdr:rowOff>
    </xdr:from>
    <xdr:ext cx="736600" cy="258445"/>
    <xdr:sp macro="" textlink="">
      <xdr:nvSpPr>
        <xdr:cNvPr id="275" name="テキスト ボックス 274"/>
        <xdr:cNvSpPr txBox="1"/>
      </xdr:nvSpPr>
      <xdr:spPr>
        <a:xfrm>
          <a:off x="15798800" y="14613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125730</xdr:rowOff>
    </xdr:from>
    <xdr:to>
      <xdr:col>73</xdr:col>
      <xdr:colOff>44450</xdr:colOff>
      <xdr:row>85</xdr:row>
      <xdr:rowOff>55880</xdr:rowOff>
    </xdr:to>
    <xdr:sp macro="" textlink="">
      <xdr:nvSpPr>
        <xdr:cNvPr id="276" name="楕円 275"/>
        <xdr:cNvSpPr/>
      </xdr:nvSpPr>
      <xdr:spPr>
        <a:xfrm>
          <a:off x="152400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40640</xdr:rowOff>
    </xdr:from>
    <xdr:ext cx="762000" cy="258445"/>
    <xdr:sp macro="" textlink="">
      <xdr:nvSpPr>
        <xdr:cNvPr id="277" name="テキスト ボックス 276"/>
        <xdr:cNvSpPr txBox="1"/>
      </xdr:nvSpPr>
      <xdr:spPr>
        <a:xfrm>
          <a:off x="14909800" y="1461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85090</xdr:rowOff>
    </xdr:from>
    <xdr:to>
      <xdr:col>68</xdr:col>
      <xdr:colOff>203200</xdr:colOff>
      <xdr:row>85</xdr:row>
      <xdr:rowOff>15240</xdr:rowOff>
    </xdr:to>
    <xdr:sp macro="" textlink="">
      <xdr:nvSpPr>
        <xdr:cNvPr id="278" name="楕円 277"/>
        <xdr:cNvSpPr/>
      </xdr:nvSpPr>
      <xdr:spPr>
        <a:xfrm>
          <a:off x="143510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25400</xdr:rowOff>
    </xdr:from>
    <xdr:ext cx="762000" cy="259080"/>
    <xdr:sp macro="" textlink="">
      <xdr:nvSpPr>
        <xdr:cNvPr id="279" name="テキスト ボックス 278"/>
        <xdr:cNvSpPr txBox="1"/>
      </xdr:nvSpPr>
      <xdr:spPr>
        <a:xfrm>
          <a:off x="14020800" y="1425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18415</xdr:rowOff>
    </xdr:from>
    <xdr:to>
      <xdr:col>64</xdr:col>
      <xdr:colOff>152400</xdr:colOff>
      <xdr:row>84</xdr:row>
      <xdr:rowOff>120650</xdr:rowOff>
    </xdr:to>
    <xdr:sp macro="" textlink="">
      <xdr:nvSpPr>
        <xdr:cNvPr id="280" name="楕円 279"/>
        <xdr:cNvSpPr/>
      </xdr:nvSpPr>
      <xdr:spPr>
        <a:xfrm>
          <a:off x="134620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130175</xdr:rowOff>
    </xdr:from>
    <xdr:ext cx="762000" cy="259080"/>
    <xdr:sp macro="" textlink="">
      <xdr:nvSpPr>
        <xdr:cNvPr id="281" name="テキスト ボックス 280"/>
        <xdr:cNvSpPr txBox="1"/>
      </xdr:nvSpPr>
      <xdr:spPr>
        <a:xfrm>
          <a:off x="13131800" y="14189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定員適正化の取組みにより，職員数は平成</a:t>
          </a:r>
          <a:r>
            <a:rPr kumimoji="1" lang="en-US" altLang="ja-JP" sz="1300">
              <a:latin typeface="ＭＳ Ｐゴシック"/>
              <a:ea typeface="ＭＳ Ｐゴシック"/>
            </a:rPr>
            <a:t>20</a:t>
          </a:r>
          <a:r>
            <a:rPr kumimoji="1" lang="ja-JP" altLang="en-US" sz="1300">
              <a:latin typeface="ＭＳ Ｐゴシック"/>
              <a:ea typeface="ＭＳ Ｐゴシック"/>
            </a:rPr>
            <a:t>年度から</a:t>
          </a:r>
          <a:r>
            <a:rPr kumimoji="1" lang="en-US" altLang="ja-JP" sz="1300">
              <a:latin typeface="ＭＳ Ｐゴシック"/>
              <a:ea typeface="ＭＳ Ｐゴシック"/>
            </a:rPr>
            <a:t>19</a:t>
          </a:r>
          <a:r>
            <a:rPr kumimoji="1" lang="ja-JP" altLang="en-US" sz="1300">
              <a:latin typeface="ＭＳ Ｐゴシック"/>
              <a:ea typeface="ＭＳ Ｐゴシック"/>
            </a:rPr>
            <a:t>％減少した結果，類似団体平均と比較して人口千人当たり職員数は</a:t>
          </a:r>
          <a:r>
            <a:rPr kumimoji="1" lang="en-US" altLang="ja-JP" sz="1300">
              <a:latin typeface="ＭＳ Ｐゴシック"/>
              <a:ea typeface="ＭＳ Ｐゴシック"/>
            </a:rPr>
            <a:t>1.32</a:t>
          </a:r>
          <a:r>
            <a:rPr kumimoji="1" lang="ja-JP" altLang="en-US" sz="1300">
              <a:latin typeface="ＭＳ Ｐゴシック"/>
              <a:ea typeface="ＭＳ Ｐゴシック"/>
            </a:rPr>
            <a:t>人少ない数値となっている。刻々と変化する社会情勢と施策の進捗状況を見据えつつ，引き続き，鹿嶋市定員管理計画（</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R3</a:t>
          </a:r>
          <a:r>
            <a:rPr kumimoji="1" lang="ja-JP" altLang="en-US" sz="1300">
              <a:latin typeface="ＭＳ Ｐゴシック"/>
              <a:ea typeface="ＭＳ Ｐゴシック"/>
            </a:rPr>
            <a:t>年度）に基づき計画的な定員管理に努めるとともに，職員個々の資質及び能力の向上を図り，市民サービスの質の確保に努める。</a:t>
          </a: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17780</xdr:rowOff>
    </xdr:from>
    <xdr:to>
      <xdr:col>81</xdr:col>
      <xdr:colOff>44450</xdr:colOff>
      <xdr:row>66</xdr:row>
      <xdr:rowOff>54610</xdr:rowOff>
    </xdr:to>
    <xdr:cxnSp macro="">
      <xdr:nvCxnSpPr>
        <xdr:cNvPr id="311" name="直線コネクタ 310"/>
        <xdr:cNvCxnSpPr/>
      </xdr:nvCxnSpPr>
      <xdr:spPr>
        <a:xfrm flipV="1">
          <a:off x="17018000" y="10133330"/>
          <a:ext cx="0" cy="1236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26670</xdr:rowOff>
    </xdr:from>
    <xdr:ext cx="762000" cy="259080"/>
    <xdr:sp macro="" textlink="">
      <xdr:nvSpPr>
        <xdr:cNvPr id="312" name="定員管理の状況最小値テキスト"/>
        <xdr:cNvSpPr txBox="1"/>
      </xdr:nvSpPr>
      <xdr:spPr>
        <a:xfrm>
          <a:off x="17106900" y="1134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54610</xdr:rowOff>
    </xdr:from>
    <xdr:to>
      <xdr:col>81</xdr:col>
      <xdr:colOff>133350</xdr:colOff>
      <xdr:row>66</xdr:row>
      <xdr:rowOff>54610</xdr:rowOff>
    </xdr:to>
    <xdr:cxnSp macro="">
      <xdr:nvCxnSpPr>
        <xdr:cNvPr id="313" name="直線コネクタ 312"/>
        <xdr:cNvCxnSpPr/>
      </xdr:nvCxnSpPr>
      <xdr:spPr>
        <a:xfrm>
          <a:off x="16929100" y="1137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104140</xdr:rowOff>
    </xdr:from>
    <xdr:ext cx="762000" cy="259080"/>
    <xdr:sp macro="" textlink="">
      <xdr:nvSpPr>
        <xdr:cNvPr id="314" name="定員管理の状況最大値テキスト"/>
        <xdr:cNvSpPr txBox="1"/>
      </xdr:nvSpPr>
      <xdr:spPr>
        <a:xfrm>
          <a:off x="17106900" y="987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17780</xdr:rowOff>
    </xdr:from>
    <xdr:to>
      <xdr:col>81</xdr:col>
      <xdr:colOff>133350</xdr:colOff>
      <xdr:row>59</xdr:row>
      <xdr:rowOff>17780</xdr:rowOff>
    </xdr:to>
    <xdr:cxnSp macro="">
      <xdr:nvCxnSpPr>
        <xdr:cNvPr id="315" name="直線コネクタ 314"/>
        <xdr:cNvCxnSpPr/>
      </xdr:nvCxnSpPr>
      <xdr:spPr>
        <a:xfrm>
          <a:off x="169291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95885</xdr:rowOff>
    </xdr:from>
    <xdr:to>
      <xdr:col>81</xdr:col>
      <xdr:colOff>44450</xdr:colOff>
      <xdr:row>60</xdr:row>
      <xdr:rowOff>103505</xdr:rowOff>
    </xdr:to>
    <xdr:cxnSp macro="">
      <xdr:nvCxnSpPr>
        <xdr:cNvPr id="316" name="直線コネクタ 315"/>
        <xdr:cNvCxnSpPr/>
      </xdr:nvCxnSpPr>
      <xdr:spPr>
        <a:xfrm>
          <a:off x="16179800" y="103828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119380</xdr:rowOff>
    </xdr:from>
    <xdr:ext cx="762000" cy="259080"/>
    <xdr:sp macro="" textlink="">
      <xdr:nvSpPr>
        <xdr:cNvPr id="317" name="定員管理の状況平均値テキスト"/>
        <xdr:cNvSpPr txBox="1"/>
      </xdr:nvSpPr>
      <xdr:spPr>
        <a:xfrm>
          <a:off x="17106900" y="10577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147320</xdr:rowOff>
    </xdr:from>
    <xdr:to>
      <xdr:col>81</xdr:col>
      <xdr:colOff>95250</xdr:colOff>
      <xdr:row>62</xdr:row>
      <xdr:rowOff>77470</xdr:rowOff>
    </xdr:to>
    <xdr:sp macro="" textlink="">
      <xdr:nvSpPr>
        <xdr:cNvPr id="318" name="フローチャート: 判断 317"/>
        <xdr:cNvSpPr/>
      </xdr:nvSpPr>
      <xdr:spPr>
        <a:xfrm>
          <a:off x="169672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93980</xdr:rowOff>
    </xdr:from>
    <xdr:to>
      <xdr:col>77</xdr:col>
      <xdr:colOff>44450</xdr:colOff>
      <xdr:row>60</xdr:row>
      <xdr:rowOff>95885</xdr:rowOff>
    </xdr:to>
    <xdr:cxnSp macro="">
      <xdr:nvCxnSpPr>
        <xdr:cNvPr id="319" name="直線コネクタ 318"/>
        <xdr:cNvCxnSpPr/>
      </xdr:nvCxnSpPr>
      <xdr:spPr>
        <a:xfrm>
          <a:off x="15290800" y="10380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167005</xdr:rowOff>
    </xdr:from>
    <xdr:to>
      <xdr:col>77</xdr:col>
      <xdr:colOff>95250</xdr:colOff>
      <xdr:row>62</xdr:row>
      <xdr:rowOff>97790</xdr:rowOff>
    </xdr:to>
    <xdr:sp macro="" textlink="">
      <xdr:nvSpPr>
        <xdr:cNvPr id="320" name="フローチャート: 判断 319"/>
        <xdr:cNvSpPr/>
      </xdr:nvSpPr>
      <xdr:spPr>
        <a:xfrm>
          <a:off x="16129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81915</xdr:rowOff>
    </xdr:from>
    <xdr:ext cx="736600" cy="259080"/>
    <xdr:sp macro="" textlink="">
      <xdr:nvSpPr>
        <xdr:cNvPr id="321" name="テキスト ボックス 320"/>
        <xdr:cNvSpPr txBox="1"/>
      </xdr:nvSpPr>
      <xdr:spPr>
        <a:xfrm>
          <a:off x="15798800" y="10711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93980</xdr:rowOff>
    </xdr:from>
    <xdr:to>
      <xdr:col>72</xdr:col>
      <xdr:colOff>203200</xdr:colOff>
      <xdr:row>60</xdr:row>
      <xdr:rowOff>99695</xdr:rowOff>
    </xdr:to>
    <xdr:cxnSp macro="">
      <xdr:nvCxnSpPr>
        <xdr:cNvPr id="322" name="直線コネクタ 321"/>
        <xdr:cNvCxnSpPr/>
      </xdr:nvCxnSpPr>
      <xdr:spPr>
        <a:xfrm flipV="1">
          <a:off x="14401800" y="103809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149225</xdr:rowOff>
    </xdr:from>
    <xdr:to>
      <xdr:col>73</xdr:col>
      <xdr:colOff>44450</xdr:colOff>
      <xdr:row>62</xdr:row>
      <xdr:rowOff>79375</xdr:rowOff>
    </xdr:to>
    <xdr:sp macro="" textlink="">
      <xdr:nvSpPr>
        <xdr:cNvPr id="323" name="フローチャート: 判断 322"/>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64135</xdr:rowOff>
    </xdr:from>
    <xdr:ext cx="762000" cy="258445"/>
    <xdr:sp macro="" textlink="">
      <xdr:nvSpPr>
        <xdr:cNvPr id="324" name="テキスト ボックス 323"/>
        <xdr:cNvSpPr txBox="1"/>
      </xdr:nvSpPr>
      <xdr:spPr>
        <a:xfrm>
          <a:off x="14909800" y="1069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55880</xdr:rowOff>
    </xdr:from>
    <xdr:to>
      <xdr:col>68</xdr:col>
      <xdr:colOff>152400</xdr:colOff>
      <xdr:row>60</xdr:row>
      <xdr:rowOff>99695</xdr:rowOff>
    </xdr:to>
    <xdr:cxnSp macro="">
      <xdr:nvCxnSpPr>
        <xdr:cNvPr id="325" name="直線コネクタ 324"/>
        <xdr:cNvCxnSpPr/>
      </xdr:nvCxnSpPr>
      <xdr:spPr>
        <a:xfrm>
          <a:off x="13512800" y="103428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135255</xdr:rowOff>
    </xdr:from>
    <xdr:to>
      <xdr:col>68</xdr:col>
      <xdr:colOff>203200</xdr:colOff>
      <xdr:row>62</xdr:row>
      <xdr:rowOff>65405</xdr:rowOff>
    </xdr:to>
    <xdr:sp macro="" textlink="">
      <xdr:nvSpPr>
        <xdr:cNvPr id="326" name="フローチャート: 判断 325"/>
        <xdr:cNvSpPr/>
      </xdr:nvSpPr>
      <xdr:spPr>
        <a:xfrm>
          <a:off x="14351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50165</xdr:rowOff>
    </xdr:from>
    <xdr:ext cx="762000" cy="259080"/>
    <xdr:sp macro="" textlink="">
      <xdr:nvSpPr>
        <xdr:cNvPr id="327" name="テキスト ボックス 326"/>
        <xdr:cNvSpPr txBox="1"/>
      </xdr:nvSpPr>
      <xdr:spPr>
        <a:xfrm>
          <a:off x="14020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43815</xdr:rowOff>
    </xdr:from>
    <xdr:ext cx="762000" cy="258445"/>
    <xdr:sp macro="" textlink="">
      <xdr:nvSpPr>
        <xdr:cNvPr id="329" name="テキスト ボックス 328"/>
        <xdr:cNvSpPr txBox="1"/>
      </xdr:nvSpPr>
      <xdr:spPr>
        <a:xfrm>
          <a:off x="13131800" y="1067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52705</xdr:rowOff>
    </xdr:from>
    <xdr:to>
      <xdr:col>81</xdr:col>
      <xdr:colOff>95250</xdr:colOff>
      <xdr:row>60</xdr:row>
      <xdr:rowOff>154940</xdr:rowOff>
    </xdr:to>
    <xdr:sp macro="" textlink="">
      <xdr:nvSpPr>
        <xdr:cNvPr id="335" name="楕円 334"/>
        <xdr:cNvSpPr/>
      </xdr:nvSpPr>
      <xdr:spPr>
        <a:xfrm>
          <a:off x="169672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69850</xdr:rowOff>
    </xdr:from>
    <xdr:ext cx="762000" cy="259080"/>
    <xdr:sp macro="" textlink="">
      <xdr:nvSpPr>
        <xdr:cNvPr id="336" name="定員管理の状況該当値テキスト"/>
        <xdr:cNvSpPr txBox="1"/>
      </xdr:nvSpPr>
      <xdr:spPr>
        <a:xfrm>
          <a:off x="17106900" y="1018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45085</xdr:rowOff>
    </xdr:from>
    <xdr:to>
      <xdr:col>77</xdr:col>
      <xdr:colOff>95250</xdr:colOff>
      <xdr:row>60</xdr:row>
      <xdr:rowOff>146685</xdr:rowOff>
    </xdr:to>
    <xdr:sp macro="" textlink="">
      <xdr:nvSpPr>
        <xdr:cNvPr id="337" name="楕円 336"/>
        <xdr:cNvSpPr/>
      </xdr:nvSpPr>
      <xdr:spPr>
        <a:xfrm>
          <a:off x="16129000" y="103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156845</xdr:rowOff>
    </xdr:from>
    <xdr:ext cx="736600" cy="258445"/>
    <xdr:sp macro="" textlink="">
      <xdr:nvSpPr>
        <xdr:cNvPr id="338" name="テキスト ボックス 337"/>
        <xdr:cNvSpPr txBox="1"/>
      </xdr:nvSpPr>
      <xdr:spPr>
        <a:xfrm>
          <a:off x="15798800" y="10100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43180</xdr:rowOff>
    </xdr:from>
    <xdr:to>
      <xdr:col>73</xdr:col>
      <xdr:colOff>44450</xdr:colOff>
      <xdr:row>60</xdr:row>
      <xdr:rowOff>144780</xdr:rowOff>
    </xdr:to>
    <xdr:sp macro="" textlink="">
      <xdr:nvSpPr>
        <xdr:cNvPr id="339" name="楕円 338"/>
        <xdr:cNvSpPr/>
      </xdr:nvSpPr>
      <xdr:spPr>
        <a:xfrm>
          <a:off x="152400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154940</xdr:rowOff>
    </xdr:from>
    <xdr:ext cx="762000" cy="258445"/>
    <xdr:sp macro="" textlink="">
      <xdr:nvSpPr>
        <xdr:cNvPr id="340" name="テキスト ボックス 339"/>
        <xdr:cNvSpPr txBox="1"/>
      </xdr:nvSpPr>
      <xdr:spPr>
        <a:xfrm>
          <a:off x="14909800" y="1009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48895</xdr:rowOff>
    </xdr:from>
    <xdr:to>
      <xdr:col>68</xdr:col>
      <xdr:colOff>203200</xdr:colOff>
      <xdr:row>60</xdr:row>
      <xdr:rowOff>150495</xdr:rowOff>
    </xdr:to>
    <xdr:sp macro="" textlink="">
      <xdr:nvSpPr>
        <xdr:cNvPr id="341" name="楕円 340"/>
        <xdr:cNvSpPr/>
      </xdr:nvSpPr>
      <xdr:spPr>
        <a:xfrm>
          <a:off x="143510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160655</xdr:rowOff>
    </xdr:from>
    <xdr:ext cx="762000" cy="259080"/>
    <xdr:sp macro="" textlink="">
      <xdr:nvSpPr>
        <xdr:cNvPr id="342" name="テキスト ボックス 341"/>
        <xdr:cNvSpPr txBox="1"/>
      </xdr:nvSpPr>
      <xdr:spPr>
        <a:xfrm>
          <a:off x="14020800" y="1010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5080</xdr:rowOff>
    </xdr:from>
    <xdr:to>
      <xdr:col>64</xdr:col>
      <xdr:colOff>152400</xdr:colOff>
      <xdr:row>60</xdr:row>
      <xdr:rowOff>106680</xdr:rowOff>
    </xdr:to>
    <xdr:sp macro="" textlink="">
      <xdr:nvSpPr>
        <xdr:cNvPr id="343" name="楕円 342"/>
        <xdr:cNvSpPr/>
      </xdr:nvSpPr>
      <xdr:spPr>
        <a:xfrm>
          <a:off x="134620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116840</xdr:rowOff>
    </xdr:from>
    <xdr:ext cx="762000" cy="259080"/>
    <xdr:sp macro="" textlink="">
      <xdr:nvSpPr>
        <xdr:cNvPr id="344" name="テキスト ボックス 343"/>
        <xdr:cNvSpPr txBox="1"/>
      </xdr:nvSpPr>
      <xdr:spPr>
        <a:xfrm>
          <a:off x="13131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本市の実質公債費比率は，類似団体平均と等しく，前年度に比べ</a:t>
          </a:r>
          <a:r>
            <a:rPr kumimoji="1" lang="en-US" altLang="ja-JP" sz="1300">
              <a:latin typeface="ＭＳ Ｐゴシック"/>
              <a:ea typeface="ＭＳ Ｐゴシック"/>
            </a:rPr>
            <a:t>0.2</a:t>
          </a:r>
          <a:r>
            <a:rPr kumimoji="1" lang="ja-JP" altLang="en-US" sz="1300">
              <a:latin typeface="ＭＳ Ｐゴシック"/>
              <a:ea typeface="ＭＳ Ｐゴシック"/>
            </a:rPr>
            <a:t>ポイント上昇した。上昇の要因としては，教育債元金償還費の増等による元利償還金の額の増に伴う分子の増加と，公営住宅使用料の公債費充当額の減等による特定財源の減に伴う分母の減少が挙げられる。</a:t>
          </a:r>
        </a:p>
        <a:p>
          <a:r>
            <a:rPr kumimoji="1" lang="ja-JP" altLang="en-US" sz="1300">
              <a:latin typeface="ＭＳ Ｐゴシック"/>
              <a:ea typeface="ＭＳ Ｐゴシック"/>
            </a:rPr>
            <a:t>　今後も，住民ニーズや事業の緊急度を的確に把握し事業を選択し，起債に大きく頼ることのない財政運営に努める。</a:t>
          </a: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4" name="テキスト ボックス 363"/>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66" name="テキスト ボックス 365"/>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62230</xdr:rowOff>
    </xdr:from>
    <xdr:ext cx="762000" cy="259080"/>
    <xdr:sp macro="" textlink="">
      <xdr:nvSpPr>
        <xdr:cNvPr id="372" name="公債費負担の状況最小値テキスト"/>
        <xdr:cNvSpPr txBox="1"/>
      </xdr:nvSpPr>
      <xdr:spPr>
        <a:xfrm>
          <a:off x="17106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8445"/>
    <xdr:sp macro="" textlink="">
      <xdr:nvSpPr>
        <xdr:cNvPr id="374" name="公債費負担の状況最大値テキスト"/>
        <xdr:cNvSpPr txBox="1"/>
      </xdr:nvSpPr>
      <xdr:spPr>
        <a:xfrm>
          <a:off x="17106900" y="5859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xdr:rowOff>
    </xdr:from>
    <xdr:to>
      <xdr:col>81</xdr:col>
      <xdr:colOff>44450</xdr:colOff>
      <xdr:row>40</xdr:row>
      <xdr:rowOff>20955</xdr:rowOff>
    </xdr:to>
    <xdr:cxnSp macro="">
      <xdr:nvCxnSpPr>
        <xdr:cNvPr id="376" name="直線コネクタ 375"/>
        <xdr:cNvCxnSpPr/>
      </xdr:nvCxnSpPr>
      <xdr:spPr>
        <a:xfrm>
          <a:off x="16179800" y="68592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158115</xdr:rowOff>
    </xdr:from>
    <xdr:ext cx="762000" cy="258445"/>
    <xdr:sp macro="" textlink="">
      <xdr:nvSpPr>
        <xdr:cNvPr id="377" name="公債費負担の状況平均値テキスト"/>
        <xdr:cNvSpPr txBox="1"/>
      </xdr:nvSpPr>
      <xdr:spPr>
        <a:xfrm>
          <a:off x="17106900" y="6673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141605</xdr:rowOff>
    </xdr:from>
    <xdr:to>
      <xdr:col>81</xdr:col>
      <xdr:colOff>95250</xdr:colOff>
      <xdr:row>40</xdr:row>
      <xdr:rowOff>71755</xdr:rowOff>
    </xdr:to>
    <xdr:sp macro="" textlink="">
      <xdr:nvSpPr>
        <xdr:cNvPr id="378" name="フローチャート: 判断 377"/>
        <xdr:cNvSpPr/>
      </xdr:nvSpPr>
      <xdr:spPr>
        <a:xfrm>
          <a:off x="169672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xdr:rowOff>
    </xdr:from>
    <xdr:to>
      <xdr:col>77</xdr:col>
      <xdr:colOff>44450</xdr:colOff>
      <xdr:row>40</xdr:row>
      <xdr:rowOff>11430</xdr:rowOff>
    </xdr:to>
    <xdr:cxnSp macro="">
      <xdr:nvCxnSpPr>
        <xdr:cNvPr id="379" name="直線コネクタ 378"/>
        <xdr:cNvCxnSpPr/>
      </xdr:nvCxnSpPr>
      <xdr:spPr>
        <a:xfrm flipV="1">
          <a:off x="15290800" y="68592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160655</xdr:rowOff>
    </xdr:from>
    <xdr:to>
      <xdr:col>77</xdr:col>
      <xdr:colOff>95250</xdr:colOff>
      <xdr:row>40</xdr:row>
      <xdr:rowOff>90805</xdr:rowOff>
    </xdr:to>
    <xdr:sp macro="" textlink="">
      <xdr:nvSpPr>
        <xdr:cNvPr id="380" name="フローチャート: 判断 379"/>
        <xdr:cNvSpPr/>
      </xdr:nvSpPr>
      <xdr:spPr>
        <a:xfrm>
          <a:off x="16129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75565</xdr:rowOff>
    </xdr:from>
    <xdr:ext cx="736600" cy="258445"/>
    <xdr:sp macro="" textlink="">
      <xdr:nvSpPr>
        <xdr:cNvPr id="381" name="テキスト ボックス 380"/>
        <xdr:cNvSpPr txBox="1"/>
      </xdr:nvSpPr>
      <xdr:spPr>
        <a:xfrm>
          <a:off x="15798800" y="6933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11430</xdr:rowOff>
    </xdr:from>
    <xdr:to>
      <xdr:col>72</xdr:col>
      <xdr:colOff>203200</xdr:colOff>
      <xdr:row>40</xdr:row>
      <xdr:rowOff>49530</xdr:rowOff>
    </xdr:to>
    <xdr:cxnSp macro="">
      <xdr:nvCxnSpPr>
        <xdr:cNvPr id="382" name="直線コネクタ 381"/>
        <xdr:cNvCxnSpPr/>
      </xdr:nvCxnSpPr>
      <xdr:spPr>
        <a:xfrm flipV="1">
          <a:off x="14401800" y="68694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18415</xdr:rowOff>
    </xdr:from>
    <xdr:to>
      <xdr:col>73</xdr:col>
      <xdr:colOff>44450</xdr:colOff>
      <xdr:row>40</xdr:row>
      <xdr:rowOff>120650</xdr:rowOff>
    </xdr:to>
    <xdr:sp macro="" textlink="">
      <xdr:nvSpPr>
        <xdr:cNvPr id="383" name="フローチャート: 判断 382"/>
        <xdr:cNvSpPr/>
      </xdr:nvSpPr>
      <xdr:spPr>
        <a:xfrm>
          <a:off x="15240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104775</xdr:rowOff>
    </xdr:from>
    <xdr:ext cx="762000" cy="259080"/>
    <xdr:sp macro="" textlink="">
      <xdr:nvSpPr>
        <xdr:cNvPr id="384" name="テキスト ボックス 383"/>
        <xdr:cNvSpPr txBox="1"/>
      </xdr:nvSpPr>
      <xdr:spPr>
        <a:xfrm>
          <a:off x="14909800" y="696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49530</xdr:rowOff>
    </xdr:from>
    <xdr:to>
      <xdr:col>68</xdr:col>
      <xdr:colOff>152400</xdr:colOff>
      <xdr:row>40</xdr:row>
      <xdr:rowOff>107950</xdr:rowOff>
    </xdr:to>
    <xdr:cxnSp macro="">
      <xdr:nvCxnSpPr>
        <xdr:cNvPr id="385" name="直線コネクタ 384"/>
        <xdr:cNvCxnSpPr/>
      </xdr:nvCxnSpPr>
      <xdr:spPr>
        <a:xfrm flipV="1">
          <a:off x="13512800" y="690753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46990</xdr:rowOff>
    </xdr:from>
    <xdr:to>
      <xdr:col>68</xdr:col>
      <xdr:colOff>203200</xdr:colOff>
      <xdr:row>40</xdr:row>
      <xdr:rowOff>148590</xdr:rowOff>
    </xdr:to>
    <xdr:sp macro="" textlink="">
      <xdr:nvSpPr>
        <xdr:cNvPr id="386" name="フローチャート: 判断 385"/>
        <xdr:cNvSpPr/>
      </xdr:nvSpPr>
      <xdr:spPr>
        <a:xfrm>
          <a:off x="14351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133350</xdr:rowOff>
    </xdr:from>
    <xdr:ext cx="762000" cy="258445"/>
    <xdr:sp macro="" textlink="">
      <xdr:nvSpPr>
        <xdr:cNvPr id="387" name="テキスト ボックス 386"/>
        <xdr:cNvSpPr txBox="1"/>
      </xdr:nvSpPr>
      <xdr:spPr>
        <a:xfrm>
          <a:off x="14020800" y="699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162560</xdr:rowOff>
    </xdr:from>
    <xdr:ext cx="762000" cy="259080"/>
    <xdr:sp macro="" textlink="">
      <xdr:nvSpPr>
        <xdr:cNvPr id="389" name="テキスト ボックス 388"/>
        <xdr:cNvSpPr txBox="1"/>
      </xdr:nvSpPr>
      <xdr:spPr>
        <a:xfrm>
          <a:off x="13131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141605</xdr:rowOff>
    </xdr:from>
    <xdr:to>
      <xdr:col>81</xdr:col>
      <xdr:colOff>95250</xdr:colOff>
      <xdr:row>40</xdr:row>
      <xdr:rowOff>71755</xdr:rowOff>
    </xdr:to>
    <xdr:sp macro="" textlink="">
      <xdr:nvSpPr>
        <xdr:cNvPr id="395" name="楕円 394"/>
        <xdr:cNvSpPr/>
      </xdr:nvSpPr>
      <xdr:spPr>
        <a:xfrm>
          <a:off x="169672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113665</xdr:rowOff>
    </xdr:from>
    <xdr:ext cx="762000" cy="258445"/>
    <xdr:sp macro="" textlink="">
      <xdr:nvSpPr>
        <xdr:cNvPr id="396" name="公債費負担の状況該当値テキスト"/>
        <xdr:cNvSpPr txBox="1"/>
      </xdr:nvSpPr>
      <xdr:spPr>
        <a:xfrm>
          <a:off x="17106900" y="6800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121920</xdr:rowOff>
    </xdr:from>
    <xdr:to>
      <xdr:col>77</xdr:col>
      <xdr:colOff>95250</xdr:colOff>
      <xdr:row>40</xdr:row>
      <xdr:rowOff>52070</xdr:rowOff>
    </xdr:to>
    <xdr:sp macro="" textlink="">
      <xdr:nvSpPr>
        <xdr:cNvPr id="397" name="楕円 396"/>
        <xdr:cNvSpPr/>
      </xdr:nvSpPr>
      <xdr:spPr>
        <a:xfrm>
          <a:off x="16129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62230</xdr:rowOff>
    </xdr:from>
    <xdr:ext cx="736600" cy="259080"/>
    <xdr:sp macro="" textlink="">
      <xdr:nvSpPr>
        <xdr:cNvPr id="398" name="テキスト ボックス 397"/>
        <xdr:cNvSpPr txBox="1"/>
      </xdr:nvSpPr>
      <xdr:spPr>
        <a:xfrm>
          <a:off x="15798800" y="6577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132080</xdr:rowOff>
    </xdr:from>
    <xdr:to>
      <xdr:col>73</xdr:col>
      <xdr:colOff>44450</xdr:colOff>
      <xdr:row>40</xdr:row>
      <xdr:rowOff>62230</xdr:rowOff>
    </xdr:to>
    <xdr:sp macro="" textlink="">
      <xdr:nvSpPr>
        <xdr:cNvPr id="399" name="楕円 398"/>
        <xdr:cNvSpPr/>
      </xdr:nvSpPr>
      <xdr:spPr>
        <a:xfrm>
          <a:off x="15240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72390</xdr:rowOff>
    </xdr:from>
    <xdr:ext cx="762000" cy="259080"/>
    <xdr:sp macro="" textlink="">
      <xdr:nvSpPr>
        <xdr:cNvPr id="400" name="テキスト ボックス 399"/>
        <xdr:cNvSpPr txBox="1"/>
      </xdr:nvSpPr>
      <xdr:spPr>
        <a:xfrm>
          <a:off x="14909800" y="658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170180</xdr:rowOff>
    </xdr:from>
    <xdr:to>
      <xdr:col>68</xdr:col>
      <xdr:colOff>203200</xdr:colOff>
      <xdr:row>40</xdr:row>
      <xdr:rowOff>100330</xdr:rowOff>
    </xdr:to>
    <xdr:sp macro="" textlink="">
      <xdr:nvSpPr>
        <xdr:cNvPr id="401" name="楕円 400"/>
        <xdr:cNvSpPr/>
      </xdr:nvSpPr>
      <xdr:spPr>
        <a:xfrm>
          <a:off x="143510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110490</xdr:rowOff>
    </xdr:from>
    <xdr:ext cx="762000" cy="258445"/>
    <xdr:sp macro="" textlink="">
      <xdr:nvSpPr>
        <xdr:cNvPr id="402" name="テキスト ボックス 401"/>
        <xdr:cNvSpPr txBox="1"/>
      </xdr:nvSpPr>
      <xdr:spPr>
        <a:xfrm>
          <a:off x="14020800" y="6625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57150</xdr:rowOff>
    </xdr:from>
    <xdr:to>
      <xdr:col>64</xdr:col>
      <xdr:colOff>152400</xdr:colOff>
      <xdr:row>40</xdr:row>
      <xdr:rowOff>158750</xdr:rowOff>
    </xdr:to>
    <xdr:sp macro="" textlink="">
      <xdr:nvSpPr>
        <xdr:cNvPr id="403" name="楕円 402"/>
        <xdr:cNvSpPr/>
      </xdr:nvSpPr>
      <xdr:spPr>
        <a:xfrm>
          <a:off x="13462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168910</xdr:rowOff>
    </xdr:from>
    <xdr:ext cx="762000" cy="258445"/>
    <xdr:sp macro="" textlink="">
      <xdr:nvSpPr>
        <xdr:cNvPr id="404" name="テキスト ボックス 403"/>
        <xdr:cNvSpPr txBox="1"/>
      </xdr:nvSpPr>
      <xdr:spPr>
        <a:xfrm>
          <a:off x="13131800" y="668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前年度比で</a:t>
          </a:r>
          <a:r>
            <a:rPr kumimoji="1" lang="en-US" altLang="ja-JP" sz="1300">
              <a:latin typeface="ＭＳ Ｐゴシック"/>
              <a:ea typeface="ＭＳ Ｐゴシック"/>
            </a:rPr>
            <a:t>7.3</a:t>
          </a:r>
          <a:r>
            <a:rPr kumimoji="1" lang="ja-JP" altLang="en-US" sz="1300">
              <a:latin typeface="ＭＳ Ｐゴシック"/>
              <a:ea typeface="ＭＳ Ｐゴシック"/>
            </a:rPr>
            <a:t>ポイント下降したが，類似団体平均と比較して</a:t>
          </a:r>
          <a:r>
            <a:rPr kumimoji="1" lang="en-US" altLang="ja-JP" sz="1300">
              <a:latin typeface="ＭＳ Ｐゴシック"/>
              <a:ea typeface="ＭＳ Ｐゴシック"/>
            </a:rPr>
            <a:t>31.1</a:t>
          </a:r>
          <a:r>
            <a:rPr kumimoji="1" lang="ja-JP" altLang="en-US" sz="1300">
              <a:latin typeface="ＭＳ Ｐゴシック"/>
              <a:ea typeface="ＭＳ Ｐゴシック"/>
            </a:rPr>
            <a:t>ポイント高くなっている。前年度からの下降の要因としては，水道事業の繰入算入率減少による公営企業債等繰入見込額の減や臨時財政対策債発行可能額及び普通交付税の増等による標準財政規模の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今後も，後世への負担を少しでも軽減するよう，事業の精査及び人員配置の適正化を図っていく。</a:t>
          </a:r>
        </a:p>
      </xdr:txBody>
    </xdr:sp>
    <xdr:clientData/>
  </xdr:twoCellAnchor>
  <xdr:oneCellAnchor>
    <xdr:from>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1"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2" name="テキスト ボックス 42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3"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4" name="テキスト ボックス 42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7"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8"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9"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0"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44450</xdr:rowOff>
    </xdr:to>
    <xdr:cxnSp macro="">
      <xdr:nvCxnSpPr>
        <xdr:cNvPr id="433" name="直線コネクタ 432"/>
        <xdr:cNvCxnSpPr/>
      </xdr:nvCxnSpPr>
      <xdr:spPr>
        <a:xfrm flipV="1">
          <a:off x="17018000" y="2370455"/>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16510</xdr:rowOff>
    </xdr:from>
    <xdr:ext cx="762000" cy="259080"/>
    <xdr:sp macro="" textlink="">
      <xdr:nvSpPr>
        <xdr:cNvPr id="434" name="将来負担の状況最小値テキスト"/>
        <xdr:cNvSpPr txBox="1"/>
      </xdr:nvSpPr>
      <xdr:spPr>
        <a:xfrm>
          <a:off x="17106900" y="378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179.7</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44450</xdr:rowOff>
    </xdr:from>
    <xdr:to>
      <xdr:col>81</xdr:col>
      <xdr:colOff>133350</xdr:colOff>
      <xdr:row>22</xdr:row>
      <xdr:rowOff>44450</xdr:rowOff>
    </xdr:to>
    <xdr:cxnSp macro="">
      <xdr:nvCxnSpPr>
        <xdr:cNvPr id="435" name="直線コネクタ 434"/>
        <xdr:cNvCxnSpPr/>
      </xdr:nvCxnSpPr>
      <xdr:spPr>
        <a:xfrm>
          <a:off x="16929100" y="381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3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7"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79375</xdr:rowOff>
    </xdr:from>
    <xdr:to>
      <xdr:col>81</xdr:col>
      <xdr:colOff>44450</xdr:colOff>
      <xdr:row>16</xdr:row>
      <xdr:rowOff>138430</xdr:rowOff>
    </xdr:to>
    <xdr:cxnSp macro="">
      <xdr:nvCxnSpPr>
        <xdr:cNvPr id="438" name="直線コネクタ 437"/>
        <xdr:cNvCxnSpPr/>
      </xdr:nvCxnSpPr>
      <xdr:spPr>
        <a:xfrm flipV="1">
          <a:off x="16179800" y="282257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137795</xdr:rowOff>
    </xdr:from>
    <xdr:ext cx="762000" cy="259080"/>
    <xdr:sp macro="" textlink="">
      <xdr:nvSpPr>
        <xdr:cNvPr id="439" name="将来負担の状況平均値テキスト"/>
        <xdr:cNvSpPr txBox="1"/>
      </xdr:nvSpPr>
      <xdr:spPr>
        <a:xfrm>
          <a:off x="17106900" y="2366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121285</xdr:rowOff>
    </xdr:from>
    <xdr:to>
      <xdr:col>81</xdr:col>
      <xdr:colOff>95250</xdr:colOff>
      <xdr:row>15</xdr:row>
      <xdr:rowOff>52070</xdr:rowOff>
    </xdr:to>
    <xdr:sp macro="" textlink="">
      <xdr:nvSpPr>
        <xdr:cNvPr id="440" name="フローチャート: 判断 439"/>
        <xdr:cNvSpPr/>
      </xdr:nvSpPr>
      <xdr:spPr>
        <a:xfrm>
          <a:off x="169672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105410</xdr:rowOff>
    </xdr:from>
    <xdr:to>
      <xdr:col>77</xdr:col>
      <xdr:colOff>44450</xdr:colOff>
      <xdr:row>16</xdr:row>
      <xdr:rowOff>138430</xdr:rowOff>
    </xdr:to>
    <xdr:cxnSp macro="">
      <xdr:nvCxnSpPr>
        <xdr:cNvPr id="441" name="直線コネクタ 440"/>
        <xdr:cNvCxnSpPr/>
      </xdr:nvCxnSpPr>
      <xdr:spPr>
        <a:xfrm>
          <a:off x="15290800" y="28486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124460</xdr:rowOff>
    </xdr:from>
    <xdr:to>
      <xdr:col>77</xdr:col>
      <xdr:colOff>95250</xdr:colOff>
      <xdr:row>15</xdr:row>
      <xdr:rowOff>54610</xdr:rowOff>
    </xdr:to>
    <xdr:sp macro="" textlink="">
      <xdr:nvSpPr>
        <xdr:cNvPr id="442" name="フローチャート: 判断 441"/>
        <xdr:cNvSpPr/>
      </xdr:nvSpPr>
      <xdr:spPr>
        <a:xfrm>
          <a:off x="161290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64770</xdr:rowOff>
    </xdr:from>
    <xdr:ext cx="736600" cy="258445"/>
    <xdr:sp macro="" textlink="">
      <xdr:nvSpPr>
        <xdr:cNvPr id="443" name="テキスト ボックス 442"/>
        <xdr:cNvSpPr txBox="1"/>
      </xdr:nvSpPr>
      <xdr:spPr>
        <a:xfrm>
          <a:off x="15798800" y="2293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76200</xdr:rowOff>
    </xdr:from>
    <xdr:to>
      <xdr:col>72</xdr:col>
      <xdr:colOff>203200</xdr:colOff>
      <xdr:row>16</xdr:row>
      <xdr:rowOff>105410</xdr:rowOff>
    </xdr:to>
    <xdr:cxnSp macro="">
      <xdr:nvCxnSpPr>
        <xdr:cNvPr id="444" name="直線コネクタ 443"/>
        <xdr:cNvCxnSpPr/>
      </xdr:nvCxnSpPr>
      <xdr:spPr>
        <a:xfrm>
          <a:off x="14401800" y="28194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123190</xdr:rowOff>
    </xdr:from>
    <xdr:to>
      <xdr:col>73</xdr:col>
      <xdr:colOff>44450</xdr:colOff>
      <xdr:row>15</xdr:row>
      <xdr:rowOff>53340</xdr:rowOff>
    </xdr:to>
    <xdr:sp macro="" textlink="">
      <xdr:nvSpPr>
        <xdr:cNvPr id="445" name="フローチャート: 判断 444"/>
        <xdr:cNvSpPr/>
      </xdr:nvSpPr>
      <xdr:spPr>
        <a:xfrm>
          <a:off x="15240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63500</xdr:rowOff>
    </xdr:from>
    <xdr:ext cx="762000" cy="258445"/>
    <xdr:sp macro="" textlink="">
      <xdr:nvSpPr>
        <xdr:cNvPr id="446" name="テキスト ボックス 445"/>
        <xdr:cNvSpPr txBox="1"/>
      </xdr:nvSpPr>
      <xdr:spPr>
        <a:xfrm>
          <a:off x="14909800" y="2292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14605</xdr:rowOff>
    </xdr:from>
    <xdr:to>
      <xdr:col>68</xdr:col>
      <xdr:colOff>152400</xdr:colOff>
      <xdr:row>16</xdr:row>
      <xdr:rowOff>76200</xdr:rowOff>
    </xdr:to>
    <xdr:cxnSp macro="">
      <xdr:nvCxnSpPr>
        <xdr:cNvPr id="447" name="直線コネクタ 446"/>
        <xdr:cNvCxnSpPr/>
      </xdr:nvCxnSpPr>
      <xdr:spPr>
        <a:xfrm>
          <a:off x="13512800" y="27578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171450</xdr:rowOff>
    </xdr:from>
    <xdr:to>
      <xdr:col>68</xdr:col>
      <xdr:colOff>203200</xdr:colOff>
      <xdr:row>15</xdr:row>
      <xdr:rowOff>101600</xdr:rowOff>
    </xdr:to>
    <xdr:sp macro="" textlink="">
      <xdr:nvSpPr>
        <xdr:cNvPr id="448" name="フローチャート: 判断 447"/>
        <xdr:cNvSpPr/>
      </xdr:nvSpPr>
      <xdr:spPr>
        <a:xfrm>
          <a:off x="14351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111760</xdr:rowOff>
    </xdr:from>
    <xdr:ext cx="762000" cy="258445"/>
    <xdr:sp macro="" textlink="">
      <xdr:nvSpPr>
        <xdr:cNvPr id="449" name="テキスト ボックス 448"/>
        <xdr:cNvSpPr txBox="1"/>
      </xdr:nvSpPr>
      <xdr:spPr>
        <a:xfrm>
          <a:off x="14020800" y="234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14605</xdr:rowOff>
    </xdr:from>
    <xdr:to>
      <xdr:col>64</xdr:col>
      <xdr:colOff>152400</xdr:colOff>
      <xdr:row>15</xdr:row>
      <xdr:rowOff>116205</xdr:rowOff>
    </xdr:to>
    <xdr:sp macro="" textlink="">
      <xdr:nvSpPr>
        <xdr:cNvPr id="450" name="フローチャート: 判断 449"/>
        <xdr:cNvSpPr/>
      </xdr:nvSpPr>
      <xdr:spPr>
        <a:xfrm>
          <a:off x="13462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126365</xdr:rowOff>
    </xdr:from>
    <xdr:ext cx="762000" cy="259080"/>
    <xdr:sp macro="" textlink="">
      <xdr:nvSpPr>
        <xdr:cNvPr id="451" name="テキスト ボックス 450"/>
        <xdr:cNvSpPr txBox="1"/>
      </xdr:nvSpPr>
      <xdr:spPr>
        <a:xfrm>
          <a:off x="13131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29210</xdr:rowOff>
    </xdr:from>
    <xdr:to>
      <xdr:col>81</xdr:col>
      <xdr:colOff>95250</xdr:colOff>
      <xdr:row>16</xdr:row>
      <xdr:rowOff>130175</xdr:rowOff>
    </xdr:to>
    <xdr:sp macro="" textlink="">
      <xdr:nvSpPr>
        <xdr:cNvPr id="457" name="楕円 456"/>
        <xdr:cNvSpPr/>
      </xdr:nvSpPr>
      <xdr:spPr>
        <a:xfrm>
          <a:off x="16967200" y="2772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635</xdr:rowOff>
    </xdr:from>
    <xdr:ext cx="762000" cy="259080"/>
    <xdr:sp macro="" textlink="">
      <xdr:nvSpPr>
        <xdr:cNvPr id="458" name="将来負担の状況該当値テキスト"/>
        <xdr:cNvSpPr txBox="1"/>
      </xdr:nvSpPr>
      <xdr:spPr>
        <a:xfrm>
          <a:off x="17106900" y="274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87630</xdr:rowOff>
    </xdr:from>
    <xdr:to>
      <xdr:col>77</xdr:col>
      <xdr:colOff>95250</xdr:colOff>
      <xdr:row>17</xdr:row>
      <xdr:rowOff>17780</xdr:rowOff>
    </xdr:to>
    <xdr:sp macro="" textlink="">
      <xdr:nvSpPr>
        <xdr:cNvPr id="459" name="楕円 458"/>
        <xdr:cNvSpPr/>
      </xdr:nvSpPr>
      <xdr:spPr>
        <a:xfrm>
          <a:off x="16129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2540</xdr:rowOff>
    </xdr:from>
    <xdr:ext cx="736600" cy="259080"/>
    <xdr:sp macro="" textlink="">
      <xdr:nvSpPr>
        <xdr:cNvPr id="460" name="テキスト ボックス 459"/>
        <xdr:cNvSpPr txBox="1"/>
      </xdr:nvSpPr>
      <xdr:spPr>
        <a:xfrm>
          <a:off x="15798800" y="291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54610</xdr:rowOff>
    </xdr:from>
    <xdr:to>
      <xdr:col>73</xdr:col>
      <xdr:colOff>44450</xdr:colOff>
      <xdr:row>16</xdr:row>
      <xdr:rowOff>156210</xdr:rowOff>
    </xdr:to>
    <xdr:sp macro="" textlink="">
      <xdr:nvSpPr>
        <xdr:cNvPr id="461" name="楕円 460"/>
        <xdr:cNvSpPr/>
      </xdr:nvSpPr>
      <xdr:spPr>
        <a:xfrm>
          <a:off x="15240000" y="27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140970</xdr:rowOff>
    </xdr:from>
    <xdr:ext cx="762000" cy="259080"/>
    <xdr:sp macro="" textlink="">
      <xdr:nvSpPr>
        <xdr:cNvPr id="462" name="テキスト ボックス 461"/>
        <xdr:cNvSpPr txBox="1"/>
      </xdr:nvSpPr>
      <xdr:spPr>
        <a:xfrm>
          <a:off x="14909800" y="288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25400</xdr:rowOff>
    </xdr:from>
    <xdr:to>
      <xdr:col>68</xdr:col>
      <xdr:colOff>203200</xdr:colOff>
      <xdr:row>16</xdr:row>
      <xdr:rowOff>127000</xdr:rowOff>
    </xdr:to>
    <xdr:sp macro="" textlink="">
      <xdr:nvSpPr>
        <xdr:cNvPr id="463" name="楕円 462"/>
        <xdr:cNvSpPr/>
      </xdr:nvSpPr>
      <xdr:spPr>
        <a:xfrm>
          <a:off x="1435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111760</xdr:rowOff>
    </xdr:from>
    <xdr:ext cx="762000" cy="258445"/>
    <xdr:sp macro="" textlink="">
      <xdr:nvSpPr>
        <xdr:cNvPr id="464" name="テキスト ボックス 463"/>
        <xdr:cNvSpPr txBox="1"/>
      </xdr:nvSpPr>
      <xdr:spPr>
        <a:xfrm>
          <a:off x="14020800" y="2854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135255</xdr:rowOff>
    </xdr:from>
    <xdr:to>
      <xdr:col>64</xdr:col>
      <xdr:colOff>152400</xdr:colOff>
      <xdr:row>16</xdr:row>
      <xdr:rowOff>65405</xdr:rowOff>
    </xdr:to>
    <xdr:sp macro="" textlink="">
      <xdr:nvSpPr>
        <xdr:cNvPr id="465" name="楕円 464"/>
        <xdr:cNvSpPr/>
      </xdr:nvSpPr>
      <xdr:spPr>
        <a:xfrm>
          <a:off x="13462000" y="27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50165</xdr:rowOff>
    </xdr:from>
    <xdr:ext cx="762000" cy="259080"/>
    <xdr:sp macro="" textlink="">
      <xdr:nvSpPr>
        <xdr:cNvPr id="466" name="テキスト ボックス 465"/>
        <xdr:cNvSpPr txBox="1"/>
      </xdr:nvSpPr>
      <xdr:spPr>
        <a:xfrm>
          <a:off x="131318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人件費は前年度と比較し，</a:t>
          </a:r>
          <a:r>
            <a:rPr kumimoji="1" lang="en-US" altLang="ja-JP" sz="1300">
              <a:latin typeface="ＭＳ Ｐゴシック"/>
              <a:ea typeface="ＭＳ Ｐゴシック"/>
            </a:rPr>
            <a:t>0.8</a:t>
          </a:r>
          <a:r>
            <a:rPr kumimoji="1" lang="ja-JP" altLang="en-US" sz="1300">
              <a:latin typeface="ＭＳ Ｐゴシック"/>
              <a:ea typeface="ＭＳ Ｐゴシック"/>
            </a:rPr>
            <a:t>ポイント下降したが，類似団体平均よりも</a:t>
          </a:r>
          <a:r>
            <a:rPr kumimoji="1" lang="en-US" altLang="ja-JP" sz="1300">
              <a:latin typeface="ＭＳ Ｐゴシック"/>
              <a:ea typeface="ＭＳ Ｐゴシック"/>
            </a:rPr>
            <a:t>0.5</a:t>
          </a:r>
          <a:r>
            <a:rPr kumimoji="1" lang="ja-JP" altLang="en-US" sz="1300">
              <a:latin typeface="ＭＳ Ｐゴシック"/>
              <a:ea typeface="ＭＳ Ｐゴシック"/>
            </a:rPr>
            <a:t>ポイント高くなっている。前年度からの下降の要因としては，職員数及び職員構成の変動による職員給及びその他の手当の減が挙げられる。</a:t>
          </a:r>
        </a:p>
        <a:p>
          <a:r>
            <a:rPr kumimoji="1" lang="ja-JP" altLang="en-US" sz="1300">
              <a:latin typeface="ＭＳ Ｐゴシック"/>
              <a:ea typeface="ＭＳ Ｐゴシック"/>
            </a:rPr>
            <a:t>　今後も定員管理計画の着実な推進と民間委託の推進により人件費の抑制に努める。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113030</xdr:rowOff>
    </xdr:from>
    <xdr:to>
      <xdr:col>24</xdr:col>
      <xdr:colOff>25400</xdr:colOff>
      <xdr:row>41</xdr:row>
      <xdr:rowOff>124460</xdr:rowOff>
    </xdr:to>
    <xdr:cxnSp macro="">
      <xdr:nvCxnSpPr>
        <xdr:cNvPr id="59" name="直線コネクタ 58"/>
        <xdr:cNvCxnSpPr/>
      </xdr:nvCxnSpPr>
      <xdr:spPr>
        <a:xfrm flipV="1">
          <a:off x="4826000" y="55994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2000" cy="259080"/>
    <xdr:sp macro="" textlink="">
      <xdr:nvSpPr>
        <xdr:cNvPr id="60" name="人件費最小値テキスト"/>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27940</xdr:rowOff>
    </xdr:from>
    <xdr:ext cx="762000" cy="259080"/>
    <xdr:sp macro="" textlink="">
      <xdr:nvSpPr>
        <xdr:cNvPr id="62" name="人件費最大値テキスト"/>
        <xdr:cNvSpPr txBox="1"/>
      </xdr:nvSpPr>
      <xdr:spPr>
        <a:xfrm>
          <a:off x="4914900"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113030</xdr:rowOff>
    </xdr:from>
    <xdr:to>
      <xdr:col>24</xdr:col>
      <xdr:colOff>114300</xdr:colOff>
      <xdr:row>32</xdr:row>
      <xdr:rowOff>113030</xdr:rowOff>
    </xdr:to>
    <xdr:cxnSp macro="">
      <xdr:nvCxnSpPr>
        <xdr:cNvPr id="63" name="直線コネクタ 62"/>
        <xdr:cNvCxnSpPr/>
      </xdr:nvCxnSpPr>
      <xdr:spPr>
        <a:xfrm>
          <a:off x="47371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76835</xdr:rowOff>
    </xdr:from>
    <xdr:to>
      <xdr:col>24</xdr:col>
      <xdr:colOff>25400</xdr:colOff>
      <xdr:row>36</xdr:row>
      <xdr:rowOff>149860</xdr:rowOff>
    </xdr:to>
    <xdr:cxnSp macro="">
      <xdr:nvCxnSpPr>
        <xdr:cNvPr id="64" name="直線コネクタ 63"/>
        <xdr:cNvCxnSpPr/>
      </xdr:nvCxnSpPr>
      <xdr:spPr>
        <a:xfrm flipV="1">
          <a:off x="3987800" y="624903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168275</xdr:rowOff>
    </xdr:from>
    <xdr:ext cx="762000" cy="258445"/>
    <xdr:sp macro="" textlink="">
      <xdr:nvSpPr>
        <xdr:cNvPr id="65" name="人件費平均値テキスト"/>
        <xdr:cNvSpPr txBox="1"/>
      </xdr:nvSpPr>
      <xdr:spPr>
        <a:xfrm>
          <a:off x="4914900" y="5997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151765</xdr:rowOff>
    </xdr:from>
    <xdr:to>
      <xdr:col>24</xdr:col>
      <xdr:colOff>76200</xdr:colOff>
      <xdr:row>36</xdr:row>
      <xdr:rowOff>81915</xdr:rowOff>
    </xdr:to>
    <xdr:sp macro="" textlink="">
      <xdr:nvSpPr>
        <xdr:cNvPr id="66" name="フローチャート: 判断 65"/>
        <xdr:cNvSpPr/>
      </xdr:nvSpPr>
      <xdr:spPr>
        <a:xfrm>
          <a:off x="47752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132080</xdr:rowOff>
    </xdr:from>
    <xdr:to>
      <xdr:col>19</xdr:col>
      <xdr:colOff>187325</xdr:colOff>
      <xdr:row>36</xdr:row>
      <xdr:rowOff>149860</xdr:rowOff>
    </xdr:to>
    <xdr:cxnSp macro="">
      <xdr:nvCxnSpPr>
        <xdr:cNvPr id="67" name="直線コネクタ 66"/>
        <xdr:cNvCxnSpPr/>
      </xdr:nvCxnSpPr>
      <xdr:spPr>
        <a:xfrm>
          <a:off x="3098800" y="6304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94615</xdr:rowOff>
    </xdr:from>
    <xdr:to>
      <xdr:col>20</xdr:col>
      <xdr:colOff>38100</xdr:colOff>
      <xdr:row>35</xdr:row>
      <xdr:rowOff>24765</xdr:rowOff>
    </xdr:to>
    <xdr:sp macro="" textlink="">
      <xdr:nvSpPr>
        <xdr:cNvPr id="68" name="フローチャート: 判断 67"/>
        <xdr:cNvSpPr/>
      </xdr:nvSpPr>
      <xdr:spPr>
        <a:xfrm>
          <a:off x="3937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34925</xdr:rowOff>
    </xdr:from>
    <xdr:ext cx="735965" cy="259080"/>
    <xdr:sp macro="" textlink="">
      <xdr:nvSpPr>
        <xdr:cNvPr id="69" name="テキスト ボックス 68"/>
        <xdr:cNvSpPr txBox="1"/>
      </xdr:nvSpPr>
      <xdr:spPr>
        <a:xfrm>
          <a:off x="3606800" y="56927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95250</xdr:rowOff>
    </xdr:from>
    <xdr:to>
      <xdr:col>15</xdr:col>
      <xdr:colOff>98425</xdr:colOff>
      <xdr:row>36</xdr:row>
      <xdr:rowOff>132080</xdr:rowOff>
    </xdr:to>
    <xdr:cxnSp macro="">
      <xdr:nvCxnSpPr>
        <xdr:cNvPr id="70" name="直線コネクタ 69"/>
        <xdr:cNvCxnSpPr/>
      </xdr:nvCxnSpPr>
      <xdr:spPr>
        <a:xfrm>
          <a:off x="2209800" y="62674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94615</xdr:rowOff>
    </xdr:from>
    <xdr:to>
      <xdr:col>15</xdr:col>
      <xdr:colOff>149225</xdr:colOff>
      <xdr:row>35</xdr:row>
      <xdr:rowOff>24765</xdr:rowOff>
    </xdr:to>
    <xdr:sp macro="" textlink="">
      <xdr:nvSpPr>
        <xdr:cNvPr id="71" name="フローチャート: 判断 70"/>
        <xdr:cNvSpPr/>
      </xdr:nvSpPr>
      <xdr:spPr>
        <a:xfrm>
          <a:off x="3048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34925</xdr:rowOff>
    </xdr:from>
    <xdr:ext cx="762000" cy="259080"/>
    <xdr:sp macro="" textlink="">
      <xdr:nvSpPr>
        <xdr:cNvPr id="72" name="テキスト ボックス 71"/>
        <xdr:cNvSpPr txBox="1"/>
      </xdr:nvSpPr>
      <xdr:spPr>
        <a:xfrm>
          <a:off x="2717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95250</xdr:rowOff>
    </xdr:from>
    <xdr:to>
      <xdr:col>11</xdr:col>
      <xdr:colOff>9525</xdr:colOff>
      <xdr:row>37</xdr:row>
      <xdr:rowOff>24130</xdr:rowOff>
    </xdr:to>
    <xdr:cxnSp macro="">
      <xdr:nvCxnSpPr>
        <xdr:cNvPr id="73" name="直線コネクタ 72"/>
        <xdr:cNvCxnSpPr/>
      </xdr:nvCxnSpPr>
      <xdr:spPr>
        <a:xfrm flipV="1">
          <a:off x="1320800" y="62674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94615</xdr:rowOff>
    </xdr:from>
    <xdr:to>
      <xdr:col>11</xdr:col>
      <xdr:colOff>60325</xdr:colOff>
      <xdr:row>35</xdr:row>
      <xdr:rowOff>24765</xdr:rowOff>
    </xdr:to>
    <xdr:sp macro="" textlink="">
      <xdr:nvSpPr>
        <xdr:cNvPr id="74" name="フローチャート: 判断 73"/>
        <xdr:cNvSpPr/>
      </xdr:nvSpPr>
      <xdr:spPr>
        <a:xfrm>
          <a:off x="2159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34925</xdr:rowOff>
    </xdr:from>
    <xdr:ext cx="761365" cy="259080"/>
    <xdr:sp macro="" textlink="">
      <xdr:nvSpPr>
        <xdr:cNvPr id="75" name="テキスト ボックス 74"/>
        <xdr:cNvSpPr txBox="1"/>
      </xdr:nvSpPr>
      <xdr:spPr>
        <a:xfrm>
          <a:off x="1828800" y="5692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62230</xdr:rowOff>
    </xdr:from>
    <xdr:ext cx="761365" cy="259080"/>
    <xdr:sp macro="" textlink="">
      <xdr:nvSpPr>
        <xdr:cNvPr id="77" name="テキスト ボックス 76"/>
        <xdr:cNvSpPr txBox="1"/>
      </xdr:nvSpPr>
      <xdr:spPr>
        <a:xfrm>
          <a:off x="939800" y="572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26035</xdr:rowOff>
    </xdr:from>
    <xdr:to>
      <xdr:col>24</xdr:col>
      <xdr:colOff>76200</xdr:colOff>
      <xdr:row>36</xdr:row>
      <xdr:rowOff>127635</xdr:rowOff>
    </xdr:to>
    <xdr:sp macro="" textlink="">
      <xdr:nvSpPr>
        <xdr:cNvPr id="83" name="楕円 82"/>
        <xdr:cNvSpPr/>
      </xdr:nvSpPr>
      <xdr:spPr>
        <a:xfrm>
          <a:off x="47752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169545</xdr:rowOff>
    </xdr:from>
    <xdr:ext cx="762000" cy="258445"/>
    <xdr:sp macro="" textlink="">
      <xdr:nvSpPr>
        <xdr:cNvPr id="84" name="人件費該当値テキスト"/>
        <xdr:cNvSpPr txBox="1"/>
      </xdr:nvSpPr>
      <xdr:spPr>
        <a:xfrm>
          <a:off x="4914900" y="617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13970</xdr:rowOff>
    </xdr:from>
    <xdr:ext cx="735965" cy="259080"/>
    <xdr:sp macro="" textlink="">
      <xdr:nvSpPr>
        <xdr:cNvPr id="86" name="テキスト ボックス 85"/>
        <xdr:cNvSpPr txBox="1"/>
      </xdr:nvSpPr>
      <xdr:spPr>
        <a:xfrm>
          <a:off x="3606800" y="63576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80645</xdr:rowOff>
    </xdr:from>
    <xdr:to>
      <xdr:col>15</xdr:col>
      <xdr:colOff>149225</xdr:colOff>
      <xdr:row>37</xdr:row>
      <xdr:rowOff>10795</xdr:rowOff>
    </xdr:to>
    <xdr:sp macro="" textlink="">
      <xdr:nvSpPr>
        <xdr:cNvPr id="87" name="楕円 86"/>
        <xdr:cNvSpPr/>
      </xdr:nvSpPr>
      <xdr:spPr>
        <a:xfrm>
          <a:off x="3048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167005</xdr:rowOff>
    </xdr:from>
    <xdr:ext cx="762000" cy="258445"/>
    <xdr:sp macro="" textlink="">
      <xdr:nvSpPr>
        <xdr:cNvPr id="88" name="テキスト ボックス 87"/>
        <xdr:cNvSpPr txBox="1"/>
      </xdr:nvSpPr>
      <xdr:spPr>
        <a:xfrm>
          <a:off x="2717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44450</xdr:rowOff>
    </xdr:from>
    <xdr:to>
      <xdr:col>11</xdr:col>
      <xdr:colOff>60325</xdr:colOff>
      <xdr:row>36</xdr:row>
      <xdr:rowOff>146050</xdr:rowOff>
    </xdr:to>
    <xdr:sp macro="" textlink="">
      <xdr:nvSpPr>
        <xdr:cNvPr id="89" name="楕円 88"/>
        <xdr:cNvSpPr/>
      </xdr:nvSpPr>
      <xdr:spPr>
        <a:xfrm>
          <a:off x="2159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130810</xdr:rowOff>
    </xdr:from>
    <xdr:ext cx="761365" cy="259080"/>
    <xdr:sp macro="" textlink="">
      <xdr:nvSpPr>
        <xdr:cNvPr id="90" name="テキスト ボックス 89"/>
        <xdr:cNvSpPr txBox="1"/>
      </xdr:nvSpPr>
      <xdr:spPr>
        <a:xfrm>
          <a:off x="1828800" y="630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59690</xdr:rowOff>
    </xdr:from>
    <xdr:ext cx="761365" cy="259080"/>
    <xdr:sp macro="" textlink="">
      <xdr:nvSpPr>
        <xdr:cNvPr id="92" name="テキスト ボックス 91"/>
        <xdr:cNvSpPr txBox="1"/>
      </xdr:nvSpPr>
      <xdr:spPr>
        <a:xfrm>
          <a:off x="939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物件費は前年度と比較し</a:t>
          </a:r>
          <a:r>
            <a:rPr kumimoji="1" lang="en-US" altLang="ja-JP" sz="1300">
              <a:latin typeface="ＭＳ Ｐゴシック"/>
              <a:ea typeface="ＭＳ Ｐゴシック"/>
            </a:rPr>
            <a:t>0.2</a:t>
          </a:r>
          <a:r>
            <a:rPr kumimoji="1" lang="ja-JP" altLang="en-US" sz="1300">
              <a:latin typeface="ＭＳ Ｐゴシック"/>
              <a:ea typeface="ＭＳ Ｐゴシック"/>
            </a:rPr>
            <a:t>ポイント低くなっており，類似団体平均よりも</a:t>
          </a:r>
          <a:r>
            <a:rPr kumimoji="1" lang="en-US" altLang="ja-JP" sz="1300">
              <a:latin typeface="ＭＳ Ｐゴシック"/>
              <a:ea typeface="ＭＳ Ｐゴシック"/>
            </a:rPr>
            <a:t>0.1</a:t>
          </a:r>
          <a:r>
            <a:rPr kumimoji="1" lang="ja-JP" altLang="en-US" sz="1300">
              <a:latin typeface="ＭＳ Ｐゴシック"/>
              <a:ea typeface="ＭＳ Ｐゴシック"/>
            </a:rPr>
            <a:t>ポイント低くなっている。前年度からの下降の要因としては，がん検診委託料や地籍調査事業測量調査委託料の減が挙げられる。　</a:t>
          </a:r>
        </a:p>
        <a:p>
          <a:r>
            <a:rPr kumimoji="1" lang="ja-JP" altLang="en-US" sz="1300">
              <a:latin typeface="ＭＳ Ｐゴシック"/>
              <a:ea typeface="ＭＳ Ｐゴシック"/>
            </a:rPr>
            <a:t>　今後も引き続き，効率的な施設管理や業務の民間委託などを推進するとともに，事務事業の見直し等により，物件費の適正化に努める。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137160</xdr:rowOff>
    </xdr:from>
    <xdr:ext cx="762000" cy="259080"/>
    <xdr:sp macro="" textlink="">
      <xdr:nvSpPr>
        <xdr:cNvPr id="121" name="物件費最小値テキスト"/>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137160</xdr:rowOff>
    </xdr:from>
    <xdr:ext cx="762000" cy="259080"/>
    <xdr:sp macro="" textlink="">
      <xdr:nvSpPr>
        <xdr:cNvPr id="123"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123190</xdr:rowOff>
    </xdr:to>
    <xdr:cxnSp macro="">
      <xdr:nvCxnSpPr>
        <xdr:cNvPr id="125" name="直線コネクタ 124"/>
        <xdr:cNvCxnSpPr/>
      </xdr:nvCxnSpPr>
      <xdr:spPr>
        <a:xfrm flipV="1">
          <a:off x="15671800" y="30226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36830</xdr:rowOff>
    </xdr:from>
    <xdr:ext cx="762000" cy="259080"/>
    <xdr:sp macro="" textlink="">
      <xdr:nvSpPr>
        <xdr:cNvPr id="126" name="物件費平均値テキスト"/>
        <xdr:cNvSpPr txBox="1"/>
      </xdr:nvSpPr>
      <xdr:spPr>
        <a:xfrm>
          <a:off x="16598900" y="2951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123190</xdr:rowOff>
    </xdr:to>
    <xdr:cxnSp macro="">
      <xdr:nvCxnSpPr>
        <xdr:cNvPr id="128" name="直線コネクタ 127"/>
        <xdr:cNvCxnSpPr/>
      </xdr:nvCxnSpPr>
      <xdr:spPr>
        <a:xfrm>
          <a:off x="14782800" y="3037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63500</xdr:rowOff>
    </xdr:from>
    <xdr:ext cx="736600" cy="258445"/>
    <xdr:sp macro="" textlink="">
      <xdr:nvSpPr>
        <xdr:cNvPr id="130" name="テキスト ボックス 129"/>
        <xdr:cNvSpPr txBox="1"/>
      </xdr:nvSpPr>
      <xdr:spPr>
        <a:xfrm>
          <a:off x="15290800" y="3149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39370</xdr:rowOff>
    </xdr:from>
    <xdr:to>
      <xdr:col>73</xdr:col>
      <xdr:colOff>180975</xdr:colOff>
      <xdr:row>17</xdr:row>
      <xdr:rowOff>123190</xdr:rowOff>
    </xdr:to>
    <xdr:cxnSp macro="">
      <xdr:nvCxnSpPr>
        <xdr:cNvPr id="131" name="直線コネクタ 130"/>
        <xdr:cNvCxnSpPr/>
      </xdr:nvCxnSpPr>
      <xdr:spPr>
        <a:xfrm>
          <a:off x="13893800" y="29540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33020</xdr:rowOff>
    </xdr:from>
    <xdr:ext cx="762000" cy="259080"/>
    <xdr:sp macro="" textlink="">
      <xdr:nvSpPr>
        <xdr:cNvPr id="133" name="テキスト ボックス 132"/>
        <xdr:cNvSpPr txBox="1"/>
      </xdr:nvSpPr>
      <xdr:spPr>
        <a:xfrm>
          <a:off x="14401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39370</xdr:rowOff>
    </xdr:from>
    <xdr:to>
      <xdr:col>69</xdr:col>
      <xdr:colOff>92075</xdr:colOff>
      <xdr:row>17</xdr:row>
      <xdr:rowOff>85090</xdr:rowOff>
    </xdr:to>
    <xdr:cxnSp macro="">
      <xdr:nvCxnSpPr>
        <xdr:cNvPr id="134" name="直線コネクタ 133"/>
        <xdr:cNvCxnSpPr/>
      </xdr:nvCxnSpPr>
      <xdr:spPr>
        <a:xfrm flipV="1">
          <a:off x="13004800" y="2954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17780</xdr:rowOff>
    </xdr:from>
    <xdr:ext cx="761365" cy="258445"/>
    <xdr:sp macro="" textlink="">
      <xdr:nvSpPr>
        <xdr:cNvPr id="136" name="テキスト ボックス 135"/>
        <xdr:cNvSpPr txBox="1"/>
      </xdr:nvSpPr>
      <xdr:spPr>
        <a:xfrm>
          <a:off x="13512800" y="3103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2540</xdr:rowOff>
    </xdr:from>
    <xdr:ext cx="762000" cy="259080"/>
    <xdr:sp macro="" textlink="">
      <xdr:nvSpPr>
        <xdr:cNvPr id="138" name="テキスト ボックス 137"/>
        <xdr:cNvSpPr txBox="1"/>
      </xdr:nvSpPr>
      <xdr:spPr>
        <a:xfrm>
          <a:off x="12623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73660</xdr:rowOff>
    </xdr:from>
    <xdr:ext cx="762000" cy="259080"/>
    <xdr:sp macro="" textlink="">
      <xdr:nvSpPr>
        <xdr:cNvPr id="145" name="物件費該当値テキスト"/>
        <xdr:cNvSpPr txBox="1"/>
      </xdr:nvSpPr>
      <xdr:spPr>
        <a:xfrm>
          <a:off x="1659890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6" name="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12700</xdr:rowOff>
    </xdr:from>
    <xdr:ext cx="736600" cy="259080"/>
    <xdr:sp macro="" textlink="">
      <xdr:nvSpPr>
        <xdr:cNvPr id="147" name="テキスト ボックス 146"/>
        <xdr:cNvSpPr txBox="1"/>
      </xdr:nvSpPr>
      <xdr:spPr>
        <a:xfrm>
          <a:off x="15290800" y="2755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48" name="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12700</xdr:rowOff>
    </xdr:from>
    <xdr:ext cx="762000" cy="259080"/>
    <xdr:sp macro="" textlink="">
      <xdr:nvSpPr>
        <xdr:cNvPr id="149" name="テキスト ボックス 148"/>
        <xdr:cNvSpPr txBox="1"/>
      </xdr:nvSpPr>
      <xdr:spPr>
        <a:xfrm>
          <a:off x="144018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100330</xdr:rowOff>
    </xdr:from>
    <xdr:ext cx="761365" cy="258445"/>
    <xdr:sp macro="" textlink="">
      <xdr:nvSpPr>
        <xdr:cNvPr id="151" name="テキスト ボックス 150"/>
        <xdr:cNvSpPr txBox="1"/>
      </xdr:nvSpPr>
      <xdr:spPr>
        <a:xfrm>
          <a:off x="13512800" y="2672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2" name="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146050</xdr:rowOff>
    </xdr:from>
    <xdr:ext cx="762000" cy="258445"/>
    <xdr:sp macro="" textlink="">
      <xdr:nvSpPr>
        <xdr:cNvPr id="153" name="テキスト ボックス 152"/>
        <xdr:cNvSpPr txBox="1"/>
      </xdr:nvSpPr>
      <xdr:spPr>
        <a:xfrm>
          <a:off x="12623800" y="2717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扶助費は前年度と比較し，</a:t>
          </a:r>
          <a:r>
            <a:rPr kumimoji="1" lang="en-US" altLang="ja-JP" sz="1300">
              <a:latin typeface="ＭＳ Ｐゴシック"/>
              <a:ea typeface="ＭＳ Ｐゴシック"/>
            </a:rPr>
            <a:t>1.5</a:t>
          </a:r>
          <a:r>
            <a:rPr kumimoji="1" lang="ja-JP" altLang="en-US" sz="1300">
              <a:latin typeface="ＭＳ Ｐゴシック"/>
              <a:ea typeface="ＭＳ Ｐゴシック"/>
            </a:rPr>
            <a:t>ポイント下降したが，類似団体平均よりも</a:t>
          </a:r>
          <a:r>
            <a:rPr kumimoji="1" lang="en-US" altLang="ja-JP" sz="1300">
              <a:latin typeface="ＭＳ Ｐゴシック"/>
              <a:ea typeface="ＭＳ Ｐゴシック"/>
            </a:rPr>
            <a:t>1.6</a:t>
          </a:r>
          <a:r>
            <a:rPr kumimoji="1" lang="ja-JP" altLang="en-US" sz="1300">
              <a:latin typeface="ＭＳ Ｐゴシック"/>
              <a:ea typeface="ＭＳ Ｐゴシック"/>
            </a:rPr>
            <a:t>ポイント高くなっている。前年度からの下降の要因としては，母子父子対策事業の減が挙げられる。</a:t>
          </a:r>
        </a:p>
        <a:p>
          <a:r>
            <a:rPr kumimoji="1" lang="ja-JP" altLang="en-US" sz="1300">
              <a:latin typeface="ＭＳ Ｐゴシック"/>
              <a:ea typeface="ＭＳ Ｐゴシック"/>
            </a:rPr>
            <a:t>　今後，少子高齢化により扶助費の上昇傾向が続くことが見込まれるが，国の制度改正に適切に対応し，資格審査等の適正化を進めていくことで，財政を圧迫している上昇傾向に歯止めをかけるよう努める。</a:t>
          </a:r>
        </a:p>
      </xdr:txBody>
    </xdr:sp>
    <xdr:clientData/>
  </xdr:twoCellAnchor>
  <xdr:oneCellAnchor>
    <xdr:from>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9" name="テキスト ボックス 168"/>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1" name="テキスト ボックス 170"/>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3" name="テキスト ボックス 172"/>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5" name="テキスト ボックス 174"/>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7" name="テキスト ボックス 176"/>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9" name="テキスト ボックス 178"/>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80645</xdr:rowOff>
    </xdr:to>
    <xdr:cxnSp macro="">
      <xdr:nvCxnSpPr>
        <xdr:cNvPr id="183" name="直線コネクタ 182"/>
        <xdr:cNvCxnSpPr/>
      </xdr:nvCxnSpPr>
      <xdr:spPr>
        <a:xfrm flipV="1">
          <a:off x="4826000" y="8982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52705</xdr:rowOff>
    </xdr:from>
    <xdr:ext cx="762000" cy="258445"/>
    <xdr:sp macro="" textlink="">
      <xdr:nvSpPr>
        <xdr:cNvPr id="184" name="扶助費最小値テキスト"/>
        <xdr:cNvSpPr txBox="1"/>
      </xdr:nvSpPr>
      <xdr:spPr>
        <a:xfrm>
          <a:off x="4914900" y="1051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80645</xdr:rowOff>
    </xdr:from>
    <xdr:to>
      <xdr:col>24</xdr:col>
      <xdr:colOff>114300</xdr:colOff>
      <xdr:row>61</xdr:row>
      <xdr:rowOff>80645</xdr:rowOff>
    </xdr:to>
    <xdr:cxnSp macro="">
      <xdr:nvCxnSpPr>
        <xdr:cNvPr id="185" name="直線コネクタ 184"/>
        <xdr:cNvCxnSpPr/>
      </xdr:nvCxnSpPr>
      <xdr:spPr>
        <a:xfrm>
          <a:off x="4737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78105</xdr:rowOff>
    </xdr:from>
    <xdr:to>
      <xdr:col>24</xdr:col>
      <xdr:colOff>25400</xdr:colOff>
      <xdr:row>57</xdr:row>
      <xdr:rowOff>69850</xdr:rowOff>
    </xdr:to>
    <xdr:cxnSp macro="">
      <xdr:nvCxnSpPr>
        <xdr:cNvPr id="188" name="直線コネクタ 187"/>
        <xdr:cNvCxnSpPr/>
      </xdr:nvCxnSpPr>
      <xdr:spPr>
        <a:xfrm flipV="1">
          <a:off x="3987800" y="967930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41275</xdr:rowOff>
    </xdr:from>
    <xdr:ext cx="762000" cy="258445"/>
    <xdr:sp macro="" textlink="">
      <xdr:nvSpPr>
        <xdr:cNvPr id="189" name="扶助費平均値テキスト"/>
        <xdr:cNvSpPr txBox="1"/>
      </xdr:nvSpPr>
      <xdr:spPr>
        <a:xfrm>
          <a:off x="4914900" y="9299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24765</xdr:rowOff>
    </xdr:from>
    <xdr:to>
      <xdr:col>24</xdr:col>
      <xdr:colOff>76200</xdr:colOff>
      <xdr:row>55</xdr:row>
      <xdr:rowOff>126365</xdr:rowOff>
    </xdr:to>
    <xdr:sp macro="" textlink="">
      <xdr:nvSpPr>
        <xdr:cNvPr id="190" name="フローチャート: 判断 189"/>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48260</xdr:rowOff>
    </xdr:from>
    <xdr:to>
      <xdr:col>19</xdr:col>
      <xdr:colOff>187325</xdr:colOff>
      <xdr:row>57</xdr:row>
      <xdr:rowOff>69850</xdr:rowOff>
    </xdr:to>
    <xdr:cxnSp macro="">
      <xdr:nvCxnSpPr>
        <xdr:cNvPr id="191" name="直線コネクタ 190"/>
        <xdr:cNvCxnSpPr/>
      </xdr:nvCxnSpPr>
      <xdr:spPr>
        <a:xfrm>
          <a:off x="3098800" y="98209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100965</xdr:rowOff>
    </xdr:from>
    <xdr:to>
      <xdr:col>20</xdr:col>
      <xdr:colOff>38100</xdr:colOff>
      <xdr:row>56</xdr:row>
      <xdr:rowOff>31115</xdr:rowOff>
    </xdr:to>
    <xdr:sp macro="" textlink="">
      <xdr:nvSpPr>
        <xdr:cNvPr id="192" name="フローチャート: 判断 191"/>
        <xdr:cNvSpPr/>
      </xdr:nvSpPr>
      <xdr:spPr>
        <a:xfrm>
          <a:off x="3937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41275</xdr:rowOff>
    </xdr:from>
    <xdr:ext cx="735965" cy="258445"/>
    <xdr:sp macro="" textlink="">
      <xdr:nvSpPr>
        <xdr:cNvPr id="193" name="テキスト ボックス 192"/>
        <xdr:cNvSpPr txBox="1"/>
      </xdr:nvSpPr>
      <xdr:spPr>
        <a:xfrm>
          <a:off x="3606800" y="92995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48260</xdr:rowOff>
    </xdr:from>
    <xdr:to>
      <xdr:col>15</xdr:col>
      <xdr:colOff>98425</xdr:colOff>
      <xdr:row>57</xdr:row>
      <xdr:rowOff>91440</xdr:rowOff>
    </xdr:to>
    <xdr:cxnSp macro="">
      <xdr:nvCxnSpPr>
        <xdr:cNvPr id="194" name="直線コネクタ 193"/>
        <xdr:cNvCxnSpPr/>
      </xdr:nvCxnSpPr>
      <xdr:spPr>
        <a:xfrm flipV="1">
          <a:off x="2209800" y="9820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5" name="フローチャート: 判断 194"/>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8255</xdr:rowOff>
    </xdr:from>
    <xdr:ext cx="762000" cy="258445"/>
    <xdr:sp macro="" textlink="">
      <xdr:nvSpPr>
        <xdr:cNvPr id="196" name="テキスト ボックス 195"/>
        <xdr:cNvSpPr txBox="1"/>
      </xdr:nvSpPr>
      <xdr:spPr>
        <a:xfrm>
          <a:off x="2717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57</xdr:row>
      <xdr:rowOff>91440</xdr:rowOff>
    </xdr:to>
    <xdr:cxnSp macro="">
      <xdr:nvCxnSpPr>
        <xdr:cNvPr id="197" name="直線コネクタ 196"/>
        <xdr:cNvCxnSpPr/>
      </xdr:nvCxnSpPr>
      <xdr:spPr>
        <a:xfrm>
          <a:off x="1320800" y="974471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46355</xdr:rowOff>
    </xdr:from>
    <xdr:to>
      <xdr:col>11</xdr:col>
      <xdr:colOff>60325</xdr:colOff>
      <xdr:row>55</xdr:row>
      <xdr:rowOff>147955</xdr:rowOff>
    </xdr:to>
    <xdr:sp macro="" textlink="">
      <xdr:nvSpPr>
        <xdr:cNvPr id="198" name="フローチャート: 判断 197"/>
        <xdr:cNvSpPr/>
      </xdr:nvSpPr>
      <xdr:spPr>
        <a:xfrm>
          <a:off x="2159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158115</xdr:rowOff>
    </xdr:from>
    <xdr:ext cx="761365" cy="258445"/>
    <xdr:sp macro="" textlink="">
      <xdr:nvSpPr>
        <xdr:cNvPr id="199" name="テキスト ボックス 198"/>
        <xdr:cNvSpPr txBox="1"/>
      </xdr:nvSpPr>
      <xdr:spPr>
        <a:xfrm>
          <a:off x="1828800" y="9244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24765</xdr:rowOff>
    </xdr:from>
    <xdr:to>
      <xdr:col>6</xdr:col>
      <xdr:colOff>171450</xdr:colOff>
      <xdr:row>55</xdr:row>
      <xdr:rowOff>126365</xdr:rowOff>
    </xdr:to>
    <xdr:sp macro="" textlink="">
      <xdr:nvSpPr>
        <xdr:cNvPr id="200" name="フローチャート: 判断 199"/>
        <xdr:cNvSpPr/>
      </xdr:nvSpPr>
      <xdr:spPr>
        <a:xfrm>
          <a:off x="1270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136525</xdr:rowOff>
    </xdr:from>
    <xdr:ext cx="761365" cy="258445"/>
    <xdr:sp macro="" textlink="">
      <xdr:nvSpPr>
        <xdr:cNvPr id="201" name="テキスト ボックス 200"/>
        <xdr:cNvSpPr txBox="1"/>
      </xdr:nvSpPr>
      <xdr:spPr>
        <a:xfrm>
          <a:off x="939800" y="9223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27305</xdr:rowOff>
    </xdr:from>
    <xdr:to>
      <xdr:col>24</xdr:col>
      <xdr:colOff>76200</xdr:colOff>
      <xdr:row>56</xdr:row>
      <xdr:rowOff>128905</xdr:rowOff>
    </xdr:to>
    <xdr:sp macro="" textlink="">
      <xdr:nvSpPr>
        <xdr:cNvPr id="207" name="楕円 206"/>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170815</xdr:rowOff>
    </xdr:from>
    <xdr:ext cx="762000" cy="258445"/>
    <xdr:sp macro="" textlink="">
      <xdr:nvSpPr>
        <xdr:cNvPr id="208" name="扶助費該当値テキスト"/>
        <xdr:cNvSpPr txBox="1"/>
      </xdr:nvSpPr>
      <xdr:spPr>
        <a:xfrm>
          <a:off x="49149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35965" cy="259080"/>
    <xdr:sp macro="" textlink="">
      <xdr:nvSpPr>
        <xdr:cNvPr id="210" name="テキスト ボックス 209"/>
        <xdr:cNvSpPr txBox="1"/>
      </xdr:nvSpPr>
      <xdr:spPr>
        <a:xfrm>
          <a:off x="3606800" y="9878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168910</xdr:rowOff>
    </xdr:from>
    <xdr:to>
      <xdr:col>15</xdr:col>
      <xdr:colOff>149225</xdr:colOff>
      <xdr:row>57</xdr:row>
      <xdr:rowOff>99060</xdr:rowOff>
    </xdr:to>
    <xdr:sp macro="" textlink="">
      <xdr:nvSpPr>
        <xdr:cNvPr id="211" name="楕円 210"/>
        <xdr:cNvSpPr/>
      </xdr:nvSpPr>
      <xdr:spPr>
        <a:xfrm>
          <a:off x="3048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83820</xdr:rowOff>
    </xdr:from>
    <xdr:ext cx="762000" cy="259080"/>
    <xdr:sp macro="" textlink="">
      <xdr:nvSpPr>
        <xdr:cNvPr id="212" name="テキスト ボックス 211"/>
        <xdr:cNvSpPr txBox="1"/>
      </xdr:nvSpPr>
      <xdr:spPr>
        <a:xfrm>
          <a:off x="2717800" y="985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40640</xdr:rowOff>
    </xdr:from>
    <xdr:to>
      <xdr:col>11</xdr:col>
      <xdr:colOff>60325</xdr:colOff>
      <xdr:row>57</xdr:row>
      <xdr:rowOff>142240</xdr:rowOff>
    </xdr:to>
    <xdr:sp macro="" textlink="">
      <xdr:nvSpPr>
        <xdr:cNvPr id="213" name="楕円 212"/>
        <xdr:cNvSpPr/>
      </xdr:nvSpPr>
      <xdr:spPr>
        <a:xfrm>
          <a:off x="2159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127000</xdr:rowOff>
    </xdr:from>
    <xdr:ext cx="761365" cy="259080"/>
    <xdr:sp macro="" textlink="">
      <xdr:nvSpPr>
        <xdr:cNvPr id="214" name="テキスト ボックス 213"/>
        <xdr:cNvSpPr txBox="1"/>
      </xdr:nvSpPr>
      <xdr:spPr>
        <a:xfrm>
          <a:off x="1828800" y="989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215" name="楕円 214"/>
        <xdr:cNvSpPr/>
      </xdr:nvSpPr>
      <xdr:spPr>
        <a:xfrm>
          <a:off x="1270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7620</xdr:rowOff>
    </xdr:from>
    <xdr:ext cx="761365" cy="258445"/>
    <xdr:sp macro="" textlink="">
      <xdr:nvSpPr>
        <xdr:cNvPr id="216" name="テキスト ボックス 215"/>
        <xdr:cNvSpPr txBox="1"/>
      </xdr:nvSpPr>
      <xdr:spPr>
        <a:xfrm>
          <a:off x="939800" y="9780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その他の経費は前年度と比較し，</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ポイント下降しており，類似団体平均よりも</a:t>
          </a:r>
          <a:r>
            <a:rPr kumimoji="1" lang="en-US" altLang="ja-JP" sz="1300">
              <a:latin typeface="ＭＳ Ｐゴシック"/>
              <a:ea typeface="ＭＳ Ｐゴシック"/>
            </a:rPr>
            <a:t>0.3</a:t>
          </a:r>
          <a:r>
            <a:rPr kumimoji="1" lang="ja-JP" altLang="en-US" sz="1300">
              <a:latin typeface="ＭＳ Ｐゴシック"/>
              <a:ea typeface="ＭＳ Ｐゴシック"/>
            </a:rPr>
            <a:t>ポイント低くなっている。前年度からの下降の要因としては，介護保険特別会計繰出金に係る特定財源の増が挙げられる。</a:t>
          </a:r>
        </a:p>
        <a:p>
          <a:r>
            <a:rPr kumimoji="1" lang="ja-JP" altLang="en-US" sz="1300">
              <a:latin typeface="ＭＳ Ｐゴシック"/>
              <a:ea typeface="ＭＳ Ｐゴシック"/>
            </a:rPr>
            <a:t>　今後も，各会計への繰出金について必要額の精査を引き続き行い，適正な執行に努めていく。</a:t>
          </a:r>
        </a:p>
      </xdr:txBody>
    </xdr:sp>
    <xdr:clientData/>
  </xdr:twoCellAnchor>
  <xdr:oneCellAnchor>
    <xdr:from>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7365" cy="258445"/>
    <xdr:sp macro="" textlink="">
      <xdr:nvSpPr>
        <xdr:cNvPr id="232" name="テキスト ボックス 231"/>
        <xdr:cNvSpPr txBox="1"/>
      </xdr:nvSpPr>
      <xdr:spPr>
        <a:xfrm>
          <a:off x="11938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7365" cy="258445"/>
    <xdr:sp macro="" textlink="">
      <xdr:nvSpPr>
        <xdr:cNvPr id="234" name="テキスト ボックス 233"/>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7365" cy="258445"/>
    <xdr:sp macro="" textlink="">
      <xdr:nvSpPr>
        <xdr:cNvPr id="236" name="テキスト ボックス 235"/>
        <xdr:cNvSpPr txBox="1"/>
      </xdr:nvSpPr>
      <xdr:spPr>
        <a:xfrm>
          <a:off x="11938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7365" cy="258445"/>
    <xdr:sp macro="" textlink="">
      <xdr:nvSpPr>
        <xdr:cNvPr id="240" name="テキスト ボックス 239"/>
        <xdr:cNvSpPr txBox="1"/>
      </xdr:nvSpPr>
      <xdr:spPr>
        <a:xfrm>
          <a:off x="11938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7365" cy="258445"/>
    <xdr:sp macro="" textlink="">
      <xdr:nvSpPr>
        <xdr:cNvPr id="242" name="テキスト ボックス 24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7365" cy="258445"/>
    <xdr:sp macro="" textlink="">
      <xdr:nvSpPr>
        <xdr:cNvPr id="244" name="テキスト ボックス 243"/>
        <xdr:cNvSpPr txBox="1"/>
      </xdr:nvSpPr>
      <xdr:spPr>
        <a:xfrm>
          <a:off x="11938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32385</xdr:rowOff>
    </xdr:from>
    <xdr:ext cx="762000" cy="258445"/>
    <xdr:sp macro="" textlink="">
      <xdr:nvSpPr>
        <xdr:cNvPr id="249" name="その他最小値テキスト"/>
        <xdr:cNvSpPr txBox="1"/>
      </xdr:nvSpPr>
      <xdr:spPr>
        <a:xfrm>
          <a:off x="16598900" y="10490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146685</xdr:rowOff>
    </xdr:from>
    <xdr:ext cx="762000" cy="258445"/>
    <xdr:sp macro="" textlink="">
      <xdr:nvSpPr>
        <xdr:cNvPr id="251" name="その他最大値テキスト"/>
        <xdr:cNvSpPr txBox="1"/>
      </xdr:nvSpPr>
      <xdr:spPr>
        <a:xfrm>
          <a:off x="16598900" y="889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41275</xdr:rowOff>
    </xdr:from>
    <xdr:to>
      <xdr:col>82</xdr:col>
      <xdr:colOff>107950</xdr:colOff>
      <xdr:row>57</xdr:row>
      <xdr:rowOff>98425</xdr:rowOff>
    </xdr:to>
    <xdr:cxnSp macro="">
      <xdr:nvCxnSpPr>
        <xdr:cNvPr id="253" name="直線コネクタ 252"/>
        <xdr:cNvCxnSpPr/>
      </xdr:nvCxnSpPr>
      <xdr:spPr>
        <a:xfrm flipV="1">
          <a:off x="15671800" y="981392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162560</xdr:rowOff>
    </xdr:from>
    <xdr:ext cx="762000" cy="259080"/>
    <xdr:sp macro="" textlink="">
      <xdr:nvSpPr>
        <xdr:cNvPr id="254" name="その他平均値テキスト"/>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57</xdr:row>
      <xdr:rowOff>98425</xdr:rowOff>
    </xdr:to>
    <xdr:cxnSp macro="">
      <xdr:nvCxnSpPr>
        <xdr:cNvPr id="256" name="直線コネクタ 255"/>
        <xdr:cNvCxnSpPr/>
      </xdr:nvCxnSpPr>
      <xdr:spPr>
        <a:xfrm>
          <a:off x="14782800" y="9861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95885</xdr:rowOff>
    </xdr:from>
    <xdr:ext cx="736600" cy="259080"/>
    <xdr:sp macro="" textlink="">
      <xdr:nvSpPr>
        <xdr:cNvPr id="258" name="テキスト ボックス 257"/>
        <xdr:cNvSpPr txBox="1"/>
      </xdr:nvSpPr>
      <xdr:spPr>
        <a:xfrm>
          <a:off x="15290800" y="10039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88900</xdr:rowOff>
    </xdr:from>
    <xdr:to>
      <xdr:col>73</xdr:col>
      <xdr:colOff>180975</xdr:colOff>
      <xdr:row>59</xdr:row>
      <xdr:rowOff>60325</xdr:rowOff>
    </xdr:to>
    <xdr:cxnSp macro="">
      <xdr:nvCxnSpPr>
        <xdr:cNvPr id="259" name="直線コネクタ 258"/>
        <xdr:cNvCxnSpPr/>
      </xdr:nvCxnSpPr>
      <xdr:spPr>
        <a:xfrm flipV="1">
          <a:off x="13893800" y="9861550"/>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133985</xdr:rowOff>
    </xdr:from>
    <xdr:ext cx="762000" cy="258445"/>
    <xdr:sp macro="" textlink="">
      <xdr:nvSpPr>
        <xdr:cNvPr id="261" name="テキスト ボックス 260"/>
        <xdr:cNvSpPr txBox="1"/>
      </xdr:nvSpPr>
      <xdr:spPr>
        <a:xfrm>
          <a:off x="14401800" y="1007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136525</xdr:rowOff>
    </xdr:from>
    <xdr:to>
      <xdr:col>69</xdr:col>
      <xdr:colOff>92075</xdr:colOff>
      <xdr:row>59</xdr:row>
      <xdr:rowOff>60325</xdr:rowOff>
    </xdr:to>
    <xdr:cxnSp macro="">
      <xdr:nvCxnSpPr>
        <xdr:cNvPr id="262" name="直線コネクタ 261"/>
        <xdr:cNvCxnSpPr/>
      </xdr:nvCxnSpPr>
      <xdr:spPr>
        <a:xfrm>
          <a:off x="13004800" y="1008062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16510</xdr:rowOff>
    </xdr:from>
    <xdr:ext cx="761365" cy="259080"/>
    <xdr:sp macro="" textlink="">
      <xdr:nvSpPr>
        <xdr:cNvPr id="264" name="テキスト ボックス 263"/>
        <xdr:cNvSpPr txBox="1"/>
      </xdr:nvSpPr>
      <xdr:spPr>
        <a:xfrm>
          <a:off x="13512800" y="978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86360</xdr:rowOff>
    </xdr:from>
    <xdr:to>
      <xdr:col>65</xdr:col>
      <xdr:colOff>53975</xdr:colOff>
      <xdr:row>59</xdr:row>
      <xdr:rowOff>15875</xdr:rowOff>
    </xdr:to>
    <xdr:sp macro="" textlink="">
      <xdr:nvSpPr>
        <xdr:cNvPr id="265" name="フローチャート: 判断 264"/>
        <xdr:cNvSpPr/>
      </xdr:nvSpPr>
      <xdr:spPr>
        <a:xfrm>
          <a:off x="129540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26035</xdr:rowOff>
    </xdr:from>
    <xdr:ext cx="762000" cy="259080"/>
    <xdr:sp macro="" textlink="">
      <xdr:nvSpPr>
        <xdr:cNvPr id="266" name="テキスト ボックス 265"/>
        <xdr:cNvSpPr txBox="1"/>
      </xdr:nvSpPr>
      <xdr:spPr>
        <a:xfrm>
          <a:off x="12623800" y="979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2" name="楕円 271"/>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6985</xdr:rowOff>
    </xdr:from>
    <xdr:ext cx="762000" cy="258445"/>
    <xdr:sp macro="" textlink="">
      <xdr:nvSpPr>
        <xdr:cNvPr id="273" name="その他該当値テキスト"/>
        <xdr:cNvSpPr txBox="1"/>
      </xdr:nvSpPr>
      <xdr:spPr>
        <a:xfrm>
          <a:off x="16598900" y="9608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4" name="楕円 27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159385</xdr:rowOff>
    </xdr:from>
    <xdr:ext cx="736600" cy="258445"/>
    <xdr:sp macro="" textlink="">
      <xdr:nvSpPr>
        <xdr:cNvPr id="275" name="テキスト ボックス 274"/>
        <xdr:cNvSpPr txBox="1"/>
      </xdr:nvSpPr>
      <xdr:spPr>
        <a:xfrm>
          <a:off x="15290800" y="95891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6" name="楕円 275"/>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149860</xdr:rowOff>
    </xdr:from>
    <xdr:ext cx="762000" cy="259080"/>
    <xdr:sp macro="" textlink="">
      <xdr:nvSpPr>
        <xdr:cNvPr id="277" name="テキスト ボックス 276"/>
        <xdr:cNvSpPr txBox="1"/>
      </xdr:nvSpPr>
      <xdr:spPr>
        <a:xfrm>
          <a:off x="14401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9525</xdr:rowOff>
    </xdr:from>
    <xdr:to>
      <xdr:col>69</xdr:col>
      <xdr:colOff>142875</xdr:colOff>
      <xdr:row>59</xdr:row>
      <xdr:rowOff>111125</xdr:rowOff>
    </xdr:to>
    <xdr:sp macro="" textlink="">
      <xdr:nvSpPr>
        <xdr:cNvPr id="278" name="楕円 277"/>
        <xdr:cNvSpPr/>
      </xdr:nvSpPr>
      <xdr:spPr>
        <a:xfrm>
          <a:off x="13843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95885</xdr:rowOff>
    </xdr:from>
    <xdr:ext cx="761365" cy="259080"/>
    <xdr:sp macro="" textlink="">
      <xdr:nvSpPr>
        <xdr:cNvPr id="279" name="テキスト ボックス 278"/>
        <xdr:cNvSpPr txBox="1"/>
      </xdr:nvSpPr>
      <xdr:spPr>
        <a:xfrm>
          <a:off x="13512800" y="10211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86360</xdr:rowOff>
    </xdr:from>
    <xdr:to>
      <xdr:col>65</xdr:col>
      <xdr:colOff>53975</xdr:colOff>
      <xdr:row>59</xdr:row>
      <xdr:rowOff>15875</xdr:rowOff>
    </xdr:to>
    <xdr:sp macro="" textlink="">
      <xdr:nvSpPr>
        <xdr:cNvPr id="280" name="楕円 279"/>
        <xdr:cNvSpPr/>
      </xdr:nvSpPr>
      <xdr:spPr>
        <a:xfrm>
          <a:off x="129540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635</xdr:rowOff>
    </xdr:from>
    <xdr:ext cx="762000" cy="259080"/>
    <xdr:sp macro="" textlink="">
      <xdr:nvSpPr>
        <xdr:cNvPr id="281" name="テキスト ボックス 280"/>
        <xdr:cNvSpPr txBox="1"/>
      </xdr:nvSpPr>
      <xdr:spPr>
        <a:xfrm>
          <a:off x="126238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補助費等は前年度と比較し，</a:t>
          </a:r>
          <a:r>
            <a:rPr kumimoji="1" lang="en-US" altLang="ja-JP" sz="1300">
              <a:latin typeface="ＭＳ Ｐゴシック"/>
              <a:ea typeface="ＭＳ Ｐゴシック"/>
            </a:rPr>
            <a:t>0.5</a:t>
          </a:r>
          <a:r>
            <a:rPr kumimoji="1" lang="ja-JP" altLang="en-US" sz="1300">
              <a:latin typeface="ＭＳ Ｐゴシック"/>
              <a:ea typeface="ＭＳ Ｐゴシック"/>
            </a:rPr>
            <a:t>ポイント下降しており，類似団体平均よりも</a:t>
          </a:r>
          <a:r>
            <a:rPr kumimoji="1" lang="en-US" altLang="ja-JP" sz="1300">
              <a:latin typeface="ＭＳ Ｐゴシック"/>
              <a:ea typeface="ＭＳ Ｐゴシック"/>
            </a:rPr>
            <a:t>1.9</a:t>
          </a:r>
          <a:r>
            <a:rPr kumimoji="1" lang="ja-JP" altLang="en-US" sz="1300">
              <a:latin typeface="ＭＳ Ｐゴシック"/>
              <a:ea typeface="ＭＳ Ｐゴシック"/>
            </a:rPr>
            <a:t>ポイント低くなっている。前年度からの下降の要因としては，派遣指導主事負担金の減等が挙げられる。</a:t>
          </a:r>
        </a:p>
        <a:p>
          <a:r>
            <a:rPr kumimoji="1" lang="ja-JP" altLang="en-US" sz="1300">
              <a:latin typeface="ＭＳ Ｐゴシック"/>
              <a:ea typeface="ＭＳ Ｐゴシック"/>
            </a:rPr>
            <a:t>　今後も各種団体・事務組合等への補助金・負担金については，補助の内容が適正であるのか，負担金額が妥当であるのか審議を行いながら経費の縮減に努めていく。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122555</xdr:rowOff>
    </xdr:to>
    <xdr:cxnSp macro="">
      <xdr:nvCxnSpPr>
        <xdr:cNvPr id="306" name="直線コネクタ 305"/>
        <xdr:cNvCxnSpPr/>
      </xdr:nvCxnSpPr>
      <xdr:spPr>
        <a:xfrm flipV="1">
          <a:off x="16510000" y="5956300"/>
          <a:ext cx="0" cy="1024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94615</xdr:rowOff>
    </xdr:from>
    <xdr:ext cx="762000" cy="259080"/>
    <xdr:sp macro="" textlink="">
      <xdr:nvSpPr>
        <xdr:cNvPr id="307" name="補助費等最小値テキスト"/>
        <xdr:cNvSpPr txBox="1"/>
      </xdr:nvSpPr>
      <xdr:spPr>
        <a:xfrm>
          <a:off x="16598900" y="6952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122555</xdr:rowOff>
    </xdr:from>
    <xdr:to>
      <xdr:col>82</xdr:col>
      <xdr:colOff>196850</xdr:colOff>
      <xdr:row>40</xdr:row>
      <xdr:rowOff>122555</xdr:rowOff>
    </xdr:to>
    <xdr:cxnSp macro="">
      <xdr:nvCxnSpPr>
        <xdr:cNvPr id="308" name="直線コネクタ 307"/>
        <xdr:cNvCxnSpPr/>
      </xdr:nvCxnSpPr>
      <xdr:spPr>
        <a:xfrm>
          <a:off x="16421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41910</xdr:rowOff>
    </xdr:from>
    <xdr:ext cx="762000" cy="258445"/>
    <xdr:sp macro="" textlink="">
      <xdr:nvSpPr>
        <xdr:cNvPr id="309" name="補助費等最大値テキスト"/>
        <xdr:cNvSpPr txBox="1"/>
      </xdr:nvSpPr>
      <xdr:spPr>
        <a:xfrm>
          <a:off x="16598900" y="5699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72390</xdr:rowOff>
    </xdr:from>
    <xdr:to>
      <xdr:col>82</xdr:col>
      <xdr:colOff>107950</xdr:colOff>
      <xdr:row>36</xdr:row>
      <xdr:rowOff>95250</xdr:rowOff>
    </xdr:to>
    <xdr:cxnSp macro="">
      <xdr:nvCxnSpPr>
        <xdr:cNvPr id="311" name="直線コネクタ 310"/>
        <xdr:cNvCxnSpPr/>
      </xdr:nvCxnSpPr>
      <xdr:spPr>
        <a:xfrm flipV="1">
          <a:off x="15671800" y="62445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80010</xdr:rowOff>
    </xdr:from>
    <xdr:ext cx="762000" cy="259080"/>
    <xdr:sp macro="" textlink="">
      <xdr:nvSpPr>
        <xdr:cNvPr id="312" name="補助費等平均値テキスト"/>
        <xdr:cNvSpPr txBox="1"/>
      </xdr:nvSpPr>
      <xdr:spPr>
        <a:xfrm>
          <a:off x="16598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107950</xdr:rowOff>
    </xdr:from>
    <xdr:to>
      <xdr:col>82</xdr:col>
      <xdr:colOff>158750</xdr:colOff>
      <xdr:row>37</xdr:row>
      <xdr:rowOff>38100</xdr:rowOff>
    </xdr:to>
    <xdr:sp macro="" textlink="">
      <xdr:nvSpPr>
        <xdr:cNvPr id="313" name="フローチャート: 判断 312"/>
        <xdr:cNvSpPr/>
      </xdr:nvSpPr>
      <xdr:spPr>
        <a:xfrm>
          <a:off x="16459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95250</xdr:rowOff>
    </xdr:from>
    <xdr:to>
      <xdr:col>78</xdr:col>
      <xdr:colOff>69850</xdr:colOff>
      <xdr:row>36</xdr:row>
      <xdr:rowOff>113030</xdr:rowOff>
    </xdr:to>
    <xdr:cxnSp macro="">
      <xdr:nvCxnSpPr>
        <xdr:cNvPr id="314" name="直線コネクタ 313"/>
        <xdr:cNvCxnSpPr/>
      </xdr:nvCxnSpPr>
      <xdr:spPr>
        <a:xfrm flipV="1">
          <a:off x="14782800" y="6267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62230</xdr:rowOff>
    </xdr:from>
    <xdr:to>
      <xdr:col>78</xdr:col>
      <xdr:colOff>120650</xdr:colOff>
      <xdr:row>36</xdr:row>
      <xdr:rowOff>163830</xdr:rowOff>
    </xdr:to>
    <xdr:sp macro="" textlink="">
      <xdr:nvSpPr>
        <xdr:cNvPr id="315" name="フローチャート: 判断 314"/>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148590</xdr:rowOff>
    </xdr:from>
    <xdr:ext cx="736600" cy="259080"/>
    <xdr:sp macro="" textlink="">
      <xdr:nvSpPr>
        <xdr:cNvPr id="316" name="テキスト ボックス 315"/>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44450</xdr:rowOff>
    </xdr:from>
    <xdr:to>
      <xdr:col>73</xdr:col>
      <xdr:colOff>180975</xdr:colOff>
      <xdr:row>36</xdr:row>
      <xdr:rowOff>113030</xdr:rowOff>
    </xdr:to>
    <xdr:cxnSp macro="">
      <xdr:nvCxnSpPr>
        <xdr:cNvPr id="317" name="直線コネクタ 316"/>
        <xdr:cNvCxnSpPr/>
      </xdr:nvCxnSpPr>
      <xdr:spPr>
        <a:xfrm>
          <a:off x="13893800" y="62166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18" name="フローチャート: 判断 317"/>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151130</xdr:rowOff>
    </xdr:from>
    <xdr:ext cx="762000" cy="259080"/>
    <xdr:sp macro="" textlink="">
      <xdr:nvSpPr>
        <xdr:cNvPr id="319" name="テキスト ボックス 318"/>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44450</xdr:rowOff>
    </xdr:from>
    <xdr:to>
      <xdr:col>69</xdr:col>
      <xdr:colOff>92075</xdr:colOff>
      <xdr:row>36</xdr:row>
      <xdr:rowOff>53975</xdr:rowOff>
    </xdr:to>
    <xdr:cxnSp macro="">
      <xdr:nvCxnSpPr>
        <xdr:cNvPr id="320" name="直線コネクタ 319"/>
        <xdr:cNvCxnSpPr/>
      </xdr:nvCxnSpPr>
      <xdr:spPr>
        <a:xfrm flipV="1">
          <a:off x="13004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39370</xdr:rowOff>
    </xdr:from>
    <xdr:to>
      <xdr:col>69</xdr:col>
      <xdr:colOff>142875</xdr:colOff>
      <xdr:row>36</xdr:row>
      <xdr:rowOff>140970</xdr:rowOff>
    </xdr:to>
    <xdr:sp macro="" textlink="">
      <xdr:nvSpPr>
        <xdr:cNvPr id="321" name="フローチャート: 判断 320"/>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125730</xdr:rowOff>
    </xdr:from>
    <xdr:ext cx="761365" cy="259080"/>
    <xdr:sp macro="" textlink="">
      <xdr:nvSpPr>
        <xdr:cNvPr id="322" name="テキスト ボックス 321"/>
        <xdr:cNvSpPr txBox="1"/>
      </xdr:nvSpPr>
      <xdr:spPr>
        <a:xfrm>
          <a:off x="13512800" y="6297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23" name="フローチャート: 判断 322"/>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102870</xdr:rowOff>
    </xdr:from>
    <xdr:ext cx="762000" cy="259080"/>
    <xdr:sp macro="" textlink="">
      <xdr:nvSpPr>
        <xdr:cNvPr id="324" name="テキスト ボックス 323"/>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21590</xdr:rowOff>
    </xdr:from>
    <xdr:to>
      <xdr:col>82</xdr:col>
      <xdr:colOff>158750</xdr:colOff>
      <xdr:row>36</xdr:row>
      <xdr:rowOff>123190</xdr:rowOff>
    </xdr:to>
    <xdr:sp macro="" textlink="">
      <xdr:nvSpPr>
        <xdr:cNvPr id="330" name="楕円 329"/>
        <xdr:cNvSpPr/>
      </xdr:nvSpPr>
      <xdr:spPr>
        <a:xfrm>
          <a:off x="164592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38100</xdr:rowOff>
    </xdr:from>
    <xdr:ext cx="762000" cy="259080"/>
    <xdr:sp macro="" textlink="">
      <xdr:nvSpPr>
        <xdr:cNvPr id="331" name="補助費等該当値テキスト"/>
        <xdr:cNvSpPr txBox="1"/>
      </xdr:nvSpPr>
      <xdr:spPr>
        <a:xfrm>
          <a:off x="16598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44450</xdr:rowOff>
    </xdr:from>
    <xdr:to>
      <xdr:col>78</xdr:col>
      <xdr:colOff>120650</xdr:colOff>
      <xdr:row>36</xdr:row>
      <xdr:rowOff>146050</xdr:rowOff>
    </xdr:to>
    <xdr:sp macro="" textlink="">
      <xdr:nvSpPr>
        <xdr:cNvPr id="332" name="楕円 331"/>
        <xdr:cNvSpPr/>
      </xdr:nvSpPr>
      <xdr:spPr>
        <a:xfrm>
          <a:off x="15621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156210</xdr:rowOff>
    </xdr:from>
    <xdr:ext cx="736600" cy="258445"/>
    <xdr:sp macro="" textlink="">
      <xdr:nvSpPr>
        <xdr:cNvPr id="333" name="テキスト ボックス 332"/>
        <xdr:cNvSpPr txBox="1"/>
      </xdr:nvSpPr>
      <xdr:spPr>
        <a:xfrm>
          <a:off x="15290800" y="5985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62230</xdr:rowOff>
    </xdr:from>
    <xdr:to>
      <xdr:col>74</xdr:col>
      <xdr:colOff>31750</xdr:colOff>
      <xdr:row>36</xdr:row>
      <xdr:rowOff>163830</xdr:rowOff>
    </xdr:to>
    <xdr:sp macro="" textlink="">
      <xdr:nvSpPr>
        <xdr:cNvPr id="334" name="楕円 333"/>
        <xdr:cNvSpPr/>
      </xdr:nvSpPr>
      <xdr:spPr>
        <a:xfrm>
          <a:off x="1473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148590</xdr:rowOff>
    </xdr:from>
    <xdr:ext cx="762000" cy="259080"/>
    <xdr:sp macro="" textlink="">
      <xdr:nvSpPr>
        <xdr:cNvPr id="335" name="テキスト ボックス 334"/>
        <xdr:cNvSpPr txBox="1"/>
      </xdr:nvSpPr>
      <xdr:spPr>
        <a:xfrm>
          <a:off x="14401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165100</xdr:rowOff>
    </xdr:from>
    <xdr:to>
      <xdr:col>69</xdr:col>
      <xdr:colOff>142875</xdr:colOff>
      <xdr:row>36</xdr:row>
      <xdr:rowOff>95250</xdr:rowOff>
    </xdr:to>
    <xdr:sp macro="" textlink="">
      <xdr:nvSpPr>
        <xdr:cNvPr id="336" name="楕円 335"/>
        <xdr:cNvSpPr/>
      </xdr:nvSpPr>
      <xdr:spPr>
        <a:xfrm>
          <a:off x="13843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105410</xdr:rowOff>
    </xdr:from>
    <xdr:ext cx="761365" cy="259080"/>
    <xdr:sp macro="" textlink="">
      <xdr:nvSpPr>
        <xdr:cNvPr id="337" name="テキスト ボックス 336"/>
        <xdr:cNvSpPr txBox="1"/>
      </xdr:nvSpPr>
      <xdr:spPr>
        <a:xfrm>
          <a:off x="13512800" y="593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38" name="楕円 337"/>
        <xdr:cNvSpPr/>
      </xdr:nvSpPr>
      <xdr:spPr>
        <a:xfrm>
          <a:off x="12954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39" name="テキスト ボックス 338"/>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公債費は前年度と比較し，</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ポイント上昇したが，類似団体平均よりも</a:t>
          </a:r>
          <a:r>
            <a:rPr kumimoji="1" lang="en-US" altLang="ja-JP" sz="1300">
              <a:latin typeface="ＭＳ Ｐゴシック"/>
              <a:ea typeface="ＭＳ Ｐゴシック"/>
            </a:rPr>
            <a:t>2.8</a:t>
          </a:r>
          <a:r>
            <a:rPr kumimoji="1" lang="ja-JP" altLang="en-US" sz="1300">
              <a:latin typeface="ＭＳ Ｐゴシック"/>
              <a:ea typeface="ＭＳ Ｐゴシック"/>
            </a:rPr>
            <a:t>ポイント低くなっている。前年度からの上昇の要因としては，一般単独事業債や臨時財政対策債などに係る長期債元金の増が挙げられる。</a:t>
          </a:r>
        </a:p>
        <a:p>
          <a:r>
            <a:rPr kumimoji="1" lang="ja-JP" altLang="en-US" sz="1300">
              <a:latin typeface="ＭＳ Ｐゴシック"/>
              <a:ea typeface="ＭＳ Ｐゴシック"/>
            </a:rPr>
            <a:t>　今後は大型施設整備事業の償還が始まることによる公債費の上昇が見込まれるため，引き続き適正な地方債の管理に努める。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5" name="テキスト ボックス 354"/>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7" name="テキスト ボックス 356"/>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9" name="テキスト ボックス 358"/>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61" name="テキスト ボックス 360"/>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145415</xdr:rowOff>
    </xdr:to>
    <xdr:cxnSp macro="">
      <xdr:nvCxnSpPr>
        <xdr:cNvPr id="364" name="直線コネクタ 363"/>
        <xdr:cNvCxnSpPr/>
      </xdr:nvCxnSpPr>
      <xdr:spPr>
        <a:xfrm flipV="1">
          <a:off x="4826000" y="12773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117475</xdr:rowOff>
    </xdr:from>
    <xdr:ext cx="762000" cy="259080"/>
    <xdr:sp macro="" textlink="">
      <xdr:nvSpPr>
        <xdr:cNvPr id="365" name="公債費最小値テキスト"/>
        <xdr:cNvSpPr txBox="1"/>
      </xdr:nvSpPr>
      <xdr:spPr>
        <a:xfrm>
          <a:off x="4914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145415</xdr:rowOff>
    </xdr:from>
    <xdr:to>
      <xdr:col>24</xdr:col>
      <xdr:colOff>114300</xdr:colOff>
      <xdr:row>80</xdr:row>
      <xdr:rowOff>145415</xdr:rowOff>
    </xdr:to>
    <xdr:cxnSp macro="">
      <xdr:nvCxnSpPr>
        <xdr:cNvPr id="366" name="直線コネクタ 365"/>
        <xdr:cNvCxnSpPr/>
      </xdr:nvCxnSpPr>
      <xdr:spPr>
        <a:xfrm>
          <a:off x="4737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7"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8" name="直線コネクタ 367"/>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132080</xdr:rowOff>
    </xdr:to>
    <xdr:cxnSp macro="">
      <xdr:nvCxnSpPr>
        <xdr:cNvPr id="369" name="直線コネクタ 368"/>
        <xdr:cNvCxnSpPr/>
      </xdr:nvCxnSpPr>
      <xdr:spPr>
        <a:xfrm>
          <a:off x="3987800" y="131572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9525</xdr:rowOff>
    </xdr:from>
    <xdr:ext cx="762000" cy="258445"/>
    <xdr:sp macro="" textlink="">
      <xdr:nvSpPr>
        <xdr:cNvPr id="370" name="公債費平均値テキスト"/>
        <xdr:cNvSpPr txBox="1"/>
      </xdr:nvSpPr>
      <xdr:spPr>
        <a:xfrm>
          <a:off x="4914900" y="13211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71" name="フローチャート: 判断 370"/>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122555</xdr:rowOff>
    </xdr:from>
    <xdr:to>
      <xdr:col>19</xdr:col>
      <xdr:colOff>187325</xdr:colOff>
      <xdr:row>76</xdr:row>
      <xdr:rowOff>127000</xdr:rowOff>
    </xdr:to>
    <xdr:cxnSp macro="">
      <xdr:nvCxnSpPr>
        <xdr:cNvPr id="372" name="直線コネクタ 371"/>
        <xdr:cNvCxnSpPr/>
      </xdr:nvCxnSpPr>
      <xdr:spPr>
        <a:xfrm>
          <a:off x="3098800" y="13152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46355</xdr:rowOff>
    </xdr:from>
    <xdr:to>
      <xdr:col>20</xdr:col>
      <xdr:colOff>38100</xdr:colOff>
      <xdr:row>77</xdr:row>
      <xdr:rowOff>147955</xdr:rowOff>
    </xdr:to>
    <xdr:sp macro="" textlink="">
      <xdr:nvSpPr>
        <xdr:cNvPr id="373" name="フローチャート: 判断 372"/>
        <xdr:cNvSpPr/>
      </xdr:nvSpPr>
      <xdr:spPr>
        <a:xfrm>
          <a:off x="3937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132715</xdr:rowOff>
    </xdr:from>
    <xdr:ext cx="735965" cy="258445"/>
    <xdr:sp macro="" textlink="">
      <xdr:nvSpPr>
        <xdr:cNvPr id="374" name="テキスト ボックス 373"/>
        <xdr:cNvSpPr txBox="1"/>
      </xdr:nvSpPr>
      <xdr:spPr>
        <a:xfrm>
          <a:off x="3606800" y="13334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122555</xdr:rowOff>
    </xdr:from>
    <xdr:to>
      <xdr:col>15</xdr:col>
      <xdr:colOff>98425</xdr:colOff>
      <xdr:row>76</xdr:row>
      <xdr:rowOff>145415</xdr:rowOff>
    </xdr:to>
    <xdr:cxnSp macro="">
      <xdr:nvCxnSpPr>
        <xdr:cNvPr id="375" name="直線コネクタ 374"/>
        <xdr:cNvCxnSpPr/>
      </xdr:nvCxnSpPr>
      <xdr:spPr>
        <a:xfrm flipV="1">
          <a:off x="2209800" y="13152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55880</xdr:rowOff>
    </xdr:from>
    <xdr:to>
      <xdr:col>15</xdr:col>
      <xdr:colOff>149225</xdr:colOff>
      <xdr:row>77</xdr:row>
      <xdr:rowOff>157480</xdr:rowOff>
    </xdr:to>
    <xdr:sp macro="" textlink="">
      <xdr:nvSpPr>
        <xdr:cNvPr id="376" name="フローチャート: 判断 375"/>
        <xdr:cNvSpPr/>
      </xdr:nvSpPr>
      <xdr:spPr>
        <a:xfrm>
          <a:off x="3048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142240</xdr:rowOff>
    </xdr:from>
    <xdr:ext cx="762000" cy="259080"/>
    <xdr:sp macro="" textlink="">
      <xdr:nvSpPr>
        <xdr:cNvPr id="377" name="テキスト ボックス 376"/>
        <xdr:cNvSpPr txBox="1"/>
      </xdr:nvSpPr>
      <xdr:spPr>
        <a:xfrm>
          <a:off x="27178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118110</xdr:rowOff>
    </xdr:from>
    <xdr:to>
      <xdr:col>11</xdr:col>
      <xdr:colOff>9525</xdr:colOff>
      <xdr:row>76</xdr:row>
      <xdr:rowOff>145415</xdr:rowOff>
    </xdr:to>
    <xdr:cxnSp macro="">
      <xdr:nvCxnSpPr>
        <xdr:cNvPr id="378" name="直線コネクタ 377"/>
        <xdr:cNvCxnSpPr/>
      </xdr:nvCxnSpPr>
      <xdr:spPr>
        <a:xfrm>
          <a:off x="1320800" y="131483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69215</xdr:rowOff>
    </xdr:from>
    <xdr:to>
      <xdr:col>11</xdr:col>
      <xdr:colOff>60325</xdr:colOff>
      <xdr:row>77</xdr:row>
      <xdr:rowOff>170815</xdr:rowOff>
    </xdr:to>
    <xdr:sp macro="" textlink="">
      <xdr:nvSpPr>
        <xdr:cNvPr id="379" name="フローチャート: 判断 378"/>
        <xdr:cNvSpPr/>
      </xdr:nvSpPr>
      <xdr:spPr>
        <a:xfrm>
          <a:off x="2159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155575</xdr:rowOff>
    </xdr:from>
    <xdr:ext cx="761365" cy="258445"/>
    <xdr:sp macro="" textlink="">
      <xdr:nvSpPr>
        <xdr:cNvPr id="380" name="テキスト ボックス 379"/>
        <xdr:cNvSpPr txBox="1"/>
      </xdr:nvSpPr>
      <xdr:spPr>
        <a:xfrm>
          <a:off x="1828800" y="13357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1" name="フローチャート: 判断 380"/>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160020</xdr:rowOff>
    </xdr:from>
    <xdr:ext cx="761365" cy="259080"/>
    <xdr:sp macro="" textlink="">
      <xdr:nvSpPr>
        <xdr:cNvPr id="382" name="テキスト ボックス 381"/>
        <xdr:cNvSpPr txBox="1"/>
      </xdr:nvSpPr>
      <xdr:spPr>
        <a:xfrm>
          <a:off x="939800" y="13361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5" name="テキスト ボックス 38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80645</xdr:rowOff>
    </xdr:from>
    <xdr:to>
      <xdr:col>24</xdr:col>
      <xdr:colOff>76200</xdr:colOff>
      <xdr:row>77</xdr:row>
      <xdr:rowOff>10795</xdr:rowOff>
    </xdr:to>
    <xdr:sp macro="" textlink="">
      <xdr:nvSpPr>
        <xdr:cNvPr id="388" name="楕円 387"/>
        <xdr:cNvSpPr/>
      </xdr:nvSpPr>
      <xdr:spPr>
        <a:xfrm>
          <a:off x="47752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97790</xdr:rowOff>
    </xdr:from>
    <xdr:ext cx="762000" cy="258445"/>
    <xdr:sp macro="" textlink="">
      <xdr:nvSpPr>
        <xdr:cNvPr id="389" name="公債費該当値テキスト"/>
        <xdr:cNvSpPr txBox="1"/>
      </xdr:nvSpPr>
      <xdr:spPr>
        <a:xfrm>
          <a:off x="4914900" y="12956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0" name="楕円 389"/>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16510</xdr:rowOff>
    </xdr:from>
    <xdr:ext cx="735965" cy="259080"/>
    <xdr:sp macro="" textlink="">
      <xdr:nvSpPr>
        <xdr:cNvPr id="391" name="テキスト ボックス 390"/>
        <xdr:cNvSpPr txBox="1"/>
      </xdr:nvSpPr>
      <xdr:spPr>
        <a:xfrm>
          <a:off x="3606800" y="12875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71755</xdr:rowOff>
    </xdr:from>
    <xdr:to>
      <xdr:col>15</xdr:col>
      <xdr:colOff>149225</xdr:colOff>
      <xdr:row>77</xdr:row>
      <xdr:rowOff>1905</xdr:rowOff>
    </xdr:to>
    <xdr:sp macro="" textlink="">
      <xdr:nvSpPr>
        <xdr:cNvPr id="392" name="楕円 391"/>
        <xdr:cNvSpPr/>
      </xdr:nvSpPr>
      <xdr:spPr>
        <a:xfrm>
          <a:off x="30480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12065</xdr:rowOff>
    </xdr:from>
    <xdr:ext cx="762000" cy="259080"/>
    <xdr:sp macro="" textlink="">
      <xdr:nvSpPr>
        <xdr:cNvPr id="393" name="テキスト ボックス 392"/>
        <xdr:cNvSpPr txBox="1"/>
      </xdr:nvSpPr>
      <xdr:spPr>
        <a:xfrm>
          <a:off x="2717800" y="1287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94615</xdr:rowOff>
    </xdr:from>
    <xdr:to>
      <xdr:col>11</xdr:col>
      <xdr:colOff>60325</xdr:colOff>
      <xdr:row>77</xdr:row>
      <xdr:rowOff>24765</xdr:rowOff>
    </xdr:to>
    <xdr:sp macro="" textlink="">
      <xdr:nvSpPr>
        <xdr:cNvPr id="394" name="楕円 393"/>
        <xdr:cNvSpPr/>
      </xdr:nvSpPr>
      <xdr:spPr>
        <a:xfrm>
          <a:off x="21590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34925</xdr:rowOff>
    </xdr:from>
    <xdr:ext cx="761365" cy="259080"/>
    <xdr:sp macro="" textlink="">
      <xdr:nvSpPr>
        <xdr:cNvPr id="395" name="テキスト ボックス 394"/>
        <xdr:cNvSpPr txBox="1"/>
      </xdr:nvSpPr>
      <xdr:spPr>
        <a:xfrm>
          <a:off x="1828800" y="12893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67310</xdr:rowOff>
    </xdr:from>
    <xdr:to>
      <xdr:col>6</xdr:col>
      <xdr:colOff>171450</xdr:colOff>
      <xdr:row>76</xdr:row>
      <xdr:rowOff>168910</xdr:rowOff>
    </xdr:to>
    <xdr:sp macro="" textlink="">
      <xdr:nvSpPr>
        <xdr:cNvPr id="396" name="楕円 395"/>
        <xdr:cNvSpPr/>
      </xdr:nvSpPr>
      <xdr:spPr>
        <a:xfrm>
          <a:off x="1270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7620</xdr:rowOff>
    </xdr:from>
    <xdr:ext cx="761365" cy="258445"/>
    <xdr:sp macro="" textlink="">
      <xdr:nvSpPr>
        <xdr:cNvPr id="397" name="テキスト ボックス 396"/>
        <xdr:cNvSpPr txBox="1"/>
      </xdr:nvSpPr>
      <xdr:spPr>
        <a:xfrm>
          <a:off x="939800" y="12866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a:t>
          </a:r>
          <a:r>
            <a:rPr kumimoji="1" lang="en-US" altLang="ja-JP" sz="1300">
              <a:latin typeface="ＭＳ Ｐゴシック"/>
              <a:ea typeface="ＭＳ Ｐゴシック"/>
            </a:rPr>
            <a:t>3.6</a:t>
          </a:r>
          <a:r>
            <a:rPr kumimoji="1" lang="ja-JP" altLang="en-US" sz="1300">
              <a:latin typeface="ＭＳ Ｐゴシック"/>
              <a:ea typeface="ＭＳ Ｐゴシック"/>
            </a:rPr>
            <a:t>ポイント下降し，類似団体平均よりも</a:t>
          </a:r>
          <a:r>
            <a:rPr kumimoji="1" lang="en-US" altLang="ja-JP" sz="1300">
              <a:latin typeface="ＭＳ Ｐゴシック"/>
              <a:ea typeface="ＭＳ Ｐゴシック"/>
            </a:rPr>
            <a:t>0.2</a:t>
          </a:r>
          <a:r>
            <a:rPr kumimoji="1" lang="ja-JP" altLang="en-US" sz="1300">
              <a:latin typeface="ＭＳ Ｐゴシック"/>
              <a:ea typeface="ＭＳ Ｐゴシック"/>
            </a:rPr>
            <a:t>ポイント低くなっている。これは人件費及び扶助費の減が要因として挙げられる。　　</a:t>
          </a:r>
        </a:p>
        <a:p>
          <a:r>
            <a:rPr kumimoji="1" lang="ja-JP" altLang="en-US" sz="1300">
              <a:latin typeface="ＭＳ Ｐゴシック"/>
              <a:ea typeface="ＭＳ Ｐゴシック"/>
            </a:rPr>
            <a:t>　今後も，引き続き行政評価等を活用しながら既存事業の見直しを行い，経常経費の圧縮に努める。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9" name="テキスト ボックス 40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1" name="テキスト ボックス 41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3" name="テキスト ボックス 412"/>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5" name="テキスト ボックス 414"/>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7" name="テキスト ボックス 416"/>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9" name="テキスト ボックス 418"/>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154940</xdr:rowOff>
    </xdr:from>
    <xdr:to>
      <xdr:col>82</xdr:col>
      <xdr:colOff>107950</xdr:colOff>
      <xdr:row>81</xdr:row>
      <xdr:rowOff>147320</xdr:rowOff>
    </xdr:to>
    <xdr:cxnSp macro="">
      <xdr:nvCxnSpPr>
        <xdr:cNvPr id="423" name="直線コネクタ 422"/>
        <xdr:cNvCxnSpPr/>
      </xdr:nvCxnSpPr>
      <xdr:spPr>
        <a:xfrm flipV="1">
          <a:off x="16510000" y="128422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119380</xdr:rowOff>
    </xdr:from>
    <xdr:ext cx="762000" cy="259080"/>
    <xdr:sp macro="" textlink="">
      <xdr:nvSpPr>
        <xdr:cNvPr id="424" name="公債費以外最小値テキスト"/>
        <xdr:cNvSpPr txBox="1"/>
      </xdr:nvSpPr>
      <xdr:spPr>
        <a:xfrm>
          <a:off x="16598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147320</xdr:rowOff>
    </xdr:from>
    <xdr:to>
      <xdr:col>82</xdr:col>
      <xdr:colOff>196850</xdr:colOff>
      <xdr:row>81</xdr:row>
      <xdr:rowOff>147320</xdr:rowOff>
    </xdr:to>
    <xdr:cxnSp macro="">
      <xdr:nvCxnSpPr>
        <xdr:cNvPr id="425" name="直線コネクタ 424"/>
        <xdr:cNvCxnSpPr/>
      </xdr:nvCxnSpPr>
      <xdr:spPr>
        <a:xfrm>
          <a:off x="16421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69215</xdr:rowOff>
    </xdr:from>
    <xdr:ext cx="762000" cy="259080"/>
    <xdr:sp macro="" textlink="">
      <xdr:nvSpPr>
        <xdr:cNvPr id="426" name="公債費以外最大値テキスト"/>
        <xdr:cNvSpPr txBox="1"/>
      </xdr:nvSpPr>
      <xdr:spPr>
        <a:xfrm>
          <a:off x="16598900"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154940</xdr:rowOff>
    </xdr:from>
    <xdr:to>
      <xdr:col>82</xdr:col>
      <xdr:colOff>196850</xdr:colOff>
      <xdr:row>74</xdr:row>
      <xdr:rowOff>154940</xdr:rowOff>
    </xdr:to>
    <xdr:cxnSp macro="">
      <xdr:nvCxnSpPr>
        <xdr:cNvPr id="427" name="直線コネクタ 426"/>
        <xdr:cNvCxnSpPr/>
      </xdr:nvCxnSpPr>
      <xdr:spPr>
        <a:xfrm>
          <a:off x="164211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124460</xdr:rowOff>
    </xdr:from>
    <xdr:to>
      <xdr:col>82</xdr:col>
      <xdr:colOff>107950</xdr:colOff>
      <xdr:row>78</xdr:row>
      <xdr:rowOff>118110</xdr:rowOff>
    </xdr:to>
    <xdr:cxnSp macro="">
      <xdr:nvCxnSpPr>
        <xdr:cNvPr id="428" name="直線コネクタ 427"/>
        <xdr:cNvCxnSpPr/>
      </xdr:nvCxnSpPr>
      <xdr:spPr>
        <a:xfrm flipV="1">
          <a:off x="15671800" y="1332611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55245</xdr:rowOff>
    </xdr:from>
    <xdr:ext cx="762000" cy="258445"/>
    <xdr:sp macro="" textlink="">
      <xdr:nvSpPr>
        <xdr:cNvPr id="429" name="公債費以外平均値テキスト"/>
        <xdr:cNvSpPr txBox="1"/>
      </xdr:nvSpPr>
      <xdr:spPr>
        <a:xfrm>
          <a:off x="16598900" y="13256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83185</xdr:rowOff>
    </xdr:from>
    <xdr:to>
      <xdr:col>82</xdr:col>
      <xdr:colOff>158750</xdr:colOff>
      <xdr:row>78</xdr:row>
      <xdr:rowOff>13335</xdr:rowOff>
    </xdr:to>
    <xdr:sp macro="" textlink="">
      <xdr:nvSpPr>
        <xdr:cNvPr id="430" name="フローチャート: 判断 429"/>
        <xdr:cNvSpPr/>
      </xdr:nvSpPr>
      <xdr:spPr>
        <a:xfrm>
          <a:off x="164592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113030</xdr:rowOff>
    </xdr:from>
    <xdr:to>
      <xdr:col>78</xdr:col>
      <xdr:colOff>69850</xdr:colOff>
      <xdr:row>78</xdr:row>
      <xdr:rowOff>118110</xdr:rowOff>
    </xdr:to>
    <xdr:cxnSp macro="">
      <xdr:nvCxnSpPr>
        <xdr:cNvPr id="431" name="直線コネクタ 430"/>
        <xdr:cNvCxnSpPr/>
      </xdr:nvCxnSpPr>
      <xdr:spPr>
        <a:xfrm>
          <a:off x="14782800" y="13486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83185</xdr:rowOff>
    </xdr:from>
    <xdr:to>
      <xdr:col>78</xdr:col>
      <xdr:colOff>120650</xdr:colOff>
      <xdr:row>78</xdr:row>
      <xdr:rowOff>13335</xdr:rowOff>
    </xdr:to>
    <xdr:sp macro="" textlink="">
      <xdr:nvSpPr>
        <xdr:cNvPr id="432" name="フローチャート: 判断 431"/>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23495</xdr:rowOff>
    </xdr:from>
    <xdr:ext cx="736600" cy="259080"/>
    <xdr:sp macro="" textlink="">
      <xdr:nvSpPr>
        <xdr:cNvPr id="433" name="テキスト ボックス 432"/>
        <xdr:cNvSpPr txBox="1"/>
      </xdr:nvSpPr>
      <xdr:spPr>
        <a:xfrm>
          <a:off x="15290800" y="13053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113030</xdr:rowOff>
    </xdr:from>
    <xdr:to>
      <xdr:col>73</xdr:col>
      <xdr:colOff>180975</xdr:colOff>
      <xdr:row>78</xdr:row>
      <xdr:rowOff>145415</xdr:rowOff>
    </xdr:to>
    <xdr:cxnSp macro="">
      <xdr:nvCxnSpPr>
        <xdr:cNvPr id="434" name="直線コネクタ 433"/>
        <xdr:cNvCxnSpPr/>
      </xdr:nvCxnSpPr>
      <xdr:spPr>
        <a:xfrm flipV="1">
          <a:off x="13893800" y="13486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35" name="フローチャート: 判断 434"/>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158115</xdr:rowOff>
    </xdr:from>
    <xdr:ext cx="762000" cy="258445"/>
    <xdr:sp macro="" textlink="">
      <xdr:nvSpPr>
        <xdr:cNvPr id="436" name="テキスト ボックス 435"/>
        <xdr:cNvSpPr txBox="1"/>
      </xdr:nvSpPr>
      <xdr:spPr>
        <a:xfrm>
          <a:off x="14401800" y="1301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135890</xdr:rowOff>
    </xdr:from>
    <xdr:to>
      <xdr:col>69</xdr:col>
      <xdr:colOff>92075</xdr:colOff>
      <xdr:row>78</xdr:row>
      <xdr:rowOff>145415</xdr:rowOff>
    </xdr:to>
    <xdr:cxnSp macro="">
      <xdr:nvCxnSpPr>
        <xdr:cNvPr id="437" name="直線コネクタ 436"/>
        <xdr:cNvCxnSpPr/>
      </xdr:nvCxnSpPr>
      <xdr:spPr>
        <a:xfrm>
          <a:off x="13004800" y="135089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41910</xdr:rowOff>
    </xdr:from>
    <xdr:to>
      <xdr:col>69</xdr:col>
      <xdr:colOff>142875</xdr:colOff>
      <xdr:row>77</xdr:row>
      <xdr:rowOff>143510</xdr:rowOff>
    </xdr:to>
    <xdr:sp macro="" textlink="">
      <xdr:nvSpPr>
        <xdr:cNvPr id="438" name="フローチャート: 判断 437"/>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153670</xdr:rowOff>
    </xdr:from>
    <xdr:ext cx="761365" cy="259080"/>
    <xdr:sp macro="" textlink="">
      <xdr:nvSpPr>
        <xdr:cNvPr id="439" name="テキスト ボックス 438"/>
        <xdr:cNvSpPr txBox="1"/>
      </xdr:nvSpPr>
      <xdr:spPr>
        <a:xfrm>
          <a:off x="13512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130810</xdr:rowOff>
    </xdr:from>
    <xdr:ext cx="762000" cy="259080"/>
    <xdr:sp macro="" textlink="">
      <xdr:nvSpPr>
        <xdr:cNvPr id="441" name="テキスト ボックス 440"/>
        <xdr:cNvSpPr txBox="1"/>
      </xdr:nvSpPr>
      <xdr:spPr>
        <a:xfrm>
          <a:off x="12623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47" name="楕円 446"/>
        <xdr:cNvSpPr/>
      </xdr:nvSpPr>
      <xdr:spPr>
        <a:xfrm>
          <a:off x="164592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90170</xdr:rowOff>
    </xdr:from>
    <xdr:ext cx="762000" cy="259080"/>
    <xdr:sp macro="" textlink="">
      <xdr:nvSpPr>
        <xdr:cNvPr id="448" name="公債費以外該当値テキスト"/>
        <xdr:cNvSpPr txBox="1"/>
      </xdr:nvSpPr>
      <xdr:spPr>
        <a:xfrm>
          <a:off x="16598900" y="1312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67310</xdr:rowOff>
    </xdr:from>
    <xdr:to>
      <xdr:col>78</xdr:col>
      <xdr:colOff>120650</xdr:colOff>
      <xdr:row>78</xdr:row>
      <xdr:rowOff>168910</xdr:rowOff>
    </xdr:to>
    <xdr:sp macro="" textlink="">
      <xdr:nvSpPr>
        <xdr:cNvPr id="449" name="楕円 448"/>
        <xdr:cNvSpPr/>
      </xdr:nvSpPr>
      <xdr:spPr>
        <a:xfrm>
          <a:off x="15621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153670</xdr:rowOff>
    </xdr:from>
    <xdr:ext cx="736600" cy="259080"/>
    <xdr:sp macro="" textlink="">
      <xdr:nvSpPr>
        <xdr:cNvPr id="450" name="テキスト ボックス 449"/>
        <xdr:cNvSpPr txBox="1"/>
      </xdr:nvSpPr>
      <xdr:spPr>
        <a:xfrm>
          <a:off x="15290800" y="13526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62230</xdr:rowOff>
    </xdr:from>
    <xdr:to>
      <xdr:col>74</xdr:col>
      <xdr:colOff>31750</xdr:colOff>
      <xdr:row>78</xdr:row>
      <xdr:rowOff>163830</xdr:rowOff>
    </xdr:to>
    <xdr:sp macro="" textlink="">
      <xdr:nvSpPr>
        <xdr:cNvPr id="451" name="楕円 450"/>
        <xdr:cNvSpPr/>
      </xdr:nvSpPr>
      <xdr:spPr>
        <a:xfrm>
          <a:off x="14732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148590</xdr:rowOff>
    </xdr:from>
    <xdr:ext cx="762000" cy="259080"/>
    <xdr:sp macro="" textlink="">
      <xdr:nvSpPr>
        <xdr:cNvPr id="452" name="テキスト ボックス 451"/>
        <xdr:cNvSpPr txBox="1"/>
      </xdr:nvSpPr>
      <xdr:spPr>
        <a:xfrm>
          <a:off x="144018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94615</xdr:rowOff>
    </xdr:from>
    <xdr:to>
      <xdr:col>69</xdr:col>
      <xdr:colOff>142875</xdr:colOff>
      <xdr:row>79</xdr:row>
      <xdr:rowOff>24765</xdr:rowOff>
    </xdr:to>
    <xdr:sp macro="" textlink="">
      <xdr:nvSpPr>
        <xdr:cNvPr id="453" name="楕円 452"/>
        <xdr:cNvSpPr/>
      </xdr:nvSpPr>
      <xdr:spPr>
        <a:xfrm>
          <a:off x="13843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9525</xdr:rowOff>
    </xdr:from>
    <xdr:ext cx="761365" cy="258445"/>
    <xdr:sp macro="" textlink="">
      <xdr:nvSpPr>
        <xdr:cNvPr id="454" name="テキスト ボックス 453"/>
        <xdr:cNvSpPr txBox="1"/>
      </xdr:nvSpPr>
      <xdr:spPr>
        <a:xfrm>
          <a:off x="13512800" y="13554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85090</xdr:rowOff>
    </xdr:from>
    <xdr:to>
      <xdr:col>65</xdr:col>
      <xdr:colOff>53975</xdr:colOff>
      <xdr:row>79</xdr:row>
      <xdr:rowOff>15240</xdr:rowOff>
    </xdr:to>
    <xdr:sp macro="" textlink="">
      <xdr:nvSpPr>
        <xdr:cNvPr id="455" name="楕円 454"/>
        <xdr:cNvSpPr/>
      </xdr:nvSpPr>
      <xdr:spPr>
        <a:xfrm>
          <a:off x="12954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0</xdr:rowOff>
    </xdr:from>
    <xdr:ext cx="762000" cy="259080"/>
    <xdr:sp macro="" textlink="">
      <xdr:nvSpPr>
        <xdr:cNvPr id="456" name="テキスト ボックス 455"/>
        <xdr:cNvSpPr txBox="1"/>
      </xdr:nvSpPr>
      <xdr:spPr>
        <a:xfrm>
          <a:off x="126238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茨城県鹿嶋市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13970</xdr:rowOff>
    </xdr:from>
    <xdr:to>
      <xdr:col>29</xdr:col>
      <xdr:colOff>127000</xdr:colOff>
      <xdr:row>20</xdr:row>
      <xdr:rowOff>20320</xdr:rowOff>
    </xdr:to>
    <xdr:cxnSp macro="">
      <xdr:nvCxnSpPr>
        <xdr:cNvPr id="47" name="直線コネクタ 46"/>
        <xdr:cNvCxnSpPr/>
      </xdr:nvCxnSpPr>
      <xdr:spPr>
        <a:xfrm flipV="1">
          <a:off x="5651500" y="1947545"/>
          <a:ext cx="0" cy="1549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163830</xdr:rowOff>
    </xdr:from>
    <xdr:ext cx="761365" cy="259080"/>
    <xdr:sp macro="" textlink="">
      <xdr:nvSpPr>
        <xdr:cNvPr id="48" name="人口1人当たり決算額の推移最小値テキスト130"/>
        <xdr:cNvSpPr txBox="1"/>
      </xdr:nvSpPr>
      <xdr:spPr>
        <a:xfrm>
          <a:off x="5740400" y="34690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20320</xdr:rowOff>
    </xdr:from>
    <xdr:to>
      <xdr:col>30</xdr:col>
      <xdr:colOff>25400</xdr:colOff>
      <xdr:row>20</xdr:row>
      <xdr:rowOff>20320</xdr:rowOff>
    </xdr:to>
    <xdr:cxnSp macro="">
      <xdr:nvCxnSpPr>
        <xdr:cNvPr id="49" name="直線コネクタ 48"/>
        <xdr:cNvCxnSpPr/>
      </xdr:nvCxnSpPr>
      <xdr:spPr>
        <a:xfrm>
          <a:off x="5562600" y="3496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100330</xdr:rowOff>
    </xdr:from>
    <xdr:ext cx="761365" cy="258445"/>
    <xdr:sp macro="" textlink="">
      <xdr:nvSpPr>
        <xdr:cNvPr id="50" name="人口1人当たり決算額の推移最大値テキスト130"/>
        <xdr:cNvSpPr txBox="1"/>
      </xdr:nvSpPr>
      <xdr:spPr>
        <a:xfrm>
          <a:off x="5740400" y="1691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141,840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13970</xdr:rowOff>
    </xdr:from>
    <xdr:to>
      <xdr:col>30</xdr:col>
      <xdr:colOff>25400</xdr:colOff>
      <xdr:row>11</xdr:row>
      <xdr:rowOff>13970</xdr:rowOff>
    </xdr:to>
    <xdr:cxnSp macro="">
      <xdr:nvCxnSpPr>
        <xdr:cNvPr id="51" name="直線コネクタ 50"/>
        <xdr:cNvCxnSpPr/>
      </xdr:nvCxnSpPr>
      <xdr:spPr>
        <a:xfrm>
          <a:off x="5562600" y="1947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116205</xdr:rowOff>
    </xdr:from>
    <xdr:to>
      <xdr:col>29</xdr:col>
      <xdr:colOff>127000</xdr:colOff>
      <xdr:row>17</xdr:row>
      <xdr:rowOff>144145</xdr:rowOff>
    </xdr:to>
    <xdr:cxnSp macro="">
      <xdr:nvCxnSpPr>
        <xdr:cNvPr id="52" name="直線コネクタ 51"/>
        <xdr:cNvCxnSpPr/>
      </xdr:nvCxnSpPr>
      <xdr:spPr>
        <a:xfrm flipV="1">
          <a:off x="5003800" y="3078480"/>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1270</xdr:rowOff>
    </xdr:from>
    <xdr:ext cx="761365" cy="259080"/>
    <xdr:sp macro="" textlink="">
      <xdr:nvSpPr>
        <xdr:cNvPr id="53" name="人口1人当たり決算額の推移平均値テキスト130"/>
        <xdr:cNvSpPr txBox="1"/>
      </xdr:nvSpPr>
      <xdr:spPr>
        <a:xfrm>
          <a:off x="5740400" y="27920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156210</xdr:rowOff>
    </xdr:from>
    <xdr:to>
      <xdr:col>29</xdr:col>
      <xdr:colOff>177800</xdr:colOff>
      <xdr:row>17</xdr:row>
      <xdr:rowOff>86360</xdr:rowOff>
    </xdr:to>
    <xdr:sp macro="" textlink="">
      <xdr:nvSpPr>
        <xdr:cNvPr id="54" name="フローチャート: 判断 53"/>
        <xdr:cNvSpPr/>
      </xdr:nvSpPr>
      <xdr:spPr>
        <a:xfrm>
          <a:off x="5600700" y="294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144145</xdr:rowOff>
    </xdr:from>
    <xdr:to>
      <xdr:col>26</xdr:col>
      <xdr:colOff>50800</xdr:colOff>
      <xdr:row>17</xdr:row>
      <xdr:rowOff>166370</xdr:rowOff>
    </xdr:to>
    <xdr:cxnSp macro="">
      <xdr:nvCxnSpPr>
        <xdr:cNvPr id="55" name="直線コネクタ 54"/>
        <xdr:cNvCxnSpPr/>
      </xdr:nvCxnSpPr>
      <xdr:spPr>
        <a:xfrm flipV="1">
          <a:off x="4305300" y="310642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11430</xdr:rowOff>
    </xdr:from>
    <xdr:to>
      <xdr:col>26</xdr:col>
      <xdr:colOff>101600</xdr:colOff>
      <xdr:row>17</xdr:row>
      <xdr:rowOff>113030</xdr:rowOff>
    </xdr:to>
    <xdr:sp macro="" textlink="">
      <xdr:nvSpPr>
        <xdr:cNvPr id="56" name="フローチャート: 判断 55"/>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123190</xdr:rowOff>
    </xdr:from>
    <xdr:ext cx="736600" cy="258445"/>
    <xdr:sp macro="" textlink="">
      <xdr:nvSpPr>
        <xdr:cNvPr id="57" name="テキスト ボックス 56"/>
        <xdr:cNvSpPr txBox="1"/>
      </xdr:nvSpPr>
      <xdr:spPr>
        <a:xfrm>
          <a:off x="4622800" y="2742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166370</xdr:rowOff>
    </xdr:from>
    <xdr:to>
      <xdr:col>22</xdr:col>
      <xdr:colOff>114300</xdr:colOff>
      <xdr:row>18</xdr:row>
      <xdr:rowOff>2540</xdr:rowOff>
    </xdr:to>
    <xdr:cxnSp macro="">
      <xdr:nvCxnSpPr>
        <xdr:cNvPr id="58" name="直線コネクタ 57"/>
        <xdr:cNvCxnSpPr/>
      </xdr:nvCxnSpPr>
      <xdr:spPr>
        <a:xfrm flipV="1">
          <a:off x="3606800" y="312864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31750</xdr:rowOff>
    </xdr:from>
    <xdr:to>
      <xdr:col>22</xdr:col>
      <xdr:colOff>165100</xdr:colOff>
      <xdr:row>17</xdr:row>
      <xdr:rowOff>133350</xdr:rowOff>
    </xdr:to>
    <xdr:sp macro="" textlink="">
      <xdr:nvSpPr>
        <xdr:cNvPr id="59" name="フローチャート: 判断 58"/>
        <xdr:cNvSpPr/>
      </xdr:nvSpPr>
      <xdr:spPr>
        <a:xfrm>
          <a:off x="42545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143510</xdr:rowOff>
    </xdr:from>
    <xdr:ext cx="762000" cy="258445"/>
    <xdr:sp macro="" textlink="">
      <xdr:nvSpPr>
        <xdr:cNvPr id="60" name="テキスト ボックス 59"/>
        <xdr:cNvSpPr txBox="1"/>
      </xdr:nvSpPr>
      <xdr:spPr>
        <a:xfrm>
          <a:off x="3924300" y="2762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2540</xdr:rowOff>
    </xdr:from>
    <xdr:to>
      <xdr:col>18</xdr:col>
      <xdr:colOff>177800</xdr:colOff>
      <xdr:row>18</xdr:row>
      <xdr:rowOff>13970</xdr:rowOff>
    </xdr:to>
    <xdr:cxnSp macro="">
      <xdr:nvCxnSpPr>
        <xdr:cNvPr id="61" name="直線コネクタ 60"/>
        <xdr:cNvCxnSpPr/>
      </xdr:nvCxnSpPr>
      <xdr:spPr>
        <a:xfrm flipV="1">
          <a:off x="2908300" y="313626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49530</xdr:rowOff>
    </xdr:from>
    <xdr:to>
      <xdr:col>19</xdr:col>
      <xdr:colOff>38100</xdr:colOff>
      <xdr:row>17</xdr:row>
      <xdr:rowOff>151130</xdr:rowOff>
    </xdr:to>
    <xdr:sp macro="" textlink="">
      <xdr:nvSpPr>
        <xdr:cNvPr id="62" name="フローチャート: 判断 61"/>
        <xdr:cNvSpPr/>
      </xdr:nvSpPr>
      <xdr:spPr>
        <a:xfrm>
          <a:off x="3556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161290</xdr:rowOff>
    </xdr:from>
    <xdr:ext cx="762000" cy="259080"/>
    <xdr:sp macro="" textlink="">
      <xdr:nvSpPr>
        <xdr:cNvPr id="63" name="テキスト ボックス 62"/>
        <xdr:cNvSpPr txBox="1"/>
      </xdr:nvSpPr>
      <xdr:spPr>
        <a:xfrm>
          <a:off x="3225800" y="278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64135</xdr:rowOff>
    </xdr:from>
    <xdr:to>
      <xdr:col>15</xdr:col>
      <xdr:colOff>101600</xdr:colOff>
      <xdr:row>17</xdr:row>
      <xdr:rowOff>166370</xdr:rowOff>
    </xdr:to>
    <xdr:sp macro="" textlink="">
      <xdr:nvSpPr>
        <xdr:cNvPr id="64" name="フローチャート: 判断 63"/>
        <xdr:cNvSpPr/>
      </xdr:nvSpPr>
      <xdr:spPr>
        <a:xfrm>
          <a:off x="2857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4445</xdr:rowOff>
    </xdr:from>
    <xdr:ext cx="762000" cy="259080"/>
    <xdr:sp macro="" textlink="">
      <xdr:nvSpPr>
        <xdr:cNvPr id="65" name="テキスト ボックス 64"/>
        <xdr:cNvSpPr txBox="1"/>
      </xdr:nvSpPr>
      <xdr:spPr>
        <a:xfrm>
          <a:off x="2527300" y="279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65405</xdr:rowOff>
    </xdr:from>
    <xdr:to>
      <xdr:col>29</xdr:col>
      <xdr:colOff>177800</xdr:colOff>
      <xdr:row>17</xdr:row>
      <xdr:rowOff>167005</xdr:rowOff>
    </xdr:to>
    <xdr:sp macro="" textlink="">
      <xdr:nvSpPr>
        <xdr:cNvPr id="71" name="楕円 70"/>
        <xdr:cNvSpPr/>
      </xdr:nvSpPr>
      <xdr:spPr>
        <a:xfrm>
          <a:off x="5600700" y="302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37465</xdr:rowOff>
    </xdr:from>
    <xdr:ext cx="761365" cy="259080"/>
    <xdr:sp macro="" textlink="">
      <xdr:nvSpPr>
        <xdr:cNvPr id="72" name="人口1人当たり決算額の推移該当値テキスト130"/>
        <xdr:cNvSpPr txBox="1"/>
      </xdr:nvSpPr>
      <xdr:spPr>
        <a:xfrm>
          <a:off x="5740400" y="2999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93345</xdr:rowOff>
    </xdr:from>
    <xdr:to>
      <xdr:col>26</xdr:col>
      <xdr:colOff>101600</xdr:colOff>
      <xdr:row>18</xdr:row>
      <xdr:rowOff>23495</xdr:rowOff>
    </xdr:to>
    <xdr:sp macro="" textlink="">
      <xdr:nvSpPr>
        <xdr:cNvPr id="73" name="楕円 72"/>
        <xdr:cNvSpPr/>
      </xdr:nvSpPr>
      <xdr:spPr>
        <a:xfrm>
          <a:off x="4953000" y="305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8255</xdr:rowOff>
    </xdr:from>
    <xdr:ext cx="736600" cy="258445"/>
    <xdr:sp macro="" textlink="">
      <xdr:nvSpPr>
        <xdr:cNvPr id="74" name="テキスト ボックス 73"/>
        <xdr:cNvSpPr txBox="1"/>
      </xdr:nvSpPr>
      <xdr:spPr>
        <a:xfrm>
          <a:off x="4622800" y="3141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70,863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114935</xdr:rowOff>
    </xdr:from>
    <xdr:to>
      <xdr:col>22</xdr:col>
      <xdr:colOff>165100</xdr:colOff>
      <xdr:row>18</xdr:row>
      <xdr:rowOff>45085</xdr:rowOff>
    </xdr:to>
    <xdr:sp macro="" textlink="">
      <xdr:nvSpPr>
        <xdr:cNvPr id="75" name="楕円 74"/>
        <xdr:cNvSpPr/>
      </xdr:nvSpPr>
      <xdr:spPr>
        <a:xfrm>
          <a:off x="4254500" y="307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29845</xdr:rowOff>
    </xdr:from>
    <xdr:ext cx="762000" cy="258445"/>
    <xdr:sp macro="" textlink="">
      <xdr:nvSpPr>
        <xdr:cNvPr id="76" name="テキスト ボックス 75"/>
        <xdr:cNvSpPr txBox="1"/>
      </xdr:nvSpPr>
      <xdr:spPr>
        <a:xfrm>
          <a:off x="3924300" y="3163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123190</xdr:rowOff>
    </xdr:from>
    <xdr:to>
      <xdr:col>19</xdr:col>
      <xdr:colOff>38100</xdr:colOff>
      <xdr:row>18</xdr:row>
      <xdr:rowOff>53340</xdr:rowOff>
    </xdr:to>
    <xdr:sp macro="" textlink="">
      <xdr:nvSpPr>
        <xdr:cNvPr id="77" name="楕円 76"/>
        <xdr:cNvSpPr/>
      </xdr:nvSpPr>
      <xdr:spPr>
        <a:xfrm>
          <a:off x="3556000" y="308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38735</xdr:rowOff>
    </xdr:from>
    <xdr:ext cx="762000" cy="259080"/>
    <xdr:sp macro="" textlink="">
      <xdr:nvSpPr>
        <xdr:cNvPr id="78" name="テキスト ボックス 77"/>
        <xdr:cNvSpPr txBox="1"/>
      </xdr:nvSpPr>
      <xdr:spPr>
        <a:xfrm>
          <a:off x="3225800" y="317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134620</xdr:rowOff>
    </xdr:from>
    <xdr:to>
      <xdr:col>15</xdr:col>
      <xdr:colOff>101600</xdr:colOff>
      <xdr:row>18</xdr:row>
      <xdr:rowOff>64770</xdr:rowOff>
    </xdr:to>
    <xdr:sp macro="" textlink="">
      <xdr:nvSpPr>
        <xdr:cNvPr id="79" name="楕円 78"/>
        <xdr:cNvSpPr/>
      </xdr:nvSpPr>
      <xdr:spPr>
        <a:xfrm>
          <a:off x="2857500" y="309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49530</xdr:rowOff>
    </xdr:from>
    <xdr:ext cx="762000" cy="259080"/>
    <xdr:sp macro="" textlink="">
      <xdr:nvSpPr>
        <xdr:cNvPr id="80" name="テキスト ボックス 79"/>
        <xdr:cNvSpPr txBox="1"/>
      </xdr:nvSpPr>
      <xdr:spPr>
        <a:xfrm>
          <a:off x="2527300" y="3183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317500</xdr:rowOff>
    </xdr:from>
    <xdr:to>
      <xdr:col>29</xdr:col>
      <xdr:colOff>127000</xdr:colOff>
      <xdr:row>38</xdr:row>
      <xdr:rowOff>170815</xdr:rowOff>
    </xdr:to>
    <xdr:cxnSp macro="">
      <xdr:nvCxnSpPr>
        <xdr:cNvPr id="109" name="直線コネクタ 108"/>
        <xdr:cNvCxnSpPr/>
      </xdr:nvCxnSpPr>
      <xdr:spPr>
        <a:xfrm flipV="1">
          <a:off x="5651500" y="6242050"/>
          <a:ext cx="0" cy="1396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143510</xdr:rowOff>
    </xdr:from>
    <xdr:ext cx="761365" cy="257810"/>
    <xdr:sp macro="" textlink="">
      <xdr:nvSpPr>
        <xdr:cNvPr id="110" name="人口1人当たり決算額の推移最小値テキスト445"/>
        <xdr:cNvSpPr txBox="1"/>
      </xdr:nvSpPr>
      <xdr:spPr>
        <a:xfrm>
          <a:off x="5740400" y="76111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170815</xdr:rowOff>
    </xdr:from>
    <xdr:to>
      <xdr:col>30</xdr:col>
      <xdr:colOff>25400</xdr:colOff>
      <xdr:row>38</xdr:row>
      <xdr:rowOff>170815</xdr:rowOff>
    </xdr:to>
    <xdr:cxnSp macro="">
      <xdr:nvCxnSpPr>
        <xdr:cNvPr id="111" name="直線コネクタ 110"/>
        <xdr:cNvCxnSpPr/>
      </xdr:nvCxnSpPr>
      <xdr:spPr>
        <a:xfrm>
          <a:off x="5562600" y="7638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60325</xdr:rowOff>
    </xdr:from>
    <xdr:ext cx="761365" cy="259715"/>
    <xdr:sp macro="" textlink="">
      <xdr:nvSpPr>
        <xdr:cNvPr id="112" name="人口1人当たり決算額の推移最大値テキスト445"/>
        <xdr:cNvSpPr txBox="1"/>
      </xdr:nvSpPr>
      <xdr:spPr>
        <a:xfrm>
          <a:off x="5740400" y="59848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34,512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317500</xdr:rowOff>
    </xdr:from>
    <xdr:to>
      <xdr:col>30</xdr:col>
      <xdr:colOff>25400</xdr:colOff>
      <xdr:row>33</xdr:row>
      <xdr:rowOff>317500</xdr:rowOff>
    </xdr:to>
    <xdr:cxnSp macro="">
      <xdr:nvCxnSpPr>
        <xdr:cNvPr id="113" name="直線コネクタ 112"/>
        <xdr:cNvCxnSpPr/>
      </xdr:nvCxnSpPr>
      <xdr:spPr>
        <a:xfrm>
          <a:off x="5562600" y="6242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92710</xdr:rowOff>
    </xdr:from>
    <xdr:to>
      <xdr:col>29</xdr:col>
      <xdr:colOff>127000</xdr:colOff>
      <xdr:row>36</xdr:row>
      <xdr:rowOff>137160</xdr:rowOff>
    </xdr:to>
    <xdr:cxnSp macro="">
      <xdr:nvCxnSpPr>
        <xdr:cNvPr id="114" name="直線コネクタ 113"/>
        <xdr:cNvCxnSpPr/>
      </xdr:nvCxnSpPr>
      <xdr:spPr>
        <a:xfrm flipV="1">
          <a:off x="5003800" y="7045960"/>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77470</xdr:rowOff>
    </xdr:from>
    <xdr:ext cx="761365" cy="257810"/>
    <xdr:sp macro="" textlink="">
      <xdr:nvSpPr>
        <xdr:cNvPr id="115" name="人口1人当たり決算額の推移平均値テキスト445"/>
        <xdr:cNvSpPr txBox="1"/>
      </xdr:nvSpPr>
      <xdr:spPr>
        <a:xfrm>
          <a:off x="5740400" y="70307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54610</xdr:rowOff>
    </xdr:from>
    <xdr:to>
      <xdr:col>29</xdr:col>
      <xdr:colOff>177800</xdr:colOff>
      <xdr:row>36</xdr:row>
      <xdr:rowOff>156210</xdr:rowOff>
    </xdr:to>
    <xdr:sp macro="" textlink="">
      <xdr:nvSpPr>
        <xdr:cNvPr id="116" name="フローチャート: 判断 115"/>
        <xdr:cNvSpPr/>
      </xdr:nvSpPr>
      <xdr:spPr>
        <a:xfrm>
          <a:off x="5600700" y="700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137160</xdr:rowOff>
    </xdr:from>
    <xdr:to>
      <xdr:col>26</xdr:col>
      <xdr:colOff>50800</xdr:colOff>
      <xdr:row>36</xdr:row>
      <xdr:rowOff>155575</xdr:rowOff>
    </xdr:to>
    <xdr:cxnSp macro="">
      <xdr:nvCxnSpPr>
        <xdr:cNvPr id="117" name="直線コネクタ 116"/>
        <xdr:cNvCxnSpPr/>
      </xdr:nvCxnSpPr>
      <xdr:spPr>
        <a:xfrm flipV="1">
          <a:off x="4305300" y="709041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55245</xdr:rowOff>
    </xdr:from>
    <xdr:to>
      <xdr:col>26</xdr:col>
      <xdr:colOff>101600</xdr:colOff>
      <xdr:row>36</xdr:row>
      <xdr:rowOff>156845</xdr:rowOff>
    </xdr:to>
    <xdr:sp macro="" textlink="">
      <xdr:nvSpPr>
        <xdr:cNvPr id="118" name="フローチャート: 判断 117"/>
        <xdr:cNvSpPr/>
      </xdr:nvSpPr>
      <xdr:spPr>
        <a:xfrm>
          <a:off x="49530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167005</xdr:rowOff>
    </xdr:from>
    <xdr:ext cx="736600" cy="258445"/>
    <xdr:sp macro="" textlink="">
      <xdr:nvSpPr>
        <xdr:cNvPr id="119" name="テキスト ボックス 118"/>
        <xdr:cNvSpPr txBox="1"/>
      </xdr:nvSpPr>
      <xdr:spPr>
        <a:xfrm>
          <a:off x="4622800" y="6777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151130</xdr:rowOff>
    </xdr:from>
    <xdr:to>
      <xdr:col>22</xdr:col>
      <xdr:colOff>114300</xdr:colOff>
      <xdr:row>36</xdr:row>
      <xdr:rowOff>155575</xdr:rowOff>
    </xdr:to>
    <xdr:cxnSp macro="">
      <xdr:nvCxnSpPr>
        <xdr:cNvPr id="120" name="直線コネクタ 119"/>
        <xdr:cNvCxnSpPr/>
      </xdr:nvCxnSpPr>
      <xdr:spPr>
        <a:xfrm>
          <a:off x="3606800" y="710438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38100</xdr:rowOff>
    </xdr:from>
    <xdr:to>
      <xdr:col>22</xdr:col>
      <xdr:colOff>165100</xdr:colOff>
      <xdr:row>36</xdr:row>
      <xdr:rowOff>139700</xdr:rowOff>
    </xdr:to>
    <xdr:sp macro="" textlink="">
      <xdr:nvSpPr>
        <xdr:cNvPr id="121" name="フローチャート: 判断 120"/>
        <xdr:cNvSpPr/>
      </xdr:nvSpPr>
      <xdr:spPr>
        <a:xfrm>
          <a:off x="42545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149225</xdr:rowOff>
    </xdr:from>
    <xdr:ext cx="762000" cy="259080"/>
    <xdr:sp macro="" textlink="">
      <xdr:nvSpPr>
        <xdr:cNvPr id="122" name="テキスト ボックス 121"/>
        <xdr:cNvSpPr txBox="1"/>
      </xdr:nvSpPr>
      <xdr:spPr>
        <a:xfrm>
          <a:off x="39243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139700</xdr:rowOff>
    </xdr:from>
    <xdr:to>
      <xdr:col>18</xdr:col>
      <xdr:colOff>177800</xdr:colOff>
      <xdr:row>36</xdr:row>
      <xdr:rowOff>151130</xdr:rowOff>
    </xdr:to>
    <xdr:cxnSp macro="">
      <xdr:nvCxnSpPr>
        <xdr:cNvPr id="123" name="直線コネクタ 122"/>
        <xdr:cNvCxnSpPr/>
      </xdr:nvCxnSpPr>
      <xdr:spPr>
        <a:xfrm>
          <a:off x="2908300" y="709295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7620</xdr:rowOff>
    </xdr:from>
    <xdr:to>
      <xdr:col>19</xdr:col>
      <xdr:colOff>38100</xdr:colOff>
      <xdr:row>36</xdr:row>
      <xdr:rowOff>109220</xdr:rowOff>
    </xdr:to>
    <xdr:sp macro="" textlink="">
      <xdr:nvSpPr>
        <xdr:cNvPr id="124" name="フローチャート: 判断 123"/>
        <xdr:cNvSpPr/>
      </xdr:nvSpPr>
      <xdr:spPr>
        <a:xfrm>
          <a:off x="3556000" y="6960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119380</xdr:rowOff>
    </xdr:from>
    <xdr:ext cx="762000" cy="259080"/>
    <xdr:sp macro="" textlink="">
      <xdr:nvSpPr>
        <xdr:cNvPr id="125" name="テキスト ボックス 124"/>
        <xdr:cNvSpPr txBox="1"/>
      </xdr:nvSpPr>
      <xdr:spPr>
        <a:xfrm>
          <a:off x="3225800" y="672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337820</xdr:rowOff>
    </xdr:from>
    <xdr:to>
      <xdr:col>15</xdr:col>
      <xdr:colOff>101600</xdr:colOff>
      <xdr:row>36</xdr:row>
      <xdr:rowOff>95885</xdr:rowOff>
    </xdr:to>
    <xdr:sp macro="" textlink="">
      <xdr:nvSpPr>
        <xdr:cNvPr id="126" name="フローチャート: 判断 125"/>
        <xdr:cNvSpPr/>
      </xdr:nvSpPr>
      <xdr:spPr>
        <a:xfrm>
          <a:off x="2857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106045</xdr:rowOff>
    </xdr:from>
    <xdr:ext cx="762000" cy="259080"/>
    <xdr:sp macro="" textlink="">
      <xdr:nvSpPr>
        <xdr:cNvPr id="127" name="テキスト ボックス 126"/>
        <xdr:cNvSpPr txBox="1"/>
      </xdr:nvSpPr>
      <xdr:spPr>
        <a:xfrm>
          <a:off x="2527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41910</xdr:rowOff>
    </xdr:from>
    <xdr:to>
      <xdr:col>29</xdr:col>
      <xdr:colOff>177800</xdr:colOff>
      <xdr:row>36</xdr:row>
      <xdr:rowOff>143510</xdr:rowOff>
    </xdr:to>
    <xdr:sp macro="" textlink="">
      <xdr:nvSpPr>
        <xdr:cNvPr id="133" name="楕円 132"/>
        <xdr:cNvSpPr/>
      </xdr:nvSpPr>
      <xdr:spPr>
        <a:xfrm>
          <a:off x="5600700" y="699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229870</xdr:rowOff>
    </xdr:from>
    <xdr:ext cx="761365" cy="259080"/>
    <xdr:sp macro="" textlink="">
      <xdr:nvSpPr>
        <xdr:cNvPr id="134" name="人口1人当たり決算額の推移該当値テキスト445"/>
        <xdr:cNvSpPr txBox="1"/>
      </xdr:nvSpPr>
      <xdr:spPr>
        <a:xfrm>
          <a:off x="5740400" y="6840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13,406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86360</xdr:rowOff>
    </xdr:from>
    <xdr:to>
      <xdr:col>26</xdr:col>
      <xdr:colOff>101600</xdr:colOff>
      <xdr:row>37</xdr:row>
      <xdr:rowOff>15875</xdr:rowOff>
    </xdr:to>
    <xdr:sp macro="" textlink="">
      <xdr:nvSpPr>
        <xdr:cNvPr id="135" name="楕円 134"/>
        <xdr:cNvSpPr/>
      </xdr:nvSpPr>
      <xdr:spPr>
        <a:xfrm>
          <a:off x="4953000" y="7039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1270</xdr:rowOff>
    </xdr:from>
    <xdr:ext cx="736600" cy="259715"/>
    <xdr:sp macro="" textlink="">
      <xdr:nvSpPr>
        <xdr:cNvPr id="136" name="テキスト ボックス 135"/>
        <xdr:cNvSpPr txBox="1"/>
      </xdr:nvSpPr>
      <xdr:spPr>
        <a:xfrm>
          <a:off x="4622800" y="71259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104775</xdr:rowOff>
    </xdr:from>
    <xdr:to>
      <xdr:col>22</xdr:col>
      <xdr:colOff>165100</xdr:colOff>
      <xdr:row>37</xdr:row>
      <xdr:rowOff>34925</xdr:rowOff>
    </xdr:to>
    <xdr:sp macro="" textlink="">
      <xdr:nvSpPr>
        <xdr:cNvPr id="137" name="楕円 136"/>
        <xdr:cNvSpPr/>
      </xdr:nvSpPr>
      <xdr:spPr>
        <a:xfrm>
          <a:off x="4254500" y="705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20320</xdr:rowOff>
    </xdr:from>
    <xdr:ext cx="762000" cy="257810"/>
    <xdr:sp macro="" textlink="">
      <xdr:nvSpPr>
        <xdr:cNvPr id="138" name="テキスト ボックス 137"/>
        <xdr:cNvSpPr txBox="1"/>
      </xdr:nvSpPr>
      <xdr:spPr>
        <a:xfrm>
          <a:off x="3924300" y="7145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100330</xdr:rowOff>
    </xdr:from>
    <xdr:to>
      <xdr:col>19</xdr:col>
      <xdr:colOff>38100</xdr:colOff>
      <xdr:row>37</xdr:row>
      <xdr:rowOff>31115</xdr:rowOff>
    </xdr:to>
    <xdr:sp macro="" textlink="">
      <xdr:nvSpPr>
        <xdr:cNvPr id="139" name="楕円 138"/>
        <xdr:cNvSpPr/>
      </xdr:nvSpPr>
      <xdr:spPr>
        <a:xfrm>
          <a:off x="3556000" y="70535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14605</xdr:rowOff>
    </xdr:from>
    <xdr:ext cx="762000" cy="259715"/>
    <xdr:sp macro="" textlink="">
      <xdr:nvSpPr>
        <xdr:cNvPr id="140" name="テキスト ボックス 139"/>
        <xdr:cNvSpPr txBox="1"/>
      </xdr:nvSpPr>
      <xdr:spPr>
        <a:xfrm>
          <a:off x="32258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88900</xdr:rowOff>
    </xdr:from>
    <xdr:to>
      <xdr:col>15</xdr:col>
      <xdr:colOff>101600</xdr:colOff>
      <xdr:row>37</xdr:row>
      <xdr:rowOff>19050</xdr:rowOff>
    </xdr:to>
    <xdr:sp macro="" textlink="">
      <xdr:nvSpPr>
        <xdr:cNvPr id="141" name="楕円 140"/>
        <xdr:cNvSpPr/>
      </xdr:nvSpPr>
      <xdr:spPr>
        <a:xfrm>
          <a:off x="2857500" y="70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3810</xdr:rowOff>
    </xdr:from>
    <xdr:ext cx="762000" cy="259715"/>
    <xdr:sp macro="" textlink="">
      <xdr:nvSpPr>
        <xdr:cNvPr id="142" name="テキスト ボックス 141"/>
        <xdr:cNvSpPr txBox="1"/>
      </xdr:nvSpPr>
      <xdr:spPr>
        <a:xfrm>
          <a:off x="2527300" y="71285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12,174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72390</xdr:rowOff>
    </xdr:from>
    <xdr:to>
      <xdr:col>24</xdr:col>
      <xdr:colOff>62865</xdr:colOff>
      <xdr:row>38</xdr:row>
      <xdr:rowOff>104140</xdr:rowOff>
    </xdr:to>
    <xdr:cxnSp macro="">
      <xdr:nvCxnSpPr>
        <xdr:cNvPr id="56" name="直線コネクタ 55"/>
        <xdr:cNvCxnSpPr/>
      </xdr:nvCxnSpPr>
      <xdr:spPr>
        <a:xfrm flipV="1">
          <a:off x="4633595" y="538734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107950</xdr:rowOff>
    </xdr:from>
    <xdr:ext cx="534670" cy="259080"/>
    <xdr:sp macro="" textlink="">
      <xdr:nvSpPr>
        <xdr:cNvPr id="57" name="人件費最小値テキスト"/>
        <xdr:cNvSpPr txBox="1"/>
      </xdr:nvSpPr>
      <xdr:spPr>
        <a:xfrm>
          <a:off x="4686300" y="6623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45,873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104140</xdr:rowOff>
    </xdr:from>
    <xdr:to>
      <xdr:col>24</xdr:col>
      <xdr:colOff>152400</xdr:colOff>
      <xdr:row>38</xdr:row>
      <xdr:rowOff>104140</xdr:rowOff>
    </xdr:to>
    <xdr:cxnSp macro="">
      <xdr:nvCxnSpPr>
        <xdr:cNvPr id="58" name="直線コネクタ 57"/>
        <xdr:cNvCxnSpPr/>
      </xdr:nvCxnSpPr>
      <xdr:spPr>
        <a:xfrm>
          <a:off x="4546600" y="661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19050</xdr:rowOff>
    </xdr:from>
    <xdr:ext cx="598805" cy="258445"/>
    <xdr:sp macro="" textlink="">
      <xdr:nvSpPr>
        <xdr:cNvPr id="59" name="人件費最大値テキスト"/>
        <xdr:cNvSpPr txBox="1"/>
      </xdr:nvSpPr>
      <xdr:spPr>
        <a:xfrm>
          <a:off x="4686300" y="5162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110,520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72390</xdr:rowOff>
    </xdr:from>
    <xdr:to>
      <xdr:col>24</xdr:col>
      <xdr:colOff>152400</xdr:colOff>
      <xdr:row>31</xdr:row>
      <xdr:rowOff>72390</xdr:rowOff>
    </xdr:to>
    <xdr:cxnSp macro="">
      <xdr:nvCxnSpPr>
        <xdr:cNvPr id="60" name="直線コネクタ 59"/>
        <xdr:cNvCxnSpPr/>
      </xdr:nvCxnSpPr>
      <xdr:spPr>
        <a:xfrm>
          <a:off x="4546600" y="538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33020</xdr:rowOff>
    </xdr:from>
    <xdr:to>
      <xdr:col>24</xdr:col>
      <xdr:colOff>63500</xdr:colOff>
      <xdr:row>37</xdr:row>
      <xdr:rowOff>37465</xdr:rowOff>
    </xdr:to>
    <xdr:cxnSp macro="">
      <xdr:nvCxnSpPr>
        <xdr:cNvPr id="61" name="直線コネクタ 60"/>
        <xdr:cNvCxnSpPr/>
      </xdr:nvCxnSpPr>
      <xdr:spPr>
        <a:xfrm flipV="1">
          <a:off x="3797300" y="63766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119380</xdr:rowOff>
    </xdr:from>
    <xdr:ext cx="534670" cy="259080"/>
    <xdr:sp macro="" textlink="">
      <xdr:nvSpPr>
        <xdr:cNvPr id="62" name="人件費平均値テキスト"/>
        <xdr:cNvSpPr txBox="1"/>
      </xdr:nvSpPr>
      <xdr:spPr>
        <a:xfrm>
          <a:off x="4686300" y="5948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63" name="フローチャート: 判断 62"/>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37465</xdr:rowOff>
    </xdr:from>
    <xdr:to>
      <xdr:col>19</xdr:col>
      <xdr:colOff>177800</xdr:colOff>
      <xdr:row>37</xdr:row>
      <xdr:rowOff>64135</xdr:rowOff>
    </xdr:to>
    <xdr:cxnSp macro="">
      <xdr:nvCxnSpPr>
        <xdr:cNvPr id="64" name="直線コネクタ 63"/>
        <xdr:cNvCxnSpPr/>
      </xdr:nvCxnSpPr>
      <xdr:spPr>
        <a:xfrm flipV="1">
          <a:off x="2908300" y="63811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64135</xdr:rowOff>
    </xdr:from>
    <xdr:to>
      <xdr:col>20</xdr:col>
      <xdr:colOff>38100</xdr:colOff>
      <xdr:row>36</xdr:row>
      <xdr:rowOff>166370</xdr:rowOff>
    </xdr:to>
    <xdr:sp macro="" textlink="">
      <xdr:nvSpPr>
        <xdr:cNvPr id="65" name="フローチャート: 判断 64"/>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10795</xdr:rowOff>
    </xdr:from>
    <xdr:ext cx="534035" cy="258445"/>
    <xdr:sp macro="" textlink="">
      <xdr:nvSpPr>
        <xdr:cNvPr id="66" name="テキスト ボックス 65"/>
        <xdr:cNvSpPr txBox="1"/>
      </xdr:nvSpPr>
      <xdr:spPr>
        <a:xfrm>
          <a:off x="352996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64135</xdr:rowOff>
    </xdr:from>
    <xdr:to>
      <xdr:col>15</xdr:col>
      <xdr:colOff>50800</xdr:colOff>
      <xdr:row>37</xdr:row>
      <xdr:rowOff>76200</xdr:rowOff>
    </xdr:to>
    <xdr:cxnSp macro="">
      <xdr:nvCxnSpPr>
        <xdr:cNvPr id="67" name="直線コネクタ 66"/>
        <xdr:cNvCxnSpPr/>
      </xdr:nvCxnSpPr>
      <xdr:spPr>
        <a:xfrm flipV="1">
          <a:off x="2019300" y="64077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68" name="フローチャート: 判断 67"/>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23495</xdr:rowOff>
    </xdr:from>
    <xdr:ext cx="534035" cy="259080"/>
    <xdr:sp macro="" textlink="">
      <xdr:nvSpPr>
        <xdr:cNvPr id="69" name="テキスト ボックス 68"/>
        <xdr:cNvSpPr txBox="1"/>
      </xdr:nvSpPr>
      <xdr:spPr>
        <a:xfrm>
          <a:off x="2640965" y="602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76200</xdr:rowOff>
    </xdr:from>
    <xdr:to>
      <xdr:col>10</xdr:col>
      <xdr:colOff>114300</xdr:colOff>
      <xdr:row>37</xdr:row>
      <xdr:rowOff>76835</xdr:rowOff>
    </xdr:to>
    <xdr:cxnSp macro="">
      <xdr:nvCxnSpPr>
        <xdr:cNvPr id="70" name="直線コネクタ 69"/>
        <xdr:cNvCxnSpPr/>
      </xdr:nvCxnSpPr>
      <xdr:spPr>
        <a:xfrm flipV="1">
          <a:off x="1130300" y="6419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1" name="フローチャート: 判断 70"/>
        <xdr:cNvSpPr/>
      </xdr:nvSpPr>
      <xdr:spPr>
        <a:xfrm>
          <a:off x="1968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38735</xdr:rowOff>
    </xdr:from>
    <xdr:ext cx="534035" cy="259080"/>
    <xdr:sp macro="" textlink="">
      <xdr:nvSpPr>
        <xdr:cNvPr id="72" name="テキスト ボックス 71"/>
        <xdr:cNvSpPr txBox="1"/>
      </xdr:nvSpPr>
      <xdr:spPr>
        <a:xfrm>
          <a:off x="1751965" y="6039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87630</xdr:rowOff>
    </xdr:from>
    <xdr:to>
      <xdr:col>6</xdr:col>
      <xdr:colOff>38100</xdr:colOff>
      <xdr:row>37</xdr:row>
      <xdr:rowOff>17780</xdr:rowOff>
    </xdr:to>
    <xdr:sp macro="" textlink="">
      <xdr:nvSpPr>
        <xdr:cNvPr id="73" name="フローチャート: 判断 72"/>
        <xdr:cNvSpPr/>
      </xdr:nvSpPr>
      <xdr:spPr>
        <a:xfrm>
          <a:off x="1079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34290</xdr:rowOff>
    </xdr:from>
    <xdr:ext cx="534035" cy="259080"/>
    <xdr:sp macro="" textlink="">
      <xdr:nvSpPr>
        <xdr:cNvPr id="74" name="テキスト ボックス 73"/>
        <xdr:cNvSpPr txBox="1"/>
      </xdr:nvSpPr>
      <xdr:spPr>
        <a:xfrm>
          <a:off x="862965" y="6035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153670</xdr:rowOff>
    </xdr:from>
    <xdr:to>
      <xdr:col>24</xdr:col>
      <xdr:colOff>114300</xdr:colOff>
      <xdr:row>37</xdr:row>
      <xdr:rowOff>83820</xdr:rowOff>
    </xdr:to>
    <xdr:sp macro="" textlink="">
      <xdr:nvSpPr>
        <xdr:cNvPr id="80" name="楕円 79"/>
        <xdr:cNvSpPr/>
      </xdr:nvSpPr>
      <xdr:spPr>
        <a:xfrm>
          <a:off x="4584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132080</xdr:rowOff>
    </xdr:from>
    <xdr:ext cx="534670" cy="258445"/>
    <xdr:sp macro="" textlink="">
      <xdr:nvSpPr>
        <xdr:cNvPr id="81" name="人件費該当値テキスト"/>
        <xdr:cNvSpPr txBox="1"/>
      </xdr:nvSpPr>
      <xdr:spPr>
        <a:xfrm>
          <a:off x="4686300" y="6304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158115</xdr:rowOff>
    </xdr:from>
    <xdr:to>
      <xdr:col>20</xdr:col>
      <xdr:colOff>38100</xdr:colOff>
      <xdr:row>37</xdr:row>
      <xdr:rowOff>88265</xdr:rowOff>
    </xdr:to>
    <xdr:sp macro="" textlink="">
      <xdr:nvSpPr>
        <xdr:cNvPr id="82" name="楕円 81"/>
        <xdr:cNvSpPr/>
      </xdr:nvSpPr>
      <xdr:spPr>
        <a:xfrm>
          <a:off x="3746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79375</xdr:rowOff>
    </xdr:from>
    <xdr:ext cx="534035" cy="258445"/>
    <xdr:sp macro="" textlink="">
      <xdr:nvSpPr>
        <xdr:cNvPr id="83" name="テキスト ボックス 82"/>
        <xdr:cNvSpPr txBox="1"/>
      </xdr:nvSpPr>
      <xdr:spPr>
        <a:xfrm>
          <a:off x="3529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13335</xdr:rowOff>
    </xdr:from>
    <xdr:to>
      <xdr:col>15</xdr:col>
      <xdr:colOff>101600</xdr:colOff>
      <xdr:row>37</xdr:row>
      <xdr:rowOff>114935</xdr:rowOff>
    </xdr:to>
    <xdr:sp macro="" textlink="">
      <xdr:nvSpPr>
        <xdr:cNvPr id="84" name="楕円 83"/>
        <xdr:cNvSpPr/>
      </xdr:nvSpPr>
      <xdr:spPr>
        <a:xfrm>
          <a:off x="2857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106045</xdr:rowOff>
    </xdr:from>
    <xdr:ext cx="534035" cy="259080"/>
    <xdr:sp macro="" textlink="">
      <xdr:nvSpPr>
        <xdr:cNvPr id="85" name="テキスト ボックス 84"/>
        <xdr:cNvSpPr txBox="1"/>
      </xdr:nvSpPr>
      <xdr:spPr>
        <a:xfrm>
          <a:off x="2640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25400</xdr:rowOff>
    </xdr:from>
    <xdr:to>
      <xdr:col>10</xdr:col>
      <xdr:colOff>165100</xdr:colOff>
      <xdr:row>37</xdr:row>
      <xdr:rowOff>127000</xdr:rowOff>
    </xdr:to>
    <xdr:sp macro="" textlink="">
      <xdr:nvSpPr>
        <xdr:cNvPr id="86" name="楕円 85"/>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118110</xdr:rowOff>
    </xdr:from>
    <xdr:ext cx="534035" cy="259080"/>
    <xdr:sp macro="" textlink="">
      <xdr:nvSpPr>
        <xdr:cNvPr id="87" name="テキスト ボックス 86"/>
        <xdr:cNvSpPr txBox="1"/>
      </xdr:nvSpPr>
      <xdr:spPr>
        <a:xfrm>
          <a:off x="1751965" y="646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26035</xdr:rowOff>
    </xdr:from>
    <xdr:to>
      <xdr:col>6</xdr:col>
      <xdr:colOff>38100</xdr:colOff>
      <xdr:row>37</xdr:row>
      <xdr:rowOff>127635</xdr:rowOff>
    </xdr:to>
    <xdr:sp macro="" textlink="">
      <xdr:nvSpPr>
        <xdr:cNvPr id="88" name="楕円 87"/>
        <xdr:cNvSpPr/>
      </xdr:nvSpPr>
      <xdr:spPr>
        <a:xfrm>
          <a:off x="1079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118745</xdr:rowOff>
    </xdr:from>
    <xdr:ext cx="534035" cy="259080"/>
    <xdr:sp macro="" textlink="">
      <xdr:nvSpPr>
        <xdr:cNvPr id="89" name="テキスト ボックス 88"/>
        <xdr:cNvSpPr txBox="1"/>
      </xdr:nvSpPr>
      <xdr:spPr>
        <a:xfrm>
          <a:off x="862965" y="646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2" name="テキスト ボックス 101"/>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4" name="テキスト ボックス 103"/>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6" name="テキスト ボックス 105"/>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8" name="テキスト ボックス 107"/>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57150</xdr:rowOff>
    </xdr:from>
    <xdr:to>
      <xdr:col>24</xdr:col>
      <xdr:colOff>62865</xdr:colOff>
      <xdr:row>59</xdr:row>
      <xdr:rowOff>78740</xdr:rowOff>
    </xdr:to>
    <xdr:cxnSp macro="">
      <xdr:nvCxnSpPr>
        <xdr:cNvPr id="112" name="直線コネクタ 111"/>
        <xdr:cNvCxnSpPr/>
      </xdr:nvCxnSpPr>
      <xdr:spPr>
        <a:xfrm flipV="1">
          <a:off x="4633595" y="880110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82550</xdr:rowOff>
    </xdr:from>
    <xdr:ext cx="534670" cy="259080"/>
    <xdr:sp macro="" textlink="">
      <xdr:nvSpPr>
        <xdr:cNvPr id="113" name="物件費最小値テキスト"/>
        <xdr:cNvSpPr txBox="1"/>
      </xdr:nvSpPr>
      <xdr:spPr>
        <a:xfrm>
          <a:off x="4686300" y="1019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78740</xdr:rowOff>
    </xdr:from>
    <xdr:to>
      <xdr:col>24</xdr:col>
      <xdr:colOff>152400</xdr:colOff>
      <xdr:row>59</xdr:row>
      <xdr:rowOff>78740</xdr:rowOff>
    </xdr:to>
    <xdr:cxnSp macro="">
      <xdr:nvCxnSpPr>
        <xdr:cNvPr id="114" name="直線コネクタ 113"/>
        <xdr:cNvCxnSpPr/>
      </xdr:nvCxnSpPr>
      <xdr:spPr>
        <a:xfrm>
          <a:off x="45466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3810</xdr:rowOff>
    </xdr:from>
    <xdr:ext cx="598805" cy="259080"/>
    <xdr:sp macro="" textlink="">
      <xdr:nvSpPr>
        <xdr:cNvPr id="115" name="物件費最大値テキスト"/>
        <xdr:cNvSpPr txBox="1"/>
      </xdr:nvSpPr>
      <xdr:spPr>
        <a:xfrm>
          <a:off x="4686300" y="8576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190,276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57150</xdr:rowOff>
    </xdr:from>
    <xdr:to>
      <xdr:col>24</xdr:col>
      <xdr:colOff>152400</xdr:colOff>
      <xdr:row>51</xdr:row>
      <xdr:rowOff>57150</xdr:rowOff>
    </xdr:to>
    <xdr:cxnSp macro="">
      <xdr:nvCxnSpPr>
        <xdr:cNvPr id="116" name="直線コネクタ 115"/>
        <xdr:cNvCxnSpPr/>
      </xdr:nvCxnSpPr>
      <xdr:spPr>
        <a:xfrm>
          <a:off x="4546600" y="880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71755</xdr:rowOff>
    </xdr:from>
    <xdr:to>
      <xdr:col>24</xdr:col>
      <xdr:colOff>63500</xdr:colOff>
      <xdr:row>58</xdr:row>
      <xdr:rowOff>97790</xdr:rowOff>
    </xdr:to>
    <xdr:cxnSp macro="">
      <xdr:nvCxnSpPr>
        <xdr:cNvPr id="117" name="直線コネクタ 116"/>
        <xdr:cNvCxnSpPr/>
      </xdr:nvCxnSpPr>
      <xdr:spPr>
        <a:xfrm flipV="1">
          <a:off x="3797300" y="100158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137795</xdr:rowOff>
    </xdr:from>
    <xdr:ext cx="534670" cy="259080"/>
    <xdr:sp macro="" textlink="">
      <xdr:nvSpPr>
        <xdr:cNvPr id="118" name="物件費平均値テキスト"/>
        <xdr:cNvSpPr txBox="1"/>
      </xdr:nvSpPr>
      <xdr:spPr>
        <a:xfrm>
          <a:off x="4686300" y="9738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19" name="フローチャート: 判断 118"/>
        <xdr:cNvSpPr/>
      </xdr:nvSpPr>
      <xdr:spPr>
        <a:xfrm>
          <a:off x="4584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94615</xdr:rowOff>
    </xdr:from>
    <xdr:to>
      <xdr:col>19</xdr:col>
      <xdr:colOff>177800</xdr:colOff>
      <xdr:row>58</xdr:row>
      <xdr:rowOff>97790</xdr:rowOff>
    </xdr:to>
    <xdr:cxnSp macro="">
      <xdr:nvCxnSpPr>
        <xdr:cNvPr id="120" name="直線コネクタ 119"/>
        <xdr:cNvCxnSpPr/>
      </xdr:nvCxnSpPr>
      <xdr:spPr>
        <a:xfrm>
          <a:off x="2908300" y="100387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127635</xdr:rowOff>
    </xdr:from>
    <xdr:to>
      <xdr:col>20</xdr:col>
      <xdr:colOff>38100</xdr:colOff>
      <xdr:row>58</xdr:row>
      <xdr:rowOff>57785</xdr:rowOff>
    </xdr:to>
    <xdr:sp macro="" textlink="">
      <xdr:nvSpPr>
        <xdr:cNvPr id="121" name="フローチャート: 判断 120"/>
        <xdr:cNvSpPr/>
      </xdr:nvSpPr>
      <xdr:spPr>
        <a:xfrm>
          <a:off x="3746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74930</xdr:rowOff>
    </xdr:from>
    <xdr:ext cx="534035" cy="258445"/>
    <xdr:sp macro="" textlink="">
      <xdr:nvSpPr>
        <xdr:cNvPr id="122" name="テキスト ボックス 121"/>
        <xdr:cNvSpPr txBox="1"/>
      </xdr:nvSpPr>
      <xdr:spPr>
        <a:xfrm>
          <a:off x="3529965" y="9676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94615</xdr:rowOff>
    </xdr:from>
    <xdr:to>
      <xdr:col>15</xdr:col>
      <xdr:colOff>50800</xdr:colOff>
      <xdr:row>58</xdr:row>
      <xdr:rowOff>110490</xdr:rowOff>
    </xdr:to>
    <xdr:cxnSp macro="">
      <xdr:nvCxnSpPr>
        <xdr:cNvPr id="123" name="直線コネクタ 122"/>
        <xdr:cNvCxnSpPr/>
      </xdr:nvCxnSpPr>
      <xdr:spPr>
        <a:xfrm flipV="1">
          <a:off x="2019300" y="100387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24" name="フローチャート: 判断 123"/>
        <xdr:cNvSpPr/>
      </xdr:nvSpPr>
      <xdr:spPr>
        <a:xfrm>
          <a:off x="2857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100330</xdr:rowOff>
    </xdr:from>
    <xdr:ext cx="534035" cy="258445"/>
    <xdr:sp macro="" textlink="">
      <xdr:nvSpPr>
        <xdr:cNvPr id="125" name="テキスト ボックス 124"/>
        <xdr:cNvSpPr txBox="1"/>
      </xdr:nvSpPr>
      <xdr:spPr>
        <a:xfrm>
          <a:off x="2640965" y="970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110490</xdr:rowOff>
    </xdr:from>
    <xdr:to>
      <xdr:col>10</xdr:col>
      <xdr:colOff>114300</xdr:colOff>
      <xdr:row>58</xdr:row>
      <xdr:rowOff>125095</xdr:rowOff>
    </xdr:to>
    <xdr:cxnSp macro="">
      <xdr:nvCxnSpPr>
        <xdr:cNvPr id="126" name="直線コネクタ 125"/>
        <xdr:cNvCxnSpPr/>
      </xdr:nvCxnSpPr>
      <xdr:spPr>
        <a:xfrm flipV="1">
          <a:off x="1130300" y="100545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27" name="フローチャート: 判断 126"/>
        <xdr:cNvSpPr/>
      </xdr:nvSpPr>
      <xdr:spPr>
        <a:xfrm>
          <a:off x="196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101600</xdr:rowOff>
    </xdr:from>
    <xdr:ext cx="534035" cy="259080"/>
    <xdr:sp macro="" textlink="">
      <xdr:nvSpPr>
        <xdr:cNvPr id="128" name="テキスト ボックス 127"/>
        <xdr:cNvSpPr txBox="1"/>
      </xdr:nvSpPr>
      <xdr:spPr>
        <a:xfrm>
          <a:off x="1751965" y="970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102235</xdr:rowOff>
    </xdr:from>
    <xdr:to>
      <xdr:col>6</xdr:col>
      <xdr:colOff>38100</xdr:colOff>
      <xdr:row>58</xdr:row>
      <xdr:rowOff>32385</xdr:rowOff>
    </xdr:to>
    <xdr:sp macro="" textlink="">
      <xdr:nvSpPr>
        <xdr:cNvPr id="129" name="フローチャート: 判断 128"/>
        <xdr:cNvSpPr/>
      </xdr:nvSpPr>
      <xdr:spPr>
        <a:xfrm>
          <a:off x="1079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48895</xdr:rowOff>
    </xdr:from>
    <xdr:ext cx="534035" cy="259080"/>
    <xdr:sp macro="" textlink="">
      <xdr:nvSpPr>
        <xdr:cNvPr id="130" name="テキスト ボックス 129"/>
        <xdr:cNvSpPr txBox="1"/>
      </xdr:nvSpPr>
      <xdr:spPr>
        <a:xfrm>
          <a:off x="862965" y="9650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20955</xdr:rowOff>
    </xdr:from>
    <xdr:to>
      <xdr:col>24</xdr:col>
      <xdr:colOff>114300</xdr:colOff>
      <xdr:row>58</xdr:row>
      <xdr:rowOff>122555</xdr:rowOff>
    </xdr:to>
    <xdr:sp macro="" textlink="">
      <xdr:nvSpPr>
        <xdr:cNvPr id="136" name="楕円 135"/>
        <xdr:cNvSpPr/>
      </xdr:nvSpPr>
      <xdr:spPr>
        <a:xfrm>
          <a:off x="45847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170815</xdr:rowOff>
    </xdr:from>
    <xdr:ext cx="534670" cy="258445"/>
    <xdr:sp macro="" textlink="">
      <xdr:nvSpPr>
        <xdr:cNvPr id="137" name="物件費該当値テキスト"/>
        <xdr:cNvSpPr txBox="1"/>
      </xdr:nvSpPr>
      <xdr:spPr>
        <a:xfrm>
          <a:off x="4686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46990</xdr:rowOff>
    </xdr:from>
    <xdr:to>
      <xdr:col>20</xdr:col>
      <xdr:colOff>38100</xdr:colOff>
      <xdr:row>58</xdr:row>
      <xdr:rowOff>148590</xdr:rowOff>
    </xdr:to>
    <xdr:sp macro="" textlink="">
      <xdr:nvSpPr>
        <xdr:cNvPr id="138" name="楕円 137"/>
        <xdr:cNvSpPr/>
      </xdr:nvSpPr>
      <xdr:spPr>
        <a:xfrm>
          <a:off x="3746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139700</xdr:rowOff>
    </xdr:from>
    <xdr:ext cx="534035" cy="259080"/>
    <xdr:sp macro="" textlink="">
      <xdr:nvSpPr>
        <xdr:cNvPr id="139" name="テキスト ボックス 138"/>
        <xdr:cNvSpPr txBox="1"/>
      </xdr:nvSpPr>
      <xdr:spPr>
        <a:xfrm>
          <a:off x="3529965" y="1008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43815</xdr:rowOff>
    </xdr:from>
    <xdr:to>
      <xdr:col>15</xdr:col>
      <xdr:colOff>101600</xdr:colOff>
      <xdr:row>58</xdr:row>
      <xdr:rowOff>145415</xdr:rowOff>
    </xdr:to>
    <xdr:sp macro="" textlink="">
      <xdr:nvSpPr>
        <xdr:cNvPr id="140" name="楕円 139"/>
        <xdr:cNvSpPr/>
      </xdr:nvSpPr>
      <xdr:spPr>
        <a:xfrm>
          <a:off x="2857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136525</xdr:rowOff>
    </xdr:from>
    <xdr:ext cx="534035" cy="258445"/>
    <xdr:sp macro="" textlink="">
      <xdr:nvSpPr>
        <xdr:cNvPr id="141" name="テキスト ボックス 140"/>
        <xdr:cNvSpPr txBox="1"/>
      </xdr:nvSpPr>
      <xdr:spPr>
        <a:xfrm>
          <a:off x="2640965" y="10080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59690</xdr:rowOff>
    </xdr:from>
    <xdr:to>
      <xdr:col>10</xdr:col>
      <xdr:colOff>165100</xdr:colOff>
      <xdr:row>58</xdr:row>
      <xdr:rowOff>161290</xdr:rowOff>
    </xdr:to>
    <xdr:sp macro="" textlink="">
      <xdr:nvSpPr>
        <xdr:cNvPr id="142" name="楕円 141"/>
        <xdr:cNvSpPr/>
      </xdr:nvSpPr>
      <xdr:spPr>
        <a:xfrm>
          <a:off x="196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152400</xdr:rowOff>
    </xdr:from>
    <xdr:ext cx="534035" cy="259080"/>
    <xdr:sp macro="" textlink="">
      <xdr:nvSpPr>
        <xdr:cNvPr id="143" name="テキスト ボックス 142"/>
        <xdr:cNvSpPr txBox="1"/>
      </xdr:nvSpPr>
      <xdr:spPr>
        <a:xfrm>
          <a:off x="1751965" y="1009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74930</xdr:rowOff>
    </xdr:from>
    <xdr:to>
      <xdr:col>6</xdr:col>
      <xdr:colOff>38100</xdr:colOff>
      <xdr:row>59</xdr:row>
      <xdr:rowOff>4445</xdr:rowOff>
    </xdr:to>
    <xdr:sp macro="" textlink="">
      <xdr:nvSpPr>
        <xdr:cNvPr id="144" name="楕円 143"/>
        <xdr:cNvSpPr/>
      </xdr:nvSpPr>
      <xdr:spPr>
        <a:xfrm>
          <a:off x="1079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167005</xdr:rowOff>
    </xdr:from>
    <xdr:ext cx="534035" cy="258445"/>
    <xdr:sp macro="" textlink="">
      <xdr:nvSpPr>
        <xdr:cNvPr id="145" name="テキスト ボックス 144"/>
        <xdr:cNvSpPr txBox="1"/>
      </xdr:nvSpPr>
      <xdr:spPr>
        <a:xfrm>
          <a:off x="862965" y="10111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57" name="テキスト ボックス 156"/>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59" name="テキスト ボックス 158"/>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8445"/>
    <xdr:sp macro="" textlink="">
      <xdr:nvSpPr>
        <xdr:cNvPr id="161" name="テキスト ボックス 160"/>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3" name="テキスト ボックス 16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635</xdr:rowOff>
    </xdr:to>
    <xdr:cxnSp macro="">
      <xdr:nvCxnSpPr>
        <xdr:cNvPr id="165" name="直線コネクタ 164"/>
        <xdr:cNvCxnSpPr/>
      </xdr:nvCxnSpPr>
      <xdr:spPr>
        <a:xfrm flipV="1">
          <a:off x="4633595" y="1219644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xdr:rowOff>
    </xdr:from>
    <xdr:ext cx="378460" cy="259080"/>
    <xdr:sp macro="" textlink="">
      <xdr:nvSpPr>
        <xdr:cNvPr id="166" name="維持補修費最小値テキスト"/>
        <xdr:cNvSpPr txBox="1"/>
      </xdr:nvSpPr>
      <xdr:spPr>
        <a:xfrm>
          <a:off x="4686300" y="13377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635</xdr:rowOff>
    </xdr:from>
    <xdr:to>
      <xdr:col>24</xdr:col>
      <xdr:colOff>152400</xdr:colOff>
      <xdr:row>78</xdr:row>
      <xdr:rowOff>635</xdr:rowOff>
    </xdr:to>
    <xdr:cxnSp macro="">
      <xdr:nvCxnSpPr>
        <xdr:cNvPr id="167" name="直線コネクタ 166"/>
        <xdr:cNvCxnSpPr/>
      </xdr:nvCxnSpPr>
      <xdr:spPr>
        <a:xfrm>
          <a:off x="4546600" y="1337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34670" cy="259080"/>
    <xdr:sp macro="" textlink="">
      <xdr:nvSpPr>
        <xdr:cNvPr id="168" name="維持補修費最大値テキスト"/>
        <xdr:cNvSpPr txBox="1"/>
      </xdr:nvSpPr>
      <xdr:spPr>
        <a:xfrm>
          <a:off x="4686300" y="11971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69" name="直線コネクタ 168"/>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50800</xdr:rowOff>
    </xdr:from>
    <xdr:to>
      <xdr:col>24</xdr:col>
      <xdr:colOff>63500</xdr:colOff>
      <xdr:row>77</xdr:row>
      <xdr:rowOff>99695</xdr:rowOff>
    </xdr:to>
    <xdr:cxnSp macro="">
      <xdr:nvCxnSpPr>
        <xdr:cNvPr id="170" name="直線コネクタ 169"/>
        <xdr:cNvCxnSpPr/>
      </xdr:nvCxnSpPr>
      <xdr:spPr>
        <a:xfrm>
          <a:off x="3797300" y="1325245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61595</xdr:rowOff>
    </xdr:from>
    <xdr:ext cx="469900" cy="259080"/>
    <xdr:sp macro="" textlink="">
      <xdr:nvSpPr>
        <xdr:cNvPr id="171" name="維持補修費平均値テキスト"/>
        <xdr:cNvSpPr txBox="1"/>
      </xdr:nvSpPr>
      <xdr:spPr>
        <a:xfrm>
          <a:off x="4686300" y="12920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38735</xdr:rowOff>
    </xdr:from>
    <xdr:to>
      <xdr:col>24</xdr:col>
      <xdr:colOff>114300</xdr:colOff>
      <xdr:row>76</xdr:row>
      <xdr:rowOff>140335</xdr:rowOff>
    </xdr:to>
    <xdr:sp macro="" textlink="">
      <xdr:nvSpPr>
        <xdr:cNvPr id="172" name="フローチャート: 判断 171"/>
        <xdr:cNvSpPr/>
      </xdr:nvSpPr>
      <xdr:spPr>
        <a:xfrm>
          <a:off x="45847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50800</xdr:rowOff>
    </xdr:from>
    <xdr:to>
      <xdr:col>19</xdr:col>
      <xdr:colOff>177800</xdr:colOff>
      <xdr:row>77</xdr:row>
      <xdr:rowOff>53975</xdr:rowOff>
    </xdr:to>
    <xdr:cxnSp macro="">
      <xdr:nvCxnSpPr>
        <xdr:cNvPr id="173" name="直線コネクタ 172"/>
        <xdr:cNvCxnSpPr/>
      </xdr:nvCxnSpPr>
      <xdr:spPr>
        <a:xfrm flipV="1">
          <a:off x="2908300" y="13252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95250</xdr:rowOff>
    </xdr:from>
    <xdr:to>
      <xdr:col>20</xdr:col>
      <xdr:colOff>38100</xdr:colOff>
      <xdr:row>77</xdr:row>
      <xdr:rowOff>25400</xdr:rowOff>
    </xdr:to>
    <xdr:sp macro="" textlink="">
      <xdr:nvSpPr>
        <xdr:cNvPr id="174" name="フローチャート: 判断 173"/>
        <xdr:cNvSpPr/>
      </xdr:nvSpPr>
      <xdr:spPr>
        <a:xfrm>
          <a:off x="3746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41910</xdr:rowOff>
    </xdr:from>
    <xdr:ext cx="469265" cy="258445"/>
    <xdr:sp macro="" textlink="">
      <xdr:nvSpPr>
        <xdr:cNvPr id="175" name="テキスト ボックス 174"/>
        <xdr:cNvSpPr txBox="1"/>
      </xdr:nvSpPr>
      <xdr:spPr>
        <a:xfrm>
          <a:off x="3562350" y="12900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48260</xdr:rowOff>
    </xdr:from>
    <xdr:to>
      <xdr:col>15</xdr:col>
      <xdr:colOff>50800</xdr:colOff>
      <xdr:row>77</xdr:row>
      <xdr:rowOff>53975</xdr:rowOff>
    </xdr:to>
    <xdr:cxnSp macro="">
      <xdr:nvCxnSpPr>
        <xdr:cNvPr id="176" name="直線コネクタ 175"/>
        <xdr:cNvCxnSpPr/>
      </xdr:nvCxnSpPr>
      <xdr:spPr>
        <a:xfrm>
          <a:off x="2019300" y="132499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84455</xdr:rowOff>
    </xdr:from>
    <xdr:to>
      <xdr:col>15</xdr:col>
      <xdr:colOff>101600</xdr:colOff>
      <xdr:row>77</xdr:row>
      <xdr:rowOff>14605</xdr:rowOff>
    </xdr:to>
    <xdr:sp macro="" textlink="">
      <xdr:nvSpPr>
        <xdr:cNvPr id="177" name="フローチャート: 判断 176"/>
        <xdr:cNvSpPr/>
      </xdr:nvSpPr>
      <xdr:spPr>
        <a:xfrm>
          <a:off x="2857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31115</xdr:rowOff>
    </xdr:from>
    <xdr:ext cx="469265" cy="258445"/>
    <xdr:sp macro="" textlink="">
      <xdr:nvSpPr>
        <xdr:cNvPr id="178" name="テキスト ボックス 177"/>
        <xdr:cNvSpPr txBox="1"/>
      </xdr:nvSpPr>
      <xdr:spPr>
        <a:xfrm>
          <a:off x="2673350" y="12889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21590</xdr:rowOff>
    </xdr:from>
    <xdr:to>
      <xdr:col>10</xdr:col>
      <xdr:colOff>114300</xdr:colOff>
      <xdr:row>77</xdr:row>
      <xdr:rowOff>48260</xdr:rowOff>
    </xdr:to>
    <xdr:cxnSp macro="">
      <xdr:nvCxnSpPr>
        <xdr:cNvPr id="179" name="直線コネクタ 178"/>
        <xdr:cNvCxnSpPr/>
      </xdr:nvCxnSpPr>
      <xdr:spPr>
        <a:xfrm>
          <a:off x="1130300" y="132232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34925</xdr:rowOff>
    </xdr:from>
    <xdr:to>
      <xdr:col>10</xdr:col>
      <xdr:colOff>165100</xdr:colOff>
      <xdr:row>76</xdr:row>
      <xdr:rowOff>136525</xdr:rowOff>
    </xdr:to>
    <xdr:sp macro="" textlink="">
      <xdr:nvSpPr>
        <xdr:cNvPr id="180" name="フローチャート: 判断 179"/>
        <xdr:cNvSpPr/>
      </xdr:nvSpPr>
      <xdr:spPr>
        <a:xfrm>
          <a:off x="1968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153670</xdr:rowOff>
    </xdr:from>
    <xdr:ext cx="469265" cy="259080"/>
    <xdr:sp macro="" textlink="">
      <xdr:nvSpPr>
        <xdr:cNvPr id="181" name="テキスト ボックス 180"/>
        <xdr:cNvSpPr txBox="1"/>
      </xdr:nvSpPr>
      <xdr:spPr>
        <a:xfrm>
          <a:off x="1784350" y="12840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89535</xdr:rowOff>
    </xdr:from>
    <xdr:to>
      <xdr:col>6</xdr:col>
      <xdr:colOff>38100</xdr:colOff>
      <xdr:row>77</xdr:row>
      <xdr:rowOff>19685</xdr:rowOff>
    </xdr:to>
    <xdr:sp macro="" textlink="">
      <xdr:nvSpPr>
        <xdr:cNvPr id="182" name="フローチャート: 判断 181"/>
        <xdr:cNvSpPr/>
      </xdr:nvSpPr>
      <xdr:spPr>
        <a:xfrm>
          <a:off x="1079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36195</xdr:rowOff>
    </xdr:from>
    <xdr:ext cx="469265" cy="259080"/>
    <xdr:sp macro="" textlink="">
      <xdr:nvSpPr>
        <xdr:cNvPr id="183" name="テキスト ボックス 182"/>
        <xdr:cNvSpPr txBox="1"/>
      </xdr:nvSpPr>
      <xdr:spPr>
        <a:xfrm>
          <a:off x="895350" y="12894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48895</xdr:rowOff>
    </xdr:from>
    <xdr:to>
      <xdr:col>24</xdr:col>
      <xdr:colOff>114300</xdr:colOff>
      <xdr:row>77</xdr:row>
      <xdr:rowOff>150495</xdr:rowOff>
    </xdr:to>
    <xdr:sp macro="" textlink="">
      <xdr:nvSpPr>
        <xdr:cNvPr id="189" name="楕円 188"/>
        <xdr:cNvSpPr/>
      </xdr:nvSpPr>
      <xdr:spPr>
        <a:xfrm>
          <a:off x="45847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135255</xdr:rowOff>
    </xdr:from>
    <xdr:ext cx="469900" cy="258445"/>
    <xdr:sp macro="" textlink="">
      <xdr:nvSpPr>
        <xdr:cNvPr id="190" name="維持補修費該当値テキスト"/>
        <xdr:cNvSpPr txBox="1"/>
      </xdr:nvSpPr>
      <xdr:spPr>
        <a:xfrm>
          <a:off x="4686300" y="13165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171450</xdr:rowOff>
    </xdr:from>
    <xdr:to>
      <xdr:col>20</xdr:col>
      <xdr:colOff>38100</xdr:colOff>
      <xdr:row>77</xdr:row>
      <xdr:rowOff>101600</xdr:rowOff>
    </xdr:to>
    <xdr:sp macro="" textlink="">
      <xdr:nvSpPr>
        <xdr:cNvPr id="191" name="楕円 190"/>
        <xdr:cNvSpPr/>
      </xdr:nvSpPr>
      <xdr:spPr>
        <a:xfrm>
          <a:off x="3746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92710</xdr:rowOff>
    </xdr:from>
    <xdr:ext cx="469265" cy="259080"/>
    <xdr:sp macro="" textlink="">
      <xdr:nvSpPr>
        <xdr:cNvPr id="192" name="テキスト ボックス 191"/>
        <xdr:cNvSpPr txBox="1"/>
      </xdr:nvSpPr>
      <xdr:spPr>
        <a:xfrm>
          <a:off x="3562350" y="1329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3175</xdr:rowOff>
    </xdr:from>
    <xdr:to>
      <xdr:col>15</xdr:col>
      <xdr:colOff>101600</xdr:colOff>
      <xdr:row>77</xdr:row>
      <xdr:rowOff>104775</xdr:rowOff>
    </xdr:to>
    <xdr:sp macro="" textlink="">
      <xdr:nvSpPr>
        <xdr:cNvPr id="193" name="楕円 192"/>
        <xdr:cNvSpPr/>
      </xdr:nvSpPr>
      <xdr:spPr>
        <a:xfrm>
          <a:off x="2857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95885</xdr:rowOff>
    </xdr:from>
    <xdr:ext cx="469265" cy="259080"/>
    <xdr:sp macro="" textlink="">
      <xdr:nvSpPr>
        <xdr:cNvPr id="194" name="テキスト ボックス 193"/>
        <xdr:cNvSpPr txBox="1"/>
      </xdr:nvSpPr>
      <xdr:spPr>
        <a:xfrm>
          <a:off x="2673350" y="13297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168910</xdr:rowOff>
    </xdr:from>
    <xdr:to>
      <xdr:col>10</xdr:col>
      <xdr:colOff>165100</xdr:colOff>
      <xdr:row>77</xdr:row>
      <xdr:rowOff>99060</xdr:rowOff>
    </xdr:to>
    <xdr:sp macro="" textlink="">
      <xdr:nvSpPr>
        <xdr:cNvPr id="195" name="楕円 194"/>
        <xdr:cNvSpPr/>
      </xdr:nvSpPr>
      <xdr:spPr>
        <a:xfrm>
          <a:off x="1968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90170</xdr:rowOff>
    </xdr:from>
    <xdr:ext cx="469265" cy="259080"/>
    <xdr:sp macro="" textlink="">
      <xdr:nvSpPr>
        <xdr:cNvPr id="196" name="テキスト ボックス 195"/>
        <xdr:cNvSpPr txBox="1"/>
      </xdr:nvSpPr>
      <xdr:spPr>
        <a:xfrm>
          <a:off x="1784350" y="13291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142240</xdr:rowOff>
    </xdr:from>
    <xdr:to>
      <xdr:col>6</xdr:col>
      <xdr:colOff>38100</xdr:colOff>
      <xdr:row>77</xdr:row>
      <xdr:rowOff>72390</xdr:rowOff>
    </xdr:to>
    <xdr:sp macro="" textlink="">
      <xdr:nvSpPr>
        <xdr:cNvPr id="197" name="楕円 196"/>
        <xdr:cNvSpPr/>
      </xdr:nvSpPr>
      <xdr:spPr>
        <a:xfrm>
          <a:off x="1079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63500</xdr:rowOff>
    </xdr:from>
    <xdr:ext cx="469265" cy="258445"/>
    <xdr:sp macro="" textlink="">
      <xdr:nvSpPr>
        <xdr:cNvPr id="198" name="テキスト ボックス 197"/>
        <xdr:cNvSpPr txBox="1"/>
      </xdr:nvSpPr>
      <xdr:spPr>
        <a:xfrm>
          <a:off x="895350" y="13265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09" name="テキスト ボックス 208"/>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3" name="テキスト ボックス 21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5" name="テキスト ボックス 214"/>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7" name="テキスト ボックス 216"/>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19" name="テキスト ボックス 218"/>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1" name="テキスト ボックス 22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17780</xdr:rowOff>
    </xdr:from>
    <xdr:to>
      <xdr:col>24</xdr:col>
      <xdr:colOff>62865</xdr:colOff>
      <xdr:row>99</xdr:row>
      <xdr:rowOff>82550</xdr:rowOff>
    </xdr:to>
    <xdr:cxnSp macro="">
      <xdr:nvCxnSpPr>
        <xdr:cNvPr id="223" name="直線コネクタ 222"/>
        <xdr:cNvCxnSpPr/>
      </xdr:nvCxnSpPr>
      <xdr:spPr>
        <a:xfrm flipV="1">
          <a:off x="4633595" y="156197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86360</xdr:rowOff>
    </xdr:from>
    <xdr:ext cx="534670" cy="258445"/>
    <xdr:sp macro="" textlink="">
      <xdr:nvSpPr>
        <xdr:cNvPr id="224" name="扶助費最小値テキスト"/>
        <xdr:cNvSpPr txBox="1"/>
      </xdr:nvSpPr>
      <xdr:spPr>
        <a:xfrm>
          <a:off x="4686300" y="17059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57,003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82550</xdr:rowOff>
    </xdr:from>
    <xdr:to>
      <xdr:col>24</xdr:col>
      <xdr:colOff>152400</xdr:colOff>
      <xdr:row>99</xdr:row>
      <xdr:rowOff>82550</xdr:rowOff>
    </xdr:to>
    <xdr:cxnSp macro="">
      <xdr:nvCxnSpPr>
        <xdr:cNvPr id="225" name="直線コネクタ 224"/>
        <xdr:cNvCxnSpPr/>
      </xdr:nvCxnSpPr>
      <xdr:spPr>
        <a:xfrm>
          <a:off x="4546600" y="1705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135890</xdr:rowOff>
    </xdr:from>
    <xdr:ext cx="598805" cy="259080"/>
    <xdr:sp macro="" textlink="">
      <xdr:nvSpPr>
        <xdr:cNvPr id="226" name="扶助費最大値テキスト"/>
        <xdr:cNvSpPr txBox="1"/>
      </xdr:nvSpPr>
      <xdr:spPr>
        <a:xfrm>
          <a:off x="4686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170,090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17780</xdr:rowOff>
    </xdr:from>
    <xdr:to>
      <xdr:col>24</xdr:col>
      <xdr:colOff>152400</xdr:colOff>
      <xdr:row>91</xdr:row>
      <xdr:rowOff>17780</xdr:rowOff>
    </xdr:to>
    <xdr:cxnSp macro="">
      <xdr:nvCxnSpPr>
        <xdr:cNvPr id="227" name="直線コネクタ 226"/>
        <xdr:cNvCxnSpPr/>
      </xdr:nvCxnSpPr>
      <xdr:spPr>
        <a:xfrm>
          <a:off x="4546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110490</xdr:rowOff>
    </xdr:from>
    <xdr:to>
      <xdr:col>24</xdr:col>
      <xdr:colOff>63500</xdr:colOff>
      <xdr:row>96</xdr:row>
      <xdr:rowOff>145415</xdr:rowOff>
    </xdr:to>
    <xdr:cxnSp macro="">
      <xdr:nvCxnSpPr>
        <xdr:cNvPr id="228" name="直線コネクタ 227"/>
        <xdr:cNvCxnSpPr/>
      </xdr:nvCxnSpPr>
      <xdr:spPr>
        <a:xfrm flipV="1">
          <a:off x="3797300" y="165696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136525</xdr:rowOff>
    </xdr:from>
    <xdr:ext cx="534670" cy="258445"/>
    <xdr:sp macro="" textlink="">
      <xdr:nvSpPr>
        <xdr:cNvPr id="229" name="扶助費平均値テキスト"/>
        <xdr:cNvSpPr txBox="1"/>
      </xdr:nvSpPr>
      <xdr:spPr>
        <a:xfrm>
          <a:off x="4686300" y="16595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158115</xdr:rowOff>
    </xdr:from>
    <xdr:to>
      <xdr:col>24</xdr:col>
      <xdr:colOff>114300</xdr:colOff>
      <xdr:row>97</xdr:row>
      <xdr:rowOff>88265</xdr:rowOff>
    </xdr:to>
    <xdr:sp macro="" textlink="">
      <xdr:nvSpPr>
        <xdr:cNvPr id="230" name="フローチャート: 判断 229"/>
        <xdr:cNvSpPr/>
      </xdr:nvSpPr>
      <xdr:spPr>
        <a:xfrm>
          <a:off x="45847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145415</xdr:rowOff>
    </xdr:from>
    <xdr:to>
      <xdr:col>19</xdr:col>
      <xdr:colOff>177800</xdr:colOff>
      <xdr:row>97</xdr:row>
      <xdr:rowOff>19685</xdr:rowOff>
    </xdr:to>
    <xdr:cxnSp macro="">
      <xdr:nvCxnSpPr>
        <xdr:cNvPr id="231" name="直線コネクタ 230"/>
        <xdr:cNvCxnSpPr/>
      </xdr:nvCxnSpPr>
      <xdr:spPr>
        <a:xfrm flipV="1">
          <a:off x="2908300" y="166046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31750</xdr:rowOff>
    </xdr:from>
    <xdr:to>
      <xdr:col>20</xdr:col>
      <xdr:colOff>38100</xdr:colOff>
      <xdr:row>97</xdr:row>
      <xdr:rowOff>133350</xdr:rowOff>
    </xdr:to>
    <xdr:sp macro="" textlink="">
      <xdr:nvSpPr>
        <xdr:cNvPr id="232" name="フローチャート: 判断 231"/>
        <xdr:cNvSpPr/>
      </xdr:nvSpPr>
      <xdr:spPr>
        <a:xfrm>
          <a:off x="3746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124460</xdr:rowOff>
    </xdr:from>
    <xdr:ext cx="534035" cy="259080"/>
    <xdr:sp macro="" textlink="">
      <xdr:nvSpPr>
        <xdr:cNvPr id="233" name="テキスト ボックス 232"/>
        <xdr:cNvSpPr txBox="1"/>
      </xdr:nvSpPr>
      <xdr:spPr>
        <a:xfrm>
          <a:off x="3529965" y="1675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171450</xdr:rowOff>
    </xdr:from>
    <xdr:to>
      <xdr:col>15</xdr:col>
      <xdr:colOff>50800</xdr:colOff>
      <xdr:row>97</xdr:row>
      <xdr:rowOff>19685</xdr:rowOff>
    </xdr:to>
    <xdr:cxnSp macro="">
      <xdr:nvCxnSpPr>
        <xdr:cNvPr id="234" name="直線コネクタ 233"/>
        <xdr:cNvCxnSpPr/>
      </xdr:nvCxnSpPr>
      <xdr:spPr>
        <a:xfrm>
          <a:off x="2019300" y="166306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81280</xdr:rowOff>
    </xdr:from>
    <xdr:to>
      <xdr:col>15</xdr:col>
      <xdr:colOff>101600</xdr:colOff>
      <xdr:row>98</xdr:row>
      <xdr:rowOff>11430</xdr:rowOff>
    </xdr:to>
    <xdr:sp macro="" textlink="">
      <xdr:nvSpPr>
        <xdr:cNvPr id="235" name="フローチャート: 判断 234"/>
        <xdr:cNvSpPr/>
      </xdr:nvSpPr>
      <xdr:spPr>
        <a:xfrm>
          <a:off x="2857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2540</xdr:rowOff>
    </xdr:from>
    <xdr:ext cx="534035" cy="259080"/>
    <xdr:sp macro="" textlink="">
      <xdr:nvSpPr>
        <xdr:cNvPr id="236" name="テキスト ボックス 235"/>
        <xdr:cNvSpPr txBox="1"/>
      </xdr:nvSpPr>
      <xdr:spPr>
        <a:xfrm>
          <a:off x="2640965" y="1680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171450</xdr:rowOff>
    </xdr:from>
    <xdr:to>
      <xdr:col>10</xdr:col>
      <xdr:colOff>114300</xdr:colOff>
      <xdr:row>97</xdr:row>
      <xdr:rowOff>30480</xdr:rowOff>
    </xdr:to>
    <xdr:cxnSp macro="">
      <xdr:nvCxnSpPr>
        <xdr:cNvPr id="237" name="直線コネクタ 236"/>
        <xdr:cNvCxnSpPr/>
      </xdr:nvCxnSpPr>
      <xdr:spPr>
        <a:xfrm flipV="1">
          <a:off x="1130300" y="166306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84455</xdr:rowOff>
    </xdr:from>
    <xdr:to>
      <xdr:col>10</xdr:col>
      <xdr:colOff>165100</xdr:colOff>
      <xdr:row>98</xdr:row>
      <xdr:rowOff>14605</xdr:rowOff>
    </xdr:to>
    <xdr:sp macro="" textlink="">
      <xdr:nvSpPr>
        <xdr:cNvPr id="238" name="フローチャート: 判断 237"/>
        <xdr:cNvSpPr/>
      </xdr:nvSpPr>
      <xdr:spPr>
        <a:xfrm>
          <a:off x="1968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6350</xdr:rowOff>
    </xdr:from>
    <xdr:ext cx="534035" cy="258445"/>
    <xdr:sp macro="" textlink="">
      <xdr:nvSpPr>
        <xdr:cNvPr id="239" name="テキスト ボックス 238"/>
        <xdr:cNvSpPr txBox="1"/>
      </xdr:nvSpPr>
      <xdr:spPr>
        <a:xfrm>
          <a:off x="1751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92710</xdr:rowOff>
    </xdr:from>
    <xdr:to>
      <xdr:col>6</xdr:col>
      <xdr:colOff>38100</xdr:colOff>
      <xdr:row>98</xdr:row>
      <xdr:rowOff>22860</xdr:rowOff>
    </xdr:to>
    <xdr:sp macro="" textlink="">
      <xdr:nvSpPr>
        <xdr:cNvPr id="240" name="フローチャート: 判断 239"/>
        <xdr:cNvSpPr/>
      </xdr:nvSpPr>
      <xdr:spPr>
        <a:xfrm>
          <a:off x="1079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13970</xdr:rowOff>
    </xdr:from>
    <xdr:ext cx="534035" cy="259080"/>
    <xdr:sp macro="" textlink="">
      <xdr:nvSpPr>
        <xdr:cNvPr id="241" name="テキスト ボックス 240"/>
        <xdr:cNvSpPr txBox="1"/>
      </xdr:nvSpPr>
      <xdr:spPr>
        <a:xfrm>
          <a:off x="862965" y="1681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59690</xdr:rowOff>
    </xdr:from>
    <xdr:to>
      <xdr:col>24</xdr:col>
      <xdr:colOff>114300</xdr:colOff>
      <xdr:row>96</xdr:row>
      <xdr:rowOff>161290</xdr:rowOff>
    </xdr:to>
    <xdr:sp macro="" textlink="">
      <xdr:nvSpPr>
        <xdr:cNvPr id="247" name="楕円 246"/>
        <xdr:cNvSpPr/>
      </xdr:nvSpPr>
      <xdr:spPr>
        <a:xfrm>
          <a:off x="45847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82550</xdr:rowOff>
    </xdr:from>
    <xdr:ext cx="534670" cy="259080"/>
    <xdr:sp macro="" textlink="">
      <xdr:nvSpPr>
        <xdr:cNvPr id="248" name="扶助費該当値テキスト"/>
        <xdr:cNvSpPr txBox="1"/>
      </xdr:nvSpPr>
      <xdr:spPr>
        <a:xfrm>
          <a:off x="4686300" y="16370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94615</xdr:rowOff>
    </xdr:from>
    <xdr:to>
      <xdr:col>20</xdr:col>
      <xdr:colOff>38100</xdr:colOff>
      <xdr:row>97</xdr:row>
      <xdr:rowOff>24765</xdr:rowOff>
    </xdr:to>
    <xdr:sp macro="" textlink="">
      <xdr:nvSpPr>
        <xdr:cNvPr id="249" name="楕円 248"/>
        <xdr:cNvSpPr/>
      </xdr:nvSpPr>
      <xdr:spPr>
        <a:xfrm>
          <a:off x="3746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41275</xdr:rowOff>
    </xdr:from>
    <xdr:ext cx="534035" cy="258445"/>
    <xdr:sp macro="" textlink="">
      <xdr:nvSpPr>
        <xdr:cNvPr id="250" name="テキスト ボックス 249"/>
        <xdr:cNvSpPr txBox="1"/>
      </xdr:nvSpPr>
      <xdr:spPr>
        <a:xfrm>
          <a:off x="3529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140335</xdr:rowOff>
    </xdr:from>
    <xdr:to>
      <xdr:col>15</xdr:col>
      <xdr:colOff>101600</xdr:colOff>
      <xdr:row>97</xdr:row>
      <xdr:rowOff>70485</xdr:rowOff>
    </xdr:to>
    <xdr:sp macro="" textlink="">
      <xdr:nvSpPr>
        <xdr:cNvPr id="251" name="楕円 250"/>
        <xdr:cNvSpPr/>
      </xdr:nvSpPr>
      <xdr:spPr>
        <a:xfrm>
          <a:off x="2857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86995</xdr:rowOff>
    </xdr:from>
    <xdr:ext cx="534035" cy="258445"/>
    <xdr:sp macro="" textlink="">
      <xdr:nvSpPr>
        <xdr:cNvPr id="252" name="テキスト ボックス 251"/>
        <xdr:cNvSpPr txBox="1"/>
      </xdr:nvSpPr>
      <xdr:spPr>
        <a:xfrm>
          <a:off x="2640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120650</xdr:rowOff>
    </xdr:from>
    <xdr:to>
      <xdr:col>10</xdr:col>
      <xdr:colOff>165100</xdr:colOff>
      <xdr:row>97</xdr:row>
      <xdr:rowOff>50800</xdr:rowOff>
    </xdr:to>
    <xdr:sp macro="" textlink="">
      <xdr:nvSpPr>
        <xdr:cNvPr id="253" name="楕円 252"/>
        <xdr:cNvSpPr/>
      </xdr:nvSpPr>
      <xdr:spPr>
        <a:xfrm>
          <a:off x="1968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67310</xdr:rowOff>
    </xdr:from>
    <xdr:ext cx="534035" cy="259080"/>
    <xdr:sp macro="" textlink="">
      <xdr:nvSpPr>
        <xdr:cNvPr id="254" name="テキスト ボックス 253"/>
        <xdr:cNvSpPr txBox="1"/>
      </xdr:nvSpPr>
      <xdr:spPr>
        <a:xfrm>
          <a:off x="1751965" y="1635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151130</xdr:rowOff>
    </xdr:from>
    <xdr:to>
      <xdr:col>6</xdr:col>
      <xdr:colOff>38100</xdr:colOff>
      <xdr:row>97</xdr:row>
      <xdr:rowOff>81280</xdr:rowOff>
    </xdr:to>
    <xdr:sp macro="" textlink="">
      <xdr:nvSpPr>
        <xdr:cNvPr id="255" name="楕円 254"/>
        <xdr:cNvSpPr/>
      </xdr:nvSpPr>
      <xdr:spPr>
        <a:xfrm>
          <a:off x="1079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97790</xdr:rowOff>
    </xdr:from>
    <xdr:ext cx="534035" cy="258445"/>
    <xdr:sp macro="" textlink="">
      <xdr:nvSpPr>
        <xdr:cNvPr id="256" name="テキスト ボックス 255"/>
        <xdr:cNvSpPr txBox="1"/>
      </xdr:nvSpPr>
      <xdr:spPr>
        <a:xfrm>
          <a:off x="862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5" name="テキスト ボックス 26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68" name="テキスト ボックス 267"/>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0" name="テキスト ボックス 269"/>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2" name="テキスト ボックス 271"/>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74" name="テキスト ボックス 273"/>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6" name="テキスト ボックス 27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67945</xdr:rowOff>
    </xdr:from>
    <xdr:to>
      <xdr:col>54</xdr:col>
      <xdr:colOff>189865</xdr:colOff>
      <xdr:row>35</xdr:row>
      <xdr:rowOff>70485</xdr:rowOff>
    </xdr:to>
    <xdr:cxnSp macro="">
      <xdr:nvCxnSpPr>
        <xdr:cNvPr id="278" name="直線コネクタ 277"/>
        <xdr:cNvCxnSpPr/>
      </xdr:nvCxnSpPr>
      <xdr:spPr>
        <a:xfrm flipV="1">
          <a:off x="10475595" y="5211445"/>
          <a:ext cx="1270" cy="859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74930</xdr:rowOff>
    </xdr:from>
    <xdr:ext cx="598805" cy="258445"/>
    <xdr:sp macro="" textlink="">
      <xdr:nvSpPr>
        <xdr:cNvPr id="279" name="補助費等最小値テキスト"/>
        <xdr:cNvSpPr txBox="1"/>
      </xdr:nvSpPr>
      <xdr:spPr>
        <a:xfrm>
          <a:off x="10528300" y="6075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127,642</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70485</xdr:rowOff>
    </xdr:from>
    <xdr:to>
      <xdr:col>55</xdr:col>
      <xdr:colOff>88900</xdr:colOff>
      <xdr:row>35</xdr:row>
      <xdr:rowOff>70485</xdr:rowOff>
    </xdr:to>
    <xdr:cxnSp macro="">
      <xdr:nvCxnSpPr>
        <xdr:cNvPr id="280" name="直線コネクタ 279"/>
        <xdr:cNvCxnSpPr/>
      </xdr:nvCxnSpPr>
      <xdr:spPr>
        <a:xfrm>
          <a:off x="10388600" y="607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14605</xdr:rowOff>
    </xdr:from>
    <xdr:ext cx="598805" cy="259080"/>
    <xdr:sp macro="" textlink="">
      <xdr:nvSpPr>
        <xdr:cNvPr id="281" name="補助費等最大値テキスト"/>
        <xdr:cNvSpPr txBox="1"/>
      </xdr:nvSpPr>
      <xdr:spPr>
        <a:xfrm>
          <a:off x="10528300" y="498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315,737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67945</xdr:rowOff>
    </xdr:from>
    <xdr:to>
      <xdr:col>55</xdr:col>
      <xdr:colOff>88900</xdr:colOff>
      <xdr:row>30</xdr:row>
      <xdr:rowOff>67945</xdr:rowOff>
    </xdr:to>
    <xdr:cxnSp macro="">
      <xdr:nvCxnSpPr>
        <xdr:cNvPr id="282" name="直線コネクタ 281"/>
        <xdr:cNvCxnSpPr/>
      </xdr:nvCxnSpPr>
      <xdr:spPr>
        <a:xfrm>
          <a:off x="10388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157480</xdr:rowOff>
    </xdr:from>
    <xdr:to>
      <xdr:col>55</xdr:col>
      <xdr:colOff>0</xdr:colOff>
      <xdr:row>37</xdr:row>
      <xdr:rowOff>99060</xdr:rowOff>
    </xdr:to>
    <xdr:cxnSp macro="">
      <xdr:nvCxnSpPr>
        <xdr:cNvPr id="283" name="直線コネクタ 282"/>
        <xdr:cNvCxnSpPr/>
      </xdr:nvCxnSpPr>
      <xdr:spPr>
        <a:xfrm flipV="1">
          <a:off x="9639300" y="5815330"/>
          <a:ext cx="8382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10795</xdr:rowOff>
    </xdr:from>
    <xdr:ext cx="598805" cy="258445"/>
    <xdr:sp macro="" textlink="">
      <xdr:nvSpPr>
        <xdr:cNvPr id="284" name="補助費等平均値テキスト"/>
        <xdr:cNvSpPr txBox="1"/>
      </xdr:nvSpPr>
      <xdr:spPr>
        <a:xfrm>
          <a:off x="10528300" y="58400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32385</xdr:rowOff>
    </xdr:from>
    <xdr:to>
      <xdr:col>55</xdr:col>
      <xdr:colOff>50800</xdr:colOff>
      <xdr:row>34</xdr:row>
      <xdr:rowOff>133985</xdr:rowOff>
    </xdr:to>
    <xdr:sp macro="" textlink="">
      <xdr:nvSpPr>
        <xdr:cNvPr id="285" name="フローチャート: 判断 284"/>
        <xdr:cNvSpPr/>
      </xdr:nvSpPr>
      <xdr:spPr>
        <a:xfrm>
          <a:off x="104267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48260</xdr:rowOff>
    </xdr:from>
    <xdr:to>
      <xdr:col>50</xdr:col>
      <xdr:colOff>114300</xdr:colOff>
      <xdr:row>37</xdr:row>
      <xdr:rowOff>99060</xdr:rowOff>
    </xdr:to>
    <xdr:cxnSp macro="">
      <xdr:nvCxnSpPr>
        <xdr:cNvPr id="286" name="直線コネクタ 285"/>
        <xdr:cNvCxnSpPr/>
      </xdr:nvCxnSpPr>
      <xdr:spPr>
        <a:xfrm>
          <a:off x="8750300" y="63919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34925</xdr:rowOff>
    </xdr:from>
    <xdr:to>
      <xdr:col>50</xdr:col>
      <xdr:colOff>165100</xdr:colOff>
      <xdr:row>37</xdr:row>
      <xdr:rowOff>136525</xdr:rowOff>
    </xdr:to>
    <xdr:sp macro="" textlink="">
      <xdr:nvSpPr>
        <xdr:cNvPr id="287" name="フローチャート: 判断 286"/>
        <xdr:cNvSpPr/>
      </xdr:nvSpPr>
      <xdr:spPr>
        <a:xfrm>
          <a:off x="958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153035</xdr:rowOff>
    </xdr:from>
    <xdr:ext cx="534035" cy="259080"/>
    <xdr:sp macro="" textlink="">
      <xdr:nvSpPr>
        <xdr:cNvPr id="288" name="テキスト ボックス 287"/>
        <xdr:cNvSpPr txBox="1"/>
      </xdr:nvSpPr>
      <xdr:spPr>
        <a:xfrm>
          <a:off x="9371965" y="6153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48260</xdr:rowOff>
    </xdr:from>
    <xdr:to>
      <xdr:col>45</xdr:col>
      <xdr:colOff>177800</xdr:colOff>
      <xdr:row>37</xdr:row>
      <xdr:rowOff>156845</xdr:rowOff>
    </xdr:to>
    <xdr:cxnSp macro="">
      <xdr:nvCxnSpPr>
        <xdr:cNvPr id="289" name="直線コネクタ 288"/>
        <xdr:cNvCxnSpPr/>
      </xdr:nvCxnSpPr>
      <xdr:spPr>
        <a:xfrm flipV="1">
          <a:off x="7861300" y="6391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53340</xdr:rowOff>
    </xdr:from>
    <xdr:to>
      <xdr:col>46</xdr:col>
      <xdr:colOff>38100</xdr:colOff>
      <xdr:row>37</xdr:row>
      <xdr:rowOff>154940</xdr:rowOff>
    </xdr:to>
    <xdr:sp macro="" textlink="">
      <xdr:nvSpPr>
        <xdr:cNvPr id="290" name="フローチャート: 判断 289"/>
        <xdr:cNvSpPr/>
      </xdr:nvSpPr>
      <xdr:spPr>
        <a:xfrm>
          <a:off x="8699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146050</xdr:rowOff>
    </xdr:from>
    <xdr:ext cx="534035" cy="258445"/>
    <xdr:sp macro="" textlink="">
      <xdr:nvSpPr>
        <xdr:cNvPr id="291" name="テキスト ボックス 290"/>
        <xdr:cNvSpPr txBox="1"/>
      </xdr:nvSpPr>
      <xdr:spPr>
        <a:xfrm>
          <a:off x="8482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151130</xdr:rowOff>
    </xdr:from>
    <xdr:to>
      <xdr:col>41</xdr:col>
      <xdr:colOff>50800</xdr:colOff>
      <xdr:row>37</xdr:row>
      <xdr:rowOff>156845</xdr:rowOff>
    </xdr:to>
    <xdr:cxnSp macro="">
      <xdr:nvCxnSpPr>
        <xdr:cNvPr id="292" name="直線コネクタ 291"/>
        <xdr:cNvCxnSpPr/>
      </xdr:nvCxnSpPr>
      <xdr:spPr>
        <a:xfrm>
          <a:off x="6972300" y="6494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293" name="フローチャート: 判断 292"/>
        <xdr:cNvSpPr/>
      </xdr:nvSpPr>
      <xdr:spPr>
        <a:xfrm>
          <a:off x="781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6350</xdr:rowOff>
    </xdr:from>
    <xdr:ext cx="534035" cy="258445"/>
    <xdr:sp macro="" textlink="">
      <xdr:nvSpPr>
        <xdr:cNvPr id="294" name="テキスト ボックス 293"/>
        <xdr:cNvSpPr txBox="1"/>
      </xdr:nvSpPr>
      <xdr:spPr>
        <a:xfrm>
          <a:off x="7593965" y="6178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60960</xdr:rowOff>
    </xdr:from>
    <xdr:to>
      <xdr:col>36</xdr:col>
      <xdr:colOff>165100</xdr:colOff>
      <xdr:row>37</xdr:row>
      <xdr:rowOff>162560</xdr:rowOff>
    </xdr:to>
    <xdr:sp macro="" textlink="">
      <xdr:nvSpPr>
        <xdr:cNvPr id="295" name="フローチャート: 判断 294"/>
        <xdr:cNvSpPr/>
      </xdr:nvSpPr>
      <xdr:spPr>
        <a:xfrm>
          <a:off x="692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7620</xdr:rowOff>
    </xdr:from>
    <xdr:ext cx="534035" cy="258445"/>
    <xdr:sp macro="" textlink="">
      <xdr:nvSpPr>
        <xdr:cNvPr id="296" name="テキスト ボックス 295"/>
        <xdr:cNvSpPr txBox="1"/>
      </xdr:nvSpPr>
      <xdr:spPr>
        <a:xfrm>
          <a:off x="6704965" y="617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106680</xdr:rowOff>
    </xdr:from>
    <xdr:to>
      <xdr:col>55</xdr:col>
      <xdr:colOff>50800</xdr:colOff>
      <xdr:row>34</xdr:row>
      <xdr:rowOff>36830</xdr:rowOff>
    </xdr:to>
    <xdr:sp macro="" textlink="">
      <xdr:nvSpPr>
        <xdr:cNvPr id="302" name="楕円 301"/>
        <xdr:cNvSpPr/>
      </xdr:nvSpPr>
      <xdr:spPr>
        <a:xfrm>
          <a:off x="104267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129540</xdr:rowOff>
    </xdr:from>
    <xdr:ext cx="598805" cy="259080"/>
    <xdr:sp macro="" textlink="">
      <xdr:nvSpPr>
        <xdr:cNvPr id="303" name="補助費等該当値テキスト"/>
        <xdr:cNvSpPr txBox="1"/>
      </xdr:nvSpPr>
      <xdr:spPr>
        <a:xfrm>
          <a:off x="10528300" y="5615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183,609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48260</xdr:rowOff>
    </xdr:from>
    <xdr:to>
      <xdr:col>50</xdr:col>
      <xdr:colOff>165100</xdr:colOff>
      <xdr:row>37</xdr:row>
      <xdr:rowOff>149860</xdr:rowOff>
    </xdr:to>
    <xdr:sp macro="" textlink="">
      <xdr:nvSpPr>
        <xdr:cNvPr id="304" name="楕円 303"/>
        <xdr:cNvSpPr/>
      </xdr:nvSpPr>
      <xdr:spPr>
        <a:xfrm>
          <a:off x="958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140970</xdr:rowOff>
    </xdr:from>
    <xdr:ext cx="534035" cy="259080"/>
    <xdr:sp macro="" textlink="">
      <xdr:nvSpPr>
        <xdr:cNvPr id="305" name="テキスト ボックス 304"/>
        <xdr:cNvSpPr txBox="1"/>
      </xdr:nvSpPr>
      <xdr:spPr>
        <a:xfrm>
          <a:off x="9371965" y="6484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168910</xdr:rowOff>
    </xdr:from>
    <xdr:to>
      <xdr:col>46</xdr:col>
      <xdr:colOff>38100</xdr:colOff>
      <xdr:row>37</xdr:row>
      <xdr:rowOff>99060</xdr:rowOff>
    </xdr:to>
    <xdr:sp macro="" textlink="">
      <xdr:nvSpPr>
        <xdr:cNvPr id="306" name="楕円 305"/>
        <xdr:cNvSpPr/>
      </xdr:nvSpPr>
      <xdr:spPr>
        <a:xfrm>
          <a:off x="869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115570</xdr:rowOff>
    </xdr:from>
    <xdr:ext cx="534035" cy="259080"/>
    <xdr:sp macro="" textlink="">
      <xdr:nvSpPr>
        <xdr:cNvPr id="307" name="テキスト ボックス 306"/>
        <xdr:cNvSpPr txBox="1"/>
      </xdr:nvSpPr>
      <xdr:spPr>
        <a:xfrm>
          <a:off x="8482965" y="611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106045</xdr:rowOff>
    </xdr:from>
    <xdr:to>
      <xdr:col>41</xdr:col>
      <xdr:colOff>101600</xdr:colOff>
      <xdr:row>38</xdr:row>
      <xdr:rowOff>36195</xdr:rowOff>
    </xdr:to>
    <xdr:sp macro="" textlink="">
      <xdr:nvSpPr>
        <xdr:cNvPr id="308" name="楕円 307"/>
        <xdr:cNvSpPr/>
      </xdr:nvSpPr>
      <xdr:spPr>
        <a:xfrm>
          <a:off x="7810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27305</xdr:rowOff>
    </xdr:from>
    <xdr:ext cx="534035" cy="259080"/>
    <xdr:sp macro="" textlink="">
      <xdr:nvSpPr>
        <xdr:cNvPr id="309" name="テキスト ボックス 308"/>
        <xdr:cNvSpPr txBox="1"/>
      </xdr:nvSpPr>
      <xdr:spPr>
        <a:xfrm>
          <a:off x="7593965" y="6542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100330</xdr:rowOff>
    </xdr:from>
    <xdr:to>
      <xdr:col>36</xdr:col>
      <xdr:colOff>165100</xdr:colOff>
      <xdr:row>38</xdr:row>
      <xdr:rowOff>30480</xdr:rowOff>
    </xdr:to>
    <xdr:sp macro="" textlink="">
      <xdr:nvSpPr>
        <xdr:cNvPr id="310" name="楕円 309"/>
        <xdr:cNvSpPr/>
      </xdr:nvSpPr>
      <xdr:spPr>
        <a:xfrm>
          <a:off x="6921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21590</xdr:rowOff>
    </xdr:from>
    <xdr:ext cx="534035" cy="259080"/>
    <xdr:sp macro="" textlink="">
      <xdr:nvSpPr>
        <xdr:cNvPr id="311" name="テキスト ボックス 310"/>
        <xdr:cNvSpPr txBox="1"/>
      </xdr:nvSpPr>
      <xdr:spPr>
        <a:xfrm>
          <a:off x="6704965" y="6536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0" name="テキスト ボックス 31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2" name="直線コネクタ 32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23" name="テキスト ボックス 322"/>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4" name="直線コネクタ 32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995" cy="258445"/>
    <xdr:sp macro="" textlink="">
      <xdr:nvSpPr>
        <xdr:cNvPr id="325" name="テキスト ボックス 324"/>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6" name="直線コネクタ 32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995" cy="259080"/>
    <xdr:sp macro="" textlink="">
      <xdr:nvSpPr>
        <xdr:cNvPr id="327" name="テキスト ボックス 326"/>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8" name="直線コネクタ 32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29" name="テキスト ボックス 328"/>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0" name="直線コネクタ 32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1" name="テキスト ボックス 330"/>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2" name="直線コネクタ 33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33" name="テキスト ボックス 332"/>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5" name="テキスト ボックス 33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135255</xdr:rowOff>
    </xdr:from>
    <xdr:to>
      <xdr:col>54</xdr:col>
      <xdr:colOff>189865</xdr:colOff>
      <xdr:row>59</xdr:row>
      <xdr:rowOff>22860</xdr:rowOff>
    </xdr:to>
    <xdr:cxnSp macro="">
      <xdr:nvCxnSpPr>
        <xdr:cNvPr id="337" name="直線コネクタ 336"/>
        <xdr:cNvCxnSpPr/>
      </xdr:nvCxnSpPr>
      <xdr:spPr>
        <a:xfrm flipV="1">
          <a:off x="10475595" y="87077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34670" cy="259080"/>
    <xdr:sp macro="" textlink="">
      <xdr:nvSpPr>
        <xdr:cNvPr id="338"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23,335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39" name="直線コネクタ 338"/>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81915</xdr:rowOff>
    </xdr:from>
    <xdr:ext cx="598805" cy="259080"/>
    <xdr:sp macro="" textlink="">
      <xdr:nvSpPr>
        <xdr:cNvPr id="340" name="普通建設事業費最大値テキスト"/>
        <xdr:cNvSpPr txBox="1"/>
      </xdr:nvSpPr>
      <xdr:spPr>
        <a:xfrm>
          <a:off x="10528300" y="848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461,335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135255</xdr:rowOff>
    </xdr:from>
    <xdr:to>
      <xdr:col>55</xdr:col>
      <xdr:colOff>88900</xdr:colOff>
      <xdr:row>50</xdr:row>
      <xdr:rowOff>135255</xdr:rowOff>
    </xdr:to>
    <xdr:cxnSp macro="">
      <xdr:nvCxnSpPr>
        <xdr:cNvPr id="341" name="直線コネクタ 340"/>
        <xdr:cNvCxnSpPr/>
      </xdr:nvCxnSpPr>
      <xdr:spPr>
        <a:xfrm>
          <a:off x="10388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127000</xdr:rowOff>
    </xdr:from>
    <xdr:to>
      <xdr:col>55</xdr:col>
      <xdr:colOff>0</xdr:colOff>
      <xdr:row>58</xdr:row>
      <xdr:rowOff>146050</xdr:rowOff>
    </xdr:to>
    <xdr:cxnSp macro="">
      <xdr:nvCxnSpPr>
        <xdr:cNvPr id="342" name="直線コネクタ 341"/>
        <xdr:cNvCxnSpPr/>
      </xdr:nvCxnSpPr>
      <xdr:spPr>
        <a:xfrm flipV="1">
          <a:off x="9639300" y="100711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34290</xdr:rowOff>
    </xdr:from>
    <xdr:ext cx="534670" cy="259080"/>
    <xdr:sp macro="" textlink="">
      <xdr:nvSpPr>
        <xdr:cNvPr id="343" name="普通建設事業費平均値テキスト"/>
        <xdr:cNvSpPr txBox="1"/>
      </xdr:nvSpPr>
      <xdr:spPr>
        <a:xfrm>
          <a:off x="10528300" y="9806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11430</xdr:rowOff>
    </xdr:from>
    <xdr:to>
      <xdr:col>55</xdr:col>
      <xdr:colOff>50800</xdr:colOff>
      <xdr:row>58</xdr:row>
      <xdr:rowOff>113030</xdr:rowOff>
    </xdr:to>
    <xdr:sp macro="" textlink="">
      <xdr:nvSpPr>
        <xdr:cNvPr id="344" name="フローチャート: 判断 343"/>
        <xdr:cNvSpPr/>
      </xdr:nvSpPr>
      <xdr:spPr>
        <a:xfrm>
          <a:off x="104267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146050</xdr:rowOff>
    </xdr:to>
    <xdr:cxnSp macro="">
      <xdr:nvCxnSpPr>
        <xdr:cNvPr id="345" name="直線コネクタ 344"/>
        <xdr:cNvCxnSpPr/>
      </xdr:nvCxnSpPr>
      <xdr:spPr>
        <a:xfrm>
          <a:off x="8750300" y="10083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15875</xdr:rowOff>
    </xdr:from>
    <xdr:to>
      <xdr:col>50</xdr:col>
      <xdr:colOff>165100</xdr:colOff>
      <xdr:row>58</xdr:row>
      <xdr:rowOff>117475</xdr:rowOff>
    </xdr:to>
    <xdr:sp macro="" textlink="">
      <xdr:nvSpPr>
        <xdr:cNvPr id="346" name="フローチャート: 判断 345"/>
        <xdr:cNvSpPr/>
      </xdr:nvSpPr>
      <xdr:spPr>
        <a:xfrm>
          <a:off x="9588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133985</xdr:rowOff>
    </xdr:from>
    <xdr:ext cx="534035" cy="258445"/>
    <xdr:sp macro="" textlink="">
      <xdr:nvSpPr>
        <xdr:cNvPr id="347" name="テキスト ボックス 346"/>
        <xdr:cNvSpPr txBox="1"/>
      </xdr:nvSpPr>
      <xdr:spPr>
        <a:xfrm>
          <a:off x="9371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25400</xdr:rowOff>
    </xdr:from>
    <xdr:to>
      <xdr:col>45</xdr:col>
      <xdr:colOff>177800</xdr:colOff>
      <xdr:row>58</xdr:row>
      <xdr:rowOff>139700</xdr:rowOff>
    </xdr:to>
    <xdr:cxnSp macro="">
      <xdr:nvCxnSpPr>
        <xdr:cNvPr id="348" name="直線コネクタ 347"/>
        <xdr:cNvCxnSpPr/>
      </xdr:nvCxnSpPr>
      <xdr:spPr>
        <a:xfrm>
          <a:off x="7861300" y="99695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40640</xdr:rowOff>
    </xdr:from>
    <xdr:to>
      <xdr:col>46</xdr:col>
      <xdr:colOff>38100</xdr:colOff>
      <xdr:row>58</xdr:row>
      <xdr:rowOff>142240</xdr:rowOff>
    </xdr:to>
    <xdr:sp macro="" textlink="">
      <xdr:nvSpPr>
        <xdr:cNvPr id="349" name="フローチャート: 判断 348"/>
        <xdr:cNvSpPr/>
      </xdr:nvSpPr>
      <xdr:spPr>
        <a:xfrm>
          <a:off x="869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159385</xdr:rowOff>
    </xdr:from>
    <xdr:ext cx="534035" cy="258445"/>
    <xdr:sp macro="" textlink="">
      <xdr:nvSpPr>
        <xdr:cNvPr id="350" name="テキスト ボックス 349"/>
        <xdr:cNvSpPr txBox="1"/>
      </xdr:nvSpPr>
      <xdr:spPr>
        <a:xfrm>
          <a:off x="8482965" y="9760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25400</xdr:rowOff>
    </xdr:from>
    <xdr:to>
      <xdr:col>41</xdr:col>
      <xdr:colOff>50800</xdr:colOff>
      <xdr:row>58</xdr:row>
      <xdr:rowOff>31115</xdr:rowOff>
    </xdr:to>
    <xdr:cxnSp macro="">
      <xdr:nvCxnSpPr>
        <xdr:cNvPr id="351" name="直線コネクタ 350"/>
        <xdr:cNvCxnSpPr/>
      </xdr:nvCxnSpPr>
      <xdr:spPr>
        <a:xfrm flipV="1">
          <a:off x="6972300" y="99695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42545</xdr:rowOff>
    </xdr:from>
    <xdr:to>
      <xdr:col>41</xdr:col>
      <xdr:colOff>101600</xdr:colOff>
      <xdr:row>58</xdr:row>
      <xdr:rowOff>144145</xdr:rowOff>
    </xdr:to>
    <xdr:sp macro="" textlink="">
      <xdr:nvSpPr>
        <xdr:cNvPr id="352" name="フローチャート: 判断 351"/>
        <xdr:cNvSpPr/>
      </xdr:nvSpPr>
      <xdr:spPr>
        <a:xfrm>
          <a:off x="781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135255</xdr:rowOff>
    </xdr:from>
    <xdr:ext cx="534035" cy="258445"/>
    <xdr:sp macro="" textlink="">
      <xdr:nvSpPr>
        <xdr:cNvPr id="353" name="テキスト ボックス 352"/>
        <xdr:cNvSpPr txBox="1"/>
      </xdr:nvSpPr>
      <xdr:spPr>
        <a:xfrm>
          <a:off x="7593965" y="10079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133985</xdr:rowOff>
    </xdr:to>
    <xdr:sp macro="" textlink="">
      <xdr:nvSpPr>
        <xdr:cNvPr id="354" name="フローチャート: 判断 353"/>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125095</xdr:rowOff>
    </xdr:from>
    <xdr:ext cx="534035" cy="258445"/>
    <xdr:sp macro="" textlink="">
      <xdr:nvSpPr>
        <xdr:cNvPr id="355" name="テキスト ボックス 354"/>
        <xdr:cNvSpPr txBox="1"/>
      </xdr:nvSpPr>
      <xdr:spPr>
        <a:xfrm>
          <a:off x="6704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76200</xdr:rowOff>
    </xdr:from>
    <xdr:to>
      <xdr:col>55</xdr:col>
      <xdr:colOff>50800</xdr:colOff>
      <xdr:row>59</xdr:row>
      <xdr:rowOff>6350</xdr:rowOff>
    </xdr:to>
    <xdr:sp macro="" textlink="">
      <xdr:nvSpPr>
        <xdr:cNvPr id="361" name="楕円 360"/>
        <xdr:cNvSpPr/>
      </xdr:nvSpPr>
      <xdr:spPr>
        <a:xfrm>
          <a:off x="104267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162560</xdr:rowOff>
    </xdr:from>
    <xdr:ext cx="534670" cy="259080"/>
    <xdr:sp macro="" textlink="">
      <xdr:nvSpPr>
        <xdr:cNvPr id="362" name="普通建設事業費該当値テキスト"/>
        <xdr:cNvSpPr txBox="1"/>
      </xdr:nvSpPr>
      <xdr:spPr>
        <a:xfrm>
          <a:off x="10528300"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95250</xdr:rowOff>
    </xdr:from>
    <xdr:to>
      <xdr:col>50</xdr:col>
      <xdr:colOff>165100</xdr:colOff>
      <xdr:row>59</xdr:row>
      <xdr:rowOff>25400</xdr:rowOff>
    </xdr:to>
    <xdr:sp macro="" textlink="">
      <xdr:nvSpPr>
        <xdr:cNvPr id="363" name="楕円 362"/>
        <xdr:cNvSpPr/>
      </xdr:nvSpPr>
      <xdr:spPr>
        <a:xfrm>
          <a:off x="9588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16510</xdr:rowOff>
    </xdr:from>
    <xdr:ext cx="534035" cy="259080"/>
    <xdr:sp macro="" textlink="">
      <xdr:nvSpPr>
        <xdr:cNvPr id="364" name="テキスト ボックス 363"/>
        <xdr:cNvSpPr txBox="1"/>
      </xdr:nvSpPr>
      <xdr:spPr>
        <a:xfrm>
          <a:off x="9371965" y="1013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5" name="楕円 364"/>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10160</xdr:rowOff>
    </xdr:from>
    <xdr:ext cx="534035" cy="259080"/>
    <xdr:sp macro="" textlink="">
      <xdr:nvSpPr>
        <xdr:cNvPr id="366" name="テキスト ボックス 365"/>
        <xdr:cNvSpPr txBox="1"/>
      </xdr:nvSpPr>
      <xdr:spPr>
        <a:xfrm>
          <a:off x="8482965" y="1012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146050</xdr:rowOff>
    </xdr:from>
    <xdr:to>
      <xdr:col>41</xdr:col>
      <xdr:colOff>101600</xdr:colOff>
      <xdr:row>58</xdr:row>
      <xdr:rowOff>76200</xdr:rowOff>
    </xdr:to>
    <xdr:sp macro="" textlink="">
      <xdr:nvSpPr>
        <xdr:cNvPr id="367" name="楕円 366"/>
        <xdr:cNvSpPr/>
      </xdr:nvSpPr>
      <xdr:spPr>
        <a:xfrm>
          <a:off x="781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93345</xdr:rowOff>
    </xdr:from>
    <xdr:ext cx="534035" cy="259080"/>
    <xdr:sp macro="" textlink="">
      <xdr:nvSpPr>
        <xdr:cNvPr id="368" name="テキスト ボックス 367"/>
        <xdr:cNvSpPr txBox="1"/>
      </xdr:nvSpPr>
      <xdr:spPr>
        <a:xfrm>
          <a:off x="7593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151765</xdr:rowOff>
    </xdr:from>
    <xdr:to>
      <xdr:col>36</xdr:col>
      <xdr:colOff>165100</xdr:colOff>
      <xdr:row>58</xdr:row>
      <xdr:rowOff>81915</xdr:rowOff>
    </xdr:to>
    <xdr:sp macro="" textlink="">
      <xdr:nvSpPr>
        <xdr:cNvPr id="369" name="楕円 368"/>
        <xdr:cNvSpPr/>
      </xdr:nvSpPr>
      <xdr:spPr>
        <a:xfrm>
          <a:off x="6921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98425</xdr:rowOff>
    </xdr:from>
    <xdr:ext cx="534035" cy="258445"/>
    <xdr:sp macro="" textlink="">
      <xdr:nvSpPr>
        <xdr:cNvPr id="370" name="テキスト ボックス 369"/>
        <xdr:cNvSpPr txBox="1"/>
      </xdr:nvSpPr>
      <xdr:spPr>
        <a:xfrm>
          <a:off x="6704965" y="969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2" name="テキスト ボックス 381"/>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4" name="テキスト ボックス 383"/>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6" name="テキスト ボックス 385"/>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88" name="テキスト ボックス 387"/>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0" name="テキスト ボックス 38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29210</xdr:rowOff>
    </xdr:from>
    <xdr:to>
      <xdr:col>54</xdr:col>
      <xdr:colOff>189865</xdr:colOff>
      <xdr:row>78</xdr:row>
      <xdr:rowOff>139700</xdr:rowOff>
    </xdr:to>
    <xdr:cxnSp macro="">
      <xdr:nvCxnSpPr>
        <xdr:cNvPr id="392" name="直線コネクタ 391"/>
        <xdr:cNvCxnSpPr/>
      </xdr:nvCxnSpPr>
      <xdr:spPr>
        <a:xfrm flipV="1">
          <a:off x="10475595" y="1203071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393"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147320</xdr:rowOff>
    </xdr:from>
    <xdr:ext cx="598805" cy="259080"/>
    <xdr:sp macro="" textlink="">
      <xdr:nvSpPr>
        <xdr:cNvPr id="395" name="普通建設事業費 （ うち新規整備　）最大値テキスト"/>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324,164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29210</xdr:rowOff>
    </xdr:from>
    <xdr:to>
      <xdr:col>55</xdr:col>
      <xdr:colOff>88900</xdr:colOff>
      <xdr:row>70</xdr:row>
      <xdr:rowOff>29210</xdr:rowOff>
    </xdr:to>
    <xdr:cxnSp macro="">
      <xdr:nvCxnSpPr>
        <xdr:cNvPr id="396" name="直線コネクタ 395"/>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88900</xdr:rowOff>
    </xdr:from>
    <xdr:to>
      <xdr:col>55</xdr:col>
      <xdr:colOff>0</xdr:colOff>
      <xdr:row>78</xdr:row>
      <xdr:rowOff>120650</xdr:rowOff>
    </xdr:to>
    <xdr:cxnSp macro="">
      <xdr:nvCxnSpPr>
        <xdr:cNvPr id="397" name="直線コネクタ 396"/>
        <xdr:cNvCxnSpPr/>
      </xdr:nvCxnSpPr>
      <xdr:spPr>
        <a:xfrm>
          <a:off x="9639300" y="134620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27305</xdr:rowOff>
    </xdr:from>
    <xdr:ext cx="534670" cy="259080"/>
    <xdr:sp macro="" textlink="">
      <xdr:nvSpPr>
        <xdr:cNvPr id="398" name="普通建設事業費 （ うち新規整備　）平均値テキスト"/>
        <xdr:cNvSpPr txBox="1"/>
      </xdr:nvSpPr>
      <xdr:spPr>
        <a:xfrm>
          <a:off x="10528300" y="13228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3810</xdr:rowOff>
    </xdr:from>
    <xdr:to>
      <xdr:col>55</xdr:col>
      <xdr:colOff>50800</xdr:colOff>
      <xdr:row>78</xdr:row>
      <xdr:rowOff>105410</xdr:rowOff>
    </xdr:to>
    <xdr:sp macro="" textlink="">
      <xdr:nvSpPr>
        <xdr:cNvPr id="399" name="フローチャート: 判断 398"/>
        <xdr:cNvSpPr/>
      </xdr:nvSpPr>
      <xdr:spPr>
        <a:xfrm>
          <a:off x="104267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64770</xdr:rowOff>
    </xdr:from>
    <xdr:to>
      <xdr:col>50</xdr:col>
      <xdr:colOff>114300</xdr:colOff>
      <xdr:row>78</xdr:row>
      <xdr:rowOff>88900</xdr:rowOff>
    </xdr:to>
    <xdr:cxnSp macro="">
      <xdr:nvCxnSpPr>
        <xdr:cNvPr id="400" name="直線コネクタ 399"/>
        <xdr:cNvCxnSpPr/>
      </xdr:nvCxnSpPr>
      <xdr:spPr>
        <a:xfrm>
          <a:off x="8750300" y="13437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9525</xdr:rowOff>
    </xdr:from>
    <xdr:to>
      <xdr:col>50</xdr:col>
      <xdr:colOff>165100</xdr:colOff>
      <xdr:row>78</xdr:row>
      <xdr:rowOff>111125</xdr:rowOff>
    </xdr:to>
    <xdr:sp macro="" textlink="">
      <xdr:nvSpPr>
        <xdr:cNvPr id="401" name="フローチャート: 判断 400"/>
        <xdr:cNvSpPr/>
      </xdr:nvSpPr>
      <xdr:spPr>
        <a:xfrm>
          <a:off x="958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127635</xdr:rowOff>
    </xdr:from>
    <xdr:ext cx="534035" cy="259080"/>
    <xdr:sp macro="" textlink="">
      <xdr:nvSpPr>
        <xdr:cNvPr id="402" name="テキスト ボックス 401"/>
        <xdr:cNvSpPr txBox="1"/>
      </xdr:nvSpPr>
      <xdr:spPr>
        <a:xfrm>
          <a:off x="9371965" y="13157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81915</xdr:rowOff>
    </xdr:from>
    <xdr:to>
      <xdr:col>45</xdr:col>
      <xdr:colOff>177800</xdr:colOff>
      <xdr:row>78</xdr:row>
      <xdr:rowOff>64770</xdr:rowOff>
    </xdr:to>
    <xdr:cxnSp macro="">
      <xdr:nvCxnSpPr>
        <xdr:cNvPr id="403" name="直線コネクタ 402"/>
        <xdr:cNvCxnSpPr/>
      </xdr:nvCxnSpPr>
      <xdr:spPr>
        <a:xfrm>
          <a:off x="7861300" y="1328356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24130</xdr:rowOff>
    </xdr:from>
    <xdr:to>
      <xdr:col>46</xdr:col>
      <xdr:colOff>38100</xdr:colOff>
      <xdr:row>78</xdr:row>
      <xdr:rowOff>125730</xdr:rowOff>
    </xdr:to>
    <xdr:sp macro="" textlink="">
      <xdr:nvSpPr>
        <xdr:cNvPr id="404" name="フローチャート: 判断 403"/>
        <xdr:cNvSpPr/>
      </xdr:nvSpPr>
      <xdr:spPr>
        <a:xfrm>
          <a:off x="8699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116840</xdr:rowOff>
    </xdr:from>
    <xdr:ext cx="534035" cy="259080"/>
    <xdr:sp macro="" textlink="">
      <xdr:nvSpPr>
        <xdr:cNvPr id="405" name="テキスト ボックス 404"/>
        <xdr:cNvSpPr txBox="1"/>
      </xdr:nvSpPr>
      <xdr:spPr>
        <a:xfrm>
          <a:off x="8482965" y="1348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69215</xdr:rowOff>
    </xdr:from>
    <xdr:to>
      <xdr:col>41</xdr:col>
      <xdr:colOff>50800</xdr:colOff>
      <xdr:row>77</xdr:row>
      <xdr:rowOff>81915</xdr:rowOff>
    </xdr:to>
    <xdr:cxnSp macro="">
      <xdr:nvCxnSpPr>
        <xdr:cNvPr id="406" name="直線コネクタ 405"/>
        <xdr:cNvCxnSpPr/>
      </xdr:nvCxnSpPr>
      <xdr:spPr>
        <a:xfrm>
          <a:off x="6972300" y="132708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xdr:rowOff>
    </xdr:from>
    <xdr:to>
      <xdr:col>41</xdr:col>
      <xdr:colOff>101600</xdr:colOff>
      <xdr:row>78</xdr:row>
      <xdr:rowOff>116840</xdr:rowOff>
    </xdr:to>
    <xdr:sp macro="" textlink="">
      <xdr:nvSpPr>
        <xdr:cNvPr id="407" name="フローチャート: 判断 406"/>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107950</xdr:rowOff>
    </xdr:from>
    <xdr:ext cx="534035" cy="259080"/>
    <xdr:sp macro="" textlink="">
      <xdr:nvSpPr>
        <xdr:cNvPr id="408" name="テキスト ボックス 407"/>
        <xdr:cNvSpPr txBox="1"/>
      </xdr:nvSpPr>
      <xdr:spPr>
        <a:xfrm>
          <a:off x="7593965" y="1348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170815</xdr:rowOff>
    </xdr:from>
    <xdr:to>
      <xdr:col>36</xdr:col>
      <xdr:colOff>165100</xdr:colOff>
      <xdr:row>78</xdr:row>
      <xdr:rowOff>100965</xdr:rowOff>
    </xdr:to>
    <xdr:sp macro="" textlink="">
      <xdr:nvSpPr>
        <xdr:cNvPr id="409" name="フローチャート: 判断 408"/>
        <xdr:cNvSpPr/>
      </xdr:nvSpPr>
      <xdr:spPr>
        <a:xfrm>
          <a:off x="6921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92075</xdr:rowOff>
    </xdr:from>
    <xdr:ext cx="534035" cy="259080"/>
    <xdr:sp macro="" textlink="">
      <xdr:nvSpPr>
        <xdr:cNvPr id="410" name="テキスト ボックス 409"/>
        <xdr:cNvSpPr txBox="1"/>
      </xdr:nvSpPr>
      <xdr:spPr>
        <a:xfrm>
          <a:off x="6704965" y="1346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69215</xdr:rowOff>
    </xdr:from>
    <xdr:to>
      <xdr:col>55</xdr:col>
      <xdr:colOff>50800</xdr:colOff>
      <xdr:row>78</xdr:row>
      <xdr:rowOff>170815</xdr:rowOff>
    </xdr:to>
    <xdr:sp macro="" textlink="">
      <xdr:nvSpPr>
        <xdr:cNvPr id="416" name="楕円 415"/>
        <xdr:cNvSpPr/>
      </xdr:nvSpPr>
      <xdr:spPr>
        <a:xfrm>
          <a:off x="104267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155575</xdr:rowOff>
    </xdr:from>
    <xdr:ext cx="469900" cy="258445"/>
    <xdr:sp macro="" textlink="">
      <xdr:nvSpPr>
        <xdr:cNvPr id="417" name="普通建設事業費 （ うち新規整備　）該当値テキスト"/>
        <xdr:cNvSpPr txBox="1"/>
      </xdr:nvSpPr>
      <xdr:spPr>
        <a:xfrm>
          <a:off x="10528300" y="13357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38100</xdr:rowOff>
    </xdr:from>
    <xdr:to>
      <xdr:col>50</xdr:col>
      <xdr:colOff>165100</xdr:colOff>
      <xdr:row>78</xdr:row>
      <xdr:rowOff>139700</xdr:rowOff>
    </xdr:to>
    <xdr:sp macro="" textlink="">
      <xdr:nvSpPr>
        <xdr:cNvPr id="418" name="楕円 417"/>
        <xdr:cNvSpPr/>
      </xdr:nvSpPr>
      <xdr:spPr>
        <a:xfrm>
          <a:off x="9588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130810</xdr:rowOff>
    </xdr:from>
    <xdr:ext cx="534035" cy="259080"/>
    <xdr:sp macro="" textlink="">
      <xdr:nvSpPr>
        <xdr:cNvPr id="419" name="テキスト ボックス 418"/>
        <xdr:cNvSpPr txBox="1"/>
      </xdr:nvSpPr>
      <xdr:spPr>
        <a:xfrm>
          <a:off x="9371965" y="13503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13970</xdr:rowOff>
    </xdr:from>
    <xdr:to>
      <xdr:col>46</xdr:col>
      <xdr:colOff>38100</xdr:colOff>
      <xdr:row>78</xdr:row>
      <xdr:rowOff>115570</xdr:rowOff>
    </xdr:to>
    <xdr:sp macro="" textlink="">
      <xdr:nvSpPr>
        <xdr:cNvPr id="420" name="楕円 419"/>
        <xdr:cNvSpPr/>
      </xdr:nvSpPr>
      <xdr:spPr>
        <a:xfrm>
          <a:off x="8699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132715</xdr:rowOff>
    </xdr:from>
    <xdr:ext cx="534035" cy="258445"/>
    <xdr:sp macro="" textlink="">
      <xdr:nvSpPr>
        <xdr:cNvPr id="421" name="テキスト ボックス 420"/>
        <xdr:cNvSpPr txBox="1"/>
      </xdr:nvSpPr>
      <xdr:spPr>
        <a:xfrm>
          <a:off x="8482965" y="13162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31115</xdr:rowOff>
    </xdr:from>
    <xdr:to>
      <xdr:col>41</xdr:col>
      <xdr:colOff>101600</xdr:colOff>
      <xdr:row>77</xdr:row>
      <xdr:rowOff>132715</xdr:rowOff>
    </xdr:to>
    <xdr:sp macro="" textlink="">
      <xdr:nvSpPr>
        <xdr:cNvPr id="422" name="楕円 421"/>
        <xdr:cNvSpPr/>
      </xdr:nvSpPr>
      <xdr:spPr>
        <a:xfrm>
          <a:off x="7810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149225</xdr:rowOff>
    </xdr:from>
    <xdr:ext cx="534035" cy="259080"/>
    <xdr:sp macro="" textlink="">
      <xdr:nvSpPr>
        <xdr:cNvPr id="423" name="テキスト ボックス 422"/>
        <xdr:cNvSpPr txBox="1"/>
      </xdr:nvSpPr>
      <xdr:spPr>
        <a:xfrm>
          <a:off x="7593965" y="1300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18415</xdr:rowOff>
    </xdr:from>
    <xdr:to>
      <xdr:col>36</xdr:col>
      <xdr:colOff>165100</xdr:colOff>
      <xdr:row>77</xdr:row>
      <xdr:rowOff>120650</xdr:rowOff>
    </xdr:to>
    <xdr:sp macro="" textlink="">
      <xdr:nvSpPr>
        <xdr:cNvPr id="424" name="楕円 423"/>
        <xdr:cNvSpPr/>
      </xdr:nvSpPr>
      <xdr:spPr>
        <a:xfrm>
          <a:off x="6921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136525</xdr:rowOff>
    </xdr:from>
    <xdr:ext cx="534035" cy="258445"/>
    <xdr:sp macro="" textlink="">
      <xdr:nvSpPr>
        <xdr:cNvPr id="425" name="テキスト ボックス 424"/>
        <xdr:cNvSpPr txBox="1"/>
      </xdr:nvSpPr>
      <xdr:spPr>
        <a:xfrm>
          <a:off x="6704965" y="12995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6" name="直線コネクタ 43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37" name="テキスト ボックス 436"/>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8" name="直線コネクタ 43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39" name="テキスト ボックス 438"/>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0" name="直線コネクタ 43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1" name="テキスト ボックス 44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2" name="直線コネクタ 44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43" name="テキスト ボックス 442"/>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4" name="直線コネクタ 44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45" name="テキスト ボックス 444"/>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6" name="直線コネクタ 44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47" name="テキスト ボックス 446"/>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98</xdr:row>
      <xdr:rowOff>154940</xdr:rowOff>
    </xdr:to>
    <xdr:cxnSp macro="">
      <xdr:nvCxnSpPr>
        <xdr:cNvPr id="451" name="直線コネクタ 450"/>
        <xdr:cNvCxnSpPr/>
      </xdr:nvCxnSpPr>
      <xdr:spPr>
        <a:xfrm flipV="1">
          <a:off x="10475595" y="1552511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158750</xdr:rowOff>
    </xdr:from>
    <xdr:ext cx="534670" cy="259080"/>
    <xdr:sp macro="" textlink="">
      <xdr:nvSpPr>
        <xdr:cNvPr id="452" name="普通建設事業費 （ うち更新整備　）最小値テキスト"/>
        <xdr:cNvSpPr txBox="1"/>
      </xdr:nvSpPr>
      <xdr:spPr>
        <a:xfrm>
          <a:off x="10528300" y="16960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154940</xdr:rowOff>
    </xdr:from>
    <xdr:to>
      <xdr:col>55</xdr:col>
      <xdr:colOff>88900</xdr:colOff>
      <xdr:row>98</xdr:row>
      <xdr:rowOff>154940</xdr:rowOff>
    </xdr:to>
    <xdr:cxnSp macro="">
      <xdr:nvCxnSpPr>
        <xdr:cNvPr id="453" name="直線コネクタ 452"/>
        <xdr:cNvCxnSpPr/>
      </xdr:nvCxnSpPr>
      <xdr:spPr>
        <a:xfrm>
          <a:off x="10388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8445"/>
    <xdr:sp macro="" textlink="">
      <xdr:nvSpPr>
        <xdr:cNvPr id="454" name="普通建設事業費 （ うち更新整備　）最大値テキスト"/>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142,116</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5" name="直線コネクタ 454"/>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92710</xdr:rowOff>
    </xdr:from>
    <xdr:to>
      <xdr:col>55</xdr:col>
      <xdr:colOff>0</xdr:colOff>
      <xdr:row>98</xdr:row>
      <xdr:rowOff>44450</xdr:rowOff>
    </xdr:to>
    <xdr:cxnSp macro="">
      <xdr:nvCxnSpPr>
        <xdr:cNvPr id="456" name="直線コネクタ 455"/>
        <xdr:cNvCxnSpPr/>
      </xdr:nvCxnSpPr>
      <xdr:spPr>
        <a:xfrm flipV="1">
          <a:off x="9639300" y="1672336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15240</xdr:rowOff>
    </xdr:from>
    <xdr:ext cx="534670" cy="259080"/>
    <xdr:sp macro="" textlink="">
      <xdr:nvSpPr>
        <xdr:cNvPr id="457" name="普通建設事業費 （ うち更新整備　）平均値テキスト"/>
        <xdr:cNvSpPr txBox="1"/>
      </xdr:nvSpPr>
      <xdr:spPr>
        <a:xfrm>
          <a:off x="10528300" y="16474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163830</xdr:rowOff>
    </xdr:from>
    <xdr:to>
      <xdr:col>55</xdr:col>
      <xdr:colOff>50800</xdr:colOff>
      <xdr:row>97</xdr:row>
      <xdr:rowOff>93980</xdr:rowOff>
    </xdr:to>
    <xdr:sp macro="" textlink="">
      <xdr:nvSpPr>
        <xdr:cNvPr id="458" name="フローチャート: 判断 457"/>
        <xdr:cNvSpPr/>
      </xdr:nvSpPr>
      <xdr:spPr>
        <a:xfrm>
          <a:off x="104267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40640</xdr:rowOff>
    </xdr:from>
    <xdr:to>
      <xdr:col>50</xdr:col>
      <xdr:colOff>114300</xdr:colOff>
      <xdr:row>98</xdr:row>
      <xdr:rowOff>44450</xdr:rowOff>
    </xdr:to>
    <xdr:cxnSp macro="">
      <xdr:nvCxnSpPr>
        <xdr:cNvPr id="459" name="直線コネクタ 458"/>
        <xdr:cNvCxnSpPr/>
      </xdr:nvCxnSpPr>
      <xdr:spPr>
        <a:xfrm>
          <a:off x="8750300" y="168427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xdr:rowOff>
    </xdr:from>
    <xdr:to>
      <xdr:col>50</xdr:col>
      <xdr:colOff>165100</xdr:colOff>
      <xdr:row>97</xdr:row>
      <xdr:rowOff>113030</xdr:rowOff>
    </xdr:to>
    <xdr:sp macro="" textlink="">
      <xdr:nvSpPr>
        <xdr:cNvPr id="460" name="フローチャート: 判断 459"/>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129540</xdr:rowOff>
    </xdr:from>
    <xdr:ext cx="534035" cy="259080"/>
    <xdr:sp macro="" textlink="">
      <xdr:nvSpPr>
        <xdr:cNvPr id="461" name="テキスト ボックス 460"/>
        <xdr:cNvSpPr txBox="1"/>
      </xdr:nvSpPr>
      <xdr:spPr>
        <a:xfrm>
          <a:off x="9371965" y="16417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40640</xdr:rowOff>
    </xdr:from>
    <xdr:to>
      <xdr:col>45</xdr:col>
      <xdr:colOff>177800</xdr:colOff>
      <xdr:row>98</xdr:row>
      <xdr:rowOff>41910</xdr:rowOff>
    </xdr:to>
    <xdr:cxnSp macro="">
      <xdr:nvCxnSpPr>
        <xdr:cNvPr id="462" name="直線コネクタ 461"/>
        <xdr:cNvCxnSpPr/>
      </xdr:nvCxnSpPr>
      <xdr:spPr>
        <a:xfrm flipV="1">
          <a:off x="7861300" y="16842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61595</xdr:rowOff>
    </xdr:from>
    <xdr:to>
      <xdr:col>46</xdr:col>
      <xdr:colOff>38100</xdr:colOff>
      <xdr:row>97</xdr:row>
      <xdr:rowOff>163195</xdr:rowOff>
    </xdr:to>
    <xdr:sp macro="" textlink="">
      <xdr:nvSpPr>
        <xdr:cNvPr id="463" name="フローチャート: 判断 462"/>
        <xdr:cNvSpPr/>
      </xdr:nvSpPr>
      <xdr:spPr>
        <a:xfrm>
          <a:off x="8699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8255</xdr:rowOff>
    </xdr:from>
    <xdr:ext cx="534035" cy="258445"/>
    <xdr:sp macro="" textlink="">
      <xdr:nvSpPr>
        <xdr:cNvPr id="464" name="テキスト ボックス 463"/>
        <xdr:cNvSpPr txBox="1"/>
      </xdr:nvSpPr>
      <xdr:spPr>
        <a:xfrm>
          <a:off x="8482965" y="1646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41910</xdr:rowOff>
    </xdr:from>
    <xdr:to>
      <xdr:col>41</xdr:col>
      <xdr:colOff>50800</xdr:colOff>
      <xdr:row>98</xdr:row>
      <xdr:rowOff>99060</xdr:rowOff>
    </xdr:to>
    <xdr:cxnSp macro="">
      <xdr:nvCxnSpPr>
        <xdr:cNvPr id="465" name="直線コネクタ 464"/>
        <xdr:cNvCxnSpPr/>
      </xdr:nvCxnSpPr>
      <xdr:spPr>
        <a:xfrm flipV="1">
          <a:off x="6972300" y="168440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90805</xdr:rowOff>
    </xdr:from>
    <xdr:to>
      <xdr:col>41</xdr:col>
      <xdr:colOff>101600</xdr:colOff>
      <xdr:row>98</xdr:row>
      <xdr:rowOff>20955</xdr:rowOff>
    </xdr:to>
    <xdr:sp macro="" textlink="">
      <xdr:nvSpPr>
        <xdr:cNvPr id="466" name="フローチャート: 判断 465"/>
        <xdr:cNvSpPr/>
      </xdr:nvSpPr>
      <xdr:spPr>
        <a:xfrm>
          <a:off x="7810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37465</xdr:rowOff>
    </xdr:from>
    <xdr:ext cx="534035" cy="259080"/>
    <xdr:sp macro="" textlink="">
      <xdr:nvSpPr>
        <xdr:cNvPr id="467" name="テキスト ボックス 466"/>
        <xdr:cNvSpPr txBox="1"/>
      </xdr:nvSpPr>
      <xdr:spPr>
        <a:xfrm>
          <a:off x="7593965" y="1649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80645</xdr:rowOff>
    </xdr:from>
    <xdr:to>
      <xdr:col>36</xdr:col>
      <xdr:colOff>165100</xdr:colOff>
      <xdr:row>98</xdr:row>
      <xdr:rowOff>10795</xdr:rowOff>
    </xdr:to>
    <xdr:sp macro="" textlink="">
      <xdr:nvSpPr>
        <xdr:cNvPr id="468" name="フローチャート: 判断 467"/>
        <xdr:cNvSpPr/>
      </xdr:nvSpPr>
      <xdr:spPr>
        <a:xfrm>
          <a:off x="6921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27305</xdr:rowOff>
    </xdr:from>
    <xdr:ext cx="534035" cy="259080"/>
    <xdr:sp macro="" textlink="">
      <xdr:nvSpPr>
        <xdr:cNvPr id="469" name="テキスト ボックス 468"/>
        <xdr:cNvSpPr txBox="1"/>
      </xdr:nvSpPr>
      <xdr:spPr>
        <a:xfrm>
          <a:off x="6704965" y="1648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75" name="楕円 474"/>
        <xdr:cNvSpPr/>
      </xdr:nvSpPr>
      <xdr:spPr>
        <a:xfrm>
          <a:off x="104267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34670" cy="258445"/>
    <xdr:sp macro="" textlink="">
      <xdr:nvSpPr>
        <xdr:cNvPr id="476" name="普通建設事業費 （ うち更新整備　）該当値テキスト"/>
        <xdr:cNvSpPr txBox="1"/>
      </xdr:nvSpPr>
      <xdr:spPr>
        <a:xfrm>
          <a:off x="10528300" y="16650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165100</xdr:rowOff>
    </xdr:from>
    <xdr:to>
      <xdr:col>50</xdr:col>
      <xdr:colOff>165100</xdr:colOff>
      <xdr:row>98</xdr:row>
      <xdr:rowOff>95250</xdr:rowOff>
    </xdr:to>
    <xdr:sp macro="" textlink="">
      <xdr:nvSpPr>
        <xdr:cNvPr id="477" name="楕円 476"/>
        <xdr:cNvSpPr/>
      </xdr:nvSpPr>
      <xdr:spPr>
        <a:xfrm>
          <a:off x="9588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86360</xdr:rowOff>
    </xdr:from>
    <xdr:ext cx="534035" cy="258445"/>
    <xdr:sp macro="" textlink="">
      <xdr:nvSpPr>
        <xdr:cNvPr id="478" name="テキスト ボックス 477"/>
        <xdr:cNvSpPr txBox="1"/>
      </xdr:nvSpPr>
      <xdr:spPr>
        <a:xfrm>
          <a:off x="9371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160655</xdr:rowOff>
    </xdr:from>
    <xdr:to>
      <xdr:col>46</xdr:col>
      <xdr:colOff>38100</xdr:colOff>
      <xdr:row>98</xdr:row>
      <xdr:rowOff>90805</xdr:rowOff>
    </xdr:to>
    <xdr:sp macro="" textlink="">
      <xdr:nvSpPr>
        <xdr:cNvPr id="479" name="楕円 478"/>
        <xdr:cNvSpPr/>
      </xdr:nvSpPr>
      <xdr:spPr>
        <a:xfrm>
          <a:off x="8699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81915</xdr:rowOff>
    </xdr:from>
    <xdr:ext cx="534035" cy="259080"/>
    <xdr:sp macro="" textlink="">
      <xdr:nvSpPr>
        <xdr:cNvPr id="480" name="テキスト ボックス 479"/>
        <xdr:cNvSpPr txBox="1"/>
      </xdr:nvSpPr>
      <xdr:spPr>
        <a:xfrm>
          <a:off x="8482965" y="1688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162560</xdr:rowOff>
    </xdr:from>
    <xdr:to>
      <xdr:col>41</xdr:col>
      <xdr:colOff>101600</xdr:colOff>
      <xdr:row>98</xdr:row>
      <xdr:rowOff>92710</xdr:rowOff>
    </xdr:to>
    <xdr:sp macro="" textlink="">
      <xdr:nvSpPr>
        <xdr:cNvPr id="481" name="楕円 480"/>
        <xdr:cNvSpPr/>
      </xdr:nvSpPr>
      <xdr:spPr>
        <a:xfrm>
          <a:off x="7810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83820</xdr:rowOff>
    </xdr:from>
    <xdr:ext cx="534035" cy="259080"/>
    <xdr:sp macro="" textlink="">
      <xdr:nvSpPr>
        <xdr:cNvPr id="482" name="テキスト ボックス 481"/>
        <xdr:cNvSpPr txBox="1"/>
      </xdr:nvSpPr>
      <xdr:spPr>
        <a:xfrm>
          <a:off x="7593965" y="1688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48260</xdr:rowOff>
    </xdr:from>
    <xdr:to>
      <xdr:col>36</xdr:col>
      <xdr:colOff>165100</xdr:colOff>
      <xdr:row>98</xdr:row>
      <xdr:rowOff>149860</xdr:rowOff>
    </xdr:to>
    <xdr:sp macro="" textlink="">
      <xdr:nvSpPr>
        <xdr:cNvPr id="483" name="楕円 482"/>
        <xdr:cNvSpPr/>
      </xdr:nvSpPr>
      <xdr:spPr>
        <a:xfrm>
          <a:off x="6921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140970</xdr:rowOff>
    </xdr:from>
    <xdr:ext cx="534035" cy="259080"/>
    <xdr:sp macro="" textlink="">
      <xdr:nvSpPr>
        <xdr:cNvPr id="484" name="テキスト ボックス 483"/>
        <xdr:cNvSpPr txBox="1"/>
      </xdr:nvSpPr>
      <xdr:spPr>
        <a:xfrm>
          <a:off x="6704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6" name="テキスト ボックス 495"/>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0" name="テキスト ボックス 499"/>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2" name="テキスト ボックス 501"/>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4" name="テキスト ボックス 503"/>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6" name="テキスト ボックス 50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144780</xdr:rowOff>
    </xdr:from>
    <xdr:to>
      <xdr:col>85</xdr:col>
      <xdr:colOff>126365</xdr:colOff>
      <xdr:row>39</xdr:row>
      <xdr:rowOff>44450</xdr:rowOff>
    </xdr:to>
    <xdr:cxnSp macro="">
      <xdr:nvCxnSpPr>
        <xdr:cNvPr id="508" name="直線コネクタ 507"/>
        <xdr:cNvCxnSpPr/>
      </xdr:nvCxnSpPr>
      <xdr:spPr>
        <a:xfrm flipV="1">
          <a:off x="16317595" y="54597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66040</xdr:rowOff>
    </xdr:from>
    <xdr:ext cx="249555" cy="258445"/>
    <xdr:sp macro="" textlink="">
      <xdr:nvSpPr>
        <xdr:cNvPr id="509" name="災害復旧事業費最小値テキスト"/>
        <xdr:cNvSpPr txBox="1"/>
      </xdr:nvSpPr>
      <xdr:spPr>
        <a:xfrm>
          <a:off x="16370300" y="67525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91440</xdr:rowOff>
    </xdr:from>
    <xdr:ext cx="598805" cy="259080"/>
    <xdr:sp macro="" textlink="">
      <xdr:nvSpPr>
        <xdr:cNvPr id="511" name="災害復旧事業費最大値テキスト"/>
        <xdr:cNvSpPr txBox="1"/>
      </xdr:nvSpPr>
      <xdr:spPr>
        <a:xfrm>
          <a:off x="16370300" y="523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166,874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144780</xdr:rowOff>
    </xdr:from>
    <xdr:to>
      <xdr:col>86</xdr:col>
      <xdr:colOff>25400</xdr:colOff>
      <xdr:row>31</xdr:row>
      <xdr:rowOff>144780</xdr:rowOff>
    </xdr:to>
    <xdr:cxnSp macro="">
      <xdr:nvCxnSpPr>
        <xdr:cNvPr id="512" name="直線コネクタ 511"/>
        <xdr:cNvCxnSpPr/>
      </xdr:nvCxnSpPr>
      <xdr:spPr>
        <a:xfrm>
          <a:off x="16230600" y="545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12700</xdr:rowOff>
    </xdr:from>
    <xdr:to>
      <xdr:col>85</xdr:col>
      <xdr:colOff>127000</xdr:colOff>
      <xdr:row>39</xdr:row>
      <xdr:rowOff>38100</xdr:rowOff>
    </xdr:to>
    <xdr:cxnSp macro="">
      <xdr:nvCxnSpPr>
        <xdr:cNvPr id="513" name="直線コネクタ 512"/>
        <xdr:cNvCxnSpPr/>
      </xdr:nvCxnSpPr>
      <xdr:spPr>
        <a:xfrm>
          <a:off x="15481300" y="66992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154940</xdr:rowOff>
    </xdr:from>
    <xdr:ext cx="469900" cy="258445"/>
    <xdr:sp macro="" textlink="">
      <xdr:nvSpPr>
        <xdr:cNvPr id="514" name="災害復旧事業費平均値テキスト"/>
        <xdr:cNvSpPr txBox="1"/>
      </xdr:nvSpPr>
      <xdr:spPr>
        <a:xfrm>
          <a:off x="16370300" y="64985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15" name="フローチャート: 判断 514"/>
        <xdr:cNvSpPr/>
      </xdr:nvSpPr>
      <xdr:spPr>
        <a:xfrm>
          <a:off x="16268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12700</xdr:rowOff>
    </xdr:from>
    <xdr:to>
      <xdr:col>81</xdr:col>
      <xdr:colOff>50800</xdr:colOff>
      <xdr:row>39</xdr:row>
      <xdr:rowOff>42545</xdr:rowOff>
    </xdr:to>
    <xdr:cxnSp macro="">
      <xdr:nvCxnSpPr>
        <xdr:cNvPr id="516" name="直線コネクタ 515"/>
        <xdr:cNvCxnSpPr/>
      </xdr:nvCxnSpPr>
      <xdr:spPr>
        <a:xfrm flipV="1">
          <a:off x="14592300" y="66992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139700</xdr:rowOff>
    </xdr:from>
    <xdr:to>
      <xdr:col>81</xdr:col>
      <xdr:colOff>101600</xdr:colOff>
      <xdr:row>39</xdr:row>
      <xdr:rowOff>69850</xdr:rowOff>
    </xdr:to>
    <xdr:sp macro="" textlink="">
      <xdr:nvSpPr>
        <xdr:cNvPr id="517" name="フローチャート: 判断 516"/>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60960</xdr:rowOff>
    </xdr:from>
    <xdr:ext cx="469265" cy="259080"/>
    <xdr:sp macro="" textlink="">
      <xdr:nvSpPr>
        <xdr:cNvPr id="518" name="テキスト ボックス 517"/>
        <xdr:cNvSpPr txBox="1"/>
      </xdr:nvSpPr>
      <xdr:spPr>
        <a:xfrm>
          <a:off x="15246350" y="674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29845</xdr:rowOff>
    </xdr:from>
    <xdr:to>
      <xdr:col>76</xdr:col>
      <xdr:colOff>114300</xdr:colOff>
      <xdr:row>39</xdr:row>
      <xdr:rowOff>42545</xdr:rowOff>
    </xdr:to>
    <xdr:cxnSp macro="">
      <xdr:nvCxnSpPr>
        <xdr:cNvPr id="519" name="直線コネクタ 518"/>
        <xdr:cNvCxnSpPr/>
      </xdr:nvCxnSpPr>
      <xdr:spPr>
        <a:xfrm>
          <a:off x="13703300" y="67163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0" name="フローチャート: 判断 519"/>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95250</xdr:rowOff>
    </xdr:from>
    <xdr:ext cx="469265" cy="259080"/>
    <xdr:sp macro="" textlink="">
      <xdr:nvSpPr>
        <xdr:cNvPr id="521" name="テキスト ボックス 520"/>
        <xdr:cNvSpPr txBox="1"/>
      </xdr:nvSpPr>
      <xdr:spPr>
        <a:xfrm>
          <a:off x="14357350" y="6438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29845</xdr:rowOff>
    </xdr:from>
    <xdr:to>
      <xdr:col>71</xdr:col>
      <xdr:colOff>177800</xdr:colOff>
      <xdr:row>39</xdr:row>
      <xdr:rowOff>30480</xdr:rowOff>
    </xdr:to>
    <xdr:cxnSp macro="">
      <xdr:nvCxnSpPr>
        <xdr:cNvPr id="522" name="直線コネクタ 521"/>
        <xdr:cNvCxnSpPr/>
      </xdr:nvCxnSpPr>
      <xdr:spPr>
        <a:xfrm flipV="1">
          <a:off x="12814300" y="6716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523" name="フローチャート: 判断 522"/>
        <xdr:cNvSpPr/>
      </xdr:nvSpPr>
      <xdr:spPr>
        <a:xfrm>
          <a:off x="1365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76200</xdr:rowOff>
    </xdr:from>
    <xdr:ext cx="469265" cy="258445"/>
    <xdr:sp macro="" textlink="">
      <xdr:nvSpPr>
        <xdr:cNvPr id="524" name="テキスト ボックス 523"/>
        <xdr:cNvSpPr txBox="1"/>
      </xdr:nvSpPr>
      <xdr:spPr>
        <a:xfrm>
          <a:off x="13468350" y="676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147320</xdr:rowOff>
    </xdr:from>
    <xdr:to>
      <xdr:col>67</xdr:col>
      <xdr:colOff>101600</xdr:colOff>
      <xdr:row>39</xdr:row>
      <xdr:rowOff>77470</xdr:rowOff>
    </xdr:to>
    <xdr:sp macro="" textlink="">
      <xdr:nvSpPr>
        <xdr:cNvPr id="525" name="フローチャート: 判断 524"/>
        <xdr:cNvSpPr/>
      </xdr:nvSpPr>
      <xdr:spPr>
        <a:xfrm>
          <a:off x="1276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93980</xdr:rowOff>
    </xdr:from>
    <xdr:ext cx="469265" cy="259080"/>
    <xdr:sp macro="" textlink="">
      <xdr:nvSpPr>
        <xdr:cNvPr id="526" name="テキスト ボックス 525"/>
        <xdr:cNvSpPr txBox="1"/>
      </xdr:nvSpPr>
      <xdr:spPr>
        <a:xfrm>
          <a:off x="12579350" y="6437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532" name="楕円 531"/>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110490</xdr:rowOff>
    </xdr:from>
    <xdr:ext cx="378460" cy="258445"/>
    <xdr:sp macro="" textlink="">
      <xdr:nvSpPr>
        <xdr:cNvPr id="533" name="災害復旧事業費該当値テキスト"/>
        <xdr:cNvSpPr txBox="1"/>
      </xdr:nvSpPr>
      <xdr:spPr>
        <a:xfrm>
          <a:off x="16370300" y="6625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133350</xdr:rowOff>
    </xdr:from>
    <xdr:to>
      <xdr:col>81</xdr:col>
      <xdr:colOff>101600</xdr:colOff>
      <xdr:row>39</xdr:row>
      <xdr:rowOff>63500</xdr:rowOff>
    </xdr:to>
    <xdr:sp macro="" textlink="">
      <xdr:nvSpPr>
        <xdr:cNvPr id="534" name="楕円 533"/>
        <xdr:cNvSpPr/>
      </xdr:nvSpPr>
      <xdr:spPr>
        <a:xfrm>
          <a:off x="15430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80010</xdr:rowOff>
    </xdr:from>
    <xdr:ext cx="469265" cy="259080"/>
    <xdr:sp macro="" textlink="">
      <xdr:nvSpPr>
        <xdr:cNvPr id="535" name="テキスト ボックス 534"/>
        <xdr:cNvSpPr txBox="1"/>
      </xdr:nvSpPr>
      <xdr:spPr>
        <a:xfrm>
          <a:off x="15246350" y="642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36" name="楕円 535"/>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84455</xdr:rowOff>
    </xdr:from>
    <xdr:ext cx="378460" cy="259080"/>
    <xdr:sp macro="" textlink="">
      <xdr:nvSpPr>
        <xdr:cNvPr id="537" name="テキスト ボックス 536"/>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150495</xdr:rowOff>
    </xdr:from>
    <xdr:to>
      <xdr:col>72</xdr:col>
      <xdr:colOff>38100</xdr:colOff>
      <xdr:row>39</xdr:row>
      <xdr:rowOff>80645</xdr:rowOff>
    </xdr:to>
    <xdr:sp macro="" textlink="">
      <xdr:nvSpPr>
        <xdr:cNvPr id="538" name="楕円 537"/>
        <xdr:cNvSpPr/>
      </xdr:nvSpPr>
      <xdr:spPr>
        <a:xfrm>
          <a:off x="13652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97790</xdr:rowOff>
    </xdr:from>
    <xdr:ext cx="469265" cy="258445"/>
    <xdr:sp macro="" textlink="">
      <xdr:nvSpPr>
        <xdr:cNvPr id="539" name="テキスト ボックス 538"/>
        <xdr:cNvSpPr txBox="1"/>
      </xdr:nvSpPr>
      <xdr:spPr>
        <a:xfrm>
          <a:off x="13468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151130</xdr:rowOff>
    </xdr:from>
    <xdr:to>
      <xdr:col>67</xdr:col>
      <xdr:colOff>101600</xdr:colOff>
      <xdr:row>39</xdr:row>
      <xdr:rowOff>81280</xdr:rowOff>
    </xdr:to>
    <xdr:sp macro="" textlink="">
      <xdr:nvSpPr>
        <xdr:cNvPr id="540" name="楕円 539"/>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72390</xdr:rowOff>
    </xdr:from>
    <xdr:ext cx="469265" cy="259080"/>
    <xdr:sp macro="" textlink="">
      <xdr:nvSpPr>
        <xdr:cNvPr id="541" name="テキスト ボックス 540"/>
        <xdr:cNvSpPr txBox="1"/>
      </xdr:nvSpPr>
      <xdr:spPr>
        <a:xfrm>
          <a:off x="12579350" y="675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3" name="テキスト ボックス 552"/>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5" name="テキスト ボックス 554"/>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7" name="テキスト ボックス 566"/>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0" name="テキスト ボックス 569"/>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3" name="テキスト ボックス 572"/>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5" name="テキスト ボックス 574"/>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4" name="テキスト ボックス 583"/>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6" name="テキスト ボックス 585"/>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8" name="テキスト ボックス 587"/>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0" name="テキスト ボックス 589"/>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9" name="テキスト ボックス 59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2" name="テキスト ボックス 601"/>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06" name="テキスト ボックス 605"/>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8" name="テキスト ボックス 60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0" name="テキスト ボックス 60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2" name="テキスト ボックス 61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63500</xdr:rowOff>
    </xdr:from>
    <xdr:to>
      <xdr:col>85</xdr:col>
      <xdr:colOff>126365</xdr:colOff>
      <xdr:row>78</xdr:row>
      <xdr:rowOff>38100</xdr:rowOff>
    </xdr:to>
    <xdr:cxnSp macro="">
      <xdr:nvCxnSpPr>
        <xdr:cNvPr id="614" name="直線コネクタ 613"/>
        <xdr:cNvCxnSpPr/>
      </xdr:nvCxnSpPr>
      <xdr:spPr>
        <a:xfrm flipV="1">
          <a:off x="16317595" y="120650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41910</xdr:rowOff>
    </xdr:from>
    <xdr:ext cx="469900" cy="258445"/>
    <xdr:sp macro="" textlink="">
      <xdr:nvSpPr>
        <xdr:cNvPr id="615" name="公債費最小値テキスト"/>
        <xdr:cNvSpPr txBox="1"/>
      </xdr:nvSpPr>
      <xdr:spPr>
        <a:xfrm>
          <a:off x="16370300" y="13415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16" name="直線コネクタ 615"/>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9525</xdr:rowOff>
    </xdr:from>
    <xdr:ext cx="534670" cy="258445"/>
    <xdr:sp macro="" textlink="">
      <xdr:nvSpPr>
        <xdr:cNvPr id="617" name="公債費最大値テキスト"/>
        <xdr:cNvSpPr txBox="1"/>
      </xdr:nvSpPr>
      <xdr:spPr>
        <a:xfrm>
          <a:off x="16370300" y="11839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63500</xdr:rowOff>
    </xdr:from>
    <xdr:to>
      <xdr:col>86</xdr:col>
      <xdr:colOff>25400</xdr:colOff>
      <xdr:row>70</xdr:row>
      <xdr:rowOff>63500</xdr:rowOff>
    </xdr:to>
    <xdr:cxnSp macro="">
      <xdr:nvCxnSpPr>
        <xdr:cNvPr id="618" name="直線コネクタ 617"/>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53340</xdr:rowOff>
    </xdr:from>
    <xdr:to>
      <xdr:col>85</xdr:col>
      <xdr:colOff>127000</xdr:colOff>
      <xdr:row>76</xdr:row>
      <xdr:rowOff>66040</xdr:rowOff>
    </xdr:to>
    <xdr:cxnSp macro="">
      <xdr:nvCxnSpPr>
        <xdr:cNvPr id="619" name="直線コネクタ 618"/>
        <xdr:cNvCxnSpPr/>
      </xdr:nvCxnSpPr>
      <xdr:spPr>
        <a:xfrm flipV="1">
          <a:off x="15481300" y="130835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117475</xdr:rowOff>
    </xdr:from>
    <xdr:ext cx="534670" cy="259080"/>
    <xdr:sp macro="" textlink="">
      <xdr:nvSpPr>
        <xdr:cNvPr id="620" name="公債費平均値テキスト"/>
        <xdr:cNvSpPr txBox="1"/>
      </xdr:nvSpPr>
      <xdr:spPr>
        <a:xfrm>
          <a:off x="16370300" y="12633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94615</xdr:rowOff>
    </xdr:from>
    <xdr:to>
      <xdr:col>85</xdr:col>
      <xdr:colOff>177800</xdr:colOff>
      <xdr:row>75</xdr:row>
      <xdr:rowOff>24765</xdr:rowOff>
    </xdr:to>
    <xdr:sp macro="" textlink="">
      <xdr:nvSpPr>
        <xdr:cNvPr id="621" name="フローチャート: 判断 620"/>
        <xdr:cNvSpPr/>
      </xdr:nvSpPr>
      <xdr:spPr>
        <a:xfrm>
          <a:off x="162687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66040</xdr:rowOff>
    </xdr:from>
    <xdr:to>
      <xdr:col>81</xdr:col>
      <xdr:colOff>50800</xdr:colOff>
      <xdr:row>76</xdr:row>
      <xdr:rowOff>80645</xdr:rowOff>
    </xdr:to>
    <xdr:cxnSp macro="">
      <xdr:nvCxnSpPr>
        <xdr:cNvPr id="622" name="直線コネクタ 621"/>
        <xdr:cNvCxnSpPr/>
      </xdr:nvCxnSpPr>
      <xdr:spPr>
        <a:xfrm flipV="1">
          <a:off x="14592300" y="130962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81915</xdr:rowOff>
    </xdr:from>
    <xdr:to>
      <xdr:col>81</xdr:col>
      <xdr:colOff>101600</xdr:colOff>
      <xdr:row>75</xdr:row>
      <xdr:rowOff>12065</xdr:rowOff>
    </xdr:to>
    <xdr:sp macro="" textlink="">
      <xdr:nvSpPr>
        <xdr:cNvPr id="623" name="フローチャート: 判断 622"/>
        <xdr:cNvSpPr/>
      </xdr:nvSpPr>
      <xdr:spPr>
        <a:xfrm>
          <a:off x="15430500" y="1276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29210</xdr:rowOff>
    </xdr:from>
    <xdr:ext cx="534035" cy="258445"/>
    <xdr:sp macro="" textlink="">
      <xdr:nvSpPr>
        <xdr:cNvPr id="624" name="テキスト ボックス 623"/>
        <xdr:cNvSpPr txBox="1"/>
      </xdr:nvSpPr>
      <xdr:spPr>
        <a:xfrm>
          <a:off x="15213965" y="12545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63500</xdr:rowOff>
    </xdr:from>
    <xdr:to>
      <xdr:col>76</xdr:col>
      <xdr:colOff>114300</xdr:colOff>
      <xdr:row>76</xdr:row>
      <xdr:rowOff>80645</xdr:rowOff>
    </xdr:to>
    <xdr:cxnSp macro="">
      <xdr:nvCxnSpPr>
        <xdr:cNvPr id="625" name="直線コネクタ 624"/>
        <xdr:cNvCxnSpPr/>
      </xdr:nvCxnSpPr>
      <xdr:spPr>
        <a:xfrm>
          <a:off x="13703300" y="130937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71120</xdr:rowOff>
    </xdr:from>
    <xdr:to>
      <xdr:col>76</xdr:col>
      <xdr:colOff>165100</xdr:colOff>
      <xdr:row>75</xdr:row>
      <xdr:rowOff>1270</xdr:rowOff>
    </xdr:to>
    <xdr:sp macro="" textlink="">
      <xdr:nvSpPr>
        <xdr:cNvPr id="626" name="フローチャート: 判断 625"/>
        <xdr:cNvSpPr/>
      </xdr:nvSpPr>
      <xdr:spPr>
        <a:xfrm>
          <a:off x="14541500" y="127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17780</xdr:rowOff>
    </xdr:from>
    <xdr:ext cx="534035" cy="258445"/>
    <xdr:sp macro="" textlink="">
      <xdr:nvSpPr>
        <xdr:cNvPr id="627" name="テキスト ボックス 626"/>
        <xdr:cNvSpPr txBox="1"/>
      </xdr:nvSpPr>
      <xdr:spPr>
        <a:xfrm>
          <a:off x="14324965" y="12533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63500</xdr:rowOff>
    </xdr:from>
    <xdr:to>
      <xdr:col>71</xdr:col>
      <xdr:colOff>177800</xdr:colOff>
      <xdr:row>76</xdr:row>
      <xdr:rowOff>78740</xdr:rowOff>
    </xdr:to>
    <xdr:cxnSp macro="">
      <xdr:nvCxnSpPr>
        <xdr:cNvPr id="628" name="直線コネクタ 627"/>
        <xdr:cNvCxnSpPr/>
      </xdr:nvCxnSpPr>
      <xdr:spPr>
        <a:xfrm flipV="1">
          <a:off x="12814300" y="13093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73660</xdr:rowOff>
    </xdr:from>
    <xdr:to>
      <xdr:col>72</xdr:col>
      <xdr:colOff>38100</xdr:colOff>
      <xdr:row>75</xdr:row>
      <xdr:rowOff>3810</xdr:rowOff>
    </xdr:to>
    <xdr:sp macro="" textlink="">
      <xdr:nvSpPr>
        <xdr:cNvPr id="629" name="フローチャート: 判断 628"/>
        <xdr:cNvSpPr/>
      </xdr:nvSpPr>
      <xdr:spPr>
        <a:xfrm>
          <a:off x="1365250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20320</xdr:rowOff>
    </xdr:from>
    <xdr:ext cx="534035" cy="258445"/>
    <xdr:sp macro="" textlink="">
      <xdr:nvSpPr>
        <xdr:cNvPr id="630" name="テキスト ボックス 629"/>
        <xdr:cNvSpPr txBox="1"/>
      </xdr:nvSpPr>
      <xdr:spPr>
        <a:xfrm>
          <a:off x="13435965" y="1253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74930</xdr:rowOff>
    </xdr:from>
    <xdr:to>
      <xdr:col>67</xdr:col>
      <xdr:colOff>101600</xdr:colOff>
      <xdr:row>75</xdr:row>
      <xdr:rowOff>4445</xdr:rowOff>
    </xdr:to>
    <xdr:sp macro="" textlink="">
      <xdr:nvSpPr>
        <xdr:cNvPr id="631" name="フローチャート: 判断 630"/>
        <xdr:cNvSpPr/>
      </xdr:nvSpPr>
      <xdr:spPr>
        <a:xfrm>
          <a:off x="12763500" y="12762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20955</xdr:rowOff>
    </xdr:from>
    <xdr:ext cx="534035" cy="258445"/>
    <xdr:sp macro="" textlink="">
      <xdr:nvSpPr>
        <xdr:cNvPr id="632" name="テキスト ボックス 631"/>
        <xdr:cNvSpPr txBox="1"/>
      </xdr:nvSpPr>
      <xdr:spPr>
        <a:xfrm>
          <a:off x="12546965" y="12536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2540</xdr:rowOff>
    </xdr:from>
    <xdr:to>
      <xdr:col>85</xdr:col>
      <xdr:colOff>177800</xdr:colOff>
      <xdr:row>76</xdr:row>
      <xdr:rowOff>104140</xdr:rowOff>
    </xdr:to>
    <xdr:sp macro="" textlink="">
      <xdr:nvSpPr>
        <xdr:cNvPr id="638" name="楕円 637"/>
        <xdr:cNvSpPr/>
      </xdr:nvSpPr>
      <xdr:spPr>
        <a:xfrm>
          <a:off x="162687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152400</xdr:rowOff>
    </xdr:from>
    <xdr:ext cx="534670" cy="259080"/>
    <xdr:sp macro="" textlink="">
      <xdr:nvSpPr>
        <xdr:cNvPr id="639" name="公債費該当値テキスト"/>
        <xdr:cNvSpPr txBox="1"/>
      </xdr:nvSpPr>
      <xdr:spPr>
        <a:xfrm>
          <a:off x="16370300"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15240</xdr:rowOff>
    </xdr:from>
    <xdr:to>
      <xdr:col>81</xdr:col>
      <xdr:colOff>101600</xdr:colOff>
      <xdr:row>76</xdr:row>
      <xdr:rowOff>116840</xdr:rowOff>
    </xdr:to>
    <xdr:sp macro="" textlink="">
      <xdr:nvSpPr>
        <xdr:cNvPr id="640" name="楕円 639"/>
        <xdr:cNvSpPr/>
      </xdr:nvSpPr>
      <xdr:spPr>
        <a:xfrm>
          <a:off x="15430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107950</xdr:rowOff>
    </xdr:from>
    <xdr:ext cx="534035" cy="259080"/>
    <xdr:sp macro="" textlink="">
      <xdr:nvSpPr>
        <xdr:cNvPr id="641" name="テキスト ボックス 640"/>
        <xdr:cNvSpPr txBox="1"/>
      </xdr:nvSpPr>
      <xdr:spPr>
        <a:xfrm>
          <a:off x="15213965" y="13138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29845</xdr:rowOff>
    </xdr:from>
    <xdr:to>
      <xdr:col>76</xdr:col>
      <xdr:colOff>165100</xdr:colOff>
      <xdr:row>76</xdr:row>
      <xdr:rowOff>132080</xdr:rowOff>
    </xdr:to>
    <xdr:sp macro="" textlink="">
      <xdr:nvSpPr>
        <xdr:cNvPr id="642" name="楕円 641"/>
        <xdr:cNvSpPr/>
      </xdr:nvSpPr>
      <xdr:spPr>
        <a:xfrm>
          <a:off x="14541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122555</xdr:rowOff>
    </xdr:from>
    <xdr:ext cx="534035" cy="258445"/>
    <xdr:sp macro="" textlink="">
      <xdr:nvSpPr>
        <xdr:cNvPr id="643" name="テキスト ボックス 642"/>
        <xdr:cNvSpPr txBox="1"/>
      </xdr:nvSpPr>
      <xdr:spPr>
        <a:xfrm>
          <a:off x="14324965" y="13152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12065</xdr:rowOff>
    </xdr:from>
    <xdr:to>
      <xdr:col>72</xdr:col>
      <xdr:colOff>38100</xdr:colOff>
      <xdr:row>76</xdr:row>
      <xdr:rowOff>113665</xdr:rowOff>
    </xdr:to>
    <xdr:sp macro="" textlink="">
      <xdr:nvSpPr>
        <xdr:cNvPr id="644" name="楕円 643"/>
        <xdr:cNvSpPr/>
      </xdr:nvSpPr>
      <xdr:spPr>
        <a:xfrm>
          <a:off x="136525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104775</xdr:rowOff>
    </xdr:from>
    <xdr:ext cx="534035" cy="259080"/>
    <xdr:sp macro="" textlink="">
      <xdr:nvSpPr>
        <xdr:cNvPr id="645" name="テキスト ボックス 644"/>
        <xdr:cNvSpPr txBox="1"/>
      </xdr:nvSpPr>
      <xdr:spPr>
        <a:xfrm>
          <a:off x="13435965" y="13134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27940</xdr:rowOff>
    </xdr:from>
    <xdr:to>
      <xdr:col>67</xdr:col>
      <xdr:colOff>101600</xdr:colOff>
      <xdr:row>76</xdr:row>
      <xdr:rowOff>129540</xdr:rowOff>
    </xdr:to>
    <xdr:sp macro="" textlink="">
      <xdr:nvSpPr>
        <xdr:cNvPr id="646" name="楕円 645"/>
        <xdr:cNvSpPr/>
      </xdr:nvSpPr>
      <xdr:spPr>
        <a:xfrm>
          <a:off x="12763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120650</xdr:rowOff>
    </xdr:from>
    <xdr:ext cx="534035" cy="258445"/>
    <xdr:sp macro="" textlink="">
      <xdr:nvSpPr>
        <xdr:cNvPr id="647" name="テキスト ボックス 646"/>
        <xdr:cNvSpPr txBox="1"/>
      </xdr:nvSpPr>
      <xdr:spPr>
        <a:xfrm>
          <a:off x="12546965" y="1315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6" name="テキスト ボックス 65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59" name="テキスト ボックス 658"/>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63" name="テキスト ボックス 662"/>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67" name="テキスト ボックス 666"/>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102870</xdr:rowOff>
    </xdr:from>
    <xdr:to>
      <xdr:col>85</xdr:col>
      <xdr:colOff>126365</xdr:colOff>
      <xdr:row>99</xdr:row>
      <xdr:rowOff>32385</xdr:rowOff>
    </xdr:to>
    <xdr:cxnSp macro="">
      <xdr:nvCxnSpPr>
        <xdr:cNvPr id="671" name="直線コネクタ 670"/>
        <xdr:cNvCxnSpPr/>
      </xdr:nvCxnSpPr>
      <xdr:spPr>
        <a:xfrm flipV="1">
          <a:off x="16317595" y="1570482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36195</xdr:rowOff>
    </xdr:from>
    <xdr:ext cx="378460" cy="259080"/>
    <xdr:sp macro="" textlink="">
      <xdr:nvSpPr>
        <xdr:cNvPr id="672" name="積立金最小値テキスト"/>
        <xdr:cNvSpPr txBox="1"/>
      </xdr:nvSpPr>
      <xdr:spPr>
        <a:xfrm>
          <a:off x="16370300" y="17009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32385</xdr:rowOff>
    </xdr:from>
    <xdr:to>
      <xdr:col>86</xdr:col>
      <xdr:colOff>25400</xdr:colOff>
      <xdr:row>99</xdr:row>
      <xdr:rowOff>32385</xdr:rowOff>
    </xdr:to>
    <xdr:cxnSp macro="">
      <xdr:nvCxnSpPr>
        <xdr:cNvPr id="673" name="直線コネクタ 672"/>
        <xdr:cNvCxnSpPr/>
      </xdr:nvCxnSpPr>
      <xdr:spPr>
        <a:xfrm>
          <a:off x="16230600" y="17005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49530</xdr:rowOff>
    </xdr:from>
    <xdr:ext cx="598805" cy="259080"/>
    <xdr:sp macro="" textlink="">
      <xdr:nvSpPr>
        <xdr:cNvPr id="674" name="積立金最大値テキスト"/>
        <xdr:cNvSpPr txBox="1"/>
      </xdr:nvSpPr>
      <xdr:spPr>
        <a:xfrm>
          <a:off x="16370300" y="1548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103,417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102870</xdr:rowOff>
    </xdr:from>
    <xdr:to>
      <xdr:col>86</xdr:col>
      <xdr:colOff>25400</xdr:colOff>
      <xdr:row>91</xdr:row>
      <xdr:rowOff>102870</xdr:rowOff>
    </xdr:to>
    <xdr:cxnSp macro="">
      <xdr:nvCxnSpPr>
        <xdr:cNvPr id="675" name="直線コネクタ 674"/>
        <xdr:cNvCxnSpPr/>
      </xdr:nvCxnSpPr>
      <xdr:spPr>
        <a:xfrm>
          <a:off x="16230600" y="1570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31750</xdr:rowOff>
    </xdr:from>
    <xdr:to>
      <xdr:col>85</xdr:col>
      <xdr:colOff>127000</xdr:colOff>
      <xdr:row>99</xdr:row>
      <xdr:rowOff>32385</xdr:rowOff>
    </xdr:to>
    <xdr:cxnSp macro="">
      <xdr:nvCxnSpPr>
        <xdr:cNvPr id="676" name="直線コネクタ 675"/>
        <xdr:cNvCxnSpPr/>
      </xdr:nvCxnSpPr>
      <xdr:spPr>
        <a:xfrm>
          <a:off x="15481300" y="170053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146050</xdr:rowOff>
    </xdr:from>
    <xdr:ext cx="534670" cy="258445"/>
    <xdr:sp macro="" textlink="">
      <xdr:nvSpPr>
        <xdr:cNvPr id="677" name="積立金平均値テキスト"/>
        <xdr:cNvSpPr txBox="1"/>
      </xdr:nvSpPr>
      <xdr:spPr>
        <a:xfrm>
          <a:off x="16370300" y="16605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123190</xdr:rowOff>
    </xdr:from>
    <xdr:to>
      <xdr:col>85</xdr:col>
      <xdr:colOff>177800</xdr:colOff>
      <xdr:row>98</xdr:row>
      <xdr:rowOff>53340</xdr:rowOff>
    </xdr:to>
    <xdr:sp macro="" textlink="">
      <xdr:nvSpPr>
        <xdr:cNvPr id="678" name="フローチャート: 判断 677"/>
        <xdr:cNvSpPr/>
      </xdr:nvSpPr>
      <xdr:spPr>
        <a:xfrm>
          <a:off x="162687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36195</xdr:rowOff>
    </xdr:from>
    <xdr:to>
      <xdr:col>81</xdr:col>
      <xdr:colOff>50800</xdr:colOff>
      <xdr:row>99</xdr:row>
      <xdr:rowOff>31750</xdr:rowOff>
    </xdr:to>
    <xdr:cxnSp macro="">
      <xdr:nvCxnSpPr>
        <xdr:cNvPr id="679" name="直線コネクタ 678"/>
        <xdr:cNvCxnSpPr/>
      </xdr:nvCxnSpPr>
      <xdr:spPr>
        <a:xfrm>
          <a:off x="14592300" y="1683829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162560</xdr:rowOff>
    </xdr:from>
    <xdr:to>
      <xdr:col>81</xdr:col>
      <xdr:colOff>101600</xdr:colOff>
      <xdr:row>98</xdr:row>
      <xdr:rowOff>92710</xdr:rowOff>
    </xdr:to>
    <xdr:sp macro="" textlink="">
      <xdr:nvSpPr>
        <xdr:cNvPr id="680" name="フローチャート: 判断 679"/>
        <xdr:cNvSpPr/>
      </xdr:nvSpPr>
      <xdr:spPr>
        <a:xfrm>
          <a:off x="15430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109220</xdr:rowOff>
    </xdr:from>
    <xdr:ext cx="534035" cy="258445"/>
    <xdr:sp macro="" textlink="">
      <xdr:nvSpPr>
        <xdr:cNvPr id="681" name="テキスト ボックス 680"/>
        <xdr:cNvSpPr txBox="1"/>
      </xdr:nvSpPr>
      <xdr:spPr>
        <a:xfrm>
          <a:off x="15213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36195</xdr:rowOff>
    </xdr:from>
    <xdr:to>
      <xdr:col>76</xdr:col>
      <xdr:colOff>114300</xdr:colOff>
      <xdr:row>99</xdr:row>
      <xdr:rowOff>12700</xdr:rowOff>
    </xdr:to>
    <xdr:cxnSp macro="">
      <xdr:nvCxnSpPr>
        <xdr:cNvPr id="682" name="直線コネクタ 681"/>
        <xdr:cNvCxnSpPr/>
      </xdr:nvCxnSpPr>
      <xdr:spPr>
        <a:xfrm flipV="1">
          <a:off x="13703300" y="1683829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143510</xdr:rowOff>
    </xdr:from>
    <xdr:to>
      <xdr:col>76</xdr:col>
      <xdr:colOff>165100</xdr:colOff>
      <xdr:row>98</xdr:row>
      <xdr:rowOff>73025</xdr:rowOff>
    </xdr:to>
    <xdr:sp macro="" textlink="">
      <xdr:nvSpPr>
        <xdr:cNvPr id="683" name="フローチャート: 判断 682"/>
        <xdr:cNvSpPr/>
      </xdr:nvSpPr>
      <xdr:spPr>
        <a:xfrm>
          <a:off x="14541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89535</xdr:rowOff>
    </xdr:from>
    <xdr:ext cx="534035" cy="258445"/>
    <xdr:sp macro="" textlink="">
      <xdr:nvSpPr>
        <xdr:cNvPr id="684" name="テキスト ボックス 683"/>
        <xdr:cNvSpPr txBox="1"/>
      </xdr:nvSpPr>
      <xdr:spPr>
        <a:xfrm>
          <a:off x="14324965" y="16548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12700</xdr:rowOff>
    </xdr:from>
    <xdr:to>
      <xdr:col>71</xdr:col>
      <xdr:colOff>177800</xdr:colOff>
      <xdr:row>99</xdr:row>
      <xdr:rowOff>27940</xdr:rowOff>
    </xdr:to>
    <xdr:cxnSp macro="">
      <xdr:nvCxnSpPr>
        <xdr:cNvPr id="685" name="直線コネクタ 684"/>
        <xdr:cNvCxnSpPr/>
      </xdr:nvCxnSpPr>
      <xdr:spPr>
        <a:xfrm flipV="1">
          <a:off x="12814300" y="169862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12065</xdr:rowOff>
    </xdr:from>
    <xdr:to>
      <xdr:col>72</xdr:col>
      <xdr:colOff>38100</xdr:colOff>
      <xdr:row>98</xdr:row>
      <xdr:rowOff>113665</xdr:rowOff>
    </xdr:to>
    <xdr:sp macro="" textlink="">
      <xdr:nvSpPr>
        <xdr:cNvPr id="686" name="フローチャート: 判断 685"/>
        <xdr:cNvSpPr/>
      </xdr:nvSpPr>
      <xdr:spPr>
        <a:xfrm>
          <a:off x="13652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130175</xdr:rowOff>
    </xdr:from>
    <xdr:ext cx="534035" cy="259080"/>
    <xdr:sp macro="" textlink="">
      <xdr:nvSpPr>
        <xdr:cNvPr id="687" name="テキスト ボックス 686"/>
        <xdr:cNvSpPr txBox="1"/>
      </xdr:nvSpPr>
      <xdr:spPr>
        <a:xfrm>
          <a:off x="134359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149225</xdr:rowOff>
    </xdr:from>
    <xdr:to>
      <xdr:col>67</xdr:col>
      <xdr:colOff>101600</xdr:colOff>
      <xdr:row>98</xdr:row>
      <xdr:rowOff>79375</xdr:rowOff>
    </xdr:to>
    <xdr:sp macro="" textlink="">
      <xdr:nvSpPr>
        <xdr:cNvPr id="688" name="フローチャート: 判断 687"/>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95885</xdr:rowOff>
    </xdr:from>
    <xdr:ext cx="534035" cy="259080"/>
    <xdr:sp macro="" textlink="">
      <xdr:nvSpPr>
        <xdr:cNvPr id="689" name="テキスト ボックス 688"/>
        <xdr:cNvSpPr txBox="1"/>
      </xdr:nvSpPr>
      <xdr:spPr>
        <a:xfrm>
          <a:off x="12546965"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153035</xdr:rowOff>
    </xdr:from>
    <xdr:to>
      <xdr:col>85</xdr:col>
      <xdr:colOff>177800</xdr:colOff>
      <xdr:row>99</xdr:row>
      <xdr:rowOff>83185</xdr:rowOff>
    </xdr:to>
    <xdr:sp macro="" textlink="">
      <xdr:nvSpPr>
        <xdr:cNvPr id="695" name="楕円 694"/>
        <xdr:cNvSpPr/>
      </xdr:nvSpPr>
      <xdr:spPr>
        <a:xfrm>
          <a:off x="162687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67945</xdr:rowOff>
    </xdr:from>
    <xdr:ext cx="378460" cy="258445"/>
    <xdr:sp macro="" textlink="">
      <xdr:nvSpPr>
        <xdr:cNvPr id="696" name="積立金該当値テキスト"/>
        <xdr:cNvSpPr txBox="1"/>
      </xdr:nvSpPr>
      <xdr:spPr>
        <a:xfrm>
          <a:off x="16370300" y="16870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152400</xdr:rowOff>
    </xdr:from>
    <xdr:to>
      <xdr:col>81</xdr:col>
      <xdr:colOff>101600</xdr:colOff>
      <xdr:row>99</xdr:row>
      <xdr:rowOff>82550</xdr:rowOff>
    </xdr:to>
    <xdr:sp macro="" textlink="">
      <xdr:nvSpPr>
        <xdr:cNvPr id="697" name="楕円 696"/>
        <xdr:cNvSpPr/>
      </xdr:nvSpPr>
      <xdr:spPr>
        <a:xfrm>
          <a:off x="15430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73660</xdr:rowOff>
    </xdr:from>
    <xdr:ext cx="469265" cy="259080"/>
    <xdr:sp macro="" textlink="">
      <xdr:nvSpPr>
        <xdr:cNvPr id="698" name="テキスト ボックス 697"/>
        <xdr:cNvSpPr txBox="1"/>
      </xdr:nvSpPr>
      <xdr:spPr>
        <a:xfrm>
          <a:off x="15246350" y="1704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156845</xdr:rowOff>
    </xdr:from>
    <xdr:to>
      <xdr:col>76</xdr:col>
      <xdr:colOff>165100</xdr:colOff>
      <xdr:row>98</xdr:row>
      <xdr:rowOff>86995</xdr:rowOff>
    </xdr:to>
    <xdr:sp macro="" textlink="">
      <xdr:nvSpPr>
        <xdr:cNvPr id="699" name="楕円 698"/>
        <xdr:cNvSpPr/>
      </xdr:nvSpPr>
      <xdr:spPr>
        <a:xfrm>
          <a:off x="14541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78105</xdr:rowOff>
    </xdr:from>
    <xdr:ext cx="534035" cy="258445"/>
    <xdr:sp macro="" textlink="">
      <xdr:nvSpPr>
        <xdr:cNvPr id="700" name="テキスト ボックス 699"/>
        <xdr:cNvSpPr txBox="1"/>
      </xdr:nvSpPr>
      <xdr:spPr>
        <a:xfrm>
          <a:off x="14324965" y="16880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133350</xdr:rowOff>
    </xdr:from>
    <xdr:to>
      <xdr:col>72</xdr:col>
      <xdr:colOff>38100</xdr:colOff>
      <xdr:row>99</xdr:row>
      <xdr:rowOff>63500</xdr:rowOff>
    </xdr:to>
    <xdr:sp macro="" textlink="">
      <xdr:nvSpPr>
        <xdr:cNvPr id="701" name="楕円 700"/>
        <xdr:cNvSpPr/>
      </xdr:nvSpPr>
      <xdr:spPr>
        <a:xfrm>
          <a:off x="13652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54610</xdr:rowOff>
    </xdr:from>
    <xdr:ext cx="469265" cy="258445"/>
    <xdr:sp macro="" textlink="">
      <xdr:nvSpPr>
        <xdr:cNvPr id="702" name="テキスト ボックス 701"/>
        <xdr:cNvSpPr txBox="1"/>
      </xdr:nvSpPr>
      <xdr:spPr>
        <a:xfrm>
          <a:off x="13468350" y="17028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148590</xdr:rowOff>
    </xdr:from>
    <xdr:to>
      <xdr:col>67</xdr:col>
      <xdr:colOff>101600</xdr:colOff>
      <xdr:row>99</xdr:row>
      <xdr:rowOff>78740</xdr:rowOff>
    </xdr:to>
    <xdr:sp macro="" textlink="">
      <xdr:nvSpPr>
        <xdr:cNvPr id="703" name="楕円 702"/>
        <xdr:cNvSpPr/>
      </xdr:nvSpPr>
      <xdr:spPr>
        <a:xfrm>
          <a:off x="12763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69850</xdr:rowOff>
    </xdr:from>
    <xdr:ext cx="469265" cy="259080"/>
    <xdr:sp macro="" textlink="">
      <xdr:nvSpPr>
        <xdr:cNvPr id="704" name="テキスト ボックス 703"/>
        <xdr:cNvSpPr txBox="1"/>
      </xdr:nvSpPr>
      <xdr:spPr>
        <a:xfrm>
          <a:off x="12579350" y="17043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3" name="テキスト ボックス 71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6" name="テキスト ボックス 71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8" name="テキスト ボックス 71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0" name="テキスト ボックス 71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32385</xdr:rowOff>
    </xdr:from>
    <xdr:to>
      <xdr:col>116</xdr:col>
      <xdr:colOff>62865</xdr:colOff>
      <xdr:row>39</xdr:row>
      <xdr:rowOff>44450</xdr:rowOff>
    </xdr:to>
    <xdr:cxnSp macro="">
      <xdr:nvCxnSpPr>
        <xdr:cNvPr id="728" name="直線コネクタ 727"/>
        <xdr:cNvCxnSpPr/>
      </xdr:nvCxnSpPr>
      <xdr:spPr>
        <a:xfrm flipV="1">
          <a:off x="22159595" y="517588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150495</xdr:rowOff>
    </xdr:from>
    <xdr:ext cx="534670" cy="259080"/>
    <xdr:sp macro="" textlink="">
      <xdr:nvSpPr>
        <xdr:cNvPr id="731" name="投資及び出資金最大値テキスト"/>
        <xdr:cNvSpPr txBox="1"/>
      </xdr:nvSpPr>
      <xdr:spPr>
        <a:xfrm>
          <a:off x="22212300" y="4951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40,814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32385</xdr:rowOff>
    </xdr:from>
    <xdr:to>
      <xdr:col>116</xdr:col>
      <xdr:colOff>152400</xdr:colOff>
      <xdr:row>30</xdr:row>
      <xdr:rowOff>32385</xdr:rowOff>
    </xdr:to>
    <xdr:cxnSp macro="">
      <xdr:nvCxnSpPr>
        <xdr:cNvPr id="732" name="直線コネクタ 731"/>
        <xdr:cNvCxnSpPr/>
      </xdr:nvCxnSpPr>
      <xdr:spPr>
        <a:xfrm>
          <a:off x="22072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9525</xdr:rowOff>
    </xdr:from>
    <xdr:to>
      <xdr:col>116</xdr:col>
      <xdr:colOff>63500</xdr:colOff>
      <xdr:row>39</xdr:row>
      <xdr:rowOff>25400</xdr:rowOff>
    </xdr:to>
    <xdr:cxnSp macro="">
      <xdr:nvCxnSpPr>
        <xdr:cNvPr id="733" name="直線コネクタ 732"/>
        <xdr:cNvCxnSpPr/>
      </xdr:nvCxnSpPr>
      <xdr:spPr>
        <a:xfrm>
          <a:off x="21323300" y="66960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48260</xdr:rowOff>
    </xdr:from>
    <xdr:ext cx="469900" cy="259080"/>
    <xdr:sp macro="" textlink="">
      <xdr:nvSpPr>
        <xdr:cNvPr id="734" name="投資及び出資金平均値テキスト"/>
        <xdr:cNvSpPr txBox="1"/>
      </xdr:nvSpPr>
      <xdr:spPr>
        <a:xfrm>
          <a:off x="222123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735" name="フローチャート: 判断 734"/>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xdr:rowOff>
    </xdr:from>
    <xdr:to>
      <xdr:col>111</xdr:col>
      <xdr:colOff>177800</xdr:colOff>
      <xdr:row>39</xdr:row>
      <xdr:rowOff>20955</xdr:rowOff>
    </xdr:to>
    <xdr:cxnSp macro="">
      <xdr:nvCxnSpPr>
        <xdr:cNvPr id="736" name="直線コネクタ 735"/>
        <xdr:cNvCxnSpPr/>
      </xdr:nvCxnSpPr>
      <xdr:spPr>
        <a:xfrm flipV="1">
          <a:off x="20434300" y="66960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61595</xdr:rowOff>
    </xdr:from>
    <xdr:to>
      <xdr:col>112</xdr:col>
      <xdr:colOff>38100</xdr:colOff>
      <xdr:row>38</xdr:row>
      <xdr:rowOff>163195</xdr:rowOff>
    </xdr:to>
    <xdr:sp macro="" textlink="">
      <xdr:nvSpPr>
        <xdr:cNvPr id="737" name="フローチャート: 判断 736"/>
        <xdr:cNvSpPr/>
      </xdr:nvSpPr>
      <xdr:spPr>
        <a:xfrm>
          <a:off x="2127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8255</xdr:rowOff>
    </xdr:from>
    <xdr:ext cx="469265" cy="258445"/>
    <xdr:sp macro="" textlink="">
      <xdr:nvSpPr>
        <xdr:cNvPr id="738" name="テキスト ボックス 737"/>
        <xdr:cNvSpPr txBox="1"/>
      </xdr:nvSpPr>
      <xdr:spPr>
        <a:xfrm>
          <a:off x="21088350" y="6351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16510</xdr:rowOff>
    </xdr:from>
    <xdr:to>
      <xdr:col>107</xdr:col>
      <xdr:colOff>50800</xdr:colOff>
      <xdr:row>39</xdr:row>
      <xdr:rowOff>20955</xdr:rowOff>
    </xdr:to>
    <xdr:cxnSp macro="">
      <xdr:nvCxnSpPr>
        <xdr:cNvPr id="739" name="直線コネクタ 738"/>
        <xdr:cNvCxnSpPr/>
      </xdr:nvCxnSpPr>
      <xdr:spPr>
        <a:xfrm>
          <a:off x="19545300" y="67030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0" name="フローチャート: 判断 739"/>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9265" cy="259080"/>
    <xdr:sp macro="" textlink="">
      <xdr:nvSpPr>
        <xdr:cNvPr id="741" name="テキスト ボックス 740"/>
        <xdr:cNvSpPr txBox="1"/>
      </xdr:nvSpPr>
      <xdr:spPr>
        <a:xfrm>
          <a:off x="20199350" y="6358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1905</xdr:rowOff>
    </xdr:from>
    <xdr:to>
      <xdr:col>102</xdr:col>
      <xdr:colOff>114300</xdr:colOff>
      <xdr:row>39</xdr:row>
      <xdr:rowOff>16510</xdr:rowOff>
    </xdr:to>
    <xdr:cxnSp macro="">
      <xdr:nvCxnSpPr>
        <xdr:cNvPr id="742" name="直線コネクタ 741"/>
        <xdr:cNvCxnSpPr/>
      </xdr:nvCxnSpPr>
      <xdr:spPr>
        <a:xfrm>
          <a:off x="18656300" y="66884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78105</xdr:rowOff>
    </xdr:from>
    <xdr:to>
      <xdr:col>102</xdr:col>
      <xdr:colOff>165100</xdr:colOff>
      <xdr:row>39</xdr:row>
      <xdr:rowOff>8255</xdr:rowOff>
    </xdr:to>
    <xdr:sp macro="" textlink="">
      <xdr:nvSpPr>
        <xdr:cNvPr id="743" name="フローチャート: 判断 742"/>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24765</xdr:rowOff>
    </xdr:from>
    <xdr:ext cx="469265" cy="259080"/>
    <xdr:sp macro="" textlink="">
      <xdr:nvSpPr>
        <xdr:cNvPr id="744" name="テキスト ボックス 743"/>
        <xdr:cNvSpPr txBox="1"/>
      </xdr:nvSpPr>
      <xdr:spPr>
        <a:xfrm>
          <a:off x="19310350" y="636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14605</xdr:rowOff>
    </xdr:to>
    <xdr:sp macro="" textlink="">
      <xdr:nvSpPr>
        <xdr:cNvPr id="745" name="フローチャート: 判断 744"/>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31115</xdr:rowOff>
    </xdr:from>
    <xdr:ext cx="469265" cy="258445"/>
    <xdr:sp macro="" textlink="">
      <xdr:nvSpPr>
        <xdr:cNvPr id="746" name="テキスト ボックス 745"/>
        <xdr:cNvSpPr txBox="1"/>
      </xdr:nvSpPr>
      <xdr:spPr>
        <a:xfrm>
          <a:off x="18421350" y="6374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52" name="楕円 751"/>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60960</xdr:rowOff>
    </xdr:from>
    <xdr:ext cx="378460" cy="259080"/>
    <xdr:sp macro="" textlink="">
      <xdr:nvSpPr>
        <xdr:cNvPr id="753" name="投資及び出資金該当値テキスト"/>
        <xdr:cNvSpPr txBox="1"/>
      </xdr:nvSpPr>
      <xdr:spPr>
        <a:xfrm>
          <a:off x="22212300" y="6576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130175</xdr:rowOff>
    </xdr:from>
    <xdr:to>
      <xdr:col>112</xdr:col>
      <xdr:colOff>38100</xdr:colOff>
      <xdr:row>39</xdr:row>
      <xdr:rowOff>60325</xdr:rowOff>
    </xdr:to>
    <xdr:sp macro="" textlink="">
      <xdr:nvSpPr>
        <xdr:cNvPr id="754" name="楕円 753"/>
        <xdr:cNvSpPr/>
      </xdr:nvSpPr>
      <xdr:spPr>
        <a:xfrm>
          <a:off x="21272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52070</xdr:rowOff>
    </xdr:from>
    <xdr:ext cx="378460" cy="258445"/>
    <xdr:sp macro="" textlink="">
      <xdr:nvSpPr>
        <xdr:cNvPr id="755" name="テキスト ボックス 754"/>
        <xdr:cNvSpPr txBox="1"/>
      </xdr:nvSpPr>
      <xdr:spPr>
        <a:xfrm>
          <a:off x="21134070" y="6738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141605</xdr:rowOff>
    </xdr:from>
    <xdr:to>
      <xdr:col>107</xdr:col>
      <xdr:colOff>101600</xdr:colOff>
      <xdr:row>39</xdr:row>
      <xdr:rowOff>71755</xdr:rowOff>
    </xdr:to>
    <xdr:sp macro="" textlink="">
      <xdr:nvSpPr>
        <xdr:cNvPr id="756" name="楕円 755"/>
        <xdr:cNvSpPr/>
      </xdr:nvSpPr>
      <xdr:spPr>
        <a:xfrm>
          <a:off x="2038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63500</xdr:rowOff>
    </xdr:from>
    <xdr:ext cx="378460" cy="258445"/>
    <xdr:sp macro="" textlink="">
      <xdr:nvSpPr>
        <xdr:cNvPr id="757" name="テキスト ボックス 756"/>
        <xdr:cNvSpPr txBox="1"/>
      </xdr:nvSpPr>
      <xdr:spPr>
        <a:xfrm>
          <a:off x="20245070" y="67500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137160</xdr:rowOff>
    </xdr:from>
    <xdr:to>
      <xdr:col>102</xdr:col>
      <xdr:colOff>165100</xdr:colOff>
      <xdr:row>39</xdr:row>
      <xdr:rowOff>67310</xdr:rowOff>
    </xdr:to>
    <xdr:sp macro="" textlink="">
      <xdr:nvSpPr>
        <xdr:cNvPr id="758" name="楕円 757"/>
        <xdr:cNvSpPr/>
      </xdr:nvSpPr>
      <xdr:spPr>
        <a:xfrm>
          <a:off x="19494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58420</xdr:rowOff>
    </xdr:from>
    <xdr:ext cx="378460" cy="259080"/>
    <xdr:sp macro="" textlink="">
      <xdr:nvSpPr>
        <xdr:cNvPr id="759" name="テキスト ボックス 758"/>
        <xdr:cNvSpPr txBox="1"/>
      </xdr:nvSpPr>
      <xdr:spPr>
        <a:xfrm>
          <a:off x="1935607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0" name="楕円 759"/>
        <xdr:cNvSpPr/>
      </xdr:nvSpPr>
      <xdr:spPr>
        <a:xfrm>
          <a:off x="18605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43815</xdr:rowOff>
    </xdr:from>
    <xdr:ext cx="469265" cy="258445"/>
    <xdr:sp macro="" textlink="">
      <xdr:nvSpPr>
        <xdr:cNvPr id="761" name="テキスト ボックス 760"/>
        <xdr:cNvSpPr txBox="1"/>
      </xdr:nvSpPr>
      <xdr:spPr>
        <a:xfrm>
          <a:off x="18421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3" name="テキスト ボックス 772"/>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7" name="テキスト ボックス 776"/>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3" name="テキスト ボックス 782"/>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45720</xdr:rowOff>
    </xdr:from>
    <xdr:to>
      <xdr:col>116</xdr:col>
      <xdr:colOff>62865</xdr:colOff>
      <xdr:row>59</xdr:row>
      <xdr:rowOff>44450</xdr:rowOff>
    </xdr:to>
    <xdr:cxnSp macro="">
      <xdr:nvCxnSpPr>
        <xdr:cNvPr id="785" name="直線コネクタ 784"/>
        <xdr:cNvCxnSpPr/>
      </xdr:nvCxnSpPr>
      <xdr:spPr>
        <a:xfrm flipV="1">
          <a:off x="22159595" y="87896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163830</xdr:rowOff>
    </xdr:from>
    <xdr:ext cx="534670" cy="259080"/>
    <xdr:sp macro="" textlink="">
      <xdr:nvSpPr>
        <xdr:cNvPr id="788" name="貸付金最大値テキスト"/>
        <xdr:cNvSpPr txBox="1"/>
      </xdr:nvSpPr>
      <xdr:spPr>
        <a:xfrm>
          <a:off x="22212300" y="856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35,973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45720</xdr:rowOff>
    </xdr:from>
    <xdr:to>
      <xdr:col>116</xdr:col>
      <xdr:colOff>152400</xdr:colOff>
      <xdr:row>51</xdr:row>
      <xdr:rowOff>45720</xdr:rowOff>
    </xdr:to>
    <xdr:cxnSp macro="">
      <xdr:nvCxnSpPr>
        <xdr:cNvPr id="789" name="直線コネクタ 788"/>
        <xdr:cNvCxnSpPr/>
      </xdr:nvCxnSpPr>
      <xdr:spPr>
        <a:xfrm>
          <a:off x="22072600" y="878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34925</xdr:rowOff>
    </xdr:from>
    <xdr:to>
      <xdr:col>116</xdr:col>
      <xdr:colOff>63500</xdr:colOff>
      <xdr:row>59</xdr:row>
      <xdr:rowOff>36830</xdr:rowOff>
    </xdr:to>
    <xdr:cxnSp macro="">
      <xdr:nvCxnSpPr>
        <xdr:cNvPr id="790" name="直線コネクタ 789"/>
        <xdr:cNvCxnSpPr/>
      </xdr:nvCxnSpPr>
      <xdr:spPr>
        <a:xfrm>
          <a:off x="21323300" y="101504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165100</xdr:rowOff>
    </xdr:from>
    <xdr:ext cx="469900" cy="259080"/>
    <xdr:sp macro="" textlink="">
      <xdr:nvSpPr>
        <xdr:cNvPr id="791" name="貸付金平均値テキスト"/>
        <xdr:cNvSpPr txBox="1"/>
      </xdr:nvSpPr>
      <xdr:spPr>
        <a:xfrm>
          <a:off x="22212300" y="9766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72390</xdr:rowOff>
    </xdr:to>
    <xdr:sp macro="" textlink="">
      <xdr:nvSpPr>
        <xdr:cNvPr id="792" name="フローチャート: 判断 791"/>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34290</xdr:rowOff>
    </xdr:from>
    <xdr:to>
      <xdr:col>111</xdr:col>
      <xdr:colOff>177800</xdr:colOff>
      <xdr:row>59</xdr:row>
      <xdr:rowOff>34925</xdr:rowOff>
    </xdr:to>
    <xdr:cxnSp macro="">
      <xdr:nvCxnSpPr>
        <xdr:cNvPr id="793" name="直線コネクタ 792"/>
        <xdr:cNvCxnSpPr/>
      </xdr:nvCxnSpPr>
      <xdr:spPr>
        <a:xfrm>
          <a:off x="20434300" y="101498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4" name="フローチャート: 判断 793"/>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92710</xdr:rowOff>
    </xdr:from>
    <xdr:ext cx="469265" cy="259080"/>
    <xdr:sp macro="" textlink="">
      <xdr:nvSpPr>
        <xdr:cNvPr id="795" name="テキスト ボックス 794"/>
        <xdr:cNvSpPr txBox="1"/>
      </xdr:nvSpPr>
      <xdr:spPr>
        <a:xfrm>
          <a:off x="210883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30480</xdr:rowOff>
    </xdr:from>
    <xdr:to>
      <xdr:col>107</xdr:col>
      <xdr:colOff>50800</xdr:colOff>
      <xdr:row>59</xdr:row>
      <xdr:rowOff>34290</xdr:rowOff>
    </xdr:to>
    <xdr:cxnSp macro="">
      <xdr:nvCxnSpPr>
        <xdr:cNvPr id="796" name="直線コネクタ 795"/>
        <xdr:cNvCxnSpPr/>
      </xdr:nvCxnSpPr>
      <xdr:spPr>
        <a:xfrm>
          <a:off x="19545300" y="10146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130810</xdr:rowOff>
    </xdr:from>
    <xdr:to>
      <xdr:col>107</xdr:col>
      <xdr:colOff>101600</xdr:colOff>
      <xdr:row>58</xdr:row>
      <xdr:rowOff>60960</xdr:rowOff>
    </xdr:to>
    <xdr:sp macro="" textlink="">
      <xdr:nvSpPr>
        <xdr:cNvPr id="797" name="フローチャート: 判断 796"/>
        <xdr:cNvSpPr/>
      </xdr:nvSpPr>
      <xdr:spPr>
        <a:xfrm>
          <a:off x="20383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77470</xdr:rowOff>
    </xdr:from>
    <xdr:ext cx="469265" cy="258445"/>
    <xdr:sp macro="" textlink="">
      <xdr:nvSpPr>
        <xdr:cNvPr id="798" name="テキスト ボックス 797"/>
        <xdr:cNvSpPr txBox="1"/>
      </xdr:nvSpPr>
      <xdr:spPr>
        <a:xfrm>
          <a:off x="20199350" y="9678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30480</xdr:rowOff>
    </xdr:from>
    <xdr:to>
      <xdr:col>102</xdr:col>
      <xdr:colOff>114300</xdr:colOff>
      <xdr:row>59</xdr:row>
      <xdr:rowOff>33020</xdr:rowOff>
    </xdr:to>
    <xdr:cxnSp macro="">
      <xdr:nvCxnSpPr>
        <xdr:cNvPr id="799" name="直線コネクタ 798"/>
        <xdr:cNvCxnSpPr/>
      </xdr:nvCxnSpPr>
      <xdr:spPr>
        <a:xfrm flipV="1">
          <a:off x="18656300" y="10146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123190</xdr:rowOff>
    </xdr:from>
    <xdr:to>
      <xdr:col>102</xdr:col>
      <xdr:colOff>165100</xdr:colOff>
      <xdr:row>58</xdr:row>
      <xdr:rowOff>53340</xdr:rowOff>
    </xdr:to>
    <xdr:sp macro="" textlink="">
      <xdr:nvSpPr>
        <xdr:cNvPr id="800" name="フローチャート: 判断 799"/>
        <xdr:cNvSpPr/>
      </xdr:nvSpPr>
      <xdr:spPr>
        <a:xfrm>
          <a:off x="19494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69850</xdr:rowOff>
    </xdr:from>
    <xdr:ext cx="469265" cy="259080"/>
    <xdr:sp macro="" textlink="">
      <xdr:nvSpPr>
        <xdr:cNvPr id="801" name="テキスト ボックス 800"/>
        <xdr:cNvSpPr txBox="1"/>
      </xdr:nvSpPr>
      <xdr:spPr>
        <a:xfrm>
          <a:off x="19310350" y="967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95885</xdr:rowOff>
    </xdr:from>
    <xdr:to>
      <xdr:col>98</xdr:col>
      <xdr:colOff>38100</xdr:colOff>
      <xdr:row>58</xdr:row>
      <xdr:rowOff>26035</xdr:rowOff>
    </xdr:to>
    <xdr:sp macro="" textlink="">
      <xdr:nvSpPr>
        <xdr:cNvPr id="802" name="フローチャート: 判断 801"/>
        <xdr:cNvSpPr/>
      </xdr:nvSpPr>
      <xdr:spPr>
        <a:xfrm>
          <a:off x="18605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42545</xdr:rowOff>
    </xdr:from>
    <xdr:ext cx="469265" cy="258445"/>
    <xdr:sp macro="" textlink="">
      <xdr:nvSpPr>
        <xdr:cNvPr id="803" name="テキスト ボックス 802"/>
        <xdr:cNvSpPr txBox="1"/>
      </xdr:nvSpPr>
      <xdr:spPr>
        <a:xfrm>
          <a:off x="18421350" y="9643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9" name="楕円 808"/>
        <xdr:cNvSpPr/>
      </xdr:nvSpPr>
      <xdr:spPr>
        <a:xfrm>
          <a:off x="22110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72390</xdr:rowOff>
    </xdr:from>
    <xdr:ext cx="378460" cy="259080"/>
    <xdr:sp macro="" textlink="">
      <xdr:nvSpPr>
        <xdr:cNvPr id="810" name="貸付金該当値テキスト"/>
        <xdr:cNvSpPr txBox="1"/>
      </xdr:nvSpPr>
      <xdr:spPr>
        <a:xfrm>
          <a:off x="22212300" y="10016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155575</xdr:rowOff>
    </xdr:from>
    <xdr:to>
      <xdr:col>112</xdr:col>
      <xdr:colOff>38100</xdr:colOff>
      <xdr:row>59</xdr:row>
      <xdr:rowOff>86360</xdr:rowOff>
    </xdr:to>
    <xdr:sp macro="" textlink="">
      <xdr:nvSpPr>
        <xdr:cNvPr id="811" name="楕円 810"/>
        <xdr:cNvSpPr/>
      </xdr:nvSpPr>
      <xdr:spPr>
        <a:xfrm>
          <a:off x="21272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76835</xdr:rowOff>
    </xdr:from>
    <xdr:ext cx="378460" cy="258445"/>
    <xdr:sp macro="" textlink="">
      <xdr:nvSpPr>
        <xdr:cNvPr id="812" name="テキスト ボックス 811"/>
        <xdr:cNvSpPr txBox="1"/>
      </xdr:nvSpPr>
      <xdr:spPr>
        <a:xfrm>
          <a:off x="21134070" y="101923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154940</xdr:rowOff>
    </xdr:from>
    <xdr:to>
      <xdr:col>107</xdr:col>
      <xdr:colOff>101600</xdr:colOff>
      <xdr:row>59</xdr:row>
      <xdr:rowOff>85090</xdr:rowOff>
    </xdr:to>
    <xdr:sp macro="" textlink="">
      <xdr:nvSpPr>
        <xdr:cNvPr id="813" name="楕円 812"/>
        <xdr:cNvSpPr/>
      </xdr:nvSpPr>
      <xdr:spPr>
        <a:xfrm>
          <a:off x="2038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76200</xdr:rowOff>
    </xdr:from>
    <xdr:ext cx="378460" cy="258445"/>
    <xdr:sp macro="" textlink="">
      <xdr:nvSpPr>
        <xdr:cNvPr id="814" name="テキスト ボックス 813"/>
        <xdr:cNvSpPr txBox="1"/>
      </xdr:nvSpPr>
      <xdr:spPr>
        <a:xfrm>
          <a:off x="20245070" y="10191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151130</xdr:rowOff>
    </xdr:from>
    <xdr:to>
      <xdr:col>102</xdr:col>
      <xdr:colOff>165100</xdr:colOff>
      <xdr:row>59</xdr:row>
      <xdr:rowOff>81280</xdr:rowOff>
    </xdr:to>
    <xdr:sp macro="" textlink="">
      <xdr:nvSpPr>
        <xdr:cNvPr id="815" name="楕円 814"/>
        <xdr:cNvSpPr/>
      </xdr:nvSpPr>
      <xdr:spPr>
        <a:xfrm>
          <a:off x="19494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72390</xdr:rowOff>
    </xdr:from>
    <xdr:ext cx="378460" cy="259080"/>
    <xdr:sp macro="" textlink="">
      <xdr:nvSpPr>
        <xdr:cNvPr id="816" name="テキスト ボックス 815"/>
        <xdr:cNvSpPr txBox="1"/>
      </xdr:nvSpPr>
      <xdr:spPr>
        <a:xfrm>
          <a:off x="19356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153670</xdr:rowOff>
    </xdr:from>
    <xdr:to>
      <xdr:col>98</xdr:col>
      <xdr:colOff>38100</xdr:colOff>
      <xdr:row>59</xdr:row>
      <xdr:rowOff>83820</xdr:rowOff>
    </xdr:to>
    <xdr:sp macro="" textlink="">
      <xdr:nvSpPr>
        <xdr:cNvPr id="817" name="楕円 816"/>
        <xdr:cNvSpPr/>
      </xdr:nvSpPr>
      <xdr:spPr>
        <a:xfrm>
          <a:off x="18605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74930</xdr:rowOff>
    </xdr:from>
    <xdr:ext cx="378460" cy="258445"/>
    <xdr:sp macro="" textlink="">
      <xdr:nvSpPr>
        <xdr:cNvPr id="818" name="テキスト ボックス 817"/>
        <xdr:cNvSpPr txBox="1"/>
      </xdr:nvSpPr>
      <xdr:spPr>
        <a:xfrm>
          <a:off x="18467070" y="10190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7" name="テキスト ボックス 82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9" name="テキスト ボックス 828"/>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0" name="直線コネクタ 82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1" name="テキスト ボックス 830"/>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2" name="直線コネクタ 83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3" name="テキスト ボックス 832"/>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4" name="直線コネクタ 83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5" name="テキスト ボックス 83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6" name="直線コネクタ 83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7" name="テキスト ボックス 836"/>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8" name="直線コネクタ 83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39" name="テキスト ボックス 838"/>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0" name="直線コネクタ 83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41" name="テキスト ボックス 840"/>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3" name="テキスト ボックス 842"/>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43180</xdr:rowOff>
    </xdr:from>
    <xdr:to>
      <xdr:col>116</xdr:col>
      <xdr:colOff>62865</xdr:colOff>
      <xdr:row>78</xdr:row>
      <xdr:rowOff>120650</xdr:rowOff>
    </xdr:to>
    <xdr:cxnSp macro="">
      <xdr:nvCxnSpPr>
        <xdr:cNvPr id="845" name="直線コネクタ 844"/>
        <xdr:cNvCxnSpPr/>
      </xdr:nvCxnSpPr>
      <xdr:spPr>
        <a:xfrm flipV="1">
          <a:off x="22159595" y="12216130"/>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123825</xdr:rowOff>
    </xdr:from>
    <xdr:ext cx="534670" cy="258445"/>
    <xdr:sp macro="" textlink="">
      <xdr:nvSpPr>
        <xdr:cNvPr id="846" name="繰出金最小値テキスト"/>
        <xdr:cNvSpPr txBox="1"/>
      </xdr:nvSpPr>
      <xdr:spPr>
        <a:xfrm>
          <a:off x="22212300" y="13496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120650</xdr:rowOff>
    </xdr:from>
    <xdr:to>
      <xdr:col>116</xdr:col>
      <xdr:colOff>152400</xdr:colOff>
      <xdr:row>78</xdr:row>
      <xdr:rowOff>120650</xdr:rowOff>
    </xdr:to>
    <xdr:cxnSp macro="">
      <xdr:nvCxnSpPr>
        <xdr:cNvPr id="847" name="直線コネクタ 846"/>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161290</xdr:rowOff>
    </xdr:from>
    <xdr:ext cx="534670" cy="259080"/>
    <xdr:sp macro="" textlink="">
      <xdr:nvSpPr>
        <xdr:cNvPr id="848" name="繰出金最大値テキスト"/>
        <xdr:cNvSpPr txBox="1"/>
      </xdr:nvSpPr>
      <xdr:spPr>
        <a:xfrm>
          <a:off x="22212300" y="1199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43180</xdr:rowOff>
    </xdr:from>
    <xdr:to>
      <xdr:col>116</xdr:col>
      <xdr:colOff>152400</xdr:colOff>
      <xdr:row>71</xdr:row>
      <xdr:rowOff>43180</xdr:rowOff>
    </xdr:to>
    <xdr:cxnSp macro="">
      <xdr:nvCxnSpPr>
        <xdr:cNvPr id="849" name="直線コネクタ 848"/>
        <xdr:cNvCxnSpPr/>
      </xdr:nvCxnSpPr>
      <xdr:spPr>
        <a:xfrm>
          <a:off x="22072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69850</xdr:rowOff>
    </xdr:from>
    <xdr:to>
      <xdr:col>116</xdr:col>
      <xdr:colOff>63500</xdr:colOff>
      <xdr:row>75</xdr:row>
      <xdr:rowOff>109220</xdr:rowOff>
    </xdr:to>
    <xdr:cxnSp macro="">
      <xdr:nvCxnSpPr>
        <xdr:cNvPr id="850" name="直線コネクタ 849"/>
        <xdr:cNvCxnSpPr/>
      </xdr:nvCxnSpPr>
      <xdr:spPr>
        <a:xfrm flipV="1">
          <a:off x="21323300" y="1292860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118110</xdr:rowOff>
    </xdr:from>
    <xdr:ext cx="534670" cy="259080"/>
    <xdr:sp macro="" textlink="">
      <xdr:nvSpPr>
        <xdr:cNvPr id="851" name="繰出金平均値テキスト"/>
        <xdr:cNvSpPr txBox="1"/>
      </xdr:nvSpPr>
      <xdr:spPr>
        <a:xfrm>
          <a:off x="22212300" y="12633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95250</xdr:rowOff>
    </xdr:from>
    <xdr:to>
      <xdr:col>116</xdr:col>
      <xdr:colOff>114300</xdr:colOff>
      <xdr:row>75</xdr:row>
      <xdr:rowOff>25400</xdr:rowOff>
    </xdr:to>
    <xdr:sp macro="" textlink="">
      <xdr:nvSpPr>
        <xdr:cNvPr id="852" name="フローチャート: 判断 851"/>
        <xdr:cNvSpPr/>
      </xdr:nvSpPr>
      <xdr:spPr>
        <a:xfrm>
          <a:off x="221107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109220</xdr:rowOff>
    </xdr:from>
    <xdr:to>
      <xdr:col>111</xdr:col>
      <xdr:colOff>177800</xdr:colOff>
      <xdr:row>75</xdr:row>
      <xdr:rowOff>151765</xdr:rowOff>
    </xdr:to>
    <xdr:cxnSp macro="">
      <xdr:nvCxnSpPr>
        <xdr:cNvPr id="853" name="直線コネクタ 852"/>
        <xdr:cNvCxnSpPr/>
      </xdr:nvCxnSpPr>
      <xdr:spPr>
        <a:xfrm flipV="1">
          <a:off x="20434300" y="129679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79375</xdr:rowOff>
    </xdr:from>
    <xdr:to>
      <xdr:col>112</xdr:col>
      <xdr:colOff>38100</xdr:colOff>
      <xdr:row>74</xdr:row>
      <xdr:rowOff>9525</xdr:rowOff>
    </xdr:to>
    <xdr:sp macro="" textlink="">
      <xdr:nvSpPr>
        <xdr:cNvPr id="854" name="フローチャート: 判断 853"/>
        <xdr:cNvSpPr/>
      </xdr:nvSpPr>
      <xdr:spPr>
        <a:xfrm>
          <a:off x="21272500" y="1259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26035</xdr:rowOff>
    </xdr:from>
    <xdr:ext cx="534035" cy="259080"/>
    <xdr:sp macro="" textlink="">
      <xdr:nvSpPr>
        <xdr:cNvPr id="855" name="テキスト ボックス 854"/>
        <xdr:cNvSpPr txBox="1"/>
      </xdr:nvSpPr>
      <xdr:spPr>
        <a:xfrm>
          <a:off x="21055965" y="12370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154940</xdr:rowOff>
    </xdr:from>
    <xdr:to>
      <xdr:col>107</xdr:col>
      <xdr:colOff>50800</xdr:colOff>
      <xdr:row>75</xdr:row>
      <xdr:rowOff>151765</xdr:rowOff>
    </xdr:to>
    <xdr:cxnSp macro="">
      <xdr:nvCxnSpPr>
        <xdr:cNvPr id="856" name="直線コネクタ 855"/>
        <xdr:cNvCxnSpPr/>
      </xdr:nvCxnSpPr>
      <xdr:spPr>
        <a:xfrm>
          <a:off x="19545300" y="1284224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36195</xdr:rowOff>
    </xdr:from>
    <xdr:to>
      <xdr:col>107</xdr:col>
      <xdr:colOff>101600</xdr:colOff>
      <xdr:row>73</xdr:row>
      <xdr:rowOff>137795</xdr:rowOff>
    </xdr:to>
    <xdr:sp macro="" textlink="">
      <xdr:nvSpPr>
        <xdr:cNvPr id="857" name="フローチャート: 判断 856"/>
        <xdr:cNvSpPr/>
      </xdr:nvSpPr>
      <xdr:spPr>
        <a:xfrm>
          <a:off x="20383500" y="1255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154940</xdr:rowOff>
    </xdr:from>
    <xdr:ext cx="534035" cy="258445"/>
    <xdr:sp macro="" textlink="">
      <xdr:nvSpPr>
        <xdr:cNvPr id="858" name="テキスト ボックス 857"/>
        <xdr:cNvSpPr txBox="1"/>
      </xdr:nvSpPr>
      <xdr:spPr>
        <a:xfrm>
          <a:off x="20166965" y="12327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154940</xdr:rowOff>
    </xdr:from>
    <xdr:to>
      <xdr:col>102</xdr:col>
      <xdr:colOff>114300</xdr:colOff>
      <xdr:row>75</xdr:row>
      <xdr:rowOff>20320</xdr:rowOff>
    </xdr:to>
    <xdr:cxnSp macro="">
      <xdr:nvCxnSpPr>
        <xdr:cNvPr id="859" name="直線コネクタ 858"/>
        <xdr:cNvCxnSpPr/>
      </xdr:nvCxnSpPr>
      <xdr:spPr>
        <a:xfrm flipV="1">
          <a:off x="18656300" y="128422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25400</xdr:rowOff>
    </xdr:from>
    <xdr:to>
      <xdr:col>102</xdr:col>
      <xdr:colOff>165100</xdr:colOff>
      <xdr:row>73</xdr:row>
      <xdr:rowOff>127000</xdr:rowOff>
    </xdr:to>
    <xdr:sp macro="" textlink="">
      <xdr:nvSpPr>
        <xdr:cNvPr id="860" name="フローチャート: 判断 859"/>
        <xdr:cNvSpPr/>
      </xdr:nvSpPr>
      <xdr:spPr>
        <a:xfrm>
          <a:off x="19494500" y="1254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144145</xdr:rowOff>
    </xdr:from>
    <xdr:ext cx="534035" cy="258445"/>
    <xdr:sp macro="" textlink="">
      <xdr:nvSpPr>
        <xdr:cNvPr id="861" name="テキスト ボックス 860"/>
        <xdr:cNvSpPr txBox="1"/>
      </xdr:nvSpPr>
      <xdr:spPr>
        <a:xfrm>
          <a:off x="19277965" y="1231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1905</xdr:rowOff>
    </xdr:from>
    <xdr:to>
      <xdr:col>98</xdr:col>
      <xdr:colOff>38100</xdr:colOff>
      <xdr:row>73</xdr:row>
      <xdr:rowOff>103505</xdr:rowOff>
    </xdr:to>
    <xdr:sp macro="" textlink="">
      <xdr:nvSpPr>
        <xdr:cNvPr id="862" name="フローチャート: 判断 861"/>
        <xdr:cNvSpPr/>
      </xdr:nvSpPr>
      <xdr:spPr>
        <a:xfrm>
          <a:off x="18605500" y="125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120650</xdr:rowOff>
    </xdr:from>
    <xdr:ext cx="534035" cy="258445"/>
    <xdr:sp macro="" textlink="">
      <xdr:nvSpPr>
        <xdr:cNvPr id="863" name="テキスト ボックス 862"/>
        <xdr:cNvSpPr txBox="1"/>
      </xdr:nvSpPr>
      <xdr:spPr>
        <a:xfrm>
          <a:off x="18388965" y="12293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19050</xdr:rowOff>
    </xdr:from>
    <xdr:to>
      <xdr:col>116</xdr:col>
      <xdr:colOff>114300</xdr:colOff>
      <xdr:row>75</xdr:row>
      <xdr:rowOff>120650</xdr:rowOff>
    </xdr:to>
    <xdr:sp macro="" textlink="">
      <xdr:nvSpPr>
        <xdr:cNvPr id="869" name="楕円 868"/>
        <xdr:cNvSpPr/>
      </xdr:nvSpPr>
      <xdr:spPr>
        <a:xfrm>
          <a:off x="221107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168910</xdr:rowOff>
    </xdr:from>
    <xdr:ext cx="534670" cy="258445"/>
    <xdr:sp macro="" textlink="">
      <xdr:nvSpPr>
        <xdr:cNvPr id="870" name="繰出金該当値テキスト"/>
        <xdr:cNvSpPr txBox="1"/>
      </xdr:nvSpPr>
      <xdr:spPr>
        <a:xfrm>
          <a:off x="22212300" y="12856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57785</xdr:rowOff>
    </xdr:from>
    <xdr:to>
      <xdr:col>112</xdr:col>
      <xdr:colOff>38100</xdr:colOff>
      <xdr:row>75</xdr:row>
      <xdr:rowOff>159385</xdr:rowOff>
    </xdr:to>
    <xdr:sp macro="" textlink="">
      <xdr:nvSpPr>
        <xdr:cNvPr id="871" name="楕円 870"/>
        <xdr:cNvSpPr/>
      </xdr:nvSpPr>
      <xdr:spPr>
        <a:xfrm>
          <a:off x="21272500" y="129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150495</xdr:rowOff>
    </xdr:from>
    <xdr:ext cx="534035" cy="259080"/>
    <xdr:sp macro="" textlink="">
      <xdr:nvSpPr>
        <xdr:cNvPr id="872" name="テキスト ボックス 871"/>
        <xdr:cNvSpPr txBox="1"/>
      </xdr:nvSpPr>
      <xdr:spPr>
        <a:xfrm>
          <a:off x="21055965" y="13009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100965</xdr:rowOff>
    </xdr:from>
    <xdr:to>
      <xdr:col>107</xdr:col>
      <xdr:colOff>101600</xdr:colOff>
      <xdr:row>76</xdr:row>
      <xdr:rowOff>31115</xdr:rowOff>
    </xdr:to>
    <xdr:sp macro="" textlink="">
      <xdr:nvSpPr>
        <xdr:cNvPr id="873" name="楕円 872"/>
        <xdr:cNvSpPr/>
      </xdr:nvSpPr>
      <xdr:spPr>
        <a:xfrm>
          <a:off x="20383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22225</xdr:rowOff>
    </xdr:from>
    <xdr:ext cx="534035" cy="258445"/>
    <xdr:sp macro="" textlink="">
      <xdr:nvSpPr>
        <xdr:cNvPr id="874" name="テキスト ボックス 873"/>
        <xdr:cNvSpPr txBox="1"/>
      </xdr:nvSpPr>
      <xdr:spPr>
        <a:xfrm>
          <a:off x="20166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104140</xdr:rowOff>
    </xdr:from>
    <xdr:to>
      <xdr:col>102</xdr:col>
      <xdr:colOff>165100</xdr:colOff>
      <xdr:row>75</xdr:row>
      <xdr:rowOff>34290</xdr:rowOff>
    </xdr:to>
    <xdr:sp macro="" textlink="">
      <xdr:nvSpPr>
        <xdr:cNvPr id="875" name="楕円 874"/>
        <xdr:cNvSpPr/>
      </xdr:nvSpPr>
      <xdr:spPr>
        <a:xfrm>
          <a:off x="19494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25400</xdr:rowOff>
    </xdr:from>
    <xdr:ext cx="534035" cy="259080"/>
    <xdr:sp macro="" textlink="">
      <xdr:nvSpPr>
        <xdr:cNvPr id="876" name="テキスト ボックス 875"/>
        <xdr:cNvSpPr txBox="1"/>
      </xdr:nvSpPr>
      <xdr:spPr>
        <a:xfrm>
          <a:off x="19277965" y="12884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140970</xdr:rowOff>
    </xdr:from>
    <xdr:to>
      <xdr:col>98</xdr:col>
      <xdr:colOff>38100</xdr:colOff>
      <xdr:row>75</xdr:row>
      <xdr:rowOff>71120</xdr:rowOff>
    </xdr:to>
    <xdr:sp macro="" textlink="">
      <xdr:nvSpPr>
        <xdr:cNvPr id="877" name="楕円 876"/>
        <xdr:cNvSpPr/>
      </xdr:nvSpPr>
      <xdr:spPr>
        <a:xfrm>
          <a:off x="186055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62230</xdr:rowOff>
    </xdr:from>
    <xdr:ext cx="534035" cy="259080"/>
    <xdr:sp macro="" textlink="">
      <xdr:nvSpPr>
        <xdr:cNvPr id="878" name="テキスト ボックス 877"/>
        <xdr:cNvSpPr txBox="1"/>
      </xdr:nvSpPr>
      <xdr:spPr>
        <a:xfrm>
          <a:off x="18388965" y="1292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7" name="テキスト ボックス 886"/>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0" name="テキスト ボックス 889"/>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2" name="テキスト ボックス 891"/>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4" name="直線コネクタ 89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4" name="テキスト ボックス 903"/>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7" name="テキスト ボックス 906"/>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0" name="テキスト ボックス 909"/>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2" name="テキスト ボックス 911"/>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1" name="テキスト ボックス 920"/>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3" name="テキスト ボックス 922"/>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5" name="テキスト ボックス 924"/>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7" name="テキスト ボックス 926"/>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・歳出決算総額は，住民一人当たり約</a:t>
          </a:r>
          <a:r>
            <a:rPr kumimoji="1" lang="en-US" altLang="ja-JP" sz="1300">
              <a:latin typeface="ＭＳ Ｐゴシック"/>
              <a:ea typeface="ＭＳ Ｐゴシック"/>
            </a:rPr>
            <a:t>501,444</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58,596</a:t>
          </a:r>
          <a:r>
            <a:rPr kumimoji="1" lang="ja-JP" altLang="en-US" sz="1300">
              <a:latin typeface="ＭＳ Ｐゴシック"/>
              <a:ea typeface="ＭＳ Ｐゴシック"/>
            </a:rPr>
            <a:t>円となっており，類似団体よりも低い数値を維持している。引き続き職員配置，定員管理の適正化に努めていく。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・補助費等は，住民一人当たり</a:t>
          </a:r>
          <a:r>
            <a:rPr kumimoji="1" lang="en-US" altLang="ja-JP" sz="1300">
              <a:latin typeface="ＭＳ Ｐゴシック"/>
              <a:ea typeface="ＭＳ Ｐゴシック"/>
            </a:rPr>
            <a:t>183,609</a:t>
          </a:r>
          <a:r>
            <a:rPr kumimoji="1" lang="ja-JP" altLang="en-US" sz="1300">
              <a:latin typeface="ＭＳ Ｐゴシック"/>
              <a:ea typeface="ＭＳ Ｐゴシック"/>
            </a:rPr>
            <a:t>円となっており，前年度と比較して</a:t>
          </a:r>
          <a:r>
            <a:rPr kumimoji="1" lang="en-US" altLang="ja-JP" sz="1300">
              <a:latin typeface="ＭＳ Ｐゴシック"/>
              <a:ea typeface="ＭＳ Ｐゴシック"/>
            </a:rPr>
            <a:t>137,179</a:t>
          </a:r>
          <a:r>
            <a:rPr kumimoji="1" lang="ja-JP" altLang="en-US" sz="1300">
              <a:latin typeface="ＭＳ Ｐゴシック"/>
              <a:ea typeface="ＭＳ Ｐゴシック"/>
            </a:rPr>
            <a:t>円増加しているが，これは特別定額給付金給付事業が主な要因として挙げられる。</a:t>
          </a:r>
        </a:p>
        <a:p>
          <a:r>
            <a:rPr kumimoji="1" lang="ja-JP" altLang="en-US" sz="1300">
              <a:latin typeface="ＭＳ Ｐゴシック"/>
              <a:ea typeface="ＭＳ Ｐゴシック"/>
            </a:rPr>
            <a:t>・普通建設事業費（うち新規整備）は，住民一人当たり</a:t>
          </a:r>
          <a:r>
            <a:rPr kumimoji="1" lang="en-US" altLang="ja-JP" sz="1300">
              <a:latin typeface="ＭＳ Ｐゴシック"/>
              <a:ea typeface="ＭＳ Ｐゴシック"/>
            </a:rPr>
            <a:t>4,268</a:t>
          </a:r>
          <a:r>
            <a:rPr kumimoji="1" lang="ja-JP" altLang="en-US" sz="1300">
              <a:latin typeface="ＭＳ Ｐゴシック"/>
              <a:ea typeface="ＭＳ Ｐゴシック"/>
            </a:rPr>
            <a:t>円となっており，類似団体と比較して一人当たりコストが低い状況となっている。前年度比では</a:t>
          </a:r>
          <a:r>
            <a:rPr kumimoji="1" lang="en-US" altLang="ja-JP" sz="1300">
              <a:latin typeface="ＭＳ Ｐゴシック"/>
              <a:ea typeface="ＭＳ Ｐゴシック"/>
            </a:rPr>
            <a:t>6,847</a:t>
          </a:r>
          <a:r>
            <a:rPr kumimoji="1" lang="ja-JP" altLang="en-US" sz="1300">
              <a:latin typeface="ＭＳ Ｐゴシック"/>
              <a:ea typeface="ＭＳ Ｐゴシック"/>
            </a:rPr>
            <a:t>円低くなっているが，市街地液状化対策工事（復興交付金）の皆減が要因として挙げられる。</a:t>
          </a:r>
        </a:p>
        <a:p>
          <a:r>
            <a:rPr kumimoji="1" lang="ja-JP" altLang="en-US" sz="1300">
              <a:latin typeface="ＭＳ Ｐゴシック"/>
              <a:ea typeface="ＭＳ Ｐゴシック"/>
            </a:rPr>
            <a:t>・扶助費は，住民一人あたり</a:t>
          </a:r>
          <a:r>
            <a:rPr kumimoji="1" lang="en-US" altLang="ja-JP" sz="1300">
              <a:latin typeface="ＭＳ Ｐゴシック"/>
              <a:ea typeface="ＭＳ Ｐゴシック"/>
            </a:rPr>
            <a:t>95,311</a:t>
          </a:r>
          <a:r>
            <a:rPr kumimoji="1" lang="ja-JP" altLang="en-US" sz="1300">
              <a:latin typeface="ＭＳ Ｐゴシック"/>
              <a:ea typeface="ＭＳ Ｐゴシック"/>
            </a:rPr>
            <a:t>円となっており，類似団体と比較して</a:t>
          </a:r>
          <a:r>
            <a:rPr kumimoji="1" lang="en-US" altLang="ja-JP" sz="1300">
              <a:latin typeface="ＭＳ Ｐゴシック"/>
              <a:ea typeface="ＭＳ Ｐゴシック"/>
            </a:rPr>
            <a:t>7,773</a:t>
          </a:r>
          <a:r>
            <a:rPr kumimoji="1" lang="ja-JP" altLang="en-US" sz="1300">
              <a:latin typeface="ＭＳ Ｐゴシック"/>
              <a:ea typeface="ＭＳ Ｐゴシック"/>
            </a:rPr>
            <a:t>円高い状況となっている。前年度比では</a:t>
          </a:r>
          <a:r>
            <a:rPr kumimoji="1" lang="en-US" altLang="ja-JP" sz="1300">
              <a:latin typeface="ＭＳ Ｐゴシック"/>
              <a:ea typeface="ＭＳ Ｐゴシック"/>
            </a:rPr>
            <a:t>2,747</a:t>
          </a:r>
          <a:r>
            <a:rPr kumimoji="1" lang="ja-JP" altLang="en-US" sz="1300">
              <a:latin typeface="ＭＳ Ｐゴシック"/>
              <a:ea typeface="ＭＳ Ｐゴシック"/>
            </a:rPr>
            <a:t>円高くなっているが，これは，ひとり親世帯臨時特別給付金事業の皆増等が要因として挙げられる。今後も，サービスを維持しながらもコストを抑えられるよう，効率的な事業運営に努めていく。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67,416
66,414
106.02
34,499,202
33,805,373
547,893
14,863,062
17,480,036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44450</xdr:rowOff>
    </xdr:from>
    <xdr:to>
      <xdr:col>24</xdr:col>
      <xdr:colOff>62865</xdr:colOff>
      <xdr:row>38</xdr:row>
      <xdr:rowOff>140335</xdr:rowOff>
    </xdr:to>
    <xdr:cxnSp macro="">
      <xdr:nvCxnSpPr>
        <xdr:cNvPr id="54" name="直線コネクタ 53"/>
        <xdr:cNvCxnSpPr/>
      </xdr:nvCxnSpPr>
      <xdr:spPr>
        <a:xfrm flipV="1">
          <a:off x="4633595" y="553085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144145</xdr:rowOff>
    </xdr:from>
    <xdr:ext cx="469900" cy="258445"/>
    <xdr:sp macro="" textlink="">
      <xdr:nvSpPr>
        <xdr:cNvPr id="55" name="議会費最小値テキスト"/>
        <xdr:cNvSpPr txBox="1"/>
      </xdr:nvSpPr>
      <xdr:spPr>
        <a:xfrm>
          <a:off x="4686300" y="665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140335</xdr:rowOff>
    </xdr:from>
    <xdr:to>
      <xdr:col>24</xdr:col>
      <xdr:colOff>152400</xdr:colOff>
      <xdr:row>38</xdr:row>
      <xdr:rowOff>140335</xdr:rowOff>
    </xdr:to>
    <xdr:cxnSp macro="">
      <xdr:nvCxnSpPr>
        <xdr:cNvPr id="56" name="直線コネクタ 55"/>
        <xdr:cNvCxnSpPr/>
      </xdr:nvCxnSpPr>
      <xdr:spPr>
        <a:xfrm>
          <a:off x="4546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162560</xdr:rowOff>
    </xdr:from>
    <xdr:ext cx="469900" cy="259080"/>
    <xdr:sp macro="" textlink="">
      <xdr:nvSpPr>
        <xdr:cNvPr id="57" name="議会費最大値テキスト"/>
        <xdr:cNvSpPr txBox="1"/>
      </xdr:nvSpPr>
      <xdr:spPr>
        <a:xfrm>
          <a:off x="4686300" y="530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4,458</a:t>
          </a:r>
          <a:endParaRPr kumimoji="1" lang="ja-JP" altLang="en-US" sz="1000" b="1">
            <a:latin typeface="ＭＳ Ｐゴシック"/>
          </a:endParaRPr>
        </a:p>
      </xdr:txBody>
    </xdr:sp>
    <xdr:clientData/>
  </xdr:oneCellAnchor>
  <xdr:twoCellAnchor>
    <xdr:from>
      <xdr:col>23</xdr:col>
      <xdr:colOff>165100</xdr:colOff>
      <xdr:row>32</xdr:row>
      <xdr:rowOff>44450</xdr:rowOff>
    </xdr:from>
    <xdr:to>
      <xdr:col>24</xdr:col>
      <xdr:colOff>152400</xdr:colOff>
      <xdr:row>32</xdr:row>
      <xdr:rowOff>44450</xdr:rowOff>
    </xdr:to>
    <xdr:cxnSp macro="">
      <xdr:nvCxnSpPr>
        <xdr:cNvPr id="58" name="直線コネクタ 57"/>
        <xdr:cNvCxnSpPr/>
      </xdr:nvCxnSpPr>
      <xdr:spPr>
        <a:xfrm>
          <a:off x="4546600" y="553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63500</xdr:rowOff>
    </xdr:from>
    <xdr:to>
      <xdr:col>24</xdr:col>
      <xdr:colOff>63500</xdr:colOff>
      <xdr:row>36</xdr:row>
      <xdr:rowOff>138430</xdr:rowOff>
    </xdr:to>
    <xdr:cxnSp macro="">
      <xdr:nvCxnSpPr>
        <xdr:cNvPr id="59" name="直線コネクタ 58"/>
        <xdr:cNvCxnSpPr/>
      </xdr:nvCxnSpPr>
      <xdr:spPr>
        <a:xfrm>
          <a:off x="3797300" y="623570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98425</xdr:rowOff>
    </xdr:from>
    <xdr:ext cx="469900" cy="258445"/>
    <xdr:sp macro="" textlink="">
      <xdr:nvSpPr>
        <xdr:cNvPr id="60" name="議会費平均値テキスト"/>
        <xdr:cNvSpPr txBox="1"/>
      </xdr:nvSpPr>
      <xdr:spPr>
        <a:xfrm>
          <a:off x="4686300" y="59277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75565</xdr:rowOff>
    </xdr:from>
    <xdr:to>
      <xdr:col>24</xdr:col>
      <xdr:colOff>114300</xdr:colOff>
      <xdr:row>36</xdr:row>
      <xdr:rowOff>6350</xdr:rowOff>
    </xdr:to>
    <xdr:sp macro="" textlink="">
      <xdr:nvSpPr>
        <xdr:cNvPr id="61" name="フローチャート: 判断 60"/>
        <xdr:cNvSpPr/>
      </xdr:nvSpPr>
      <xdr:spPr>
        <a:xfrm>
          <a:off x="45847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xdr:rowOff>
    </xdr:from>
    <xdr:to>
      <xdr:col>19</xdr:col>
      <xdr:colOff>177800</xdr:colOff>
      <xdr:row>36</xdr:row>
      <xdr:rowOff>63500</xdr:rowOff>
    </xdr:to>
    <xdr:cxnSp macro="">
      <xdr:nvCxnSpPr>
        <xdr:cNvPr id="62" name="直線コネクタ 61"/>
        <xdr:cNvCxnSpPr/>
      </xdr:nvCxnSpPr>
      <xdr:spPr>
        <a:xfrm>
          <a:off x="2908300" y="61836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169545</xdr:rowOff>
    </xdr:from>
    <xdr:to>
      <xdr:col>20</xdr:col>
      <xdr:colOff>38100</xdr:colOff>
      <xdr:row>35</xdr:row>
      <xdr:rowOff>99695</xdr:rowOff>
    </xdr:to>
    <xdr:sp macro="" textlink="">
      <xdr:nvSpPr>
        <xdr:cNvPr id="63" name="フローチャート: 判断 62"/>
        <xdr:cNvSpPr/>
      </xdr:nvSpPr>
      <xdr:spPr>
        <a:xfrm>
          <a:off x="3746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116205</xdr:rowOff>
    </xdr:from>
    <xdr:ext cx="469265" cy="259080"/>
    <xdr:sp macro="" textlink="">
      <xdr:nvSpPr>
        <xdr:cNvPr id="64" name="テキスト ボックス 63"/>
        <xdr:cNvSpPr txBox="1"/>
      </xdr:nvSpPr>
      <xdr:spPr>
        <a:xfrm>
          <a:off x="3562350" y="5774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11430</xdr:rowOff>
    </xdr:from>
    <xdr:to>
      <xdr:col>15</xdr:col>
      <xdr:colOff>50800</xdr:colOff>
      <xdr:row>36</xdr:row>
      <xdr:rowOff>33655</xdr:rowOff>
    </xdr:to>
    <xdr:cxnSp macro="">
      <xdr:nvCxnSpPr>
        <xdr:cNvPr id="65" name="直線コネクタ 64"/>
        <xdr:cNvCxnSpPr/>
      </xdr:nvCxnSpPr>
      <xdr:spPr>
        <a:xfrm flipV="1">
          <a:off x="2019300" y="61836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168275</xdr:rowOff>
    </xdr:from>
    <xdr:to>
      <xdr:col>15</xdr:col>
      <xdr:colOff>101600</xdr:colOff>
      <xdr:row>35</xdr:row>
      <xdr:rowOff>98425</xdr:rowOff>
    </xdr:to>
    <xdr:sp macro="" textlink="">
      <xdr:nvSpPr>
        <xdr:cNvPr id="66" name="フローチャート: 判断 65"/>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114935</xdr:rowOff>
    </xdr:from>
    <xdr:ext cx="469265" cy="259080"/>
    <xdr:sp macro="" textlink="">
      <xdr:nvSpPr>
        <xdr:cNvPr id="67" name="テキスト ボックス 66"/>
        <xdr:cNvSpPr txBox="1"/>
      </xdr:nvSpPr>
      <xdr:spPr>
        <a:xfrm>
          <a:off x="2673350" y="5772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19685</xdr:rowOff>
    </xdr:from>
    <xdr:to>
      <xdr:col>10</xdr:col>
      <xdr:colOff>114300</xdr:colOff>
      <xdr:row>36</xdr:row>
      <xdr:rowOff>33655</xdr:rowOff>
    </xdr:to>
    <xdr:cxnSp macro="">
      <xdr:nvCxnSpPr>
        <xdr:cNvPr id="68" name="直線コネクタ 67"/>
        <xdr:cNvCxnSpPr/>
      </xdr:nvCxnSpPr>
      <xdr:spPr>
        <a:xfrm>
          <a:off x="1130300" y="61918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9" name="フローチャート: 判断 68"/>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121285</xdr:rowOff>
    </xdr:from>
    <xdr:ext cx="469265" cy="258445"/>
    <xdr:sp macro="" textlink="">
      <xdr:nvSpPr>
        <xdr:cNvPr id="70" name="テキスト ボックス 69"/>
        <xdr:cNvSpPr txBox="1"/>
      </xdr:nvSpPr>
      <xdr:spPr>
        <a:xfrm>
          <a:off x="1784350" y="5779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113665</xdr:rowOff>
    </xdr:from>
    <xdr:to>
      <xdr:col>6</xdr:col>
      <xdr:colOff>38100</xdr:colOff>
      <xdr:row>35</xdr:row>
      <xdr:rowOff>43815</xdr:rowOff>
    </xdr:to>
    <xdr:sp macro="" textlink="">
      <xdr:nvSpPr>
        <xdr:cNvPr id="71" name="フローチャート: 判断 70"/>
        <xdr:cNvSpPr/>
      </xdr:nvSpPr>
      <xdr:spPr>
        <a:xfrm>
          <a:off x="1079500" y="59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60325</xdr:rowOff>
    </xdr:from>
    <xdr:ext cx="469265" cy="259080"/>
    <xdr:sp macro="" textlink="">
      <xdr:nvSpPr>
        <xdr:cNvPr id="72" name="テキスト ボックス 71"/>
        <xdr:cNvSpPr txBox="1"/>
      </xdr:nvSpPr>
      <xdr:spPr>
        <a:xfrm>
          <a:off x="895350" y="571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87630</xdr:rowOff>
    </xdr:from>
    <xdr:to>
      <xdr:col>24</xdr:col>
      <xdr:colOff>114300</xdr:colOff>
      <xdr:row>37</xdr:row>
      <xdr:rowOff>17780</xdr:rowOff>
    </xdr:to>
    <xdr:sp macro="" textlink="">
      <xdr:nvSpPr>
        <xdr:cNvPr id="78" name="楕円 77"/>
        <xdr:cNvSpPr/>
      </xdr:nvSpPr>
      <xdr:spPr>
        <a:xfrm>
          <a:off x="45847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66040</xdr:rowOff>
    </xdr:from>
    <xdr:ext cx="469900" cy="258445"/>
    <xdr:sp macro="" textlink="">
      <xdr:nvSpPr>
        <xdr:cNvPr id="79" name="議会費該当値テキスト"/>
        <xdr:cNvSpPr txBox="1"/>
      </xdr:nvSpPr>
      <xdr:spPr>
        <a:xfrm>
          <a:off x="4686300" y="6238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12700</xdr:rowOff>
    </xdr:from>
    <xdr:to>
      <xdr:col>20</xdr:col>
      <xdr:colOff>38100</xdr:colOff>
      <xdr:row>36</xdr:row>
      <xdr:rowOff>114300</xdr:rowOff>
    </xdr:to>
    <xdr:sp macro="" textlink="">
      <xdr:nvSpPr>
        <xdr:cNvPr id="80" name="楕円 79"/>
        <xdr:cNvSpPr/>
      </xdr:nvSpPr>
      <xdr:spPr>
        <a:xfrm>
          <a:off x="3746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105410</xdr:rowOff>
    </xdr:from>
    <xdr:ext cx="469265" cy="259080"/>
    <xdr:sp macro="" textlink="">
      <xdr:nvSpPr>
        <xdr:cNvPr id="81" name="テキスト ボックス 80"/>
        <xdr:cNvSpPr txBox="1"/>
      </xdr:nvSpPr>
      <xdr:spPr>
        <a:xfrm>
          <a:off x="3562350" y="6277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132080</xdr:rowOff>
    </xdr:from>
    <xdr:to>
      <xdr:col>15</xdr:col>
      <xdr:colOff>101600</xdr:colOff>
      <xdr:row>36</xdr:row>
      <xdr:rowOff>62230</xdr:rowOff>
    </xdr:to>
    <xdr:sp macro="" textlink="">
      <xdr:nvSpPr>
        <xdr:cNvPr id="82" name="楕円 81"/>
        <xdr:cNvSpPr/>
      </xdr:nvSpPr>
      <xdr:spPr>
        <a:xfrm>
          <a:off x="2857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53340</xdr:rowOff>
    </xdr:from>
    <xdr:ext cx="469265" cy="258445"/>
    <xdr:sp macro="" textlink="">
      <xdr:nvSpPr>
        <xdr:cNvPr id="83" name="テキスト ボックス 82"/>
        <xdr:cNvSpPr txBox="1"/>
      </xdr:nvSpPr>
      <xdr:spPr>
        <a:xfrm>
          <a:off x="2673350" y="6225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154940</xdr:rowOff>
    </xdr:from>
    <xdr:to>
      <xdr:col>10</xdr:col>
      <xdr:colOff>165100</xdr:colOff>
      <xdr:row>36</xdr:row>
      <xdr:rowOff>84455</xdr:rowOff>
    </xdr:to>
    <xdr:sp macro="" textlink="">
      <xdr:nvSpPr>
        <xdr:cNvPr id="84" name="楕円 83"/>
        <xdr:cNvSpPr/>
      </xdr:nvSpPr>
      <xdr:spPr>
        <a:xfrm>
          <a:off x="19685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75565</xdr:rowOff>
    </xdr:from>
    <xdr:ext cx="469265" cy="258445"/>
    <xdr:sp macro="" textlink="">
      <xdr:nvSpPr>
        <xdr:cNvPr id="85" name="テキスト ボックス 84"/>
        <xdr:cNvSpPr txBox="1"/>
      </xdr:nvSpPr>
      <xdr:spPr>
        <a:xfrm>
          <a:off x="1784350" y="624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140335</xdr:rowOff>
    </xdr:from>
    <xdr:to>
      <xdr:col>6</xdr:col>
      <xdr:colOff>38100</xdr:colOff>
      <xdr:row>36</xdr:row>
      <xdr:rowOff>70485</xdr:rowOff>
    </xdr:to>
    <xdr:sp macro="" textlink="">
      <xdr:nvSpPr>
        <xdr:cNvPr id="86" name="楕円 85"/>
        <xdr:cNvSpPr/>
      </xdr:nvSpPr>
      <xdr:spPr>
        <a:xfrm>
          <a:off x="1079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61595</xdr:rowOff>
    </xdr:from>
    <xdr:ext cx="469265" cy="259080"/>
    <xdr:sp macro="" textlink="">
      <xdr:nvSpPr>
        <xdr:cNvPr id="87" name="テキスト ボックス 86"/>
        <xdr:cNvSpPr txBox="1"/>
      </xdr:nvSpPr>
      <xdr:spPr>
        <a:xfrm>
          <a:off x="895350" y="6233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1" name="テキスト ボックス 100"/>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158750</xdr:rowOff>
    </xdr:from>
    <xdr:to>
      <xdr:col>24</xdr:col>
      <xdr:colOff>62865</xdr:colOff>
      <xdr:row>56</xdr:row>
      <xdr:rowOff>48260</xdr:rowOff>
    </xdr:to>
    <xdr:cxnSp macro="">
      <xdr:nvCxnSpPr>
        <xdr:cNvPr id="111" name="直線コネクタ 110"/>
        <xdr:cNvCxnSpPr/>
      </xdr:nvCxnSpPr>
      <xdr:spPr>
        <a:xfrm flipV="1">
          <a:off x="4633595" y="8902700"/>
          <a:ext cx="1270" cy="746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52070</xdr:rowOff>
    </xdr:from>
    <xdr:ext cx="598805" cy="258445"/>
    <xdr:sp macro="" textlink="">
      <xdr:nvSpPr>
        <xdr:cNvPr id="112" name="総務費最小値テキスト"/>
        <xdr:cNvSpPr txBox="1"/>
      </xdr:nvSpPr>
      <xdr:spPr>
        <a:xfrm>
          <a:off x="4686300" y="9653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133,998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48260</xdr:rowOff>
    </xdr:from>
    <xdr:to>
      <xdr:col>24</xdr:col>
      <xdr:colOff>152400</xdr:colOff>
      <xdr:row>56</xdr:row>
      <xdr:rowOff>48260</xdr:rowOff>
    </xdr:to>
    <xdr:cxnSp macro="">
      <xdr:nvCxnSpPr>
        <xdr:cNvPr id="113" name="直線コネクタ 112"/>
        <xdr:cNvCxnSpPr/>
      </xdr:nvCxnSpPr>
      <xdr:spPr>
        <a:xfrm>
          <a:off x="4546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105410</xdr:rowOff>
    </xdr:from>
    <xdr:ext cx="598805" cy="259080"/>
    <xdr:sp macro="" textlink="">
      <xdr:nvSpPr>
        <xdr:cNvPr id="114" name="総務費最大値テキスト"/>
        <xdr:cNvSpPr txBox="1"/>
      </xdr:nvSpPr>
      <xdr:spPr>
        <a:xfrm>
          <a:off x="4686300" y="867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330,009</a:t>
          </a:r>
          <a:endParaRPr kumimoji="1" lang="ja-JP" altLang="en-US" sz="1000" b="1">
            <a:latin typeface="ＭＳ Ｐゴシック"/>
          </a:endParaRPr>
        </a:p>
      </xdr:txBody>
    </xdr:sp>
    <xdr:clientData/>
  </xdr:oneCellAnchor>
  <xdr:twoCellAnchor>
    <xdr:from>
      <xdr:col>23</xdr:col>
      <xdr:colOff>165100</xdr:colOff>
      <xdr:row>51</xdr:row>
      <xdr:rowOff>158750</xdr:rowOff>
    </xdr:from>
    <xdr:to>
      <xdr:col>24</xdr:col>
      <xdr:colOff>152400</xdr:colOff>
      <xdr:row>51</xdr:row>
      <xdr:rowOff>158750</xdr:rowOff>
    </xdr:to>
    <xdr:cxnSp macro="">
      <xdr:nvCxnSpPr>
        <xdr:cNvPr id="115" name="直線コネクタ 114"/>
        <xdr:cNvCxnSpPr/>
      </xdr:nvCxnSpPr>
      <xdr:spPr>
        <a:xfrm>
          <a:off x="4546600" y="890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10160</xdr:rowOff>
    </xdr:from>
    <xdr:to>
      <xdr:col>24</xdr:col>
      <xdr:colOff>63500</xdr:colOff>
      <xdr:row>58</xdr:row>
      <xdr:rowOff>80645</xdr:rowOff>
    </xdr:to>
    <xdr:cxnSp macro="">
      <xdr:nvCxnSpPr>
        <xdr:cNvPr id="116" name="直線コネクタ 115"/>
        <xdr:cNvCxnSpPr/>
      </xdr:nvCxnSpPr>
      <xdr:spPr>
        <a:xfrm flipV="1">
          <a:off x="3797300" y="9611360"/>
          <a:ext cx="8382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64770</xdr:rowOff>
    </xdr:from>
    <xdr:ext cx="598805" cy="258445"/>
    <xdr:sp macro="" textlink="">
      <xdr:nvSpPr>
        <xdr:cNvPr id="117" name="総務費平均値テキスト"/>
        <xdr:cNvSpPr txBox="1"/>
      </xdr:nvSpPr>
      <xdr:spPr>
        <a:xfrm>
          <a:off x="4686300" y="93230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41910</xdr:rowOff>
    </xdr:from>
    <xdr:to>
      <xdr:col>24</xdr:col>
      <xdr:colOff>114300</xdr:colOff>
      <xdr:row>55</xdr:row>
      <xdr:rowOff>143510</xdr:rowOff>
    </xdr:to>
    <xdr:sp macro="" textlink="">
      <xdr:nvSpPr>
        <xdr:cNvPr id="118" name="フローチャート: 判断 117"/>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154940</xdr:rowOff>
    </xdr:from>
    <xdr:to>
      <xdr:col>19</xdr:col>
      <xdr:colOff>177800</xdr:colOff>
      <xdr:row>58</xdr:row>
      <xdr:rowOff>80645</xdr:rowOff>
    </xdr:to>
    <xdr:cxnSp macro="">
      <xdr:nvCxnSpPr>
        <xdr:cNvPr id="119" name="直線コネクタ 118"/>
        <xdr:cNvCxnSpPr/>
      </xdr:nvCxnSpPr>
      <xdr:spPr>
        <a:xfrm>
          <a:off x="2908300" y="992759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102870</xdr:rowOff>
    </xdr:from>
    <xdr:to>
      <xdr:col>20</xdr:col>
      <xdr:colOff>38100</xdr:colOff>
      <xdr:row>58</xdr:row>
      <xdr:rowOff>33020</xdr:rowOff>
    </xdr:to>
    <xdr:sp macro="" textlink="">
      <xdr:nvSpPr>
        <xdr:cNvPr id="120" name="フローチャート: 判断 119"/>
        <xdr:cNvSpPr/>
      </xdr:nvSpPr>
      <xdr:spPr>
        <a:xfrm>
          <a:off x="3746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49530</xdr:rowOff>
    </xdr:from>
    <xdr:ext cx="534035" cy="259080"/>
    <xdr:sp macro="" textlink="">
      <xdr:nvSpPr>
        <xdr:cNvPr id="121" name="テキスト ボックス 120"/>
        <xdr:cNvSpPr txBox="1"/>
      </xdr:nvSpPr>
      <xdr:spPr>
        <a:xfrm>
          <a:off x="3529965" y="9650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154940</xdr:rowOff>
    </xdr:from>
    <xdr:to>
      <xdr:col>15</xdr:col>
      <xdr:colOff>50800</xdr:colOff>
      <xdr:row>58</xdr:row>
      <xdr:rowOff>83185</xdr:rowOff>
    </xdr:to>
    <xdr:cxnSp macro="">
      <xdr:nvCxnSpPr>
        <xdr:cNvPr id="122" name="直線コネクタ 121"/>
        <xdr:cNvCxnSpPr/>
      </xdr:nvCxnSpPr>
      <xdr:spPr>
        <a:xfrm flipV="1">
          <a:off x="2019300" y="992759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107950</xdr:rowOff>
    </xdr:from>
    <xdr:to>
      <xdr:col>15</xdr:col>
      <xdr:colOff>101600</xdr:colOff>
      <xdr:row>58</xdr:row>
      <xdr:rowOff>38100</xdr:rowOff>
    </xdr:to>
    <xdr:sp macro="" textlink="">
      <xdr:nvSpPr>
        <xdr:cNvPr id="123" name="フローチャート: 判断 122"/>
        <xdr:cNvSpPr/>
      </xdr:nvSpPr>
      <xdr:spPr>
        <a:xfrm>
          <a:off x="2857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29210</xdr:rowOff>
    </xdr:from>
    <xdr:ext cx="534035" cy="258445"/>
    <xdr:sp macro="" textlink="">
      <xdr:nvSpPr>
        <xdr:cNvPr id="124" name="テキスト ボックス 123"/>
        <xdr:cNvSpPr txBox="1"/>
      </xdr:nvSpPr>
      <xdr:spPr>
        <a:xfrm>
          <a:off x="2640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83185</xdr:rowOff>
    </xdr:from>
    <xdr:to>
      <xdr:col>10</xdr:col>
      <xdr:colOff>114300</xdr:colOff>
      <xdr:row>58</xdr:row>
      <xdr:rowOff>87630</xdr:rowOff>
    </xdr:to>
    <xdr:cxnSp macro="">
      <xdr:nvCxnSpPr>
        <xdr:cNvPr id="125" name="直線コネクタ 124"/>
        <xdr:cNvCxnSpPr/>
      </xdr:nvCxnSpPr>
      <xdr:spPr>
        <a:xfrm flipV="1">
          <a:off x="1130300" y="10027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128905</xdr:rowOff>
    </xdr:from>
    <xdr:to>
      <xdr:col>10</xdr:col>
      <xdr:colOff>165100</xdr:colOff>
      <xdr:row>58</xdr:row>
      <xdr:rowOff>59055</xdr:rowOff>
    </xdr:to>
    <xdr:sp macro="" textlink="">
      <xdr:nvSpPr>
        <xdr:cNvPr id="126" name="フローチャート: 判断 125"/>
        <xdr:cNvSpPr/>
      </xdr:nvSpPr>
      <xdr:spPr>
        <a:xfrm>
          <a:off x="1968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75565</xdr:rowOff>
    </xdr:from>
    <xdr:ext cx="534035" cy="258445"/>
    <xdr:sp macro="" textlink="">
      <xdr:nvSpPr>
        <xdr:cNvPr id="127" name="テキスト ボックス 126"/>
        <xdr:cNvSpPr txBox="1"/>
      </xdr:nvSpPr>
      <xdr:spPr>
        <a:xfrm>
          <a:off x="1751965" y="967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8" name="フローチャート: 判断 127"/>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53340</xdr:rowOff>
    </xdr:from>
    <xdr:ext cx="534035" cy="258445"/>
    <xdr:sp macro="" textlink="">
      <xdr:nvSpPr>
        <xdr:cNvPr id="129" name="テキスト ボックス 128"/>
        <xdr:cNvSpPr txBox="1"/>
      </xdr:nvSpPr>
      <xdr:spPr>
        <a:xfrm>
          <a:off x="862965" y="9654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130810</xdr:rowOff>
    </xdr:from>
    <xdr:to>
      <xdr:col>24</xdr:col>
      <xdr:colOff>114300</xdr:colOff>
      <xdr:row>56</xdr:row>
      <xdr:rowOff>60960</xdr:rowOff>
    </xdr:to>
    <xdr:sp macro="" textlink="">
      <xdr:nvSpPr>
        <xdr:cNvPr id="135" name="楕円 134"/>
        <xdr:cNvSpPr/>
      </xdr:nvSpPr>
      <xdr:spPr>
        <a:xfrm>
          <a:off x="4584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45720</xdr:rowOff>
    </xdr:from>
    <xdr:ext cx="598805" cy="259080"/>
    <xdr:sp macro="" textlink="">
      <xdr:nvSpPr>
        <xdr:cNvPr id="136" name="総務費該当値テキスト"/>
        <xdr:cNvSpPr txBox="1"/>
      </xdr:nvSpPr>
      <xdr:spPr>
        <a:xfrm>
          <a:off x="4686300" y="9475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29845</xdr:rowOff>
    </xdr:from>
    <xdr:to>
      <xdr:col>20</xdr:col>
      <xdr:colOff>38100</xdr:colOff>
      <xdr:row>58</xdr:row>
      <xdr:rowOff>132080</xdr:rowOff>
    </xdr:to>
    <xdr:sp macro="" textlink="">
      <xdr:nvSpPr>
        <xdr:cNvPr id="137" name="楕円 136"/>
        <xdr:cNvSpPr/>
      </xdr:nvSpPr>
      <xdr:spPr>
        <a:xfrm>
          <a:off x="3746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122555</xdr:rowOff>
    </xdr:from>
    <xdr:ext cx="534035" cy="258445"/>
    <xdr:sp macro="" textlink="">
      <xdr:nvSpPr>
        <xdr:cNvPr id="138" name="テキスト ボックス 137"/>
        <xdr:cNvSpPr txBox="1"/>
      </xdr:nvSpPr>
      <xdr:spPr>
        <a:xfrm>
          <a:off x="3529965" y="10066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103505</xdr:rowOff>
    </xdr:from>
    <xdr:to>
      <xdr:col>15</xdr:col>
      <xdr:colOff>101600</xdr:colOff>
      <xdr:row>58</xdr:row>
      <xdr:rowOff>33655</xdr:rowOff>
    </xdr:to>
    <xdr:sp macro="" textlink="">
      <xdr:nvSpPr>
        <xdr:cNvPr id="139" name="楕円 138"/>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50165</xdr:rowOff>
    </xdr:from>
    <xdr:ext cx="534035" cy="259080"/>
    <xdr:sp macro="" textlink="">
      <xdr:nvSpPr>
        <xdr:cNvPr id="140" name="テキスト ボックス 139"/>
        <xdr:cNvSpPr txBox="1"/>
      </xdr:nvSpPr>
      <xdr:spPr>
        <a:xfrm>
          <a:off x="2640965" y="9651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32385</xdr:rowOff>
    </xdr:from>
    <xdr:to>
      <xdr:col>10</xdr:col>
      <xdr:colOff>165100</xdr:colOff>
      <xdr:row>58</xdr:row>
      <xdr:rowOff>133985</xdr:rowOff>
    </xdr:to>
    <xdr:sp macro="" textlink="">
      <xdr:nvSpPr>
        <xdr:cNvPr id="141" name="楕円 140"/>
        <xdr:cNvSpPr/>
      </xdr:nvSpPr>
      <xdr:spPr>
        <a:xfrm>
          <a:off x="1968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125095</xdr:rowOff>
    </xdr:from>
    <xdr:ext cx="534035" cy="258445"/>
    <xdr:sp macro="" textlink="">
      <xdr:nvSpPr>
        <xdr:cNvPr id="142" name="テキスト ボックス 141"/>
        <xdr:cNvSpPr txBox="1"/>
      </xdr:nvSpPr>
      <xdr:spPr>
        <a:xfrm>
          <a:off x="1751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36830</xdr:rowOff>
    </xdr:from>
    <xdr:to>
      <xdr:col>6</xdr:col>
      <xdr:colOff>38100</xdr:colOff>
      <xdr:row>58</xdr:row>
      <xdr:rowOff>138430</xdr:rowOff>
    </xdr:to>
    <xdr:sp macro="" textlink="">
      <xdr:nvSpPr>
        <xdr:cNvPr id="143" name="楕円 142"/>
        <xdr:cNvSpPr/>
      </xdr:nvSpPr>
      <xdr:spPr>
        <a:xfrm>
          <a:off x="1079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129540</xdr:rowOff>
    </xdr:from>
    <xdr:ext cx="534035" cy="259080"/>
    <xdr:sp macro="" textlink="">
      <xdr:nvSpPr>
        <xdr:cNvPr id="144" name="テキスト ボックス 143"/>
        <xdr:cNvSpPr txBox="1"/>
      </xdr:nvSpPr>
      <xdr:spPr>
        <a:xfrm>
          <a:off x="862965" y="10073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7" name="テキスト ボックス 166"/>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125095</xdr:rowOff>
    </xdr:from>
    <xdr:to>
      <xdr:col>24</xdr:col>
      <xdr:colOff>62865</xdr:colOff>
      <xdr:row>78</xdr:row>
      <xdr:rowOff>80010</xdr:rowOff>
    </xdr:to>
    <xdr:cxnSp macro="">
      <xdr:nvCxnSpPr>
        <xdr:cNvPr id="171" name="直線コネクタ 170"/>
        <xdr:cNvCxnSpPr/>
      </xdr:nvCxnSpPr>
      <xdr:spPr>
        <a:xfrm flipV="1">
          <a:off x="4633595" y="1195514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83820</xdr:rowOff>
    </xdr:from>
    <xdr:ext cx="598805" cy="259080"/>
    <xdr:sp macro="" textlink="">
      <xdr:nvSpPr>
        <xdr:cNvPr id="172" name="民生費最小値テキスト"/>
        <xdr:cNvSpPr txBox="1"/>
      </xdr:nvSpPr>
      <xdr:spPr>
        <a:xfrm>
          <a:off x="4686300" y="13456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107,471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80010</xdr:rowOff>
    </xdr:from>
    <xdr:to>
      <xdr:col>24</xdr:col>
      <xdr:colOff>152400</xdr:colOff>
      <xdr:row>78</xdr:row>
      <xdr:rowOff>80010</xdr:rowOff>
    </xdr:to>
    <xdr:cxnSp macro="">
      <xdr:nvCxnSpPr>
        <xdr:cNvPr id="173" name="直線コネクタ 172"/>
        <xdr:cNvCxnSpPr/>
      </xdr:nvCxnSpPr>
      <xdr:spPr>
        <a:xfrm>
          <a:off x="4546600" y="1345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72390</xdr:rowOff>
    </xdr:from>
    <xdr:ext cx="598805" cy="259080"/>
    <xdr:sp macro="" textlink="">
      <xdr:nvSpPr>
        <xdr:cNvPr id="174" name="民生費最大値テキスト"/>
        <xdr:cNvSpPr txBox="1"/>
      </xdr:nvSpPr>
      <xdr:spPr>
        <a:xfrm>
          <a:off x="4686300" y="11730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245,064</a:t>
          </a:r>
          <a:endParaRPr kumimoji="1" lang="ja-JP" altLang="en-US" sz="1000" b="1">
            <a:latin typeface="ＭＳ Ｐゴシック"/>
          </a:endParaRPr>
        </a:p>
      </xdr:txBody>
    </xdr:sp>
    <xdr:clientData/>
  </xdr:oneCellAnchor>
  <xdr:twoCellAnchor>
    <xdr:from>
      <xdr:col>23</xdr:col>
      <xdr:colOff>165100</xdr:colOff>
      <xdr:row>69</xdr:row>
      <xdr:rowOff>125095</xdr:rowOff>
    </xdr:from>
    <xdr:to>
      <xdr:col>24</xdr:col>
      <xdr:colOff>152400</xdr:colOff>
      <xdr:row>69</xdr:row>
      <xdr:rowOff>125095</xdr:rowOff>
    </xdr:to>
    <xdr:cxnSp macro="">
      <xdr:nvCxnSpPr>
        <xdr:cNvPr id="175" name="直線コネクタ 174"/>
        <xdr:cNvCxnSpPr/>
      </xdr:nvCxnSpPr>
      <xdr:spPr>
        <a:xfrm>
          <a:off x="4546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12065</xdr:rowOff>
    </xdr:from>
    <xdr:to>
      <xdr:col>24</xdr:col>
      <xdr:colOff>63500</xdr:colOff>
      <xdr:row>76</xdr:row>
      <xdr:rowOff>50800</xdr:rowOff>
    </xdr:to>
    <xdr:cxnSp macro="">
      <xdr:nvCxnSpPr>
        <xdr:cNvPr id="176" name="直線コネクタ 175"/>
        <xdr:cNvCxnSpPr/>
      </xdr:nvCxnSpPr>
      <xdr:spPr>
        <a:xfrm flipV="1">
          <a:off x="3797300" y="1304226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99695</xdr:rowOff>
    </xdr:from>
    <xdr:ext cx="598805" cy="258445"/>
    <xdr:sp macro="" textlink="">
      <xdr:nvSpPr>
        <xdr:cNvPr id="177" name="民生費平均値テキスト"/>
        <xdr:cNvSpPr txBox="1"/>
      </xdr:nvSpPr>
      <xdr:spPr>
        <a:xfrm>
          <a:off x="4686300" y="12786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76835</xdr:rowOff>
    </xdr:from>
    <xdr:to>
      <xdr:col>24</xdr:col>
      <xdr:colOff>114300</xdr:colOff>
      <xdr:row>76</xdr:row>
      <xdr:rowOff>6985</xdr:rowOff>
    </xdr:to>
    <xdr:sp macro="" textlink="">
      <xdr:nvSpPr>
        <xdr:cNvPr id="178" name="フローチャート: 判断 177"/>
        <xdr:cNvSpPr/>
      </xdr:nvSpPr>
      <xdr:spPr>
        <a:xfrm>
          <a:off x="4584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50800</xdr:rowOff>
    </xdr:from>
    <xdr:to>
      <xdr:col>19</xdr:col>
      <xdr:colOff>177800</xdr:colOff>
      <xdr:row>76</xdr:row>
      <xdr:rowOff>144780</xdr:rowOff>
    </xdr:to>
    <xdr:cxnSp macro="">
      <xdr:nvCxnSpPr>
        <xdr:cNvPr id="179" name="直線コネクタ 178"/>
        <xdr:cNvCxnSpPr/>
      </xdr:nvCxnSpPr>
      <xdr:spPr>
        <a:xfrm flipV="1">
          <a:off x="2908300" y="130810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135255</xdr:rowOff>
    </xdr:from>
    <xdr:to>
      <xdr:col>20</xdr:col>
      <xdr:colOff>38100</xdr:colOff>
      <xdr:row>76</xdr:row>
      <xdr:rowOff>65405</xdr:rowOff>
    </xdr:to>
    <xdr:sp macro="" textlink="">
      <xdr:nvSpPr>
        <xdr:cNvPr id="180" name="フローチャート: 判断 179"/>
        <xdr:cNvSpPr/>
      </xdr:nvSpPr>
      <xdr:spPr>
        <a:xfrm>
          <a:off x="3746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81915</xdr:rowOff>
    </xdr:from>
    <xdr:ext cx="598170" cy="259080"/>
    <xdr:sp macro="" textlink="">
      <xdr:nvSpPr>
        <xdr:cNvPr id="181" name="テキスト ボックス 180"/>
        <xdr:cNvSpPr txBox="1"/>
      </xdr:nvSpPr>
      <xdr:spPr>
        <a:xfrm>
          <a:off x="3497580" y="12769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144780</xdr:rowOff>
    </xdr:from>
    <xdr:to>
      <xdr:col>15</xdr:col>
      <xdr:colOff>50800</xdr:colOff>
      <xdr:row>76</xdr:row>
      <xdr:rowOff>160020</xdr:rowOff>
    </xdr:to>
    <xdr:cxnSp macro="">
      <xdr:nvCxnSpPr>
        <xdr:cNvPr id="182" name="直線コネクタ 181"/>
        <xdr:cNvCxnSpPr/>
      </xdr:nvCxnSpPr>
      <xdr:spPr>
        <a:xfrm flipV="1">
          <a:off x="2019300" y="13174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24765</xdr:rowOff>
    </xdr:from>
    <xdr:to>
      <xdr:col>15</xdr:col>
      <xdr:colOff>101600</xdr:colOff>
      <xdr:row>76</xdr:row>
      <xdr:rowOff>126365</xdr:rowOff>
    </xdr:to>
    <xdr:sp macro="" textlink="">
      <xdr:nvSpPr>
        <xdr:cNvPr id="183" name="フローチャート: 判断 182"/>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143510</xdr:rowOff>
    </xdr:from>
    <xdr:ext cx="598170" cy="258445"/>
    <xdr:sp macro="" textlink="">
      <xdr:nvSpPr>
        <xdr:cNvPr id="184" name="テキスト ボックス 183"/>
        <xdr:cNvSpPr txBox="1"/>
      </xdr:nvSpPr>
      <xdr:spPr>
        <a:xfrm>
          <a:off x="2608580" y="12830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160020</xdr:rowOff>
    </xdr:from>
    <xdr:to>
      <xdr:col>10</xdr:col>
      <xdr:colOff>114300</xdr:colOff>
      <xdr:row>77</xdr:row>
      <xdr:rowOff>15875</xdr:rowOff>
    </xdr:to>
    <xdr:cxnSp macro="">
      <xdr:nvCxnSpPr>
        <xdr:cNvPr id="185" name="直線コネクタ 184"/>
        <xdr:cNvCxnSpPr/>
      </xdr:nvCxnSpPr>
      <xdr:spPr>
        <a:xfrm flipV="1">
          <a:off x="1130300" y="131902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2540</xdr:rowOff>
    </xdr:from>
    <xdr:to>
      <xdr:col>10</xdr:col>
      <xdr:colOff>165100</xdr:colOff>
      <xdr:row>76</xdr:row>
      <xdr:rowOff>104140</xdr:rowOff>
    </xdr:to>
    <xdr:sp macro="" textlink="">
      <xdr:nvSpPr>
        <xdr:cNvPr id="186" name="フローチャート: 判断 185"/>
        <xdr:cNvSpPr/>
      </xdr:nvSpPr>
      <xdr:spPr>
        <a:xfrm>
          <a:off x="1968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120650</xdr:rowOff>
    </xdr:from>
    <xdr:ext cx="598170" cy="258445"/>
    <xdr:sp macro="" textlink="">
      <xdr:nvSpPr>
        <xdr:cNvPr id="187" name="テキスト ボックス 186"/>
        <xdr:cNvSpPr txBox="1"/>
      </xdr:nvSpPr>
      <xdr:spPr>
        <a:xfrm>
          <a:off x="1719580" y="12807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120650</xdr:rowOff>
    </xdr:from>
    <xdr:to>
      <xdr:col>6</xdr:col>
      <xdr:colOff>38100</xdr:colOff>
      <xdr:row>76</xdr:row>
      <xdr:rowOff>50800</xdr:rowOff>
    </xdr:to>
    <xdr:sp macro="" textlink="">
      <xdr:nvSpPr>
        <xdr:cNvPr id="188" name="フローチャート: 判断 187"/>
        <xdr:cNvSpPr/>
      </xdr:nvSpPr>
      <xdr:spPr>
        <a:xfrm>
          <a:off x="1079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67310</xdr:rowOff>
    </xdr:from>
    <xdr:ext cx="598170" cy="259080"/>
    <xdr:sp macro="" textlink="">
      <xdr:nvSpPr>
        <xdr:cNvPr id="189" name="テキスト ボックス 188"/>
        <xdr:cNvSpPr txBox="1"/>
      </xdr:nvSpPr>
      <xdr:spPr>
        <a:xfrm>
          <a:off x="830580" y="12754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132715</xdr:rowOff>
    </xdr:from>
    <xdr:to>
      <xdr:col>24</xdr:col>
      <xdr:colOff>114300</xdr:colOff>
      <xdr:row>76</xdr:row>
      <xdr:rowOff>63500</xdr:rowOff>
    </xdr:to>
    <xdr:sp macro="" textlink="">
      <xdr:nvSpPr>
        <xdr:cNvPr id="195" name="楕円 194"/>
        <xdr:cNvSpPr/>
      </xdr:nvSpPr>
      <xdr:spPr>
        <a:xfrm>
          <a:off x="45847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111125</xdr:rowOff>
    </xdr:from>
    <xdr:ext cx="598805" cy="258445"/>
    <xdr:sp macro="" textlink="">
      <xdr:nvSpPr>
        <xdr:cNvPr id="196" name="民生費該当値テキスト"/>
        <xdr:cNvSpPr txBox="1"/>
      </xdr:nvSpPr>
      <xdr:spPr>
        <a:xfrm>
          <a:off x="4686300" y="12969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145,216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0</xdr:rowOff>
    </xdr:from>
    <xdr:to>
      <xdr:col>20</xdr:col>
      <xdr:colOff>38100</xdr:colOff>
      <xdr:row>76</xdr:row>
      <xdr:rowOff>101600</xdr:rowOff>
    </xdr:to>
    <xdr:sp macro="" textlink="">
      <xdr:nvSpPr>
        <xdr:cNvPr id="197" name="楕円 196"/>
        <xdr:cNvSpPr/>
      </xdr:nvSpPr>
      <xdr:spPr>
        <a:xfrm>
          <a:off x="3746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92710</xdr:rowOff>
    </xdr:from>
    <xdr:ext cx="598170" cy="259080"/>
    <xdr:sp macro="" textlink="">
      <xdr:nvSpPr>
        <xdr:cNvPr id="198" name="テキスト ボックス 197"/>
        <xdr:cNvSpPr txBox="1"/>
      </xdr:nvSpPr>
      <xdr:spPr>
        <a:xfrm>
          <a:off x="3497580" y="13122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93980</xdr:rowOff>
    </xdr:from>
    <xdr:to>
      <xdr:col>15</xdr:col>
      <xdr:colOff>101600</xdr:colOff>
      <xdr:row>77</xdr:row>
      <xdr:rowOff>24130</xdr:rowOff>
    </xdr:to>
    <xdr:sp macro="" textlink="">
      <xdr:nvSpPr>
        <xdr:cNvPr id="199" name="楕円 198"/>
        <xdr:cNvSpPr/>
      </xdr:nvSpPr>
      <xdr:spPr>
        <a:xfrm>
          <a:off x="2857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15240</xdr:rowOff>
    </xdr:from>
    <xdr:ext cx="598170" cy="259080"/>
    <xdr:sp macro="" textlink="">
      <xdr:nvSpPr>
        <xdr:cNvPr id="200" name="テキスト ボックス 199"/>
        <xdr:cNvSpPr txBox="1"/>
      </xdr:nvSpPr>
      <xdr:spPr>
        <a:xfrm>
          <a:off x="2608580" y="13216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109220</xdr:rowOff>
    </xdr:from>
    <xdr:to>
      <xdr:col>10</xdr:col>
      <xdr:colOff>165100</xdr:colOff>
      <xdr:row>77</xdr:row>
      <xdr:rowOff>39370</xdr:rowOff>
    </xdr:to>
    <xdr:sp macro="" textlink="">
      <xdr:nvSpPr>
        <xdr:cNvPr id="201" name="楕円 200"/>
        <xdr:cNvSpPr/>
      </xdr:nvSpPr>
      <xdr:spPr>
        <a:xfrm>
          <a:off x="1968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30480</xdr:rowOff>
    </xdr:from>
    <xdr:ext cx="598170" cy="258445"/>
    <xdr:sp macro="" textlink="">
      <xdr:nvSpPr>
        <xdr:cNvPr id="202" name="テキスト ボックス 201"/>
        <xdr:cNvSpPr txBox="1"/>
      </xdr:nvSpPr>
      <xdr:spPr>
        <a:xfrm>
          <a:off x="1719580" y="13232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136525</xdr:rowOff>
    </xdr:from>
    <xdr:to>
      <xdr:col>6</xdr:col>
      <xdr:colOff>38100</xdr:colOff>
      <xdr:row>77</xdr:row>
      <xdr:rowOff>66675</xdr:rowOff>
    </xdr:to>
    <xdr:sp macro="" textlink="">
      <xdr:nvSpPr>
        <xdr:cNvPr id="203" name="楕円 202"/>
        <xdr:cNvSpPr/>
      </xdr:nvSpPr>
      <xdr:spPr>
        <a:xfrm>
          <a:off x="1079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57785</xdr:rowOff>
    </xdr:from>
    <xdr:ext cx="598170" cy="259080"/>
    <xdr:sp macro="" textlink="">
      <xdr:nvSpPr>
        <xdr:cNvPr id="204" name="テキスト ボックス 203"/>
        <xdr:cNvSpPr txBox="1"/>
      </xdr:nvSpPr>
      <xdr:spPr>
        <a:xfrm>
          <a:off x="830580" y="13259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6" name="テキスト ボックス 215"/>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0" name="テキスト ボックス 219"/>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2" name="テキスト ボックス 221"/>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96520</xdr:rowOff>
    </xdr:from>
    <xdr:to>
      <xdr:col>24</xdr:col>
      <xdr:colOff>62865</xdr:colOff>
      <xdr:row>98</xdr:row>
      <xdr:rowOff>59690</xdr:rowOff>
    </xdr:to>
    <xdr:cxnSp macro="">
      <xdr:nvCxnSpPr>
        <xdr:cNvPr id="228" name="直線コネクタ 227"/>
        <xdr:cNvCxnSpPr/>
      </xdr:nvCxnSpPr>
      <xdr:spPr>
        <a:xfrm flipV="1">
          <a:off x="4633595" y="15698470"/>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63500</xdr:rowOff>
    </xdr:from>
    <xdr:ext cx="534670" cy="258445"/>
    <xdr:sp macro="" textlink="">
      <xdr:nvSpPr>
        <xdr:cNvPr id="229" name="衛生費最小値テキスト"/>
        <xdr:cNvSpPr txBox="1"/>
      </xdr:nvSpPr>
      <xdr:spPr>
        <a:xfrm>
          <a:off x="4686300" y="16865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20,478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59690</xdr:rowOff>
    </xdr:from>
    <xdr:to>
      <xdr:col>24</xdr:col>
      <xdr:colOff>152400</xdr:colOff>
      <xdr:row>98</xdr:row>
      <xdr:rowOff>59690</xdr:rowOff>
    </xdr:to>
    <xdr:cxnSp macro="">
      <xdr:nvCxnSpPr>
        <xdr:cNvPr id="230" name="直線コネクタ 229"/>
        <xdr:cNvCxnSpPr/>
      </xdr:nvCxnSpPr>
      <xdr:spPr>
        <a:xfrm>
          <a:off x="4546600" y="1686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43815</xdr:rowOff>
    </xdr:from>
    <xdr:ext cx="598805" cy="258445"/>
    <xdr:sp macro="" textlink="">
      <xdr:nvSpPr>
        <xdr:cNvPr id="231" name="衛生費最大値テキスト"/>
        <xdr:cNvSpPr txBox="1"/>
      </xdr:nvSpPr>
      <xdr:spPr>
        <a:xfrm>
          <a:off x="4686300" y="15474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173,127</a:t>
          </a:r>
          <a:endParaRPr kumimoji="1" lang="ja-JP" altLang="en-US" sz="1000" b="1">
            <a:latin typeface="ＭＳ Ｐゴシック"/>
          </a:endParaRPr>
        </a:p>
      </xdr:txBody>
    </xdr:sp>
    <xdr:clientData/>
  </xdr:oneCellAnchor>
  <xdr:twoCellAnchor>
    <xdr:from>
      <xdr:col>23</xdr:col>
      <xdr:colOff>165100</xdr:colOff>
      <xdr:row>91</xdr:row>
      <xdr:rowOff>96520</xdr:rowOff>
    </xdr:from>
    <xdr:to>
      <xdr:col>24</xdr:col>
      <xdr:colOff>152400</xdr:colOff>
      <xdr:row>91</xdr:row>
      <xdr:rowOff>96520</xdr:rowOff>
    </xdr:to>
    <xdr:cxnSp macro="">
      <xdr:nvCxnSpPr>
        <xdr:cNvPr id="232" name="直線コネクタ 231"/>
        <xdr:cNvCxnSpPr/>
      </xdr:nvCxnSpPr>
      <xdr:spPr>
        <a:xfrm>
          <a:off x="4546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97790</xdr:rowOff>
    </xdr:from>
    <xdr:to>
      <xdr:col>24</xdr:col>
      <xdr:colOff>63500</xdr:colOff>
      <xdr:row>97</xdr:row>
      <xdr:rowOff>151765</xdr:rowOff>
    </xdr:to>
    <xdr:cxnSp macro="">
      <xdr:nvCxnSpPr>
        <xdr:cNvPr id="233" name="直線コネクタ 232"/>
        <xdr:cNvCxnSpPr/>
      </xdr:nvCxnSpPr>
      <xdr:spPr>
        <a:xfrm flipV="1">
          <a:off x="3797300" y="16556990"/>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154940</xdr:rowOff>
    </xdr:from>
    <xdr:ext cx="534670" cy="258445"/>
    <xdr:sp macro="" textlink="">
      <xdr:nvSpPr>
        <xdr:cNvPr id="234" name="衛生費平均値テキスト"/>
        <xdr:cNvSpPr txBox="1"/>
      </xdr:nvSpPr>
      <xdr:spPr>
        <a:xfrm>
          <a:off x="4686300" y="166141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5080</xdr:rowOff>
    </xdr:from>
    <xdr:to>
      <xdr:col>24</xdr:col>
      <xdr:colOff>114300</xdr:colOff>
      <xdr:row>97</xdr:row>
      <xdr:rowOff>106680</xdr:rowOff>
    </xdr:to>
    <xdr:sp macro="" textlink="">
      <xdr:nvSpPr>
        <xdr:cNvPr id="235" name="フローチャート: 判断 234"/>
        <xdr:cNvSpPr/>
      </xdr:nvSpPr>
      <xdr:spPr>
        <a:xfrm>
          <a:off x="4584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147320</xdr:rowOff>
    </xdr:from>
    <xdr:to>
      <xdr:col>19</xdr:col>
      <xdr:colOff>177800</xdr:colOff>
      <xdr:row>97</xdr:row>
      <xdr:rowOff>151765</xdr:rowOff>
    </xdr:to>
    <xdr:cxnSp macro="">
      <xdr:nvCxnSpPr>
        <xdr:cNvPr id="236" name="直線コネクタ 235"/>
        <xdr:cNvCxnSpPr/>
      </xdr:nvCxnSpPr>
      <xdr:spPr>
        <a:xfrm>
          <a:off x="2908300" y="16777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45085</xdr:rowOff>
    </xdr:from>
    <xdr:to>
      <xdr:col>20</xdr:col>
      <xdr:colOff>38100</xdr:colOff>
      <xdr:row>97</xdr:row>
      <xdr:rowOff>146685</xdr:rowOff>
    </xdr:to>
    <xdr:sp macro="" textlink="">
      <xdr:nvSpPr>
        <xdr:cNvPr id="237" name="フローチャート: 判断 236"/>
        <xdr:cNvSpPr/>
      </xdr:nvSpPr>
      <xdr:spPr>
        <a:xfrm>
          <a:off x="3746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163195</xdr:rowOff>
    </xdr:from>
    <xdr:ext cx="534035" cy="259080"/>
    <xdr:sp macro="" textlink="">
      <xdr:nvSpPr>
        <xdr:cNvPr id="238" name="テキスト ボックス 237"/>
        <xdr:cNvSpPr txBox="1"/>
      </xdr:nvSpPr>
      <xdr:spPr>
        <a:xfrm>
          <a:off x="3529965" y="1645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147320</xdr:rowOff>
    </xdr:from>
    <xdr:to>
      <xdr:col>15</xdr:col>
      <xdr:colOff>50800</xdr:colOff>
      <xdr:row>97</xdr:row>
      <xdr:rowOff>163830</xdr:rowOff>
    </xdr:to>
    <xdr:cxnSp macro="">
      <xdr:nvCxnSpPr>
        <xdr:cNvPr id="239" name="直線コネクタ 238"/>
        <xdr:cNvCxnSpPr/>
      </xdr:nvCxnSpPr>
      <xdr:spPr>
        <a:xfrm flipV="1">
          <a:off x="2019300" y="167779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47625</xdr:rowOff>
    </xdr:from>
    <xdr:to>
      <xdr:col>15</xdr:col>
      <xdr:colOff>101600</xdr:colOff>
      <xdr:row>97</xdr:row>
      <xdr:rowOff>149225</xdr:rowOff>
    </xdr:to>
    <xdr:sp macro="" textlink="">
      <xdr:nvSpPr>
        <xdr:cNvPr id="240" name="フローチャート: 判断 239"/>
        <xdr:cNvSpPr/>
      </xdr:nvSpPr>
      <xdr:spPr>
        <a:xfrm>
          <a:off x="2857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166370</xdr:rowOff>
    </xdr:from>
    <xdr:ext cx="534035" cy="258445"/>
    <xdr:sp macro="" textlink="">
      <xdr:nvSpPr>
        <xdr:cNvPr id="241" name="テキスト ボックス 240"/>
        <xdr:cNvSpPr txBox="1"/>
      </xdr:nvSpPr>
      <xdr:spPr>
        <a:xfrm>
          <a:off x="2640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160020</xdr:rowOff>
    </xdr:from>
    <xdr:to>
      <xdr:col>10</xdr:col>
      <xdr:colOff>114300</xdr:colOff>
      <xdr:row>97</xdr:row>
      <xdr:rowOff>163830</xdr:rowOff>
    </xdr:to>
    <xdr:cxnSp macro="">
      <xdr:nvCxnSpPr>
        <xdr:cNvPr id="242" name="直線コネクタ 241"/>
        <xdr:cNvCxnSpPr/>
      </xdr:nvCxnSpPr>
      <xdr:spPr>
        <a:xfrm>
          <a:off x="1130300" y="16790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65405</xdr:rowOff>
    </xdr:from>
    <xdr:to>
      <xdr:col>10</xdr:col>
      <xdr:colOff>165100</xdr:colOff>
      <xdr:row>97</xdr:row>
      <xdr:rowOff>167005</xdr:rowOff>
    </xdr:to>
    <xdr:sp macro="" textlink="">
      <xdr:nvSpPr>
        <xdr:cNvPr id="243" name="フローチャート: 判断 242"/>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12065</xdr:rowOff>
    </xdr:from>
    <xdr:ext cx="534035" cy="259080"/>
    <xdr:sp macro="" textlink="">
      <xdr:nvSpPr>
        <xdr:cNvPr id="244" name="テキスト ボックス 243"/>
        <xdr:cNvSpPr txBox="1"/>
      </xdr:nvSpPr>
      <xdr:spPr>
        <a:xfrm>
          <a:off x="1751965" y="1647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63500</xdr:rowOff>
    </xdr:from>
    <xdr:to>
      <xdr:col>6</xdr:col>
      <xdr:colOff>38100</xdr:colOff>
      <xdr:row>97</xdr:row>
      <xdr:rowOff>164465</xdr:rowOff>
    </xdr:to>
    <xdr:sp macro="" textlink="">
      <xdr:nvSpPr>
        <xdr:cNvPr id="245" name="フローチャート: 判断 244"/>
        <xdr:cNvSpPr/>
      </xdr:nvSpPr>
      <xdr:spPr>
        <a:xfrm>
          <a:off x="1079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9525</xdr:rowOff>
    </xdr:from>
    <xdr:ext cx="534035" cy="258445"/>
    <xdr:sp macro="" textlink="">
      <xdr:nvSpPr>
        <xdr:cNvPr id="246" name="テキスト ボックス 245"/>
        <xdr:cNvSpPr txBox="1"/>
      </xdr:nvSpPr>
      <xdr:spPr>
        <a:xfrm>
          <a:off x="862965" y="16468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46355</xdr:rowOff>
    </xdr:from>
    <xdr:to>
      <xdr:col>24</xdr:col>
      <xdr:colOff>114300</xdr:colOff>
      <xdr:row>96</xdr:row>
      <xdr:rowOff>147955</xdr:rowOff>
    </xdr:to>
    <xdr:sp macro="" textlink="">
      <xdr:nvSpPr>
        <xdr:cNvPr id="252" name="楕円 251"/>
        <xdr:cNvSpPr/>
      </xdr:nvSpPr>
      <xdr:spPr>
        <a:xfrm>
          <a:off x="45847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69215</xdr:rowOff>
    </xdr:from>
    <xdr:ext cx="534670" cy="259080"/>
    <xdr:sp macro="" textlink="">
      <xdr:nvSpPr>
        <xdr:cNvPr id="253" name="衛生費該当値テキスト"/>
        <xdr:cNvSpPr txBox="1"/>
      </xdr:nvSpPr>
      <xdr:spPr>
        <a:xfrm>
          <a:off x="4686300" y="16356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100965</xdr:rowOff>
    </xdr:from>
    <xdr:to>
      <xdr:col>20</xdr:col>
      <xdr:colOff>38100</xdr:colOff>
      <xdr:row>98</xdr:row>
      <xdr:rowOff>31115</xdr:rowOff>
    </xdr:to>
    <xdr:sp macro="" textlink="">
      <xdr:nvSpPr>
        <xdr:cNvPr id="254" name="楕円 253"/>
        <xdr:cNvSpPr/>
      </xdr:nvSpPr>
      <xdr:spPr>
        <a:xfrm>
          <a:off x="3746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22225</xdr:rowOff>
    </xdr:from>
    <xdr:ext cx="534035" cy="258445"/>
    <xdr:sp macro="" textlink="">
      <xdr:nvSpPr>
        <xdr:cNvPr id="255" name="テキスト ボックス 254"/>
        <xdr:cNvSpPr txBox="1"/>
      </xdr:nvSpPr>
      <xdr:spPr>
        <a:xfrm>
          <a:off x="3529965" y="1682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96520</xdr:rowOff>
    </xdr:from>
    <xdr:to>
      <xdr:col>15</xdr:col>
      <xdr:colOff>101600</xdr:colOff>
      <xdr:row>98</xdr:row>
      <xdr:rowOff>26670</xdr:rowOff>
    </xdr:to>
    <xdr:sp macro="" textlink="">
      <xdr:nvSpPr>
        <xdr:cNvPr id="256" name="楕円 255"/>
        <xdr:cNvSpPr/>
      </xdr:nvSpPr>
      <xdr:spPr>
        <a:xfrm>
          <a:off x="2857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17780</xdr:rowOff>
    </xdr:from>
    <xdr:ext cx="534035" cy="258445"/>
    <xdr:sp macro="" textlink="">
      <xdr:nvSpPr>
        <xdr:cNvPr id="257" name="テキスト ボックス 256"/>
        <xdr:cNvSpPr txBox="1"/>
      </xdr:nvSpPr>
      <xdr:spPr>
        <a:xfrm>
          <a:off x="2640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113030</xdr:rowOff>
    </xdr:from>
    <xdr:to>
      <xdr:col>10</xdr:col>
      <xdr:colOff>165100</xdr:colOff>
      <xdr:row>98</xdr:row>
      <xdr:rowOff>43180</xdr:rowOff>
    </xdr:to>
    <xdr:sp macro="" textlink="">
      <xdr:nvSpPr>
        <xdr:cNvPr id="258" name="楕円 257"/>
        <xdr:cNvSpPr/>
      </xdr:nvSpPr>
      <xdr:spPr>
        <a:xfrm>
          <a:off x="1968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34290</xdr:rowOff>
    </xdr:from>
    <xdr:ext cx="534035" cy="259080"/>
    <xdr:sp macro="" textlink="">
      <xdr:nvSpPr>
        <xdr:cNvPr id="259" name="テキスト ボックス 258"/>
        <xdr:cNvSpPr txBox="1"/>
      </xdr:nvSpPr>
      <xdr:spPr>
        <a:xfrm>
          <a:off x="1751965"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109220</xdr:rowOff>
    </xdr:from>
    <xdr:to>
      <xdr:col>6</xdr:col>
      <xdr:colOff>38100</xdr:colOff>
      <xdr:row>98</xdr:row>
      <xdr:rowOff>39370</xdr:rowOff>
    </xdr:to>
    <xdr:sp macro="" textlink="">
      <xdr:nvSpPr>
        <xdr:cNvPr id="260" name="楕円 259"/>
        <xdr:cNvSpPr/>
      </xdr:nvSpPr>
      <xdr:spPr>
        <a:xfrm>
          <a:off x="1079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30480</xdr:rowOff>
    </xdr:from>
    <xdr:ext cx="534035" cy="258445"/>
    <xdr:sp macro="" textlink="">
      <xdr:nvSpPr>
        <xdr:cNvPr id="261" name="テキスト ボックス 260"/>
        <xdr:cNvSpPr txBox="1"/>
      </xdr:nvSpPr>
      <xdr:spPr>
        <a:xfrm>
          <a:off x="862965" y="1683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8285" cy="258445"/>
    <xdr:sp macro="" textlink="">
      <xdr:nvSpPr>
        <xdr:cNvPr id="273" name="テキスト ボックス 272"/>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5" name="テキスト ボックス 274"/>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111760</xdr:rowOff>
    </xdr:from>
    <xdr:ext cx="531495" cy="258445"/>
    <xdr:sp macro="" textlink="">
      <xdr:nvSpPr>
        <xdr:cNvPr id="277" name="テキスト ボックス 276"/>
        <xdr:cNvSpPr txBox="1"/>
      </xdr:nvSpPr>
      <xdr:spPr>
        <a:xfrm>
          <a:off x="6072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79" name="テキスト ボックス 278"/>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64770</xdr:rowOff>
    </xdr:from>
    <xdr:to>
      <xdr:col>54</xdr:col>
      <xdr:colOff>189865</xdr:colOff>
      <xdr:row>38</xdr:row>
      <xdr:rowOff>25400</xdr:rowOff>
    </xdr:to>
    <xdr:cxnSp macro="">
      <xdr:nvCxnSpPr>
        <xdr:cNvPr id="281" name="直線コネクタ 280"/>
        <xdr:cNvCxnSpPr/>
      </xdr:nvCxnSpPr>
      <xdr:spPr>
        <a:xfrm flipV="1">
          <a:off x="10475595" y="53797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249555" cy="258445"/>
    <xdr:sp macro="" textlink="">
      <xdr:nvSpPr>
        <xdr:cNvPr id="282" name="労働費最小値テキスト"/>
        <xdr:cNvSpPr txBox="1"/>
      </xdr:nvSpPr>
      <xdr:spPr>
        <a:xfrm>
          <a:off x="10528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11430</xdr:rowOff>
    </xdr:from>
    <xdr:ext cx="534670" cy="259080"/>
    <xdr:sp macro="" textlink="">
      <xdr:nvSpPr>
        <xdr:cNvPr id="284" name="労働費最大値テキスト"/>
        <xdr:cNvSpPr txBox="1"/>
      </xdr:nvSpPr>
      <xdr:spPr>
        <a:xfrm>
          <a:off x="10528300" y="515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20,311</a:t>
          </a:r>
          <a:endParaRPr kumimoji="1" lang="ja-JP" altLang="en-US" sz="1000" b="1">
            <a:latin typeface="ＭＳ Ｐゴシック"/>
          </a:endParaRPr>
        </a:p>
      </xdr:txBody>
    </xdr:sp>
    <xdr:clientData/>
  </xdr:oneCellAnchor>
  <xdr:twoCellAnchor>
    <xdr:from>
      <xdr:col>54</xdr:col>
      <xdr:colOff>101600</xdr:colOff>
      <xdr:row>31</xdr:row>
      <xdr:rowOff>64770</xdr:rowOff>
    </xdr:from>
    <xdr:to>
      <xdr:col>55</xdr:col>
      <xdr:colOff>88900</xdr:colOff>
      <xdr:row>31</xdr:row>
      <xdr:rowOff>64770</xdr:rowOff>
    </xdr:to>
    <xdr:cxnSp macro="">
      <xdr:nvCxnSpPr>
        <xdr:cNvPr id="285" name="直線コネクタ 284"/>
        <xdr:cNvCxnSpPr/>
      </xdr:nvCxnSpPr>
      <xdr:spPr>
        <a:xfrm>
          <a:off x="10388600" y="537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24765</xdr:rowOff>
    </xdr:from>
    <xdr:to>
      <xdr:col>55</xdr:col>
      <xdr:colOff>0</xdr:colOff>
      <xdr:row>38</xdr:row>
      <xdr:rowOff>24765</xdr:rowOff>
    </xdr:to>
    <xdr:cxnSp macro="">
      <xdr:nvCxnSpPr>
        <xdr:cNvPr id="286" name="直線コネクタ 285"/>
        <xdr:cNvCxnSpPr/>
      </xdr:nvCxnSpPr>
      <xdr:spPr>
        <a:xfrm flipV="1">
          <a:off x="9639300" y="6539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98425</xdr:rowOff>
    </xdr:from>
    <xdr:ext cx="469900" cy="258445"/>
    <xdr:sp macro="" textlink="">
      <xdr:nvSpPr>
        <xdr:cNvPr id="287" name="労働費平均値テキスト"/>
        <xdr:cNvSpPr txBox="1"/>
      </xdr:nvSpPr>
      <xdr:spPr>
        <a:xfrm>
          <a:off x="10528300" y="62706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75565</xdr:rowOff>
    </xdr:from>
    <xdr:to>
      <xdr:col>55</xdr:col>
      <xdr:colOff>50800</xdr:colOff>
      <xdr:row>38</xdr:row>
      <xdr:rowOff>6350</xdr:rowOff>
    </xdr:to>
    <xdr:sp macro="" textlink="">
      <xdr:nvSpPr>
        <xdr:cNvPr id="288" name="フローチャート: 判断 287"/>
        <xdr:cNvSpPr/>
      </xdr:nvSpPr>
      <xdr:spPr>
        <a:xfrm>
          <a:off x="104267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24765</xdr:rowOff>
    </xdr:from>
    <xdr:to>
      <xdr:col>50</xdr:col>
      <xdr:colOff>114300</xdr:colOff>
      <xdr:row>38</xdr:row>
      <xdr:rowOff>24765</xdr:rowOff>
    </xdr:to>
    <xdr:cxnSp macro="">
      <xdr:nvCxnSpPr>
        <xdr:cNvPr id="289" name="直線コネクタ 288"/>
        <xdr:cNvCxnSpPr/>
      </xdr:nvCxnSpPr>
      <xdr:spPr>
        <a:xfrm>
          <a:off x="8750300" y="6539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67945</xdr:rowOff>
    </xdr:from>
    <xdr:to>
      <xdr:col>50</xdr:col>
      <xdr:colOff>165100</xdr:colOff>
      <xdr:row>37</xdr:row>
      <xdr:rowOff>169545</xdr:rowOff>
    </xdr:to>
    <xdr:sp macro="" textlink="">
      <xdr:nvSpPr>
        <xdr:cNvPr id="290" name="フローチャート: 判断 289"/>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14605</xdr:rowOff>
    </xdr:from>
    <xdr:ext cx="469265" cy="259080"/>
    <xdr:sp macro="" textlink="">
      <xdr:nvSpPr>
        <xdr:cNvPr id="291" name="テキスト ボックス 290"/>
        <xdr:cNvSpPr txBox="1"/>
      </xdr:nvSpPr>
      <xdr:spPr>
        <a:xfrm>
          <a:off x="9404350" y="6186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24130</xdr:rowOff>
    </xdr:from>
    <xdr:to>
      <xdr:col>45</xdr:col>
      <xdr:colOff>177800</xdr:colOff>
      <xdr:row>38</xdr:row>
      <xdr:rowOff>24765</xdr:rowOff>
    </xdr:to>
    <xdr:cxnSp macro="">
      <xdr:nvCxnSpPr>
        <xdr:cNvPr id="292" name="直線コネクタ 291"/>
        <xdr:cNvCxnSpPr/>
      </xdr:nvCxnSpPr>
      <xdr:spPr>
        <a:xfrm>
          <a:off x="7861300" y="6539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165100</xdr:rowOff>
    </xdr:to>
    <xdr:sp macro="" textlink="">
      <xdr:nvSpPr>
        <xdr:cNvPr id="293" name="フローチャート: 判断 29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10795</xdr:rowOff>
    </xdr:from>
    <xdr:ext cx="469265" cy="258445"/>
    <xdr:sp macro="" textlink="">
      <xdr:nvSpPr>
        <xdr:cNvPr id="294" name="テキスト ボックス 293"/>
        <xdr:cNvSpPr txBox="1"/>
      </xdr:nvSpPr>
      <xdr:spPr>
        <a:xfrm>
          <a:off x="8515350" y="6182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24130</xdr:rowOff>
    </xdr:from>
    <xdr:to>
      <xdr:col>41</xdr:col>
      <xdr:colOff>50800</xdr:colOff>
      <xdr:row>38</xdr:row>
      <xdr:rowOff>24765</xdr:rowOff>
    </xdr:to>
    <xdr:cxnSp macro="">
      <xdr:nvCxnSpPr>
        <xdr:cNvPr id="295" name="直線コネクタ 294"/>
        <xdr:cNvCxnSpPr/>
      </xdr:nvCxnSpPr>
      <xdr:spPr>
        <a:xfrm flipV="1">
          <a:off x="6972300" y="6539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164465</xdr:rowOff>
    </xdr:to>
    <xdr:sp macro="" textlink="">
      <xdr:nvSpPr>
        <xdr:cNvPr id="296" name="フローチャート: 判断 295"/>
        <xdr:cNvSpPr/>
      </xdr:nvSpPr>
      <xdr:spPr>
        <a:xfrm>
          <a:off x="7810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9525</xdr:rowOff>
    </xdr:from>
    <xdr:ext cx="469265" cy="258445"/>
    <xdr:sp macro="" textlink="">
      <xdr:nvSpPr>
        <xdr:cNvPr id="297" name="テキスト ボックス 296"/>
        <xdr:cNvSpPr txBox="1"/>
      </xdr:nvSpPr>
      <xdr:spPr>
        <a:xfrm>
          <a:off x="7626350" y="6181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55245</xdr:rowOff>
    </xdr:from>
    <xdr:to>
      <xdr:col>36</xdr:col>
      <xdr:colOff>165100</xdr:colOff>
      <xdr:row>37</xdr:row>
      <xdr:rowOff>156845</xdr:rowOff>
    </xdr:to>
    <xdr:sp macro="" textlink="">
      <xdr:nvSpPr>
        <xdr:cNvPr id="298" name="フローチャート: 判断 297"/>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1905</xdr:rowOff>
    </xdr:from>
    <xdr:ext cx="469265" cy="259080"/>
    <xdr:sp macro="" textlink="">
      <xdr:nvSpPr>
        <xdr:cNvPr id="299" name="テキスト ボックス 298"/>
        <xdr:cNvSpPr txBox="1"/>
      </xdr:nvSpPr>
      <xdr:spPr>
        <a:xfrm>
          <a:off x="6737350" y="617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145415</xdr:rowOff>
    </xdr:from>
    <xdr:to>
      <xdr:col>55</xdr:col>
      <xdr:colOff>50800</xdr:colOff>
      <xdr:row>38</xdr:row>
      <xdr:rowOff>75565</xdr:rowOff>
    </xdr:to>
    <xdr:sp macro="" textlink="">
      <xdr:nvSpPr>
        <xdr:cNvPr id="305" name="楕円 304"/>
        <xdr:cNvSpPr/>
      </xdr:nvSpPr>
      <xdr:spPr>
        <a:xfrm>
          <a:off x="10426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60325</xdr:rowOff>
    </xdr:from>
    <xdr:ext cx="313690" cy="259080"/>
    <xdr:sp macro="" textlink="">
      <xdr:nvSpPr>
        <xdr:cNvPr id="306" name="労働費該当値テキスト"/>
        <xdr:cNvSpPr txBox="1"/>
      </xdr:nvSpPr>
      <xdr:spPr>
        <a:xfrm>
          <a:off x="10528300" y="64039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145415</xdr:rowOff>
    </xdr:from>
    <xdr:to>
      <xdr:col>50</xdr:col>
      <xdr:colOff>165100</xdr:colOff>
      <xdr:row>38</xdr:row>
      <xdr:rowOff>75565</xdr:rowOff>
    </xdr:to>
    <xdr:sp macro="" textlink="">
      <xdr:nvSpPr>
        <xdr:cNvPr id="307" name="楕円 306"/>
        <xdr:cNvSpPr/>
      </xdr:nvSpPr>
      <xdr:spPr>
        <a:xfrm>
          <a:off x="958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38</xdr:row>
      <xdr:rowOff>66675</xdr:rowOff>
    </xdr:from>
    <xdr:ext cx="313690" cy="258445"/>
    <xdr:sp macro="" textlink="">
      <xdr:nvSpPr>
        <xdr:cNvPr id="308" name="テキスト ボックス 307"/>
        <xdr:cNvSpPr txBox="1"/>
      </xdr:nvSpPr>
      <xdr:spPr>
        <a:xfrm>
          <a:off x="9482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145415</xdr:rowOff>
    </xdr:from>
    <xdr:to>
      <xdr:col>46</xdr:col>
      <xdr:colOff>38100</xdr:colOff>
      <xdr:row>38</xdr:row>
      <xdr:rowOff>75565</xdr:rowOff>
    </xdr:to>
    <xdr:sp macro="" textlink="">
      <xdr:nvSpPr>
        <xdr:cNvPr id="309" name="楕円 308"/>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66675</xdr:rowOff>
    </xdr:from>
    <xdr:ext cx="313690" cy="258445"/>
    <xdr:sp macro="" textlink="">
      <xdr:nvSpPr>
        <xdr:cNvPr id="310" name="テキスト ボックス 309"/>
        <xdr:cNvSpPr txBox="1"/>
      </xdr:nvSpPr>
      <xdr:spPr>
        <a:xfrm>
          <a:off x="8593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144780</xdr:rowOff>
    </xdr:from>
    <xdr:to>
      <xdr:col>41</xdr:col>
      <xdr:colOff>101600</xdr:colOff>
      <xdr:row>38</xdr:row>
      <xdr:rowOff>74930</xdr:rowOff>
    </xdr:to>
    <xdr:sp macro="" textlink="">
      <xdr:nvSpPr>
        <xdr:cNvPr id="311" name="楕円 310"/>
        <xdr:cNvSpPr/>
      </xdr:nvSpPr>
      <xdr:spPr>
        <a:xfrm>
          <a:off x="7810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66040</xdr:rowOff>
    </xdr:from>
    <xdr:ext cx="313690" cy="258445"/>
    <xdr:sp macro="" textlink="">
      <xdr:nvSpPr>
        <xdr:cNvPr id="312" name="テキスト ボックス 311"/>
        <xdr:cNvSpPr txBox="1"/>
      </xdr:nvSpPr>
      <xdr:spPr>
        <a:xfrm>
          <a:off x="7704455" y="6581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145415</xdr:rowOff>
    </xdr:from>
    <xdr:to>
      <xdr:col>36</xdr:col>
      <xdr:colOff>165100</xdr:colOff>
      <xdr:row>38</xdr:row>
      <xdr:rowOff>75565</xdr:rowOff>
    </xdr:to>
    <xdr:sp macro="" textlink="">
      <xdr:nvSpPr>
        <xdr:cNvPr id="313" name="楕円 312"/>
        <xdr:cNvSpPr/>
      </xdr:nvSpPr>
      <xdr:spPr>
        <a:xfrm>
          <a:off x="692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38</xdr:row>
      <xdr:rowOff>66675</xdr:rowOff>
    </xdr:from>
    <xdr:ext cx="313690" cy="258445"/>
    <xdr:sp macro="" textlink="">
      <xdr:nvSpPr>
        <xdr:cNvPr id="314" name="テキスト ボックス 313"/>
        <xdr:cNvSpPr txBox="1"/>
      </xdr:nvSpPr>
      <xdr:spPr>
        <a:xfrm>
          <a:off x="6815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6" name="テキスト ボックス 32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28" name="テキスト ボックス 327"/>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0" name="テキスト ボックス 32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2" name="テキスト ボックス 33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4" name="テキスト ボックス 33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110490</xdr:rowOff>
    </xdr:from>
    <xdr:to>
      <xdr:col>54</xdr:col>
      <xdr:colOff>189865</xdr:colOff>
      <xdr:row>58</xdr:row>
      <xdr:rowOff>134620</xdr:rowOff>
    </xdr:to>
    <xdr:cxnSp macro="">
      <xdr:nvCxnSpPr>
        <xdr:cNvPr id="336" name="直線コネクタ 335"/>
        <xdr:cNvCxnSpPr/>
      </xdr:nvCxnSpPr>
      <xdr:spPr>
        <a:xfrm flipV="1">
          <a:off x="10475595" y="868299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378460" cy="259080"/>
    <xdr:sp macro="" textlink="">
      <xdr:nvSpPr>
        <xdr:cNvPr id="337" name="農林水産業費最小値テキスト"/>
        <xdr:cNvSpPr txBox="1"/>
      </xdr:nvSpPr>
      <xdr:spPr>
        <a:xfrm>
          <a:off x="10528300" y="10082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38" name="直線コネクタ 337"/>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57150</xdr:rowOff>
    </xdr:from>
    <xdr:ext cx="598805" cy="259080"/>
    <xdr:sp macro="" textlink="">
      <xdr:nvSpPr>
        <xdr:cNvPr id="339" name="農林水産業費最大値テキスト"/>
        <xdr:cNvSpPr txBox="1"/>
      </xdr:nvSpPr>
      <xdr:spPr>
        <a:xfrm>
          <a:off x="10528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153,174</a:t>
          </a:r>
          <a:endParaRPr kumimoji="1" lang="ja-JP" altLang="en-US" sz="1000" b="1">
            <a:latin typeface="ＭＳ Ｐゴシック"/>
          </a:endParaRPr>
        </a:p>
      </xdr:txBody>
    </xdr:sp>
    <xdr:clientData/>
  </xdr:oneCellAnchor>
  <xdr:twoCellAnchor>
    <xdr:from>
      <xdr:col>54</xdr:col>
      <xdr:colOff>101600</xdr:colOff>
      <xdr:row>50</xdr:row>
      <xdr:rowOff>110490</xdr:rowOff>
    </xdr:from>
    <xdr:to>
      <xdr:col>55</xdr:col>
      <xdr:colOff>88900</xdr:colOff>
      <xdr:row>50</xdr:row>
      <xdr:rowOff>110490</xdr:rowOff>
    </xdr:to>
    <xdr:cxnSp macro="">
      <xdr:nvCxnSpPr>
        <xdr:cNvPr id="340" name="直線コネクタ 339"/>
        <xdr:cNvCxnSpPr/>
      </xdr:nvCxnSpPr>
      <xdr:spPr>
        <a:xfrm>
          <a:off x="10388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93980</xdr:rowOff>
    </xdr:from>
    <xdr:to>
      <xdr:col>55</xdr:col>
      <xdr:colOff>0</xdr:colOff>
      <xdr:row>58</xdr:row>
      <xdr:rowOff>101600</xdr:rowOff>
    </xdr:to>
    <xdr:cxnSp macro="">
      <xdr:nvCxnSpPr>
        <xdr:cNvPr id="341" name="直線コネクタ 340"/>
        <xdr:cNvCxnSpPr/>
      </xdr:nvCxnSpPr>
      <xdr:spPr>
        <a:xfrm flipV="1">
          <a:off x="9639300" y="100380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167005</xdr:rowOff>
    </xdr:from>
    <xdr:ext cx="534670" cy="258445"/>
    <xdr:sp macro="" textlink="">
      <xdr:nvSpPr>
        <xdr:cNvPr id="342" name="農林水産業費平均値テキスト"/>
        <xdr:cNvSpPr txBox="1"/>
      </xdr:nvSpPr>
      <xdr:spPr>
        <a:xfrm>
          <a:off x="10528300" y="9768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144145</xdr:rowOff>
    </xdr:from>
    <xdr:to>
      <xdr:col>55</xdr:col>
      <xdr:colOff>50800</xdr:colOff>
      <xdr:row>58</xdr:row>
      <xdr:rowOff>74930</xdr:rowOff>
    </xdr:to>
    <xdr:sp macro="" textlink="">
      <xdr:nvSpPr>
        <xdr:cNvPr id="343" name="フローチャート: 判断 342"/>
        <xdr:cNvSpPr/>
      </xdr:nvSpPr>
      <xdr:spPr>
        <a:xfrm>
          <a:off x="10426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97790</xdr:rowOff>
    </xdr:from>
    <xdr:to>
      <xdr:col>50</xdr:col>
      <xdr:colOff>114300</xdr:colOff>
      <xdr:row>58</xdr:row>
      <xdr:rowOff>101600</xdr:rowOff>
    </xdr:to>
    <xdr:cxnSp macro="">
      <xdr:nvCxnSpPr>
        <xdr:cNvPr id="344" name="直線コネクタ 343"/>
        <xdr:cNvCxnSpPr/>
      </xdr:nvCxnSpPr>
      <xdr:spPr>
        <a:xfrm>
          <a:off x="8750300" y="10041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136525</xdr:rowOff>
    </xdr:from>
    <xdr:to>
      <xdr:col>50</xdr:col>
      <xdr:colOff>165100</xdr:colOff>
      <xdr:row>58</xdr:row>
      <xdr:rowOff>66675</xdr:rowOff>
    </xdr:to>
    <xdr:sp macro="" textlink="">
      <xdr:nvSpPr>
        <xdr:cNvPr id="345" name="フローチャート: 判断 344"/>
        <xdr:cNvSpPr/>
      </xdr:nvSpPr>
      <xdr:spPr>
        <a:xfrm>
          <a:off x="958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83185</xdr:rowOff>
    </xdr:from>
    <xdr:ext cx="534035" cy="259080"/>
    <xdr:sp macro="" textlink="">
      <xdr:nvSpPr>
        <xdr:cNvPr id="346" name="テキスト ボックス 345"/>
        <xdr:cNvSpPr txBox="1"/>
      </xdr:nvSpPr>
      <xdr:spPr>
        <a:xfrm>
          <a:off x="9371965" y="9684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88900</xdr:rowOff>
    </xdr:from>
    <xdr:to>
      <xdr:col>45</xdr:col>
      <xdr:colOff>177800</xdr:colOff>
      <xdr:row>58</xdr:row>
      <xdr:rowOff>97790</xdr:rowOff>
    </xdr:to>
    <xdr:cxnSp macro="">
      <xdr:nvCxnSpPr>
        <xdr:cNvPr id="347" name="直線コネクタ 346"/>
        <xdr:cNvCxnSpPr/>
      </xdr:nvCxnSpPr>
      <xdr:spPr>
        <a:xfrm>
          <a:off x="7861300" y="100330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143510</xdr:rowOff>
    </xdr:from>
    <xdr:to>
      <xdr:col>46</xdr:col>
      <xdr:colOff>38100</xdr:colOff>
      <xdr:row>58</xdr:row>
      <xdr:rowOff>73660</xdr:rowOff>
    </xdr:to>
    <xdr:sp macro="" textlink="">
      <xdr:nvSpPr>
        <xdr:cNvPr id="348" name="フローチャート: 判断 347"/>
        <xdr:cNvSpPr/>
      </xdr:nvSpPr>
      <xdr:spPr>
        <a:xfrm>
          <a:off x="869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90170</xdr:rowOff>
    </xdr:from>
    <xdr:ext cx="534035" cy="259080"/>
    <xdr:sp macro="" textlink="">
      <xdr:nvSpPr>
        <xdr:cNvPr id="349" name="テキスト ボックス 348"/>
        <xdr:cNvSpPr txBox="1"/>
      </xdr:nvSpPr>
      <xdr:spPr>
        <a:xfrm>
          <a:off x="8482965" y="969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88900</xdr:rowOff>
    </xdr:from>
    <xdr:to>
      <xdr:col>41</xdr:col>
      <xdr:colOff>50800</xdr:colOff>
      <xdr:row>58</xdr:row>
      <xdr:rowOff>97790</xdr:rowOff>
    </xdr:to>
    <xdr:cxnSp macro="">
      <xdr:nvCxnSpPr>
        <xdr:cNvPr id="350" name="直線コネクタ 349"/>
        <xdr:cNvCxnSpPr/>
      </xdr:nvCxnSpPr>
      <xdr:spPr>
        <a:xfrm flipV="1">
          <a:off x="6972300" y="100330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145415</xdr:rowOff>
    </xdr:from>
    <xdr:to>
      <xdr:col>41</xdr:col>
      <xdr:colOff>101600</xdr:colOff>
      <xdr:row>58</xdr:row>
      <xdr:rowOff>75565</xdr:rowOff>
    </xdr:to>
    <xdr:sp macro="" textlink="">
      <xdr:nvSpPr>
        <xdr:cNvPr id="351" name="フローチャート: 判断 350"/>
        <xdr:cNvSpPr/>
      </xdr:nvSpPr>
      <xdr:spPr>
        <a:xfrm>
          <a:off x="7810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92075</xdr:rowOff>
    </xdr:from>
    <xdr:ext cx="534035" cy="259080"/>
    <xdr:sp macro="" textlink="">
      <xdr:nvSpPr>
        <xdr:cNvPr id="352" name="テキスト ボックス 351"/>
        <xdr:cNvSpPr txBox="1"/>
      </xdr:nvSpPr>
      <xdr:spPr>
        <a:xfrm>
          <a:off x="7593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143510</xdr:rowOff>
    </xdr:from>
    <xdr:to>
      <xdr:col>36</xdr:col>
      <xdr:colOff>165100</xdr:colOff>
      <xdr:row>58</xdr:row>
      <xdr:rowOff>73025</xdr:rowOff>
    </xdr:to>
    <xdr:sp macro="" textlink="">
      <xdr:nvSpPr>
        <xdr:cNvPr id="353" name="フローチャート: 判断 352"/>
        <xdr:cNvSpPr/>
      </xdr:nvSpPr>
      <xdr:spPr>
        <a:xfrm>
          <a:off x="6921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89535</xdr:rowOff>
    </xdr:from>
    <xdr:ext cx="534035" cy="258445"/>
    <xdr:sp macro="" textlink="">
      <xdr:nvSpPr>
        <xdr:cNvPr id="354" name="テキスト ボックス 353"/>
        <xdr:cNvSpPr txBox="1"/>
      </xdr:nvSpPr>
      <xdr:spPr>
        <a:xfrm>
          <a:off x="6704965" y="9690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43180</xdr:rowOff>
    </xdr:from>
    <xdr:to>
      <xdr:col>55</xdr:col>
      <xdr:colOff>50800</xdr:colOff>
      <xdr:row>58</xdr:row>
      <xdr:rowOff>144780</xdr:rowOff>
    </xdr:to>
    <xdr:sp macro="" textlink="">
      <xdr:nvSpPr>
        <xdr:cNvPr id="360" name="楕円 359"/>
        <xdr:cNvSpPr/>
      </xdr:nvSpPr>
      <xdr:spPr>
        <a:xfrm>
          <a:off x="10426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129540</xdr:rowOff>
    </xdr:from>
    <xdr:ext cx="469900" cy="259080"/>
    <xdr:sp macro="" textlink="">
      <xdr:nvSpPr>
        <xdr:cNvPr id="361" name="農林水産業費該当値テキスト"/>
        <xdr:cNvSpPr txBox="1"/>
      </xdr:nvSpPr>
      <xdr:spPr>
        <a:xfrm>
          <a:off x="10528300" y="9902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50800</xdr:rowOff>
    </xdr:from>
    <xdr:to>
      <xdr:col>50</xdr:col>
      <xdr:colOff>165100</xdr:colOff>
      <xdr:row>58</xdr:row>
      <xdr:rowOff>152400</xdr:rowOff>
    </xdr:to>
    <xdr:sp macro="" textlink="">
      <xdr:nvSpPr>
        <xdr:cNvPr id="362" name="楕円 361"/>
        <xdr:cNvSpPr/>
      </xdr:nvSpPr>
      <xdr:spPr>
        <a:xfrm>
          <a:off x="9588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143510</xdr:rowOff>
    </xdr:from>
    <xdr:ext cx="469265" cy="258445"/>
    <xdr:sp macro="" textlink="">
      <xdr:nvSpPr>
        <xdr:cNvPr id="363" name="テキスト ボックス 362"/>
        <xdr:cNvSpPr txBox="1"/>
      </xdr:nvSpPr>
      <xdr:spPr>
        <a:xfrm>
          <a:off x="9404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46355</xdr:rowOff>
    </xdr:from>
    <xdr:to>
      <xdr:col>46</xdr:col>
      <xdr:colOff>38100</xdr:colOff>
      <xdr:row>58</xdr:row>
      <xdr:rowOff>147955</xdr:rowOff>
    </xdr:to>
    <xdr:sp macro="" textlink="">
      <xdr:nvSpPr>
        <xdr:cNvPr id="364" name="楕円 363"/>
        <xdr:cNvSpPr/>
      </xdr:nvSpPr>
      <xdr:spPr>
        <a:xfrm>
          <a:off x="8699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139065</xdr:rowOff>
    </xdr:from>
    <xdr:ext cx="469265" cy="259080"/>
    <xdr:sp macro="" textlink="">
      <xdr:nvSpPr>
        <xdr:cNvPr id="365" name="テキスト ボックス 364"/>
        <xdr:cNvSpPr txBox="1"/>
      </xdr:nvSpPr>
      <xdr:spPr>
        <a:xfrm>
          <a:off x="8515350" y="10083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38100</xdr:rowOff>
    </xdr:from>
    <xdr:to>
      <xdr:col>41</xdr:col>
      <xdr:colOff>101600</xdr:colOff>
      <xdr:row>58</xdr:row>
      <xdr:rowOff>139700</xdr:rowOff>
    </xdr:to>
    <xdr:sp macro="" textlink="">
      <xdr:nvSpPr>
        <xdr:cNvPr id="366" name="楕円 365"/>
        <xdr:cNvSpPr/>
      </xdr:nvSpPr>
      <xdr:spPr>
        <a:xfrm>
          <a:off x="7810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130810</xdr:rowOff>
    </xdr:from>
    <xdr:ext cx="469265" cy="259080"/>
    <xdr:sp macro="" textlink="">
      <xdr:nvSpPr>
        <xdr:cNvPr id="367" name="テキスト ボックス 366"/>
        <xdr:cNvSpPr txBox="1"/>
      </xdr:nvSpPr>
      <xdr:spPr>
        <a:xfrm>
          <a:off x="7626350" y="10074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46355</xdr:rowOff>
    </xdr:from>
    <xdr:to>
      <xdr:col>36</xdr:col>
      <xdr:colOff>165100</xdr:colOff>
      <xdr:row>58</xdr:row>
      <xdr:rowOff>147955</xdr:rowOff>
    </xdr:to>
    <xdr:sp macro="" textlink="">
      <xdr:nvSpPr>
        <xdr:cNvPr id="368" name="楕円 367"/>
        <xdr:cNvSpPr/>
      </xdr:nvSpPr>
      <xdr:spPr>
        <a:xfrm>
          <a:off x="692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139065</xdr:rowOff>
    </xdr:from>
    <xdr:ext cx="469265" cy="259080"/>
    <xdr:sp macro="" textlink="">
      <xdr:nvSpPr>
        <xdr:cNvPr id="369" name="テキスト ボックス 368"/>
        <xdr:cNvSpPr txBox="1"/>
      </xdr:nvSpPr>
      <xdr:spPr>
        <a:xfrm>
          <a:off x="6737350" y="10083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8" name="テキスト ボックス 37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1" name="テキスト ボックス 38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83" name="テキスト ボックス 382"/>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85" name="テキスト ボックス 384"/>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87" name="テキスト ボックス 386"/>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89" name="テキスト ボックス 388"/>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90805</xdr:rowOff>
    </xdr:from>
    <xdr:to>
      <xdr:col>54</xdr:col>
      <xdr:colOff>189865</xdr:colOff>
      <xdr:row>78</xdr:row>
      <xdr:rowOff>97790</xdr:rowOff>
    </xdr:to>
    <xdr:cxnSp macro="">
      <xdr:nvCxnSpPr>
        <xdr:cNvPr id="391" name="直線コネクタ 390"/>
        <xdr:cNvCxnSpPr/>
      </xdr:nvCxnSpPr>
      <xdr:spPr>
        <a:xfrm flipV="1">
          <a:off x="10475595" y="1209230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101600</xdr:rowOff>
    </xdr:from>
    <xdr:ext cx="469900" cy="259080"/>
    <xdr:sp macro="" textlink="">
      <xdr:nvSpPr>
        <xdr:cNvPr id="392" name="商工費最小値テキスト"/>
        <xdr:cNvSpPr txBox="1"/>
      </xdr:nvSpPr>
      <xdr:spPr>
        <a:xfrm>
          <a:off x="10528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97790</xdr:rowOff>
    </xdr:from>
    <xdr:to>
      <xdr:col>55</xdr:col>
      <xdr:colOff>88900</xdr:colOff>
      <xdr:row>78</xdr:row>
      <xdr:rowOff>97790</xdr:rowOff>
    </xdr:to>
    <xdr:cxnSp macro="">
      <xdr:nvCxnSpPr>
        <xdr:cNvPr id="393" name="直線コネクタ 392"/>
        <xdr:cNvCxnSpPr/>
      </xdr:nvCxnSpPr>
      <xdr:spPr>
        <a:xfrm>
          <a:off x="10388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37465</xdr:rowOff>
    </xdr:from>
    <xdr:ext cx="534670" cy="259080"/>
    <xdr:sp macro="" textlink="">
      <xdr:nvSpPr>
        <xdr:cNvPr id="394" name="商工費最大値テキスト"/>
        <xdr:cNvSpPr txBox="1"/>
      </xdr:nvSpPr>
      <xdr:spPr>
        <a:xfrm>
          <a:off x="10528300" y="1186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62,140</a:t>
          </a:r>
          <a:endParaRPr kumimoji="1" lang="ja-JP" altLang="en-US" sz="1000" b="1">
            <a:latin typeface="ＭＳ Ｐゴシック"/>
          </a:endParaRPr>
        </a:p>
      </xdr:txBody>
    </xdr:sp>
    <xdr:clientData/>
  </xdr:oneCellAnchor>
  <xdr:twoCellAnchor>
    <xdr:from>
      <xdr:col>54</xdr:col>
      <xdr:colOff>101600</xdr:colOff>
      <xdr:row>70</xdr:row>
      <xdr:rowOff>90805</xdr:rowOff>
    </xdr:from>
    <xdr:to>
      <xdr:col>55</xdr:col>
      <xdr:colOff>88900</xdr:colOff>
      <xdr:row>70</xdr:row>
      <xdr:rowOff>90805</xdr:rowOff>
    </xdr:to>
    <xdr:cxnSp macro="">
      <xdr:nvCxnSpPr>
        <xdr:cNvPr id="395" name="直線コネクタ 394"/>
        <xdr:cNvCxnSpPr/>
      </xdr:nvCxnSpPr>
      <xdr:spPr>
        <a:xfrm>
          <a:off x="10388600" y="1209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97790</xdr:rowOff>
    </xdr:from>
    <xdr:to>
      <xdr:col>55</xdr:col>
      <xdr:colOff>0</xdr:colOff>
      <xdr:row>78</xdr:row>
      <xdr:rowOff>48260</xdr:rowOff>
    </xdr:to>
    <xdr:cxnSp macro="">
      <xdr:nvCxnSpPr>
        <xdr:cNvPr id="396" name="直線コネクタ 395"/>
        <xdr:cNvCxnSpPr/>
      </xdr:nvCxnSpPr>
      <xdr:spPr>
        <a:xfrm flipV="1">
          <a:off x="9639300" y="1329944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24130</xdr:rowOff>
    </xdr:from>
    <xdr:ext cx="534670" cy="259080"/>
    <xdr:sp macro="" textlink="">
      <xdr:nvSpPr>
        <xdr:cNvPr id="397" name="商工費平均値テキスト"/>
        <xdr:cNvSpPr txBox="1"/>
      </xdr:nvSpPr>
      <xdr:spPr>
        <a:xfrm>
          <a:off x="10528300" y="12882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1270</xdr:rowOff>
    </xdr:from>
    <xdr:to>
      <xdr:col>55</xdr:col>
      <xdr:colOff>50800</xdr:colOff>
      <xdr:row>76</xdr:row>
      <xdr:rowOff>102870</xdr:rowOff>
    </xdr:to>
    <xdr:sp macro="" textlink="">
      <xdr:nvSpPr>
        <xdr:cNvPr id="398" name="フローチャート: 判断 397"/>
        <xdr:cNvSpPr/>
      </xdr:nvSpPr>
      <xdr:spPr>
        <a:xfrm>
          <a:off x="104267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48260</xdr:rowOff>
    </xdr:from>
    <xdr:to>
      <xdr:col>50</xdr:col>
      <xdr:colOff>114300</xdr:colOff>
      <xdr:row>78</xdr:row>
      <xdr:rowOff>55880</xdr:rowOff>
    </xdr:to>
    <xdr:cxnSp macro="">
      <xdr:nvCxnSpPr>
        <xdr:cNvPr id="399" name="直線コネクタ 398"/>
        <xdr:cNvCxnSpPr/>
      </xdr:nvCxnSpPr>
      <xdr:spPr>
        <a:xfrm flipV="1">
          <a:off x="8750300" y="13421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152400</xdr:rowOff>
    </xdr:from>
    <xdr:to>
      <xdr:col>50</xdr:col>
      <xdr:colOff>165100</xdr:colOff>
      <xdr:row>77</xdr:row>
      <xdr:rowOff>82550</xdr:rowOff>
    </xdr:to>
    <xdr:sp macro="" textlink="">
      <xdr:nvSpPr>
        <xdr:cNvPr id="400" name="フローチャート: 判断 399"/>
        <xdr:cNvSpPr/>
      </xdr:nvSpPr>
      <xdr:spPr>
        <a:xfrm>
          <a:off x="958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99060</xdr:rowOff>
    </xdr:from>
    <xdr:ext cx="534035" cy="258445"/>
    <xdr:sp macro="" textlink="">
      <xdr:nvSpPr>
        <xdr:cNvPr id="401" name="テキスト ボックス 400"/>
        <xdr:cNvSpPr txBox="1"/>
      </xdr:nvSpPr>
      <xdr:spPr>
        <a:xfrm>
          <a:off x="9371965" y="12957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55880</xdr:rowOff>
    </xdr:from>
    <xdr:to>
      <xdr:col>45</xdr:col>
      <xdr:colOff>177800</xdr:colOff>
      <xdr:row>78</xdr:row>
      <xdr:rowOff>72390</xdr:rowOff>
    </xdr:to>
    <xdr:cxnSp macro="">
      <xdr:nvCxnSpPr>
        <xdr:cNvPr id="402" name="直線コネクタ 401"/>
        <xdr:cNvCxnSpPr/>
      </xdr:nvCxnSpPr>
      <xdr:spPr>
        <a:xfrm flipV="1">
          <a:off x="7861300" y="134289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167005</xdr:rowOff>
    </xdr:from>
    <xdr:to>
      <xdr:col>46</xdr:col>
      <xdr:colOff>38100</xdr:colOff>
      <xdr:row>77</xdr:row>
      <xdr:rowOff>97790</xdr:rowOff>
    </xdr:to>
    <xdr:sp macro="" textlink="">
      <xdr:nvSpPr>
        <xdr:cNvPr id="403" name="フローチャート: 判断 402"/>
        <xdr:cNvSpPr/>
      </xdr:nvSpPr>
      <xdr:spPr>
        <a:xfrm>
          <a:off x="8699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113665</xdr:rowOff>
    </xdr:from>
    <xdr:ext cx="534035" cy="258445"/>
    <xdr:sp macro="" textlink="">
      <xdr:nvSpPr>
        <xdr:cNvPr id="404" name="テキスト ボックス 403"/>
        <xdr:cNvSpPr txBox="1"/>
      </xdr:nvSpPr>
      <xdr:spPr>
        <a:xfrm>
          <a:off x="8482965" y="12972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58420</xdr:rowOff>
    </xdr:from>
    <xdr:to>
      <xdr:col>41</xdr:col>
      <xdr:colOff>50800</xdr:colOff>
      <xdr:row>78</xdr:row>
      <xdr:rowOff>72390</xdr:rowOff>
    </xdr:to>
    <xdr:cxnSp macro="">
      <xdr:nvCxnSpPr>
        <xdr:cNvPr id="405" name="直線コネクタ 404"/>
        <xdr:cNvCxnSpPr/>
      </xdr:nvCxnSpPr>
      <xdr:spPr>
        <a:xfrm>
          <a:off x="6972300" y="134315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156210</xdr:rowOff>
    </xdr:from>
    <xdr:to>
      <xdr:col>41</xdr:col>
      <xdr:colOff>101600</xdr:colOff>
      <xdr:row>77</xdr:row>
      <xdr:rowOff>86360</xdr:rowOff>
    </xdr:to>
    <xdr:sp macro="" textlink="">
      <xdr:nvSpPr>
        <xdr:cNvPr id="406" name="フローチャート: 判断 405"/>
        <xdr:cNvSpPr/>
      </xdr:nvSpPr>
      <xdr:spPr>
        <a:xfrm>
          <a:off x="7810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102870</xdr:rowOff>
    </xdr:from>
    <xdr:ext cx="534035" cy="259080"/>
    <xdr:sp macro="" textlink="">
      <xdr:nvSpPr>
        <xdr:cNvPr id="407" name="テキスト ボックス 406"/>
        <xdr:cNvSpPr txBox="1"/>
      </xdr:nvSpPr>
      <xdr:spPr>
        <a:xfrm>
          <a:off x="75939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137160</xdr:rowOff>
    </xdr:from>
    <xdr:to>
      <xdr:col>36</xdr:col>
      <xdr:colOff>165100</xdr:colOff>
      <xdr:row>77</xdr:row>
      <xdr:rowOff>67310</xdr:rowOff>
    </xdr:to>
    <xdr:sp macro="" textlink="">
      <xdr:nvSpPr>
        <xdr:cNvPr id="408" name="フローチャート: 判断 407"/>
        <xdr:cNvSpPr/>
      </xdr:nvSpPr>
      <xdr:spPr>
        <a:xfrm>
          <a:off x="692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83820</xdr:rowOff>
    </xdr:from>
    <xdr:ext cx="534035" cy="259080"/>
    <xdr:sp macro="" textlink="">
      <xdr:nvSpPr>
        <xdr:cNvPr id="409" name="テキスト ボックス 408"/>
        <xdr:cNvSpPr txBox="1"/>
      </xdr:nvSpPr>
      <xdr:spPr>
        <a:xfrm>
          <a:off x="6704965" y="12942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46355</xdr:rowOff>
    </xdr:from>
    <xdr:to>
      <xdr:col>55</xdr:col>
      <xdr:colOff>50800</xdr:colOff>
      <xdr:row>77</xdr:row>
      <xdr:rowOff>147955</xdr:rowOff>
    </xdr:to>
    <xdr:sp macro="" textlink="">
      <xdr:nvSpPr>
        <xdr:cNvPr id="415" name="楕円 414"/>
        <xdr:cNvSpPr/>
      </xdr:nvSpPr>
      <xdr:spPr>
        <a:xfrm>
          <a:off x="104267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24765</xdr:rowOff>
    </xdr:from>
    <xdr:ext cx="469900" cy="259080"/>
    <xdr:sp macro="" textlink="">
      <xdr:nvSpPr>
        <xdr:cNvPr id="416" name="商工費該当値テキスト"/>
        <xdr:cNvSpPr txBox="1"/>
      </xdr:nvSpPr>
      <xdr:spPr>
        <a:xfrm>
          <a:off x="10528300" y="13226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168910</xdr:rowOff>
    </xdr:from>
    <xdr:to>
      <xdr:col>50</xdr:col>
      <xdr:colOff>165100</xdr:colOff>
      <xdr:row>78</xdr:row>
      <xdr:rowOff>99060</xdr:rowOff>
    </xdr:to>
    <xdr:sp macro="" textlink="">
      <xdr:nvSpPr>
        <xdr:cNvPr id="417" name="楕円 416"/>
        <xdr:cNvSpPr/>
      </xdr:nvSpPr>
      <xdr:spPr>
        <a:xfrm>
          <a:off x="9588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90170</xdr:rowOff>
    </xdr:from>
    <xdr:ext cx="469265" cy="259080"/>
    <xdr:sp macro="" textlink="">
      <xdr:nvSpPr>
        <xdr:cNvPr id="418" name="テキスト ボックス 417"/>
        <xdr:cNvSpPr txBox="1"/>
      </xdr:nvSpPr>
      <xdr:spPr>
        <a:xfrm>
          <a:off x="9404350" y="1346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5080</xdr:rowOff>
    </xdr:from>
    <xdr:to>
      <xdr:col>46</xdr:col>
      <xdr:colOff>38100</xdr:colOff>
      <xdr:row>78</xdr:row>
      <xdr:rowOff>106680</xdr:rowOff>
    </xdr:to>
    <xdr:sp macro="" textlink="">
      <xdr:nvSpPr>
        <xdr:cNvPr id="419" name="楕円 418"/>
        <xdr:cNvSpPr/>
      </xdr:nvSpPr>
      <xdr:spPr>
        <a:xfrm>
          <a:off x="8699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97790</xdr:rowOff>
    </xdr:from>
    <xdr:ext cx="469265" cy="258445"/>
    <xdr:sp macro="" textlink="">
      <xdr:nvSpPr>
        <xdr:cNvPr id="420" name="テキスト ボックス 419"/>
        <xdr:cNvSpPr txBox="1"/>
      </xdr:nvSpPr>
      <xdr:spPr>
        <a:xfrm>
          <a:off x="8515350" y="13470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21590</xdr:rowOff>
    </xdr:from>
    <xdr:to>
      <xdr:col>41</xdr:col>
      <xdr:colOff>101600</xdr:colOff>
      <xdr:row>78</xdr:row>
      <xdr:rowOff>123190</xdr:rowOff>
    </xdr:to>
    <xdr:sp macro="" textlink="">
      <xdr:nvSpPr>
        <xdr:cNvPr id="421" name="楕円 420"/>
        <xdr:cNvSpPr/>
      </xdr:nvSpPr>
      <xdr:spPr>
        <a:xfrm>
          <a:off x="7810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114300</xdr:rowOff>
    </xdr:from>
    <xdr:ext cx="469265" cy="259080"/>
    <xdr:sp macro="" textlink="">
      <xdr:nvSpPr>
        <xdr:cNvPr id="422" name="テキスト ボックス 421"/>
        <xdr:cNvSpPr txBox="1"/>
      </xdr:nvSpPr>
      <xdr:spPr>
        <a:xfrm>
          <a:off x="7626350" y="13487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7620</xdr:rowOff>
    </xdr:from>
    <xdr:to>
      <xdr:col>36</xdr:col>
      <xdr:colOff>165100</xdr:colOff>
      <xdr:row>78</xdr:row>
      <xdr:rowOff>109220</xdr:rowOff>
    </xdr:to>
    <xdr:sp macro="" textlink="">
      <xdr:nvSpPr>
        <xdr:cNvPr id="423" name="楕円 422"/>
        <xdr:cNvSpPr/>
      </xdr:nvSpPr>
      <xdr:spPr>
        <a:xfrm>
          <a:off x="6921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100330</xdr:rowOff>
    </xdr:from>
    <xdr:ext cx="469265" cy="258445"/>
    <xdr:sp macro="" textlink="">
      <xdr:nvSpPr>
        <xdr:cNvPr id="424" name="テキスト ボックス 423"/>
        <xdr:cNvSpPr txBox="1"/>
      </xdr:nvSpPr>
      <xdr:spPr>
        <a:xfrm>
          <a:off x="6737350" y="13473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38" name="テキスト ボックス 437"/>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98</xdr:row>
      <xdr:rowOff>145415</xdr:rowOff>
    </xdr:to>
    <xdr:cxnSp macro="">
      <xdr:nvCxnSpPr>
        <xdr:cNvPr id="448" name="直線コネクタ 447"/>
        <xdr:cNvCxnSpPr/>
      </xdr:nvCxnSpPr>
      <xdr:spPr>
        <a:xfrm flipV="1">
          <a:off x="10475595" y="1551432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149225</xdr:rowOff>
    </xdr:from>
    <xdr:ext cx="534670" cy="259080"/>
    <xdr:sp macro="" textlink="">
      <xdr:nvSpPr>
        <xdr:cNvPr id="449" name="土木費最小値テキスト"/>
        <xdr:cNvSpPr txBox="1"/>
      </xdr:nvSpPr>
      <xdr:spPr>
        <a:xfrm>
          <a:off x="10528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145415</xdr:rowOff>
    </xdr:from>
    <xdr:to>
      <xdr:col>55</xdr:col>
      <xdr:colOff>88900</xdr:colOff>
      <xdr:row>98</xdr:row>
      <xdr:rowOff>145415</xdr:rowOff>
    </xdr:to>
    <xdr:cxnSp macro="">
      <xdr:nvCxnSpPr>
        <xdr:cNvPr id="450" name="直線コネクタ 449"/>
        <xdr:cNvCxnSpPr/>
      </xdr:nvCxnSpPr>
      <xdr:spPr>
        <a:xfrm>
          <a:off x="10388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8445"/>
    <xdr:sp macro="" textlink="">
      <xdr:nvSpPr>
        <xdr:cNvPr id="451" name="土木費最大値テキスト"/>
        <xdr:cNvSpPr txBox="1"/>
      </xdr:nvSpPr>
      <xdr:spPr>
        <a:xfrm>
          <a:off x="10528300" y="15289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394,649</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2" name="直線コネクタ 451"/>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101600</xdr:rowOff>
    </xdr:from>
    <xdr:to>
      <xdr:col>55</xdr:col>
      <xdr:colOff>0</xdr:colOff>
      <xdr:row>98</xdr:row>
      <xdr:rowOff>104775</xdr:rowOff>
    </xdr:to>
    <xdr:cxnSp macro="">
      <xdr:nvCxnSpPr>
        <xdr:cNvPr id="453" name="直線コネクタ 452"/>
        <xdr:cNvCxnSpPr/>
      </xdr:nvCxnSpPr>
      <xdr:spPr>
        <a:xfrm>
          <a:off x="9639300" y="169037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17780</xdr:rowOff>
    </xdr:from>
    <xdr:ext cx="534670" cy="258445"/>
    <xdr:sp macro="" textlink="">
      <xdr:nvSpPr>
        <xdr:cNvPr id="454" name="土木費平均値テキスト"/>
        <xdr:cNvSpPr txBox="1"/>
      </xdr:nvSpPr>
      <xdr:spPr>
        <a:xfrm>
          <a:off x="10528300" y="166484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166370</xdr:rowOff>
    </xdr:from>
    <xdr:to>
      <xdr:col>55</xdr:col>
      <xdr:colOff>50800</xdr:colOff>
      <xdr:row>98</xdr:row>
      <xdr:rowOff>95885</xdr:rowOff>
    </xdr:to>
    <xdr:sp macro="" textlink="">
      <xdr:nvSpPr>
        <xdr:cNvPr id="455" name="フローチャート: 判断 454"/>
        <xdr:cNvSpPr/>
      </xdr:nvSpPr>
      <xdr:spPr>
        <a:xfrm>
          <a:off x="10426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101600</xdr:rowOff>
    </xdr:from>
    <xdr:to>
      <xdr:col>50</xdr:col>
      <xdr:colOff>114300</xdr:colOff>
      <xdr:row>98</xdr:row>
      <xdr:rowOff>109220</xdr:rowOff>
    </xdr:to>
    <xdr:cxnSp macro="">
      <xdr:nvCxnSpPr>
        <xdr:cNvPr id="456" name="直線コネクタ 455"/>
        <xdr:cNvCxnSpPr/>
      </xdr:nvCxnSpPr>
      <xdr:spPr>
        <a:xfrm flipV="1">
          <a:off x="8750300" y="169037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168910</xdr:rowOff>
    </xdr:from>
    <xdr:to>
      <xdr:col>50</xdr:col>
      <xdr:colOff>165100</xdr:colOff>
      <xdr:row>98</xdr:row>
      <xdr:rowOff>99060</xdr:rowOff>
    </xdr:to>
    <xdr:sp macro="" textlink="">
      <xdr:nvSpPr>
        <xdr:cNvPr id="457" name="フローチャート: 判断 456"/>
        <xdr:cNvSpPr/>
      </xdr:nvSpPr>
      <xdr:spPr>
        <a:xfrm>
          <a:off x="9588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115570</xdr:rowOff>
    </xdr:from>
    <xdr:ext cx="534035" cy="259080"/>
    <xdr:sp macro="" textlink="">
      <xdr:nvSpPr>
        <xdr:cNvPr id="458" name="テキスト ボックス 457"/>
        <xdr:cNvSpPr txBox="1"/>
      </xdr:nvSpPr>
      <xdr:spPr>
        <a:xfrm>
          <a:off x="9371965" y="16574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16510</xdr:rowOff>
    </xdr:from>
    <xdr:to>
      <xdr:col>45</xdr:col>
      <xdr:colOff>177800</xdr:colOff>
      <xdr:row>98</xdr:row>
      <xdr:rowOff>109220</xdr:rowOff>
    </xdr:to>
    <xdr:cxnSp macro="">
      <xdr:nvCxnSpPr>
        <xdr:cNvPr id="459" name="直線コネクタ 458"/>
        <xdr:cNvCxnSpPr/>
      </xdr:nvCxnSpPr>
      <xdr:spPr>
        <a:xfrm>
          <a:off x="7861300" y="1681861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170815</xdr:rowOff>
    </xdr:from>
    <xdr:to>
      <xdr:col>46</xdr:col>
      <xdr:colOff>38100</xdr:colOff>
      <xdr:row>98</xdr:row>
      <xdr:rowOff>100965</xdr:rowOff>
    </xdr:to>
    <xdr:sp macro="" textlink="">
      <xdr:nvSpPr>
        <xdr:cNvPr id="460" name="フローチャート: 判断 459"/>
        <xdr:cNvSpPr/>
      </xdr:nvSpPr>
      <xdr:spPr>
        <a:xfrm>
          <a:off x="8699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117475</xdr:rowOff>
    </xdr:from>
    <xdr:ext cx="534035" cy="259080"/>
    <xdr:sp macro="" textlink="">
      <xdr:nvSpPr>
        <xdr:cNvPr id="461" name="テキスト ボックス 460"/>
        <xdr:cNvSpPr txBox="1"/>
      </xdr:nvSpPr>
      <xdr:spPr>
        <a:xfrm>
          <a:off x="8482965" y="1657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106045</xdr:rowOff>
    </xdr:from>
    <xdr:to>
      <xdr:col>41</xdr:col>
      <xdr:colOff>50800</xdr:colOff>
      <xdr:row>98</xdr:row>
      <xdr:rowOff>16510</xdr:rowOff>
    </xdr:to>
    <xdr:cxnSp macro="">
      <xdr:nvCxnSpPr>
        <xdr:cNvPr id="462" name="直線コネクタ 461"/>
        <xdr:cNvCxnSpPr/>
      </xdr:nvCxnSpPr>
      <xdr:spPr>
        <a:xfrm>
          <a:off x="6972300" y="167366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95885</xdr:rowOff>
    </xdr:to>
    <xdr:sp macro="" textlink="">
      <xdr:nvSpPr>
        <xdr:cNvPr id="463" name="フローチャート: 判断 462"/>
        <xdr:cNvSpPr/>
      </xdr:nvSpPr>
      <xdr:spPr>
        <a:xfrm>
          <a:off x="781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86995</xdr:rowOff>
    </xdr:from>
    <xdr:ext cx="534035" cy="258445"/>
    <xdr:sp macro="" textlink="">
      <xdr:nvSpPr>
        <xdr:cNvPr id="464" name="テキスト ボックス 463"/>
        <xdr:cNvSpPr txBox="1"/>
      </xdr:nvSpPr>
      <xdr:spPr>
        <a:xfrm>
          <a:off x="7593965" y="1688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166370</xdr:rowOff>
    </xdr:from>
    <xdr:to>
      <xdr:col>36</xdr:col>
      <xdr:colOff>165100</xdr:colOff>
      <xdr:row>98</xdr:row>
      <xdr:rowOff>96520</xdr:rowOff>
    </xdr:to>
    <xdr:sp macro="" textlink="">
      <xdr:nvSpPr>
        <xdr:cNvPr id="465" name="フローチャート: 判断 464"/>
        <xdr:cNvSpPr/>
      </xdr:nvSpPr>
      <xdr:spPr>
        <a:xfrm>
          <a:off x="6921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87630</xdr:rowOff>
    </xdr:from>
    <xdr:ext cx="534035" cy="258445"/>
    <xdr:sp macro="" textlink="">
      <xdr:nvSpPr>
        <xdr:cNvPr id="466" name="テキスト ボックス 465"/>
        <xdr:cNvSpPr txBox="1"/>
      </xdr:nvSpPr>
      <xdr:spPr>
        <a:xfrm>
          <a:off x="6704965" y="1688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53975</xdr:rowOff>
    </xdr:from>
    <xdr:to>
      <xdr:col>55</xdr:col>
      <xdr:colOff>50800</xdr:colOff>
      <xdr:row>98</xdr:row>
      <xdr:rowOff>155575</xdr:rowOff>
    </xdr:to>
    <xdr:sp macro="" textlink="">
      <xdr:nvSpPr>
        <xdr:cNvPr id="472" name="楕円 471"/>
        <xdr:cNvSpPr/>
      </xdr:nvSpPr>
      <xdr:spPr>
        <a:xfrm>
          <a:off x="104267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144145</xdr:rowOff>
    </xdr:from>
    <xdr:ext cx="534670" cy="258445"/>
    <xdr:sp macro="" textlink="">
      <xdr:nvSpPr>
        <xdr:cNvPr id="473" name="土木費該当値テキスト"/>
        <xdr:cNvSpPr txBox="1"/>
      </xdr:nvSpPr>
      <xdr:spPr>
        <a:xfrm>
          <a:off x="10528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50800</xdr:rowOff>
    </xdr:from>
    <xdr:to>
      <xdr:col>50</xdr:col>
      <xdr:colOff>165100</xdr:colOff>
      <xdr:row>98</xdr:row>
      <xdr:rowOff>152400</xdr:rowOff>
    </xdr:to>
    <xdr:sp macro="" textlink="">
      <xdr:nvSpPr>
        <xdr:cNvPr id="474" name="楕円 473"/>
        <xdr:cNvSpPr/>
      </xdr:nvSpPr>
      <xdr:spPr>
        <a:xfrm>
          <a:off x="9588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143510</xdr:rowOff>
    </xdr:from>
    <xdr:ext cx="534035" cy="258445"/>
    <xdr:sp macro="" textlink="">
      <xdr:nvSpPr>
        <xdr:cNvPr id="475" name="テキスト ボックス 474"/>
        <xdr:cNvSpPr txBox="1"/>
      </xdr:nvSpPr>
      <xdr:spPr>
        <a:xfrm>
          <a:off x="9371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58420</xdr:rowOff>
    </xdr:from>
    <xdr:to>
      <xdr:col>46</xdr:col>
      <xdr:colOff>38100</xdr:colOff>
      <xdr:row>98</xdr:row>
      <xdr:rowOff>160020</xdr:rowOff>
    </xdr:to>
    <xdr:sp macro="" textlink="">
      <xdr:nvSpPr>
        <xdr:cNvPr id="476" name="楕円 475"/>
        <xdr:cNvSpPr/>
      </xdr:nvSpPr>
      <xdr:spPr>
        <a:xfrm>
          <a:off x="8699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151130</xdr:rowOff>
    </xdr:from>
    <xdr:ext cx="534035" cy="259080"/>
    <xdr:sp macro="" textlink="">
      <xdr:nvSpPr>
        <xdr:cNvPr id="477" name="テキスト ボックス 476"/>
        <xdr:cNvSpPr txBox="1"/>
      </xdr:nvSpPr>
      <xdr:spPr>
        <a:xfrm>
          <a:off x="8482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137160</xdr:rowOff>
    </xdr:from>
    <xdr:to>
      <xdr:col>41</xdr:col>
      <xdr:colOff>101600</xdr:colOff>
      <xdr:row>98</xdr:row>
      <xdr:rowOff>67310</xdr:rowOff>
    </xdr:to>
    <xdr:sp macro="" textlink="">
      <xdr:nvSpPr>
        <xdr:cNvPr id="478" name="楕円 477"/>
        <xdr:cNvSpPr/>
      </xdr:nvSpPr>
      <xdr:spPr>
        <a:xfrm>
          <a:off x="781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83820</xdr:rowOff>
    </xdr:from>
    <xdr:ext cx="534035" cy="259080"/>
    <xdr:sp macro="" textlink="">
      <xdr:nvSpPr>
        <xdr:cNvPr id="479" name="テキスト ボックス 478"/>
        <xdr:cNvSpPr txBox="1"/>
      </xdr:nvSpPr>
      <xdr:spPr>
        <a:xfrm>
          <a:off x="7593965" y="1654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55245</xdr:rowOff>
    </xdr:from>
    <xdr:to>
      <xdr:col>36</xdr:col>
      <xdr:colOff>165100</xdr:colOff>
      <xdr:row>97</xdr:row>
      <xdr:rowOff>156845</xdr:rowOff>
    </xdr:to>
    <xdr:sp macro="" textlink="">
      <xdr:nvSpPr>
        <xdr:cNvPr id="480" name="楕円 479"/>
        <xdr:cNvSpPr/>
      </xdr:nvSpPr>
      <xdr:spPr>
        <a:xfrm>
          <a:off x="6921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1905</xdr:rowOff>
    </xdr:from>
    <xdr:ext cx="534035" cy="259080"/>
    <xdr:sp macro="" textlink="">
      <xdr:nvSpPr>
        <xdr:cNvPr id="481" name="テキスト ボックス 480"/>
        <xdr:cNvSpPr txBox="1"/>
      </xdr:nvSpPr>
      <xdr:spPr>
        <a:xfrm>
          <a:off x="6704965"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2" name="テキスト ボックス 491"/>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4" name="テキスト ボックス 493"/>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496" name="テキスト ボックス 495"/>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498" name="テキスト ボックス 497"/>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0" name="テキスト ボックス 499"/>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2" name="テキスト ボックス 501"/>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52705</xdr:rowOff>
    </xdr:from>
    <xdr:to>
      <xdr:col>85</xdr:col>
      <xdr:colOff>126365</xdr:colOff>
      <xdr:row>38</xdr:row>
      <xdr:rowOff>171450</xdr:rowOff>
    </xdr:to>
    <xdr:cxnSp macro="">
      <xdr:nvCxnSpPr>
        <xdr:cNvPr id="504" name="直線コネクタ 503"/>
        <xdr:cNvCxnSpPr/>
      </xdr:nvCxnSpPr>
      <xdr:spPr>
        <a:xfrm flipV="1">
          <a:off x="16317595" y="5367655"/>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3810</xdr:rowOff>
    </xdr:from>
    <xdr:ext cx="469900" cy="259080"/>
    <xdr:sp macro="" textlink="">
      <xdr:nvSpPr>
        <xdr:cNvPr id="505" name="消防費最小値テキスト"/>
        <xdr:cNvSpPr txBox="1"/>
      </xdr:nvSpPr>
      <xdr:spPr>
        <a:xfrm>
          <a:off x="16370300" y="669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171450</xdr:rowOff>
    </xdr:from>
    <xdr:to>
      <xdr:col>86</xdr:col>
      <xdr:colOff>25400</xdr:colOff>
      <xdr:row>38</xdr:row>
      <xdr:rowOff>171450</xdr:rowOff>
    </xdr:to>
    <xdr:cxnSp macro="">
      <xdr:nvCxnSpPr>
        <xdr:cNvPr id="506" name="直線コネクタ 505"/>
        <xdr:cNvCxnSpPr/>
      </xdr:nvCxnSpPr>
      <xdr:spPr>
        <a:xfrm>
          <a:off x="16230600" y="668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170815</xdr:rowOff>
    </xdr:from>
    <xdr:ext cx="534670" cy="258445"/>
    <xdr:sp macro="" textlink="">
      <xdr:nvSpPr>
        <xdr:cNvPr id="507" name="消防費最大値テキスト"/>
        <xdr:cNvSpPr txBox="1"/>
      </xdr:nvSpPr>
      <xdr:spPr>
        <a:xfrm>
          <a:off x="16370300" y="514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38,157</a:t>
          </a:r>
          <a:endParaRPr kumimoji="1" lang="ja-JP" altLang="en-US" sz="1000" b="1">
            <a:latin typeface="ＭＳ Ｐゴシック"/>
          </a:endParaRPr>
        </a:p>
      </xdr:txBody>
    </xdr:sp>
    <xdr:clientData/>
  </xdr:oneCellAnchor>
  <xdr:twoCellAnchor>
    <xdr:from>
      <xdr:col>85</xdr:col>
      <xdr:colOff>38100</xdr:colOff>
      <xdr:row>31</xdr:row>
      <xdr:rowOff>52705</xdr:rowOff>
    </xdr:from>
    <xdr:to>
      <xdr:col>86</xdr:col>
      <xdr:colOff>25400</xdr:colOff>
      <xdr:row>31</xdr:row>
      <xdr:rowOff>52705</xdr:rowOff>
    </xdr:to>
    <xdr:cxnSp macro="">
      <xdr:nvCxnSpPr>
        <xdr:cNvPr id="508" name="直線コネクタ 507"/>
        <xdr:cNvCxnSpPr/>
      </xdr:nvCxnSpPr>
      <xdr:spPr>
        <a:xfrm>
          <a:off x="16230600" y="536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41275</xdr:rowOff>
    </xdr:from>
    <xdr:to>
      <xdr:col>85</xdr:col>
      <xdr:colOff>127000</xdr:colOff>
      <xdr:row>37</xdr:row>
      <xdr:rowOff>64135</xdr:rowOff>
    </xdr:to>
    <xdr:cxnSp macro="">
      <xdr:nvCxnSpPr>
        <xdr:cNvPr id="509" name="直線コネクタ 508"/>
        <xdr:cNvCxnSpPr/>
      </xdr:nvCxnSpPr>
      <xdr:spPr>
        <a:xfrm flipV="1">
          <a:off x="15481300" y="638492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10"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11" name="フローチャート: 判断 510"/>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64135</xdr:rowOff>
    </xdr:from>
    <xdr:to>
      <xdr:col>81</xdr:col>
      <xdr:colOff>50800</xdr:colOff>
      <xdr:row>37</xdr:row>
      <xdr:rowOff>80645</xdr:rowOff>
    </xdr:to>
    <xdr:cxnSp macro="">
      <xdr:nvCxnSpPr>
        <xdr:cNvPr id="512" name="直線コネクタ 511"/>
        <xdr:cNvCxnSpPr/>
      </xdr:nvCxnSpPr>
      <xdr:spPr>
        <a:xfrm flipV="1">
          <a:off x="14592300" y="64077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126365</xdr:rowOff>
    </xdr:from>
    <xdr:to>
      <xdr:col>81</xdr:col>
      <xdr:colOff>101600</xdr:colOff>
      <xdr:row>37</xdr:row>
      <xdr:rowOff>56515</xdr:rowOff>
    </xdr:to>
    <xdr:sp macro="" textlink="">
      <xdr:nvSpPr>
        <xdr:cNvPr id="513" name="フローチャート: 判断 512"/>
        <xdr:cNvSpPr/>
      </xdr:nvSpPr>
      <xdr:spPr>
        <a:xfrm>
          <a:off x="1543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73025</xdr:rowOff>
    </xdr:from>
    <xdr:ext cx="534035" cy="259080"/>
    <xdr:sp macro="" textlink="">
      <xdr:nvSpPr>
        <xdr:cNvPr id="514" name="テキスト ボックス 513"/>
        <xdr:cNvSpPr txBox="1"/>
      </xdr:nvSpPr>
      <xdr:spPr>
        <a:xfrm>
          <a:off x="15213965" y="6073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80645</xdr:rowOff>
    </xdr:from>
    <xdr:to>
      <xdr:col>76</xdr:col>
      <xdr:colOff>114300</xdr:colOff>
      <xdr:row>37</xdr:row>
      <xdr:rowOff>103505</xdr:rowOff>
    </xdr:to>
    <xdr:cxnSp macro="">
      <xdr:nvCxnSpPr>
        <xdr:cNvPr id="515" name="直線コネクタ 514"/>
        <xdr:cNvCxnSpPr/>
      </xdr:nvCxnSpPr>
      <xdr:spPr>
        <a:xfrm flipV="1">
          <a:off x="13703300" y="64242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158115</xdr:rowOff>
    </xdr:from>
    <xdr:to>
      <xdr:col>76</xdr:col>
      <xdr:colOff>165100</xdr:colOff>
      <xdr:row>37</xdr:row>
      <xdr:rowOff>88265</xdr:rowOff>
    </xdr:to>
    <xdr:sp macro="" textlink="">
      <xdr:nvSpPr>
        <xdr:cNvPr id="516" name="フローチャート: 判断 515"/>
        <xdr:cNvSpPr/>
      </xdr:nvSpPr>
      <xdr:spPr>
        <a:xfrm>
          <a:off x="1454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104775</xdr:rowOff>
    </xdr:from>
    <xdr:ext cx="534035" cy="259080"/>
    <xdr:sp macro="" textlink="">
      <xdr:nvSpPr>
        <xdr:cNvPr id="517" name="テキスト ボックス 516"/>
        <xdr:cNvSpPr txBox="1"/>
      </xdr:nvSpPr>
      <xdr:spPr>
        <a:xfrm>
          <a:off x="14324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92710</xdr:rowOff>
    </xdr:from>
    <xdr:to>
      <xdr:col>71</xdr:col>
      <xdr:colOff>177800</xdr:colOff>
      <xdr:row>37</xdr:row>
      <xdr:rowOff>103505</xdr:rowOff>
    </xdr:to>
    <xdr:cxnSp macro="">
      <xdr:nvCxnSpPr>
        <xdr:cNvPr id="518" name="直線コネクタ 517"/>
        <xdr:cNvCxnSpPr/>
      </xdr:nvCxnSpPr>
      <xdr:spPr>
        <a:xfrm>
          <a:off x="12814300" y="64363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19" name="フローチャート: 判断 51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105410</xdr:rowOff>
    </xdr:from>
    <xdr:ext cx="534035" cy="259080"/>
    <xdr:sp macro="" textlink="">
      <xdr:nvSpPr>
        <xdr:cNvPr id="520" name="テキスト ボックス 519"/>
        <xdr:cNvSpPr txBox="1"/>
      </xdr:nvSpPr>
      <xdr:spPr>
        <a:xfrm>
          <a:off x="13435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167005</xdr:rowOff>
    </xdr:from>
    <xdr:to>
      <xdr:col>67</xdr:col>
      <xdr:colOff>101600</xdr:colOff>
      <xdr:row>37</xdr:row>
      <xdr:rowOff>97790</xdr:rowOff>
    </xdr:to>
    <xdr:sp macro="" textlink="">
      <xdr:nvSpPr>
        <xdr:cNvPr id="521" name="フローチャート: 判断 520"/>
        <xdr:cNvSpPr/>
      </xdr:nvSpPr>
      <xdr:spPr>
        <a:xfrm>
          <a:off x="12763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113665</xdr:rowOff>
    </xdr:from>
    <xdr:ext cx="534035" cy="258445"/>
    <xdr:sp macro="" textlink="">
      <xdr:nvSpPr>
        <xdr:cNvPr id="522" name="テキスト ボックス 521"/>
        <xdr:cNvSpPr txBox="1"/>
      </xdr:nvSpPr>
      <xdr:spPr>
        <a:xfrm>
          <a:off x="1254696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161925</xdr:rowOff>
    </xdr:from>
    <xdr:to>
      <xdr:col>85</xdr:col>
      <xdr:colOff>177800</xdr:colOff>
      <xdr:row>37</xdr:row>
      <xdr:rowOff>92075</xdr:rowOff>
    </xdr:to>
    <xdr:sp macro="" textlink="">
      <xdr:nvSpPr>
        <xdr:cNvPr id="528" name="楕円 527"/>
        <xdr:cNvSpPr/>
      </xdr:nvSpPr>
      <xdr:spPr>
        <a:xfrm>
          <a:off x="162687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140335</xdr:rowOff>
    </xdr:from>
    <xdr:ext cx="534670" cy="259080"/>
    <xdr:sp macro="" textlink="">
      <xdr:nvSpPr>
        <xdr:cNvPr id="529" name="消防費該当値テキスト"/>
        <xdr:cNvSpPr txBox="1"/>
      </xdr:nvSpPr>
      <xdr:spPr>
        <a:xfrm>
          <a:off x="16370300" y="631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13335</xdr:rowOff>
    </xdr:from>
    <xdr:to>
      <xdr:col>81</xdr:col>
      <xdr:colOff>101600</xdr:colOff>
      <xdr:row>37</xdr:row>
      <xdr:rowOff>114935</xdr:rowOff>
    </xdr:to>
    <xdr:sp macro="" textlink="">
      <xdr:nvSpPr>
        <xdr:cNvPr id="530" name="楕円 529"/>
        <xdr:cNvSpPr/>
      </xdr:nvSpPr>
      <xdr:spPr>
        <a:xfrm>
          <a:off x="15430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106045</xdr:rowOff>
    </xdr:from>
    <xdr:ext cx="534035" cy="259080"/>
    <xdr:sp macro="" textlink="">
      <xdr:nvSpPr>
        <xdr:cNvPr id="531" name="テキスト ボックス 530"/>
        <xdr:cNvSpPr txBox="1"/>
      </xdr:nvSpPr>
      <xdr:spPr>
        <a:xfrm>
          <a:off x="15213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29845</xdr:rowOff>
    </xdr:from>
    <xdr:to>
      <xdr:col>76</xdr:col>
      <xdr:colOff>165100</xdr:colOff>
      <xdr:row>37</xdr:row>
      <xdr:rowOff>132080</xdr:rowOff>
    </xdr:to>
    <xdr:sp macro="" textlink="">
      <xdr:nvSpPr>
        <xdr:cNvPr id="532" name="楕円 531"/>
        <xdr:cNvSpPr/>
      </xdr:nvSpPr>
      <xdr:spPr>
        <a:xfrm>
          <a:off x="145415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122555</xdr:rowOff>
    </xdr:from>
    <xdr:ext cx="534035" cy="258445"/>
    <xdr:sp macro="" textlink="">
      <xdr:nvSpPr>
        <xdr:cNvPr id="533" name="テキスト ボックス 532"/>
        <xdr:cNvSpPr txBox="1"/>
      </xdr:nvSpPr>
      <xdr:spPr>
        <a:xfrm>
          <a:off x="14324965" y="6466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52705</xdr:rowOff>
    </xdr:from>
    <xdr:to>
      <xdr:col>72</xdr:col>
      <xdr:colOff>38100</xdr:colOff>
      <xdr:row>37</xdr:row>
      <xdr:rowOff>154940</xdr:rowOff>
    </xdr:to>
    <xdr:sp macro="" textlink="">
      <xdr:nvSpPr>
        <xdr:cNvPr id="534" name="楕円 533"/>
        <xdr:cNvSpPr/>
      </xdr:nvSpPr>
      <xdr:spPr>
        <a:xfrm>
          <a:off x="13652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145415</xdr:rowOff>
    </xdr:from>
    <xdr:ext cx="534035" cy="258445"/>
    <xdr:sp macro="" textlink="">
      <xdr:nvSpPr>
        <xdr:cNvPr id="535" name="テキスト ボックス 534"/>
        <xdr:cNvSpPr txBox="1"/>
      </xdr:nvSpPr>
      <xdr:spPr>
        <a:xfrm>
          <a:off x="13435965" y="648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41910</xdr:rowOff>
    </xdr:from>
    <xdr:to>
      <xdr:col>67</xdr:col>
      <xdr:colOff>101600</xdr:colOff>
      <xdr:row>37</xdr:row>
      <xdr:rowOff>143510</xdr:rowOff>
    </xdr:to>
    <xdr:sp macro="" textlink="">
      <xdr:nvSpPr>
        <xdr:cNvPr id="536" name="楕円 535"/>
        <xdr:cNvSpPr/>
      </xdr:nvSpPr>
      <xdr:spPr>
        <a:xfrm>
          <a:off x="12763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134620</xdr:rowOff>
    </xdr:from>
    <xdr:ext cx="534035" cy="258445"/>
    <xdr:sp macro="" textlink="">
      <xdr:nvSpPr>
        <xdr:cNvPr id="537" name="テキスト ボックス 536"/>
        <xdr:cNvSpPr txBox="1"/>
      </xdr:nvSpPr>
      <xdr:spPr>
        <a:xfrm>
          <a:off x="12546965" y="647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8445"/>
    <xdr:sp macro="" textlink="">
      <xdr:nvSpPr>
        <xdr:cNvPr id="548" name="テキスト ボックス 547"/>
        <xdr:cNvSpPr txBox="1"/>
      </xdr:nvSpPr>
      <xdr:spPr>
        <a:xfrm>
          <a:off x="11914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0" name="テキスト ボックス 54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2" name="テキスト ボックス 55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54" name="テキスト ボックス 553"/>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56" name="テキスト ボックス 55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58" name="テキスト ボックス 55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0" name="テキスト ボックス 55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156210</xdr:rowOff>
    </xdr:from>
    <xdr:to>
      <xdr:col>85</xdr:col>
      <xdr:colOff>126365</xdr:colOff>
      <xdr:row>59</xdr:row>
      <xdr:rowOff>123825</xdr:rowOff>
    </xdr:to>
    <xdr:cxnSp macro="">
      <xdr:nvCxnSpPr>
        <xdr:cNvPr id="562" name="直線コネクタ 561"/>
        <xdr:cNvCxnSpPr/>
      </xdr:nvCxnSpPr>
      <xdr:spPr>
        <a:xfrm flipV="1">
          <a:off x="16317595" y="890016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127635</xdr:rowOff>
    </xdr:from>
    <xdr:ext cx="534670" cy="259080"/>
    <xdr:sp macro="" textlink="">
      <xdr:nvSpPr>
        <xdr:cNvPr id="563" name="教育費最小値テキスト"/>
        <xdr:cNvSpPr txBox="1"/>
      </xdr:nvSpPr>
      <xdr:spPr>
        <a:xfrm>
          <a:off x="16370300" y="10243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35,835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123825</xdr:rowOff>
    </xdr:from>
    <xdr:to>
      <xdr:col>86</xdr:col>
      <xdr:colOff>25400</xdr:colOff>
      <xdr:row>59</xdr:row>
      <xdr:rowOff>123825</xdr:rowOff>
    </xdr:to>
    <xdr:cxnSp macro="">
      <xdr:nvCxnSpPr>
        <xdr:cNvPr id="564" name="直線コネクタ 563"/>
        <xdr:cNvCxnSpPr/>
      </xdr:nvCxnSpPr>
      <xdr:spPr>
        <a:xfrm>
          <a:off x="162306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102870</xdr:rowOff>
    </xdr:from>
    <xdr:ext cx="598805" cy="259080"/>
    <xdr:sp macro="" textlink="">
      <xdr:nvSpPr>
        <xdr:cNvPr id="565" name="教育費最大値テキスト"/>
        <xdr:cNvSpPr txBox="1"/>
      </xdr:nvSpPr>
      <xdr:spPr>
        <a:xfrm>
          <a:off x="16370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106,128</a:t>
          </a:r>
          <a:endParaRPr kumimoji="1" lang="ja-JP" altLang="en-US" sz="1000" b="1">
            <a:latin typeface="ＭＳ Ｐゴシック"/>
          </a:endParaRPr>
        </a:p>
      </xdr:txBody>
    </xdr:sp>
    <xdr:clientData/>
  </xdr:oneCellAnchor>
  <xdr:twoCellAnchor>
    <xdr:from>
      <xdr:col>85</xdr:col>
      <xdr:colOff>38100</xdr:colOff>
      <xdr:row>51</xdr:row>
      <xdr:rowOff>156210</xdr:rowOff>
    </xdr:from>
    <xdr:to>
      <xdr:col>86</xdr:col>
      <xdr:colOff>25400</xdr:colOff>
      <xdr:row>51</xdr:row>
      <xdr:rowOff>156210</xdr:rowOff>
    </xdr:to>
    <xdr:cxnSp macro="">
      <xdr:nvCxnSpPr>
        <xdr:cNvPr id="566" name="直線コネクタ 565"/>
        <xdr:cNvCxnSpPr/>
      </xdr:nvCxnSpPr>
      <xdr:spPr>
        <a:xfrm>
          <a:off x="16230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138430</xdr:rowOff>
    </xdr:from>
    <xdr:to>
      <xdr:col>85</xdr:col>
      <xdr:colOff>127000</xdr:colOff>
      <xdr:row>56</xdr:row>
      <xdr:rowOff>161290</xdr:rowOff>
    </xdr:to>
    <xdr:cxnSp macro="">
      <xdr:nvCxnSpPr>
        <xdr:cNvPr id="567" name="直線コネクタ 566"/>
        <xdr:cNvCxnSpPr/>
      </xdr:nvCxnSpPr>
      <xdr:spPr>
        <a:xfrm flipV="1">
          <a:off x="15481300" y="97396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170815</xdr:rowOff>
    </xdr:from>
    <xdr:ext cx="534670" cy="258445"/>
    <xdr:sp macro="" textlink="">
      <xdr:nvSpPr>
        <xdr:cNvPr id="568" name="教育費平均値テキスト"/>
        <xdr:cNvSpPr txBox="1"/>
      </xdr:nvSpPr>
      <xdr:spPr>
        <a:xfrm>
          <a:off x="16370300" y="9772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20955</xdr:rowOff>
    </xdr:from>
    <xdr:to>
      <xdr:col>85</xdr:col>
      <xdr:colOff>177800</xdr:colOff>
      <xdr:row>57</xdr:row>
      <xdr:rowOff>122555</xdr:rowOff>
    </xdr:to>
    <xdr:sp macro="" textlink="">
      <xdr:nvSpPr>
        <xdr:cNvPr id="569" name="フローチャート: 判断 568"/>
        <xdr:cNvSpPr/>
      </xdr:nvSpPr>
      <xdr:spPr>
        <a:xfrm>
          <a:off x="162687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161290</xdr:rowOff>
    </xdr:to>
    <xdr:cxnSp macro="">
      <xdr:nvCxnSpPr>
        <xdr:cNvPr id="570" name="直線コネクタ 569"/>
        <xdr:cNvCxnSpPr/>
      </xdr:nvCxnSpPr>
      <xdr:spPr>
        <a:xfrm>
          <a:off x="14592300" y="96850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78740</xdr:rowOff>
    </xdr:from>
    <xdr:to>
      <xdr:col>81</xdr:col>
      <xdr:colOff>101600</xdr:colOff>
      <xdr:row>58</xdr:row>
      <xdr:rowOff>8890</xdr:rowOff>
    </xdr:to>
    <xdr:sp macro="" textlink="">
      <xdr:nvSpPr>
        <xdr:cNvPr id="571" name="フローチャート: 判断 570"/>
        <xdr:cNvSpPr/>
      </xdr:nvSpPr>
      <xdr:spPr>
        <a:xfrm>
          <a:off x="1543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0</xdr:rowOff>
    </xdr:from>
    <xdr:ext cx="534035" cy="259080"/>
    <xdr:sp macro="" textlink="">
      <xdr:nvSpPr>
        <xdr:cNvPr id="572" name="テキスト ボックス 571"/>
        <xdr:cNvSpPr txBox="1"/>
      </xdr:nvSpPr>
      <xdr:spPr>
        <a:xfrm>
          <a:off x="15213965" y="994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57785</xdr:rowOff>
    </xdr:from>
    <xdr:to>
      <xdr:col>76</xdr:col>
      <xdr:colOff>114300</xdr:colOff>
      <xdr:row>56</xdr:row>
      <xdr:rowOff>83820</xdr:rowOff>
    </xdr:to>
    <xdr:cxnSp macro="">
      <xdr:nvCxnSpPr>
        <xdr:cNvPr id="573" name="直線コネクタ 572"/>
        <xdr:cNvCxnSpPr/>
      </xdr:nvCxnSpPr>
      <xdr:spPr>
        <a:xfrm>
          <a:off x="13703300" y="948753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22860</xdr:rowOff>
    </xdr:from>
    <xdr:to>
      <xdr:col>76</xdr:col>
      <xdr:colOff>165100</xdr:colOff>
      <xdr:row>58</xdr:row>
      <xdr:rowOff>124460</xdr:rowOff>
    </xdr:to>
    <xdr:sp macro="" textlink="">
      <xdr:nvSpPr>
        <xdr:cNvPr id="574" name="フローチャート: 判断 573"/>
        <xdr:cNvSpPr/>
      </xdr:nvSpPr>
      <xdr:spPr>
        <a:xfrm>
          <a:off x="14541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115570</xdr:rowOff>
    </xdr:from>
    <xdr:ext cx="534035" cy="259080"/>
    <xdr:sp macro="" textlink="">
      <xdr:nvSpPr>
        <xdr:cNvPr id="575" name="テキスト ボックス 574"/>
        <xdr:cNvSpPr txBox="1"/>
      </xdr:nvSpPr>
      <xdr:spPr>
        <a:xfrm>
          <a:off x="14324965" y="1005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57785</xdr:rowOff>
    </xdr:from>
    <xdr:to>
      <xdr:col>71</xdr:col>
      <xdr:colOff>177800</xdr:colOff>
      <xdr:row>58</xdr:row>
      <xdr:rowOff>7620</xdr:rowOff>
    </xdr:to>
    <xdr:cxnSp macro="">
      <xdr:nvCxnSpPr>
        <xdr:cNvPr id="576" name="直線コネクタ 575"/>
        <xdr:cNvCxnSpPr/>
      </xdr:nvCxnSpPr>
      <xdr:spPr>
        <a:xfrm flipV="1">
          <a:off x="12814300" y="9487535"/>
          <a:ext cx="8890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43815</xdr:rowOff>
    </xdr:from>
    <xdr:to>
      <xdr:col>72</xdr:col>
      <xdr:colOff>38100</xdr:colOff>
      <xdr:row>58</xdr:row>
      <xdr:rowOff>145415</xdr:rowOff>
    </xdr:to>
    <xdr:sp macro="" textlink="">
      <xdr:nvSpPr>
        <xdr:cNvPr id="577" name="フローチャート: 判断 576"/>
        <xdr:cNvSpPr/>
      </xdr:nvSpPr>
      <xdr:spPr>
        <a:xfrm>
          <a:off x="13652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136525</xdr:rowOff>
    </xdr:from>
    <xdr:ext cx="534035" cy="258445"/>
    <xdr:sp macro="" textlink="">
      <xdr:nvSpPr>
        <xdr:cNvPr id="578" name="テキスト ボックス 577"/>
        <xdr:cNvSpPr txBox="1"/>
      </xdr:nvSpPr>
      <xdr:spPr>
        <a:xfrm>
          <a:off x="13435965" y="10080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60960</xdr:rowOff>
    </xdr:from>
    <xdr:to>
      <xdr:col>67</xdr:col>
      <xdr:colOff>101600</xdr:colOff>
      <xdr:row>58</xdr:row>
      <xdr:rowOff>162560</xdr:rowOff>
    </xdr:to>
    <xdr:sp macro="" textlink="">
      <xdr:nvSpPr>
        <xdr:cNvPr id="579" name="フローチャート: 判断 578"/>
        <xdr:cNvSpPr/>
      </xdr:nvSpPr>
      <xdr:spPr>
        <a:xfrm>
          <a:off x="1276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153670</xdr:rowOff>
    </xdr:from>
    <xdr:ext cx="534035" cy="259080"/>
    <xdr:sp macro="" textlink="">
      <xdr:nvSpPr>
        <xdr:cNvPr id="580" name="テキスト ボックス 579"/>
        <xdr:cNvSpPr txBox="1"/>
      </xdr:nvSpPr>
      <xdr:spPr>
        <a:xfrm>
          <a:off x="12546965" y="1009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87630</xdr:rowOff>
    </xdr:from>
    <xdr:to>
      <xdr:col>85</xdr:col>
      <xdr:colOff>177800</xdr:colOff>
      <xdr:row>57</xdr:row>
      <xdr:rowOff>17780</xdr:rowOff>
    </xdr:to>
    <xdr:sp macro="" textlink="">
      <xdr:nvSpPr>
        <xdr:cNvPr id="586" name="楕円 585"/>
        <xdr:cNvSpPr/>
      </xdr:nvSpPr>
      <xdr:spPr>
        <a:xfrm>
          <a:off x="162687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110490</xdr:rowOff>
    </xdr:from>
    <xdr:ext cx="534670" cy="258445"/>
    <xdr:sp macro="" textlink="">
      <xdr:nvSpPr>
        <xdr:cNvPr id="587" name="教育費該当値テキスト"/>
        <xdr:cNvSpPr txBox="1"/>
      </xdr:nvSpPr>
      <xdr:spPr>
        <a:xfrm>
          <a:off x="16370300" y="9540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110490</xdr:rowOff>
    </xdr:from>
    <xdr:to>
      <xdr:col>81</xdr:col>
      <xdr:colOff>101600</xdr:colOff>
      <xdr:row>57</xdr:row>
      <xdr:rowOff>40640</xdr:rowOff>
    </xdr:to>
    <xdr:sp macro="" textlink="">
      <xdr:nvSpPr>
        <xdr:cNvPr id="588" name="楕円 587"/>
        <xdr:cNvSpPr/>
      </xdr:nvSpPr>
      <xdr:spPr>
        <a:xfrm>
          <a:off x="154305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57150</xdr:rowOff>
    </xdr:from>
    <xdr:ext cx="534035" cy="259080"/>
    <xdr:sp macro="" textlink="">
      <xdr:nvSpPr>
        <xdr:cNvPr id="589" name="テキスト ボックス 588"/>
        <xdr:cNvSpPr txBox="1"/>
      </xdr:nvSpPr>
      <xdr:spPr>
        <a:xfrm>
          <a:off x="15213965" y="9486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33020</xdr:rowOff>
    </xdr:from>
    <xdr:to>
      <xdr:col>76</xdr:col>
      <xdr:colOff>165100</xdr:colOff>
      <xdr:row>56</xdr:row>
      <xdr:rowOff>134620</xdr:rowOff>
    </xdr:to>
    <xdr:sp macro="" textlink="">
      <xdr:nvSpPr>
        <xdr:cNvPr id="590" name="楕円 589"/>
        <xdr:cNvSpPr/>
      </xdr:nvSpPr>
      <xdr:spPr>
        <a:xfrm>
          <a:off x="14541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151130</xdr:rowOff>
    </xdr:from>
    <xdr:ext cx="534035" cy="259080"/>
    <xdr:sp macro="" textlink="">
      <xdr:nvSpPr>
        <xdr:cNvPr id="591" name="テキスト ボックス 590"/>
        <xdr:cNvSpPr txBox="1"/>
      </xdr:nvSpPr>
      <xdr:spPr>
        <a:xfrm>
          <a:off x="14324965" y="9409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6985</xdr:rowOff>
    </xdr:from>
    <xdr:to>
      <xdr:col>72</xdr:col>
      <xdr:colOff>38100</xdr:colOff>
      <xdr:row>55</xdr:row>
      <xdr:rowOff>109220</xdr:rowOff>
    </xdr:to>
    <xdr:sp macro="" textlink="">
      <xdr:nvSpPr>
        <xdr:cNvPr id="592" name="楕円 591"/>
        <xdr:cNvSpPr/>
      </xdr:nvSpPr>
      <xdr:spPr>
        <a:xfrm>
          <a:off x="13652500" y="9436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125095</xdr:rowOff>
    </xdr:from>
    <xdr:ext cx="534035" cy="258445"/>
    <xdr:sp macro="" textlink="">
      <xdr:nvSpPr>
        <xdr:cNvPr id="593" name="テキスト ボックス 592"/>
        <xdr:cNvSpPr txBox="1"/>
      </xdr:nvSpPr>
      <xdr:spPr>
        <a:xfrm>
          <a:off x="13435965" y="921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128270</xdr:rowOff>
    </xdr:from>
    <xdr:to>
      <xdr:col>67</xdr:col>
      <xdr:colOff>101600</xdr:colOff>
      <xdr:row>58</xdr:row>
      <xdr:rowOff>58420</xdr:rowOff>
    </xdr:to>
    <xdr:sp macro="" textlink="">
      <xdr:nvSpPr>
        <xdr:cNvPr id="594" name="楕円 593"/>
        <xdr:cNvSpPr/>
      </xdr:nvSpPr>
      <xdr:spPr>
        <a:xfrm>
          <a:off x="12763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74930</xdr:rowOff>
    </xdr:from>
    <xdr:ext cx="534035" cy="258445"/>
    <xdr:sp macro="" textlink="">
      <xdr:nvSpPr>
        <xdr:cNvPr id="595" name="テキスト ボックス 594"/>
        <xdr:cNvSpPr txBox="1"/>
      </xdr:nvSpPr>
      <xdr:spPr>
        <a:xfrm>
          <a:off x="12546965" y="9676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7" name="テキスト ボックス 60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1" name="テキスト ボックス 610"/>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3" name="テキスト ボックス 612"/>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5" name="テキスト ボックス 61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7"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144780</xdr:rowOff>
    </xdr:from>
    <xdr:to>
      <xdr:col>85</xdr:col>
      <xdr:colOff>126365</xdr:colOff>
      <xdr:row>79</xdr:row>
      <xdr:rowOff>44450</xdr:rowOff>
    </xdr:to>
    <xdr:cxnSp macro="">
      <xdr:nvCxnSpPr>
        <xdr:cNvPr id="619" name="直線コネクタ 618"/>
        <xdr:cNvCxnSpPr/>
      </xdr:nvCxnSpPr>
      <xdr:spPr>
        <a:xfrm flipV="1">
          <a:off x="16317595" y="123177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66040</xdr:rowOff>
    </xdr:from>
    <xdr:ext cx="249555" cy="258445"/>
    <xdr:sp macro="" textlink="">
      <xdr:nvSpPr>
        <xdr:cNvPr id="620" name="災害復旧費最小値テキスト"/>
        <xdr:cNvSpPr txBox="1"/>
      </xdr:nvSpPr>
      <xdr:spPr>
        <a:xfrm>
          <a:off x="16370300" y="136105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91440</xdr:rowOff>
    </xdr:from>
    <xdr:ext cx="598805" cy="259080"/>
    <xdr:sp macro="" textlink="">
      <xdr:nvSpPr>
        <xdr:cNvPr id="622" name="災害復旧費最大値テキスト"/>
        <xdr:cNvSpPr txBox="1"/>
      </xdr:nvSpPr>
      <xdr:spPr>
        <a:xfrm>
          <a:off x="16370300" y="12092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166,874</a:t>
          </a:r>
          <a:endParaRPr kumimoji="1" lang="ja-JP" altLang="en-US" sz="1000" b="1">
            <a:latin typeface="ＭＳ Ｐゴシック"/>
          </a:endParaRPr>
        </a:p>
      </xdr:txBody>
    </xdr:sp>
    <xdr:clientData/>
  </xdr:oneCellAnchor>
  <xdr:twoCellAnchor>
    <xdr:from>
      <xdr:col>85</xdr:col>
      <xdr:colOff>38100</xdr:colOff>
      <xdr:row>71</xdr:row>
      <xdr:rowOff>144780</xdr:rowOff>
    </xdr:from>
    <xdr:to>
      <xdr:col>86</xdr:col>
      <xdr:colOff>25400</xdr:colOff>
      <xdr:row>71</xdr:row>
      <xdr:rowOff>144780</xdr:rowOff>
    </xdr:to>
    <xdr:cxnSp macro="">
      <xdr:nvCxnSpPr>
        <xdr:cNvPr id="623" name="直線コネクタ 622"/>
        <xdr:cNvCxnSpPr/>
      </xdr:nvCxnSpPr>
      <xdr:spPr>
        <a:xfrm>
          <a:off x="16230600" y="1231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12700</xdr:rowOff>
    </xdr:from>
    <xdr:to>
      <xdr:col>85</xdr:col>
      <xdr:colOff>127000</xdr:colOff>
      <xdr:row>79</xdr:row>
      <xdr:rowOff>38100</xdr:rowOff>
    </xdr:to>
    <xdr:cxnSp macro="">
      <xdr:nvCxnSpPr>
        <xdr:cNvPr id="624" name="直線コネクタ 623"/>
        <xdr:cNvCxnSpPr/>
      </xdr:nvCxnSpPr>
      <xdr:spPr>
        <a:xfrm>
          <a:off x="15481300" y="135572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154940</xdr:rowOff>
    </xdr:from>
    <xdr:ext cx="469900" cy="258445"/>
    <xdr:sp macro="" textlink="">
      <xdr:nvSpPr>
        <xdr:cNvPr id="625" name="災害復旧費平均値テキスト"/>
        <xdr:cNvSpPr txBox="1"/>
      </xdr:nvSpPr>
      <xdr:spPr>
        <a:xfrm>
          <a:off x="16370300" y="133565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26" name="フローチャート: 判断 62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12700</xdr:rowOff>
    </xdr:from>
    <xdr:to>
      <xdr:col>81</xdr:col>
      <xdr:colOff>50800</xdr:colOff>
      <xdr:row>79</xdr:row>
      <xdr:rowOff>42545</xdr:rowOff>
    </xdr:to>
    <xdr:cxnSp macro="">
      <xdr:nvCxnSpPr>
        <xdr:cNvPr id="627" name="直線コネクタ 626"/>
        <xdr:cNvCxnSpPr/>
      </xdr:nvCxnSpPr>
      <xdr:spPr>
        <a:xfrm flipV="1">
          <a:off x="14592300" y="135572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139700</xdr:rowOff>
    </xdr:from>
    <xdr:to>
      <xdr:col>81</xdr:col>
      <xdr:colOff>101600</xdr:colOff>
      <xdr:row>79</xdr:row>
      <xdr:rowOff>69850</xdr:rowOff>
    </xdr:to>
    <xdr:sp macro="" textlink="">
      <xdr:nvSpPr>
        <xdr:cNvPr id="628" name="フローチャート: 判断 627"/>
        <xdr:cNvSpPr/>
      </xdr:nvSpPr>
      <xdr:spPr>
        <a:xfrm>
          <a:off x="15430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60960</xdr:rowOff>
    </xdr:from>
    <xdr:ext cx="469265" cy="259080"/>
    <xdr:sp macro="" textlink="">
      <xdr:nvSpPr>
        <xdr:cNvPr id="629" name="テキスト ボックス 628"/>
        <xdr:cNvSpPr txBox="1"/>
      </xdr:nvSpPr>
      <xdr:spPr>
        <a:xfrm>
          <a:off x="15246350" y="1360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29845</xdr:rowOff>
    </xdr:from>
    <xdr:to>
      <xdr:col>76</xdr:col>
      <xdr:colOff>114300</xdr:colOff>
      <xdr:row>79</xdr:row>
      <xdr:rowOff>42545</xdr:rowOff>
    </xdr:to>
    <xdr:cxnSp macro="">
      <xdr:nvCxnSpPr>
        <xdr:cNvPr id="630" name="直線コネクタ 629"/>
        <xdr:cNvCxnSpPr/>
      </xdr:nvCxnSpPr>
      <xdr:spPr>
        <a:xfrm>
          <a:off x="13703300" y="135743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31" name="フローチャート: 判断 630"/>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95250</xdr:rowOff>
    </xdr:from>
    <xdr:ext cx="469265" cy="259080"/>
    <xdr:sp macro="" textlink="">
      <xdr:nvSpPr>
        <xdr:cNvPr id="632" name="テキスト ボックス 631"/>
        <xdr:cNvSpPr txBox="1"/>
      </xdr:nvSpPr>
      <xdr:spPr>
        <a:xfrm>
          <a:off x="14357350" y="13296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29845</xdr:rowOff>
    </xdr:from>
    <xdr:to>
      <xdr:col>71</xdr:col>
      <xdr:colOff>177800</xdr:colOff>
      <xdr:row>79</xdr:row>
      <xdr:rowOff>30480</xdr:rowOff>
    </xdr:to>
    <xdr:cxnSp macro="">
      <xdr:nvCxnSpPr>
        <xdr:cNvPr id="633" name="直線コネクタ 632"/>
        <xdr:cNvCxnSpPr/>
      </xdr:nvCxnSpPr>
      <xdr:spPr>
        <a:xfrm flipV="1">
          <a:off x="12814300" y="13574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154940</xdr:rowOff>
    </xdr:from>
    <xdr:to>
      <xdr:col>72</xdr:col>
      <xdr:colOff>38100</xdr:colOff>
      <xdr:row>79</xdr:row>
      <xdr:rowOff>85090</xdr:rowOff>
    </xdr:to>
    <xdr:sp macro="" textlink="">
      <xdr:nvSpPr>
        <xdr:cNvPr id="634" name="フローチャート: 判断 633"/>
        <xdr:cNvSpPr/>
      </xdr:nvSpPr>
      <xdr:spPr>
        <a:xfrm>
          <a:off x="13652500" y="135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76200</xdr:rowOff>
    </xdr:from>
    <xdr:ext cx="469265" cy="258445"/>
    <xdr:sp macro="" textlink="">
      <xdr:nvSpPr>
        <xdr:cNvPr id="635" name="テキスト ボックス 634"/>
        <xdr:cNvSpPr txBox="1"/>
      </xdr:nvSpPr>
      <xdr:spPr>
        <a:xfrm>
          <a:off x="13468350" y="13620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147320</xdr:rowOff>
    </xdr:from>
    <xdr:to>
      <xdr:col>67</xdr:col>
      <xdr:colOff>101600</xdr:colOff>
      <xdr:row>79</xdr:row>
      <xdr:rowOff>77470</xdr:rowOff>
    </xdr:to>
    <xdr:sp macro="" textlink="">
      <xdr:nvSpPr>
        <xdr:cNvPr id="636" name="フローチャート: 判断 635"/>
        <xdr:cNvSpPr/>
      </xdr:nvSpPr>
      <xdr:spPr>
        <a:xfrm>
          <a:off x="12763500" y="1352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93980</xdr:rowOff>
    </xdr:from>
    <xdr:ext cx="469265" cy="259080"/>
    <xdr:sp macro="" textlink="">
      <xdr:nvSpPr>
        <xdr:cNvPr id="637" name="テキスト ボックス 636"/>
        <xdr:cNvSpPr txBox="1"/>
      </xdr:nvSpPr>
      <xdr:spPr>
        <a:xfrm>
          <a:off x="12579350" y="13295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43" name="楕円 642"/>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110490</xdr:rowOff>
    </xdr:from>
    <xdr:ext cx="378460" cy="258445"/>
    <xdr:sp macro="" textlink="">
      <xdr:nvSpPr>
        <xdr:cNvPr id="644" name="災害復旧費該当値テキスト"/>
        <xdr:cNvSpPr txBox="1"/>
      </xdr:nvSpPr>
      <xdr:spPr>
        <a:xfrm>
          <a:off x="16370300" y="13483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133350</xdr:rowOff>
    </xdr:from>
    <xdr:to>
      <xdr:col>81</xdr:col>
      <xdr:colOff>101600</xdr:colOff>
      <xdr:row>79</xdr:row>
      <xdr:rowOff>63500</xdr:rowOff>
    </xdr:to>
    <xdr:sp macro="" textlink="">
      <xdr:nvSpPr>
        <xdr:cNvPr id="645" name="楕円 644"/>
        <xdr:cNvSpPr/>
      </xdr:nvSpPr>
      <xdr:spPr>
        <a:xfrm>
          <a:off x="15430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80010</xdr:rowOff>
    </xdr:from>
    <xdr:ext cx="469265" cy="259080"/>
    <xdr:sp macro="" textlink="">
      <xdr:nvSpPr>
        <xdr:cNvPr id="646" name="テキスト ボックス 645"/>
        <xdr:cNvSpPr txBox="1"/>
      </xdr:nvSpPr>
      <xdr:spPr>
        <a:xfrm>
          <a:off x="15246350" y="13281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47" name="楕円 646"/>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84455</xdr:rowOff>
    </xdr:from>
    <xdr:ext cx="378460" cy="259080"/>
    <xdr:sp macro="" textlink="">
      <xdr:nvSpPr>
        <xdr:cNvPr id="648" name="テキスト ボックス 647"/>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150495</xdr:rowOff>
    </xdr:from>
    <xdr:to>
      <xdr:col>72</xdr:col>
      <xdr:colOff>38100</xdr:colOff>
      <xdr:row>79</xdr:row>
      <xdr:rowOff>80645</xdr:rowOff>
    </xdr:to>
    <xdr:sp macro="" textlink="">
      <xdr:nvSpPr>
        <xdr:cNvPr id="649" name="楕円 648"/>
        <xdr:cNvSpPr/>
      </xdr:nvSpPr>
      <xdr:spPr>
        <a:xfrm>
          <a:off x="13652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97790</xdr:rowOff>
    </xdr:from>
    <xdr:ext cx="469265" cy="258445"/>
    <xdr:sp macro="" textlink="">
      <xdr:nvSpPr>
        <xdr:cNvPr id="650" name="テキスト ボックス 649"/>
        <xdr:cNvSpPr txBox="1"/>
      </xdr:nvSpPr>
      <xdr:spPr>
        <a:xfrm>
          <a:off x="13468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151130</xdr:rowOff>
    </xdr:from>
    <xdr:to>
      <xdr:col>67</xdr:col>
      <xdr:colOff>101600</xdr:colOff>
      <xdr:row>79</xdr:row>
      <xdr:rowOff>81280</xdr:rowOff>
    </xdr:to>
    <xdr:sp macro="" textlink="">
      <xdr:nvSpPr>
        <xdr:cNvPr id="651" name="楕円 650"/>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72390</xdr:rowOff>
    </xdr:from>
    <xdr:ext cx="469265" cy="259080"/>
    <xdr:sp macro="" textlink="">
      <xdr:nvSpPr>
        <xdr:cNvPr id="652" name="テキスト ボックス 651"/>
        <xdr:cNvSpPr txBox="1"/>
      </xdr:nvSpPr>
      <xdr:spPr>
        <a:xfrm>
          <a:off x="12579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1"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4" name="テキスト ボックス 66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6" name="テキスト ボックス 66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68" name="テキスト ボックス 667"/>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0" name="テキスト ボックス 66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2" name="テキスト ボックス 671"/>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4" name="テキスト ボックス 67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63500</xdr:rowOff>
    </xdr:from>
    <xdr:to>
      <xdr:col>85</xdr:col>
      <xdr:colOff>126365</xdr:colOff>
      <xdr:row>98</xdr:row>
      <xdr:rowOff>38100</xdr:rowOff>
    </xdr:to>
    <xdr:cxnSp macro="">
      <xdr:nvCxnSpPr>
        <xdr:cNvPr id="676" name="直線コネクタ 675"/>
        <xdr:cNvCxnSpPr/>
      </xdr:nvCxnSpPr>
      <xdr:spPr>
        <a:xfrm flipV="1">
          <a:off x="16317595" y="154940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41910</xdr:rowOff>
    </xdr:from>
    <xdr:ext cx="469900" cy="258445"/>
    <xdr:sp macro="" textlink="">
      <xdr:nvSpPr>
        <xdr:cNvPr id="677" name="公債費最小値テキスト"/>
        <xdr:cNvSpPr txBox="1"/>
      </xdr:nvSpPr>
      <xdr:spPr>
        <a:xfrm>
          <a:off x="16370300" y="1684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38100</xdr:rowOff>
    </xdr:from>
    <xdr:to>
      <xdr:col>86</xdr:col>
      <xdr:colOff>25400</xdr:colOff>
      <xdr:row>98</xdr:row>
      <xdr:rowOff>38100</xdr:rowOff>
    </xdr:to>
    <xdr:cxnSp macro="">
      <xdr:nvCxnSpPr>
        <xdr:cNvPr id="678" name="直線コネクタ 677"/>
        <xdr:cNvCxnSpPr/>
      </xdr:nvCxnSpPr>
      <xdr:spPr>
        <a:xfrm>
          <a:off x="16230600" y="1684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9525</xdr:rowOff>
    </xdr:from>
    <xdr:ext cx="534670" cy="258445"/>
    <xdr:sp macro="" textlink="">
      <xdr:nvSpPr>
        <xdr:cNvPr id="679" name="公債費最大値テキスト"/>
        <xdr:cNvSpPr txBox="1"/>
      </xdr:nvSpPr>
      <xdr:spPr>
        <a:xfrm>
          <a:off x="16370300" y="1526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80,018</a:t>
          </a:r>
          <a:endParaRPr kumimoji="1" lang="ja-JP" altLang="en-US" sz="1000" b="1">
            <a:latin typeface="ＭＳ Ｐゴシック"/>
          </a:endParaRPr>
        </a:p>
      </xdr:txBody>
    </xdr:sp>
    <xdr:clientData/>
  </xdr:oneCellAnchor>
  <xdr:twoCellAnchor>
    <xdr:from>
      <xdr:col>85</xdr:col>
      <xdr:colOff>38100</xdr:colOff>
      <xdr:row>90</xdr:row>
      <xdr:rowOff>63500</xdr:rowOff>
    </xdr:from>
    <xdr:to>
      <xdr:col>86</xdr:col>
      <xdr:colOff>25400</xdr:colOff>
      <xdr:row>90</xdr:row>
      <xdr:rowOff>63500</xdr:rowOff>
    </xdr:to>
    <xdr:cxnSp macro="">
      <xdr:nvCxnSpPr>
        <xdr:cNvPr id="680" name="直線コネクタ 679"/>
        <xdr:cNvCxnSpPr/>
      </xdr:nvCxnSpPr>
      <xdr:spPr>
        <a:xfrm>
          <a:off x="16230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53340</xdr:rowOff>
    </xdr:from>
    <xdr:to>
      <xdr:col>85</xdr:col>
      <xdr:colOff>127000</xdr:colOff>
      <xdr:row>96</xdr:row>
      <xdr:rowOff>66040</xdr:rowOff>
    </xdr:to>
    <xdr:cxnSp macro="">
      <xdr:nvCxnSpPr>
        <xdr:cNvPr id="681" name="直線コネクタ 680"/>
        <xdr:cNvCxnSpPr/>
      </xdr:nvCxnSpPr>
      <xdr:spPr>
        <a:xfrm flipV="1">
          <a:off x="15481300" y="165125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117475</xdr:rowOff>
    </xdr:from>
    <xdr:ext cx="534670" cy="259080"/>
    <xdr:sp macro="" textlink="">
      <xdr:nvSpPr>
        <xdr:cNvPr id="682" name="公債費平均値テキスト"/>
        <xdr:cNvSpPr txBox="1"/>
      </xdr:nvSpPr>
      <xdr:spPr>
        <a:xfrm>
          <a:off x="1637030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94615</xdr:rowOff>
    </xdr:from>
    <xdr:to>
      <xdr:col>85</xdr:col>
      <xdr:colOff>177800</xdr:colOff>
      <xdr:row>95</xdr:row>
      <xdr:rowOff>24765</xdr:rowOff>
    </xdr:to>
    <xdr:sp macro="" textlink="">
      <xdr:nvSpPr>
        <xdr:cNvPr id="683" name="フローチャート: 判断 682"/>
        <xdr:cNvSpPr/>
      </xdr:nvSpPr>
      <xdr:spPr>
        <a:xfrm>
          <a:off x="16268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66040</xdr:rowOff>
    </xdr:from>
    <xdr:to>
      <xdr:col>81</xdr:col>
      <xdr:colOff>50800</xdr:colOff>
      <xdr:row>96</xdr:row>
      <xdr:rowOff>80645</xdr:rowOff>
    </xdr:to>
    <xdr:cxnSp macro="">
      <xdr:nvCxnSpPr>
        <xdr:cNvPr id="684" name="直線コネクタ 683"/>
        <xdr:cNvCxnSpPr/>
      </xdr:nvCxnSpPr>
      <xdr:spPr>
        <a:xfrm flipV="1">
          <a:off x="14592300" y="165252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81915</xdr:rowOff>
    </xdr:from>
    <xdr:to>
      <xdr:col>81</xdr:col>
      <xdr:colOff>101600</xdr:colOff>
      <xdr:row>95</xdr:row>
      <xdr:rowOff>12065</xdr:rowOff>
    </xdr:to>
    <xdr:sp macro="" textlink="">
      <xdr:nvSpPr>
        <xdr:cNvPr id="685" name="フローチャート: 判断 684"/>
        <xdr:cNvSpPr/>
      </xdr:nvSpPr>
      <xdr:spPr>
        <a:xfrm>
          <a:off x="154305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29210</xdr:rowOff>
    </xdr:from>
    <xdr:ext cx="534035" cy="258445"/>
    <xdr:sp macro="" textlink="">
      <xdr:nvSpPr>
        <xdr:cNvPr id="686" name="テキスト ボックス 685"/>
        <xdr:cNvSpPr txBox="1"/>
      </xdr:nvSpPr>
      <xdr:spPr>
        <a:xfrm>
          <a:off x="15213965" y="15974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63500</xdr:rowOff>
    </xdr:from>
    <xdr:to>
      <xdr:col>76</xdr:col>
      <xdr:colOff>114300</xdr:colOff>
      <xdr:row>96</xdr:row>
      <xdr:rowOff>80645</xdr:rowOff>
    </xdr:to>
    <xdr:cxnSp macro="">
      <xdr:nvCxnSpPr>
        <xdr:cNvPr id="687" name="直線コネクタ 686"/>
        <xdr:cNvCxnSpPr/>
      </xdr:nvCxnSpPr>
      <xdr:spPr>
        <a:xfrm>
          <a:off x="13703300" y="165227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70485</xdr:rowOff>
    </xdr:from>
    <xdr:to>
      <xdr:col>76</xdr:col>
      <xdr:colOff>165100</xdr:colOff>
      <xdr:row>95</xdr:row>
      <xdr:rowOff>635</xdr:rowOff>
    </xdr:to>
    <xdr:sp macro="" textlink="">
      <xdr:nvSpPr>
        <xdr:cNvPr id="688" name="フローチャート: 判断 687"/>
        <xdr:cNvSpPr/>
      </xdr:nvSpPr>
      <xdr:spPr>
        <a:xfrm>
          <a:off x="14541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17780</xdr:rowOff>
    </xdr:from>
    <xdr:ext cx="534035" cy="258445"/>
    <xdr:sp macro="" textlink="">
      <xdr:nvSpPr>
        <xdr:cNvPr id="689" name="テキスト ボックス 688"/>
        <xdr:cNvSpPr txBox="1"/>
      </xdr:nvSpPr>
      <xdr:spPr>
        <a:xfrm>
          <a:off x="14324965" y="15962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63500</xdr:rowOff>
    </xdr:from>
    <xdr:to>
      <xdr:col>71</xdr:col>
      <xdr:colOff>177800</xdr:colOff>
      <xdr:row>96</xdr:row>
      <xdr:rowOff>78740</xdr:rowOff>
    </xdr:to>
    <xdr:cxnSp macro="">
      <xdr:nvCxnSpPr>
        <xdr:cNvPr id="690" name="直線コネクタ 689"/>
        <xdr:cNvCxnSpPr/>
      </xdr:nvCxnSpPr>
      <xdr:spPr>
        <a:xfrm flipV="1">
          <a:off x="12814300" y="16522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73660</xdr:rowOff>
    </xdr:from>
    <xdr:to>
      <xdr:col>72</xdr:col>
      <xdr:colOff>38100</xdr:colOff>
      <xdr:row>95</xdr:row>
      <xdr:rowOff>3810</xdr:rowOff>
    </xdr:to>
    <xdr:sp macro="" textlink="">
      <xdr:nvSpPr>
        <xdr:cNvPr id="691" name="フローチャート: 判断 690"/>
        <xdr:cNvSpPr/>
      </xdr:nvSpPr>
      <xdr:spPr>
        <a:xfrm>
          <a:off x="136525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20320</xdr:rowOff>
    </xdr:from>
    <xdr:ext cx="534035" cy="258445"/>
    <xdr:sp macro="" textlink="">
      <xdr:nvSpPr>
        <xdr:cNvPr id="692" name="テキスト ボックス 691"/>
        <xdr:cNvSpPr txBox="1"/>
      </xdr:nvSpPr>
      <xdr:spPr>
        <a:xfrm>
          <a:off x="13435965" y="1596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74930</xdr:rowOff>
    </xdr:from>
    <xdr:to>
      <xdr:col>67</xdr:col>
      <xdr:colOff>101600</xdr:colOff>
      <xdr:row>95</xdr:row>
      <xdr:rowOff>4445</xdr:rowOff>
    </xdr:to>
    <xdr:sp macro="" textlink="">
      <xdr:nvSpPr>
        <xdr:cNvPr id="693" name="フローチャート: 判断 692"/>
        <xdr:cNvSpPr/>
      </xdr:nvSpPr>
      <xdr:spPr>
        <a:xfrm>
          <a:off x="12763500" y="16191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20955</xdr:rowOff>
    </xdr:from>
    <xdr:ext cx="534035" cy="258445"/>
    <xdr:sp macro="" textlink="">
      <xdr:nvSpPr>
        <xdr:cNvPr id="694" name="テキスト ボックス 693"/>
        <xdr:cNvSpPr txBox="1"/>
      </xdr:nvSpPr>
      <xdr:spPr>
        <a:xfrm>
          <a:off x="12546965" y="15965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2540</xdr:rowOff>
    </xdr:from>
    <xdr:to>
      <xdr:col>85</xdr:col>
      <xdr:colOff>177800</xdr:colOff>
      <xdr:row>96</xdr:row>
      <xdr:rowOff>104140</xdr:rowOff>
    </xdr:to>
    <xdr:sp macro="" textlink="">
      <xdr:nvSpPr>
        <xdr:cNvPr id="700" name="楕円 699"/>
        <xdr:cNvSpPr/>
      </xdr:nvSpPr>
      <xdr:spPr>
        <a:xfrm>
          <a:off x="16268700" y="16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152400</xdr:rowOff>
    </xdr:from>
    <xdr:ext cx="534670" cy="259080"/>
    <xdr:sp macro="" textlink="">
      <xdr:nvSpPr>
        <xdr:cNvPr id="701" name="公債費該当値テキスト"/>
        <xdr:cNvSpPr txBox="1"/>
      </xdr:nvSpPr>
      <xdr:spPr>
        <a:xfrm>
          <a:off x="16370300" y="1644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15240</xdr:rowOff>
    </xdr:from>
    <xdr:to>
      <xdr:col>81</xdr:col>
      <xdr:colOff>101600</xdr:colOff>
      <xdr:row>96</xdr:row>
      <xdr:rowOff>116840</xdr:rowOff>
    </xdr:to>
    <xdr:sp macro="" textlink="">
      <xdr:nvSpPr>
        <xdr:cNvPr id="702" name="楕円 701"/>
        <xdr:cNvSpPr/>
      </xdr:nvSpPr>
      <xdr:spPr>
        <a:xfrm>
          <a:off x="15430500" y="16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107950</xdr:rowOff>
    </xdr:from>
    <xdr:ext cx="534035" cy="259080"/>
    <xdr:sp macro="" textlink="">
      <xdr:nvSpPr>
        <xdr:cNvPr id="703" name="テキスト ボックス 702"/>
        <xdr:cNvSpPr txBox="1"/>
      </xdr:nvSpPr>
      <xdr:spPr>
        <a:xfrm>
          <a:off x="15213965" y="1656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29845</xdr:rowOff>
    </xdr:from>
    <xdr:to>
      <xdr:col>76</xdr:col>
      <xdr:colOff>165100</xdr:colOff>
      <xdr:row>96</xdr:row>
      <xdr:rowOff>132080</xdr:rowOff>
    </xdr:to>
    <xdr:sp macro="" textlink="">
      <xdr:nvSpPr>
        <xdr:cNvPr id="704" name="楕円 703"/>
        <xdr:cNvSpPr/>
      </xdr:nvSpPr>
      <xdr:spPr>
        <a:xfrm>
          <a:off x="14541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122555</xdr:rowOff>
    </xdr:from>
    <xdr:ext cx="534035" cy="258445"/>
    <xdr:sp macro="" textlink="">
      <xdr:nvSpPr>
        <xdr:cNvPr id="705" name="テキスト ボックス 704"/>
        <xdr:cNvSpPr txBox="1"/>
      </xdr:nvSpPr>
      <xdr:spPr>
        <a:xfrm>
          <a:off x="14324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12065</xdr:rowOff>
    </xdr:from>
    <xdr:to>
      <xdr:col>72</xdr:col>
      <xdr:colOff>38100</xdr:colOff>
      <xdr:row>96</xdr:row>
      <xdr:rowOff>113665</xdr:rowOff>
    </xdr:to>
    <xdr:sp macro="" textlink="">
      <xdr:nvSpPr>
        <xdr:cNvPr id="706" name="楕円 705"/>
        <xdr:cNvSpPr/>
      </xdr:nvSpPr>
      <xdr:spPr>
        <a:xfrm>
          <a:off x="136525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104775</xdr:rowOff>
    </xdr:from>
    <xdr:ext cx="534035" cy="259080"/>
    <xdr:sp macro="" textlink="">
      <xdr:nvSpPr>
        <xdr:cNvPr id="707" name="テキスト ボックス 706"/>
        <xdr:cNvSpPr txBox="1"/>
      </xdr:nvSpPr>
      <xdr:spPr>
        <a:xfrm>
          <a:off x="13435965" y="1656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27940</xdr:rowOff>
    </xdr:from>
    <xdr:to>
      <xdr:col>67</xdr:col>
      <xdr:colOff>101600</xdr:colOff>
      <xdr:row>96</xdr:row>
      <xdr:rowOff>129540</xdr:rowOff>
    </xdr:to>
    <xdr:sp macro="" textlink="">
      <xdr:nvSpPr>
        <xdr:cNvPr id="708" name="楕円 707"/>
        <xdr:cNvSpPr/>
      </xdr:nvSpPr>
      <xdr:spPr>
        <a:xfrm>
          <a:off x="12763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120650</xdr:rowOff>
    </xdr:from>
    <xdr:ext cx="534035" cy="258445"/>
    <xdr:sp macro="" textlink="">
      <xdr:nvSpPr>
        <xdr:cNvPr id="709" name="テキスト ボックス 708"/>
        <xdr:cNvSpPr txBox="1"/>
      </xdr:nvSpPr>
      <xdr:spPr>
        <a:xfrm>
          <a:off x="12546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8" name="テキスト ボックス 71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1" name="テキスト ボックス 72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3" name="テキスト ボックス 722"/>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25" name="テキスト ボックス 724"/>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725" cy="258445"/>
    <xdr:sp macro="" textlink="">
      <xdr:nvSpPr>
        <xdr:cNvPr id="727" name="テキスト ボックス 726"/>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29" name="テキスト ボックス 728"/>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5080</xdr:rowOff>
    </xdr:from>
    <xdr:to>
      <xdr:col>116</xdr:col>
      <xdr:colOff>62865</xdr:colOff>
      <xdr:row>38</xdr:row>
      <xdr:rowOff>139700</xdr:rowOff>
    </xdr:to>
    <xdr:cxnSp macro="">
      <xdr:nvCxnSpPr>
        <xdr:cNvPr id="731" name="直線コネクタ 730"/>
        <xdr:cNvCxnSpPr/>
      </xdr:nvCxnSpPr>
      <xdr:spPr>
        <a:xfrm flipV="1">
          <a:off x="22159595" y="51485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8445"/>
    <xdr:sp macro="" textlink="">
      <xdr:nvSpPr>
        <xdr:cNvPr id="732" name="諸支出金最小値テキスト"/>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123190</xdr:rowOff>
    </xdr:from>
    <xdr:ext cx="469900" cy="258445"/>
    <xdr:sp macro="" textlink="">
      <xdr:nvSpPr>
        <xdr:cNvPr id="734" name="諸支出金最大値テキスト"/>
        <xdr:cNvSpPr txBox="1"/>
      </xdr:nvSpPr>
      <xdr:spPr>
        <a:xfrm>
          <a:off x="22212300" y="4923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6,589</a:t>
          </a:r>
          <a:endParaRPr kumimoji="1" lang="ja-JP" altLang="en-US" sz="1000" b="1">
            <a:latin typeface="ＭＳ Ｐゴシック"/>
          </a:endParaRPr>
        </a:p>
      </xdr:txBody>
    </xdr:sp>
    <xdr:clientData/>
  </xdr:oneCellAnchor>
  <xdr:twoCellAnchor>
    <xdr:from>
      <xdr:col>115</xdr:col>
      <xdr:colOff>165100</xdr:colOff>
      <xdr:row>30</xdr:row>
      <xdr:rowOff>5080</xdr:rowOff>
    </xdr:from>
    <xdr:to>
      <xdr:col>116</xdr:col>
      <xdr:colOff>152400</xdr:colOff>
      <xdr:row>30</xdr:row>
      <xdr:rowOff>5080</xdr:rowOff>
    </xdr:to>
    <xdr:cxnSp macro="">
      <xdr:nvCxnSpPr>
        <xdr:cNvPr id="735" name="直線コネクタ 734"/>
        <xdr:cNvCxnSpPr/>
      </xdr:nvCxnSpPr>
      <xdr:spPr>
        <a:xfrm>
          <a:off x="22072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95250</xdr:rowOff>
    </xdr:from>
    <xdr:ext cx="313690" cy="259080"/>
    <xdr:sp macro="" textlink="">
      <xdr:nvSpPr>
        <xdr:cNvPr id="737" name="諸支出金平均値テキスト"/>
        <xdr:cNvSpPr txBox="1"/>
      </xdr:nvSpPr>
      <xdr:spPr>
        <a:xfrm>
          <a:off x="22212300" y="64389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72390</xdr:rowOff>
    </xdr:from>
    <xdr:to>
      <xdr:col>116</xdr:col>
      <xdr:colOff>114300</xdr:colOff>
      <xdr:row>39</xdr:row>
      <xdr:rowOff>2540</xdr:rowOff>
    </xdr:to>
    <xdr:sp macro="" textlink="">
      <xdr:nvSpPr>
        <xdr:cNvPr id="738" name="フローチャート: 判断 737"/>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38</xdr:row>
      <xdr:rowOff>170180</xdr:rowOff>
    </xdr:to>
    <xdr:sp macro="" textlink="">
      <xdr:nvSpPr>
        <xdr:cNvPr id="740" name="フローチャート: 判断 739"/>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15240</xdr:rowOff>
    </xdr:from>
    <xdr:ext cx="313690" cy="259080"/>
    <xdr:sp macro="" textlink="">
      <xdr:nvSpPr>
        <xdr:cNvPr id="741" name="テキスト ボックス 740"/>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3" name="フローチャート: 判断 742"/>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15240</xdr:rowOff>
    </xdr:from>
    <xdr:ext cx="313690" cy="259080"/>
    <xdr:sp macro="" textlink="">
      <xdr:nvSpPr>
        <xdr:cNvPr id="744" name="テキスト ボックス 743"/>
        <xdr:cNvSpPr txBox="1"/>
      </xdr:nvSpPr>
      <xdr:spPr>
        <a:xfrm>
          <a:off x="20277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37465</xdr:rowOff>
    </xdr:from>
    <xdr:to>
      <xdr:col>102</xdr:col>
      <xdr:colOff>165100</xdr:colOff>
      <xdr:row>38</xdr:row>
      <xdr:rowOff>139065</xdr:rowOff>
    </xdr:to>
    <xdr:sp macro="" textlink="">
      <xdr:nvSpPr>
        <xdr:cNvPr id="746" name="フローチャート: 判断 745"/>
        <xdr:cNvSpPr/>
      </xdr:nvSpPr>
      <xdr:spPr>
        <a:xfrm>
          <a:off x="19494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155575</xdr:rowOff>
    </xdr:from>
    <xdr:ext cx="378460" cy="258445"/>
    <xdr:sp macro="" textlink="">
      <xdr:nvSpPr>
        <xdr:cNvPr id="747" name="テキスト ボックス 746"/>
        <xdr:cNvSpPr txBox="1"/>
      </xdr:nvSpPr>
      <xdr:spPr>
        <a:xfrm>
          <a:off x="19356070" y="6327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27305</xdr:rowOff>
    </xdr:from>
    <xdr:to>
      <xdr:col>98</xdr:col>
      <xdr:colOff>38100</xdr:colOff>
      <xdr:row>38</xdr:row>
      <xdr:rowOff>128905</xdr:rowOff>
    </xdr:to>
    <xdr:sp macro="" textlink="">
      <xdr:nvSpPr>
        <xdr:cNvPr id="748" name="フローチャート: 判断 747"/>
        <xdr:cNvSpPr/>
      </xdr:nvSpPr>
      <xdr:spPr>
        <a:xfrm>
          <a:off x="18605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145415</xdr:rowOff>
    </xdr:from>
    <xdr:ext cx="378460" cy="258445"/>
    <xdr:sp macro="" textlink="">
      <xdr:nvSpPr>
        <xdr:cNvPr id="749" name="テキスト ボックス 748"/>
        <xdr:cNvSpPr txBox="1"/>
      </xdr:nvSpPr>
      <xdr:spPr>
        <a:xfrm>
          <a:off x="18467070" y="6317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50800</xdr:rowOff>
    </xdr:from>
    <xdr:ext cx="249555" cy="259080"/>
    <xdr:sp macro="" textlink="">
      <xdr:nvSpPr>
        <xdr:cNvPr id="756" name="諸支出金該当値テキスト"/>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58" name="テキスト ボックス 75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0" name="テキスト ボックス 75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2" name="テキスト ボックス 76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4" name="テキスト ボックス 76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6" name="テキスト ボックス 77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8" name="テキスト ボックス 77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0" name="テキスト ボックス 78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3" name="テキスト ボックス 79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6" name="テキスト ボックス 79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8" name="テキスト ボックス 79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07" name="テキスト ボックス 80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9" name="テキスト ボックス 80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1" name="テキスト ボックス 81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3" name="テキスト ボックス 81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144,031</a:t>
          </a:r>
          <a:r>
            <a:rPr kumimoji="1" lang="ja-JP" altLang="en-US" sz="1300">
              <a:latin typeface="ＭＳ Ｐゴシック"/>
              <a:ea typeface="ＭＳ Ｐゴシック"/>
            </a:rPr>
            <a:t>円で類似団体と比較して</a:t>
          </a:r>
          <a:r>
            <a:rPr kumimoji="1" lang="en-US" altLang="ja-JP" sz="1300">
              <a:latin typeface="ＭＳ Ｐゴシック"/>
              <a:ea typeface="ＭＳ Ｐゴシック"/>
            </a:rPr>
            <a:t>23,241</a:t>
          </a:r>
          <a:r>
            <a:rPr kumimoji="1" lang="ja-JP" altLang="en-US" sz="1300">
              <a:latin typeface="ＭＳ Ｐゴシック"/>
              <a:ea typeface="ＭＳ Ｐゴシック"/>
            </a:rPr>
            <a:t>円低くなっており，前年度比で</a:t>
          </a:r>
          <a:r>
            <a:rPr kumimoji="1" lang="en-US" altLang="ja-JP" sz="1300">
              <a:latin typeface="ＭＳ Ｐゴシック"/>
              <a:ea typeface="ＭＳ Ｐゴシック"/>
            </a:rPr>
            <a:t>108,525</a:t>
          </a:r>
          <a:r>
            <a:rPr kumimoji="1" lang="ja-JP" altLang="en-US" sz="1300">
              <a:latin typeface="ＭＳ Ｐゴシック"/>
              <a:ea typeface="ＭＳ Ｐゴシック"/>
            </a:rPr>
            <a:t>円の増となっている。前年度から増加した要因としては，特別定額給付金給付事業の皆増が挙げられる。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・衛生費は，住民一人当たり</a:t>
          </a:r>
          <a:r>
            <a:rPr kumimoji="1" lang="en-US" altLang="ja-JP" sz="1300">
              <a:latin typeface="ＭＳ Ｐゴシック"/>
              <a:ea typeface="ＭＳ Ｐゴシック"/>
            </a:rPr>
            <a:t>60,616</a:t>
          </a:r>
          <a:r>
            <a:rPr kumimoji="1" lang="ja-JP" altLang="en-US" sz="1300">
              <a:latin typeface="ＭＳ Ｐゴシック"/>
              <a:ea typeface="ＭＳ Ｐゴシック"/>
            </a:rPr>
            <a:t>円で類似団体と比較して</a:t>
          </a:r>
          <a:r>
            <a:rPr kumimoji="1" lang="en-US" altLang="ja-JP" sz="1300">
              <a:latin typeface="ＭＳ Ｐゴシック"/>
              <a:ea typeface="ＭＳ Ｐゴシック"/>
            </a:rPr>
            <a:t>17,127</a:t>
          </a:r>
          <a:r>
            <a:rPr kumimoji="1" lang="ja-JP" altLang="en-US" sz="1300">
              <a:latin typeface="ＭＳ Ｐゴシック"/>
              <a:ea typeface="ＭＳ Ｐゴシック"/>
            </a:rPr>
            <a:t>円高くなっており，前年度比で</a:t>
          </a:r>
          <a:r>
            <a:rPr kumimoji="1" lang="en-US" altLang="ja-JP" sz="1300">
              <a:latin typeface="ＭＳ Ｐゴシック"/>
              <a:ea typeface="ＭＳ Ｐゴシック"/>
            </a:rPr>
            <a:t>29,709</a:t>
          </a:r>
          <a:r>
            <a:rPr kumimoji="1" lang="ja-JP" altLang="en-US" sz="1300">
              <a:latin typeface="ＭＳ Ｐゴシック"/>
              <a:ea typeface="ＭＳ Ｐゴシック"/>
            </a:rPr>
            <a:t>円の増となっている。前年度から増加した要因としては，鹿島地方事務組合負担金（一般廃棄物広域処理事業）の増が挙げられる。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・商工費は，住民一人当たり</a:t>
          </a:r>
          <a:r>
            <a:rPr kumimoji="1" lang="en-US" altLang="ja-JP" sz="1300">
              <a:latin typeface="ＭＳ Ｐゴシック"/>
              <a:ea typeface="ＭＳ Ｐゴシック"/>
            </a:rPr>
            <a:t>9,365</a:t>
          </a:r>
          <a:r>
            <a:rPr kumimoji="1" lang="ja-JP" altLang="en-US" sz="1300">
              <a:latin typeface="ＭＳ Ｐゴシック"/>
              <a:ea typeface="ＭＳ Ｐゴシック"/>
            </a:rPr>
            <a:t>円で類似団体と比較して</a:t>
          </a:r>
          <a:r>
            <a:rPr kumimoji="1" lang="en-US" altLang="ja-JP" sz="1300">
              <a:latin typeface="ＭＳ Ｐゴシック"/>
              <a:ea typeface="ＭＳ Ｐゴシック"/>
            </a:rPr>
            <a:t>9,476</a:t>
          </a:r>
          <a:r>
            <a:rPr kumimoji="1" lang="ja-JP" altLang="en-US" sz="1300">
              <a:latin typeface="ＭＳ Ｐゴシック"/>
              <a:ea typeface="ＭＳ Ｐゴシック"/>
            </a:rPr>
            <a:t>円低くなっており，前年度比で</a:t>
          </a:r>
          <a:r>
            <a:rPr kumimoji="1" lang="en-US" altLang="ja-JP" sz="1300">
              <a:latin typeface="ＭＳ Ｐゴシック"/>
              <a:ea typeface="ＭＳ Ｐゴシック"/>
            </a:rPr>
            <a:t>5,371</a:t>
          </a:r>
          <a:r>
            <a:rPr kumimoji="1" lang="ja-JP" altLang="en-US" sz="1300">
              <a:latin typeface="ＭＳ Ｐゴシック"/>
              <a:ea typeface="ＭＳ Ｐゴシック"/>
            </a:rPr>
            <a:t>円の増となっている。前年度から増加した要因としては，プレミアム付商品券発行事業補助金の皆増が挙げられる。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・教育費は，住民一人当たり</a:t>
          </a:r>
          <a:r>
            <a:rPr kumimoji="1" lang="en-US" altLang="ja-JP" sz="1300">
              <a:latin typeface="ＭＳ Ｐゴシック"/>
              <a:ea typeface="ＭＳ Ｐゴシック"/>
            </a:rPr>
            <a:t>62,053</a:t>
          </a:r>
          <a:r>
            <a:rPr kumimoji="1" lang="ja-JP" altLang="en-US" sz="1300">
              <a:latin typeface="ＭＳ Ｐゴシック"/>
              <a:ea typeface="ＭＳ Ｐゴシック"/>
            </a:rPr>
            <a:t>円で類似団体と比較して</a:t>
          </a:r>
          <a:r>
            <a:rPr kumimoji="1" lang="en-US" altLang="ja-JP" sz="1300">
              <a:latin typeface="ＭＳ Ｐゴシック"/>
              <a:ea typeface="ＭＳ Ｐゴシック"/>
            </a:rPr>
            <a:t>5,486</a:t>
          </a:r>
          <a:r>
            <a:rPr kumimoji="1" lang="ja-JP" altLang="en-US" sz="1300">
              <a:latin typeface="ＭＳ Ｐゴシック"/>
              <a:ea typeface="ＭＳ Ｐゴシック"/>
            </a:rPr>
            <a:t>円高くなっており，前年度比で</a:t>
          </a:r>
          <a:r>
            <a:rPr kumimoji="1" lang="en-US" altLang="ja-JP" sz="1300">
              <a:latin typeface="ＭＳ Ｐゴシック"/>
              <a:ea typeface="ＭＳ Ｐゴシック"/>
            </a:rPr>
            <a:t>1,195</a:t>
          </a:r>
          <a:r>
            <a:rPr kumimoji="1" lang="ja-JP" altLang="en-US" sz="1300">
              <a:latin typeface="ＭＳ Ｐゴシック"/>
              <a:ea typeface="ＭＳ Ｐゴシック"/>
            </a:rPr>
            <a:t>円の増となっている。前年度から増加した要因としては，中学校大規模改造事業の増が挙げられる。今後も，公共施設等総合管理計画に基づき，小中学校などの予防保全に努める。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財政調整基金残高は，決算剰余金の増等の要因により，</a:t>
          </a:r>
          <a:r>
            <a:rPr kumimoji="1" lang="en-US" altLang="ja-JP" sz="1400">
              <a:latin typeface="ＭＳ ゴシック"/>
              <a:ea typeface="ＭＳ ゴシック"/>
            </a:rPr>
            <a:t>2.02</a:t>
          </a:r>
          <a:r>
            <a:rPr kumimoji="1" lang="ja-JP" altLang="en-US" sz="1400">
              <a:latin typeface="ＭＳ ゴシック"/>
              <a:ea typeface="ＭＳ ゴシック"/>
            </a:rPr>
            <a:t>ポイント上昇した。</a:t>
          </a:r>
        </a:p>
        <a:p>
          <a:r>
            <a:rPr kumimoji="1" lang="ja-JP" altLang="en-US" sz="1400">
              <a:latin typeface="ＭＳ ゴシック"/>
              <a:ea typeface="ＭＳ ゴシック"/>
            </a:rPr>
            <a:t>　実質収支額は，歳入歳出差引額が前年度と比較して</a:t>
          </a:r>
          <a:r>
            <a:rPr kumimoji="1" lang="en-US" altLang="ja-JP" sz="1400">
              <a:latin typeface="ＭＳ ゴシック"/>
              <a:ea typeface="ＭＳ ゴシック"/>
            </a:rPr>
            <a:t>365</a:t>
          </a:r>
          <a:r>
            <a:rPr kumimoji="1" lang="ja-JP" altLang="en-US" sz="1400">
              <a:latin typeface="ＭＳ ゴシック"/>
              <a:ea typeface="ＭＳ ゴシック"/>
            </a:rPr>
            <a:t>百万円減少したことにより，実質収支額は</a:t>
          </a:r>
          <a:r>
            <a:rPr kumimoji="1" lang="en-US" altLang="ja-JP" sz="1400">
              <a:latin typeface="ＭＳ ゴシック"/>
              <a:ea typeface="ＭＳ ゴシック"/>
            </a:rPr>
            <a:t>2.06</a:t>
          </a:r>
          <a:r>
            <a:rPr kumimoji="1" lang="ja-JP" altLang="en-US" sz="1400">
              <a:latin typeface="ＭＳ ゴシック"/>
              <a:ea typeface="ＭＳ ゴシック"/>
            </a:rPr>
            <a:t>ポイント下降した。</a:t>
          </a:r>
        </a:p>
        <a:p>
          <a:r>
            <a:rPr kumimoji="1" lang="ja-JP" altLang="en-US" sz="1400">
              <a:latin typeface="ＭＳ ゴシック"/>
              <a:ea typeface="ＭＳ ゴシック"/>
            </a:rPr>
            <a:t>　実質単年度収支は，国庫支出金や震災復興特別交付税の増等により，</a:t>
          </a:r>
          <a:r>
            <a:rPr kumimoji="1" lang="en-US" altLang="ja-JP" sz="1400">
              <a:latin typeface="ＭＳ ゴシック"/>
              <a:ea typeface="ＭＳ ゴシック"/>
            </a:rPr>
            <a:t>6.26</a:t>
          </a:r>
          <a:r>
            <a:rPr kumimoji="1" lang="ja-JP" altLang="en-US" sz="1400">
              <a:latin typeface="ＭＳ ゴシック"/>
              <a:ea typeface="ＭＳ ゴシック"/>
            </a:rPr>
            <a:t>ポイント上昇したが，赤字となっているため，今後も事務事業の見直しなどにより歳出の合理化を図り，健全な財政運営に努めていく。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茨城県鹿嶋市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連結実質赤字比率の算定をはじめた平成</a:t>
          </a:r>
          <a:r>
            <a:rPr kumimoji="1" lang="en-US" altLang="ja-JP" sz="1400">
              <a:latin typeface="ＭＳ ゴシック"/>
              <a:ea typeface="ＭＳ ゴシック"/>
            </a:rPr>
            <a:t>20</a:t>
          </a:r>
          <a:r>
            <a:rPr kumimoji="1" lang="ja-JP" altLang="en-US" sz="1400">
              <a:latin typeface="ＭＳ ゴシック"/>
              <a:ea typeface="ＭＳ ゴシック"/>
            </a:rPr>
            <a:t>年度（平成</a:t>
          </a:r>
          <a:r>
            <a:rPr kumimoji="1" lang="en-US" altLang="ja-JP" sz="1400">
              <a:latin typeface="ＭＳ ゴシック"/>
              <a:ea typeface="ＭＳ ゴシック"/>
            </a:rPr>
            <a:t>19</a:t>
          </a:r>
          <a:r>
            <a:rPr kumimoji="1" lang="ja-JP" altLang="en-US" sz="1400">
              <a:latin typeface="ＭＳ ゴシック"/>
              <a:ea typeface="ＭＳ ゴシック"/>
            </a:rPr>
            <a:t>年度決算）以降，一般会計及び特別会計に赤字は生じていない。</a:t>
          </a:r>
        </a:p>
        <a:p>
          <a:r>
            <a:rPr kumimoji="1" lang="ja-JP" altLang="en-US" sz="1400">
              <a:latin typeface="ＭＳ ゴシック"/>
              <a:ea typeface="ＭＳ ゴシック"/>
            </a:rPr>
            <a:t>　下水道事業会計については，平成</a:t>
          </a:r>
          <a:r>
            <a:rPr kumimoji="1" lang="en-US" altLang="ja-JP" sz="1400">
              <a:latin typeface="ＭＳ ゴシック"/>
              <a:ea typeface="ＭＳ ゴシック"/>
            </a:rPr>
            <a:t>30</a:t>
          </a:r>
          <a:r>
            <a:rPr kumimoji="1" lang="ja-JP" altLang="en-US" sz="1400">
              <a:latin typeface="ＭＳ ゴシック"/>
              <a:ea typeface="ＭＳ ゴシック"/>
            </a:rPr>
            <a:t>年度より公営企業法適用となっている。</a:t>
          </a:r>
        </a:p>
        <a:p>
          <a:r>
            <a:rPr kumimoji="1" lang="ja-JP" altLang="en-US" sz="1400">
              <a:latin typeface="ＭＳ ゴシック"/>
              <a:ea typeface="ＭＳ ゴシック"/>
            </a:rPr>
            <a:t>　国民健康保険特別会計及び介護保険特別会計については黒字額が増加しているが，物件費及び補助費等が減少し，資金収支が増加したことによるものである。</a:t>
          </a:r>
        </a:p>
        <a:p>
          <a:r>
            <a:rPr kumimoji="1" lang="ja-JP" altLang="en-US" sz="1400">
              <a:latin typeface="ＭＳ ゴシック"/>
              <a:ea typeface="ＭＳ ゴシック"/>
            </a:rPr>
            <a:t>　今後も，鹿嶋市全体として引き続き適正な事業運営に努めていく。</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137</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139</v>
      </c>
      <c r="C2" s="3"/>
      <c r="D2" s="12"/>
    </row>
    <row r="3" spans="1:119" ht="18.75" customHeight="1" x14ac:dyDescent="0.15">
      <c r="A3" s="2"/>
      <c r="B3" s="492" t="s">
        <v>140</v>
      </c>
      <c r="C3" s="493"/>
      <c r="D3" s="493"/>
      <c r="E3" s="494"/>
      <c r="F3" s="494"/>
      <c r="G3" s="494"/>
      <c r="H3" s="494"/>
      <c r="I3" s="494"/>
      <c r="J3" s="494"/>
      <c r="K3" s="494"/>
      <c r="L3" s="494" t="s">
        <v>143</v>
      </c>
      <c r="M3" s="494"/>
      <c r="N3" s="494"/>
      <c r="O3" s="494"/>
      <c r="P3" s="494"/>
      <c r="Q3" s="494"/>
      <c r="R3" s="501"/>
      <c r="S3" s="501"/>
      <c r="T3" s="501"/>
      <c r="U3" s="501"/>
      <c r="V3" s="502"/>
      <c r="W3" s="354" t="s">
        <v>145</v>
      </c>
      <c r="X3" s="355"/>
      <c r="Y3" s="355"/>
      <c r="Z3" s="355"/>
      <c r="AA3" s="355"/>
      <c r="AB3" s="493"/>
      <c r="AC3" s="501" t="s">
        <v>148</v>
      </c>
      <c r="AD3" s="355"/>
      <c r="AE3" s="355"/>
      <c r="AF3" s="355"/>
      <c r="AG3" s="355"/>
      <c r="AH3" s="355"/>
      <c r="AI3" s="355"/>
      <c r="AJ3" s="355"/>
      <c r="AK3" s="355"/>
      <c r="AL3" s="356"/>
      <c r="AM3" s="354" t="s">
        <v>149</v>
      </c>
      <c r="AN3" s="355"/>
      <c r="AO3" s="355"/>
      <c r="AP3" s="355"/>
      <c r="AQ3" s="355"/>
      <c r="AR3" s="355"/>
      <c r="AS3" s="355"/>
      <c r="AT3" s="355"/>
      <c r="AU3" s="355"/>
      <c r="AV3" s="355"/>
      <c r="AW3" s="355"/>
      <c r="AX3" s="356"/>
      <c r="AY3" s="351" t="s">
        <v>10</v>
      </c>
      <c r="AZ3" s="352"/>
      <c r="BA3" s="352"/>
      <c r="BB3" s="352"/>
      <c r="BC3" s="352"/>
      <c r="BD3" s="352"/>
      <c r="BE3" s="352"/>
      <c r="BF3" s="352"/>
      <c r="BG3" s="352"/>
      <c r="BH3" s="352"/>
      <c r="BI3" s="352"/>
      <c r="BJ3" s="352"/>
      <c r="BK3" s="352"/>
      <c r="BL3" s="352"/>
      <c r="BM3" s="353"/>
      <c r="BN3" s="354" t="s">
        <v>115</v>
      </c>
      <c r="BO3" s="355"/>
      <c r="BP3" s="355"/>
      <c r="BQ3" s="355"/>
      <c r="BR3" s="355"/>
      <c r="BS3" s="355"/>
      <c r="BT3" s="355"/>
      <c r="BU3" s="356"/>
      <c r="BV3" s="354" t="s">
        <v>155</v>
      </c>
      <c r="BW3" s="355"/>
      <c r="BX3" s="355"/>
      <c r="BY3" s="355"/>
      <c r="BZ3" s="355"/>
      <c r="CA3" s="355"/>
      <c r="CB3" s="355"/>
      <c r="CC3" s="356"/>
      <c r="CD3" s="351" t="s">
        <v>10</v>
      </c>
      <c r="CE3" s="352"/>
      <c r="CF3" s="352"/>
      <c r="CG3" s="352"/>
      <c r="CH3" s="352"/>
      <c r="CI3" s="352"/>
      <c r="CJ3" s="352"/>
      <c r="CK3" s="352"/>
      <c r="CL3" s="352"/>
      <c r="CM3" s="352"/>
      <c r="CN3" s="352"/>
      <c r="CO3" s="352"/>
      <c r="CP3" s="352"/>
      <c r="CQ3" s="352"/>
      <c r="CR3" s="352"/>
      <c r="CS3" s="353"/>
      <c r="CT3" s="354" t="s">
        <v>156</v>
      </c>
      <c r="CU3" s="355"/>
      <c r="CV3" s="355"/>
      <c r="CW3" s="355"/>
      <c r="CX3" s="355"/>
      <c r="CY3" s="355"/>
      <c r="CZ3" s="355"/>
      <c r="DA3" s="356"/>
      <c r="DB3" s="354" t="s">
        <v>160</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162</v>
      </c>
      <c r="AZ4" s="358"/>
      <c r="BA4" s="358"/>
      <c r="BB4" s="358"/>
      <c r="BC4" s="358"/>
      <c r="BD4" s="358"/>
      <c r="BE4" s="358"/>
      <c r="BF4" s="358"/>
      <c r="BG4" s="358"/>
      <c r="BH4" s="358"/>
      <c r="BI4" s="358"/>
      <c r="BJ4" s="358"/>
      <c r="BK4" s="358"/>
      <c r="BL4" s="358"/>
      <c r="BM4" s="359"/>
      <c r="BN4" s="360">
        <v>34499202</v>
      </c>
      <c r="BO4" s="361"/>
      <c r="BP4" s="361"/>
      <c r="BQ4" s="361"/>
      <c r="BR4" s="361"/>
      <c r="BS4" s="361"/>
      <c r="BT4" s="361"/>
      <c r="BU4" s="362"/>
      <c r="BV4" s="360">
        <v>25113850</v>
      </c>
      <c r="BW4" s="361"/>
      <c r="BX4" s="361"/>
      <c r="BY4" s="361"/>
      <c r="BZ4" s="361"/>
      <c r="CA4" s="361"/>
      <c r="CB4" s="361"/>
      <c r="CC4" s="362"/>
      <c r="CD4" s="363" t="s">
        <v>164</v>
      </c>
      <c r="CE4" s="364"/>
      <c r="CF4" s="364"/>
      <c r="CG4" s="364"/>
      <c r="CH4" s="364"/>
      <c r="CI4" s="364"/>
      <c r="CJ4" s="364"/>
      <c r="CK4" s="364"/>
      <c r="CL4" s="364"/>
      <c r="CM4" s="364"/>
      <c r="CN4" s="364"/>
      <c r="CO4" s="364"/>
      <c r="CP4" s="364"/>
      <c r="CQ4" s="364"/>
      <c r="CR4" s="364"/>
      <c r="CS4" s="365"/>
      <c r="CT4" s="366">
        <v>3.7</v>
      </c>
      <c r="CU4" s="367"/>
      <c r="CV4" s="367"/>
      <c r="CW4" s="367"/>
      <c r="CX4" s="367"/>
      <c r="CY4" s="367"/>
      <c r="CZ4" s="367"/>
      <c r="DA4" s="368"/>
      <c r="DB4" s="366">
        <v>5.7</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165</v>
      </c>
      <c r="AN5" s="370"/>
      <c r="AO5" s="370"/>
      <c r="AP5" s="370"/>
      <c r="AQ5" s="370"/>
      <c r="AR5" s="370"/>
      <c r="AS5" s="370"/>
      <c r="AT5" s="371"/>
      <c r="AU5" s="372" t="s">
        <v>65</v>
      </c>
      <c r="AV5" s="373"/>
      <c r="AW5" s="373"/>
      <c r="AX5" s="373"/>
      <c r="AY5" s="374" t="s">
        <v>150</v>
      </c>
      <c r="AZ5" s="375"/>
      <c r="BA5" s="375"/>
      <c r="BB5" s="375"/>
      <c r="BC5" s="375"/>
      <c r="BD5" s="375"/>
      <c r="BE5" s="375"/>
      <c r="BF5" s="375"/>
      <c r="BG5" s="375"/>
      <c r="BH5" s="375"/>
      <c r="BI5" s="375"/>
      <c r="BJ5" s="375"/>
      <c r="BK5" s="375"/>
      <c r="BL5" s="375"/>
      <c r="BM5" s="376"/>
      <c r="BN5" s="377">
        <v>33805373</v>
      </c>
      <c r="BO5" s="378"/>
      <c r="BP5" s="378"/>
      <c r="BQ5" s="378"/>
      <c r="BR5" s="378"/>
      <c r="BS5" s="378"/>
      <c r="BT5" s="378"/>
      <c r="BU5" s="379"/>
      <c r="BV5" s="377">
        <v>24054905</v>
      </c>
      <c r="BW5" s="378"/>
      <c r="BX5" s="378"/>
      <c r="BY5" s="378"/>
      <c r="BZ5" s="378"/>
      <c r="CA5" s="378"/>
      <c r="CB5" s="378"/>
      <c r="CC5" s="379"/>
      <c r="CD5" s="380" t="s">
        <v>167</v>
      </c>
      <c r="CE5" s="381"/>
      <c r="CF5" s="381"/>
      <c r="CG5" s="381"/>
      <c r="CH5" s="381"/>
      <c r="CI5" s="381"/>
      <c r="CJ5" s="381"/>
      <c r="CK5" s="381"/>
      <c r="CL5" s="381"/>
      <c r="CM5" s="381"/>
      <c r="CN5" s="381"/>
      <c r="CO5" s="381"/>
      <c r="CP5" s="381"/>
      <c r="CQ5" s="381"/>
      <c r="CR5" s="381"/>
      <c r="CS5" s="382"/>
      <c r="CT5" s="383">
        <v>88.8</v>
      </c>
      <c r="CU5" s="384"/>
      <c r="CV5" s="384"/>
      <c r="CW5" s="384"/>
      <c r="CX5" s="384"/>
      <c r="CY5" s="384"/>
      <c r="CZ5" s="384"/>
      <c r="DA5" s="385"/>
      <c r="DB5" s="383">
        <v>92.3</v>
      </c>
      <c r="DC5" s="384"/>
      <c r="DD5" s="384"/>
      <c r="DE5" s="384"/>
      <c r="DF5" s="384"/>
      <c r="DG5" s="384"/>
      <c r="DH5" s="384"/>
      <c r="DI5" s="385"/>
    </row>
    <row r="6" spans="1:119" ht="18.75" customHeight="1" x14ac:dyDescent="0.15">
      <c r="A6" s="2"/>
      <c r="B6" s="512" t="s">
        <v>168</v>
      </c>
      <c r="C6" s="513"/>
      <c r="D6" s="513"/>
      <c r="E6" s="514"/>
      <c r="F6" s="514"/>
      <c r="G6" s="514"/>
      <c r="H6" s="514"/>
      <c r="I6" s="514"/>
      <c r="J6" s="514"/>
      <c r="K6" s="514"/>
      <c r="L6" s="514" t="s">
        <v>171</v>
      </c>
      <c r="M6" s="514"/>
      <c r="N6" s="514"/>
      <c r="O6" s="514"/>
      <c r="P6" s="514"/>
      <c r="Q6" s="514"/>
      <c r="R6" s="518"/>
      <c r="S6" s="518"/>
      <c r="T6" s="518"/>
      <c r="U6" s="518"/>
      <c r="V6" s="519"/>
      <c r="W6" s="522" t="s">
        <v>174</v>
      </c>
      <c r="X6" s="523"/>
      <c r="Y6" s="523"/>
      <c r="Z6" s="523"/>
      <c r="AA6" s="523"/>
      <c r="AB6" s="513"/>
      <c r="AC6" s="526" t="s">
        <v>175</v>
      </c>
      <c r="AD6" s="527"/>
      <c r="AE6" s="527"/>
      <c r="AF6" s="527"/>
      <c r="AG6" s="527"/>
      <c r="AH6" s="527"/>
      <c r="AI6" s="527"/>
      <c r="AJ6" s="527"/>
      <c r="AK6" s="527"/>
      <c r="AL6" s="528"/>
      <c r="AM6" s="369" t="s">
        <v>75</v>
      </c>
      <c r="AN6" s="370"/>
      <c r="AO6" s="370"/>
      <c r="AP6" s="370"/>
      <c r="AQ6" s="370"/>
      <c r="AR6" s="370"/>
      <c r="AS6" s="370"/>
      <c r="AT6" s="371"/>
      <c r="AU6" s="372" t="s">
        <v>65</v>
      </c>
      <c r="AV6" s="373"/>
      <c r="AW6" s="373"/>
      <c r="AX6" s="373"/>
      <c r="AY6" s="374" t="s">
        <v>179</v>
      </c>
      <c r="AZ6" s="375"/>
      <c r="BA6" s="375"/>
      <c r="BB6" s="375"/>
      <c r="BC6" s="375"/>
      <c r="BD6" s="375"/>
      <c r="BE6" s="375"/>
      <c r="BF6" s="375"/>
      <c r="BG6" s="375"/>
      <c r="BH6" s="375"/>
      <c r="BI6" s="375"/>
      <c r="BJ6" s="375"/>
      <c r="BK6" s="375"/>
      <c r="BL6" s="375"/>
      <c r="BM6" s="376"/>
      <c r="BN6" s="377">
        <v>693829</v>
      </c>
      <c r="BO6" s="378"/>
      <c r="BP6" s="378"/>
      <c r="BQ6" s="378"/>
      <c r="BR6" s="378"/>
      <c r="BS6" s="378"/>
      <c r="BT6" s="378"/>
      <c r="BU6" s="379"/>
      <c r="BV6" s="377">
        <v>1058945</v>
      </c>
      <c r="BW6" s="378"/>
      <c r="BX6" s="378"/>
      <c r="BY6" s="378"/>
      <c r="BZ6" s="378"/>
      <c r="CA6" s="378"/>
      <c r="CB6" s="378"/>
      <c r="CC6" s="379"/>
      <c r="CD6" s="380" t="s">
        <v>181</v>
      </c>
      <c r="CE6" s="381"/>
      <c r="CF6" s="381"/>
      <c r="CG6" s="381"/>
      <c r="CH6" s="381"/>
      <c r="CI6" s="381"/>
      <c r="CJ6" s="381"/>
      <c r="CK6" s="381"/>
      <c r="CL6" s="381"/>
      <c r="CM6" s="381"/>
      <c r="CN6" s="381"/>
      <c r="CO6" s="381"/>
      <c r="CP6" s="381"/>
      <c r="CQ6" s="381"/>
      <c r="CR6" s="381"/>
      <c r="CS6" s="382"/>
      <c r="CT6" s="386">
        <v>91.1</v>
      </c>
      <c r="CU6" s="387"/>
      <c r="CV6" s="387"/>
      <c r="CW6" s="387"/>
      <c r="CX6" s="387"/>
      <c r="CY6" s="387"/>
      <c r="CZ6" s="387"/>
      <c r="DA6" s="388"/>
      <c r="DB6" s="386">
        <v>92.8</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182</v>
      </c>
      <c r="AN7" s="370"/>
      <c r="AO7" s="370"/>
      <c r="AP7" s="370"/>
      <c r="AQ7" s="370"/>
      <c r="AR7" s="370"/>
      <c r="AS7" s="370"/>
      <c r="AT7" s="371"/>
      <c r="AU7" s="372" t="s">
        <v>184</v>
      </c>
      <c r="AV7" s="373"/>
      <c r="AW7" s="373"/>
      <c r="AX7" s="373"/>
      <c r="AY7" s="374" t="s">
        <v>185</v>
      </c>
      <c r="AZ7" s="375"/>
      <c r="BA7" s="375"/>
      <c r="BB7" s="375"/>
      <c r="BC7" s="375"/>
      <c r="BD7" s="375"/>
      <c r="BE7" s="375"/>
      <c r="BF7" s="375"/>
      <c r="BG7" s="375"/>
      <c r="BH7" s="375"/>
      <c r="BI7" s="375"/>
      <c r="BJ7" s="375"/>
      <c r="BK7" s="375"/>
      <c r="BL7" s="375"/>
      <c r="BM7" s="376"/>
      <c r="BN7" s="377">
        <v>145936</v>
      </c>
      <c r="BO7" s="378"/>
      <c r="BP7" s="378"/>
      <c r="BQ7" s="378"/>
      <c r="BR7" s="378"/>
      <c r="BS7" s="378"/>
      <c r="BT7" s="378"/>
      <c r="BU7" s="379"/>
      <c r="BV7" s="377">
        <v>230601</v>
      </c>
      <c r="BW7" s="378"/>
      <c r="BX7" s="378"/>
      <c r="BY7" s="378"/>
      <c r="BZ7" s="378"/>
      <c r="CA7" s="378"/>
      <c r="CB7" s="378"/>
      <c r="CC7" s="379"/>
      <c r="CD7" s="380" t="s">
        <v>186</v>
      </c>
      <c r="CE7" s="381"/>
      <c r="CF7" s="381"/>
      <c r="CG7" s="381"/>
      <c r="CH7" s="381"/>
      <c r="CI7" s="381"/>
      <c r="CJ7" s="381"/>
      <c r="CK7" s="381"/>
      <c r="CL7" s="381"/>
      <c r="CM7" s="381"/>
      <c r="CN7" s="381"/>
      <c r="CO7" s="381"/>
      <c r="CP7" s="381"/>
      <c r="CQ7" s="381"/>
      <c r="CR7" s="381"/>
      <c r="CS7" s="382"/>
      <c r="CT7" s="377">
        <v>14863062</v>
      </c>
      <c r="CU7" s="378"/>
      <c r="CV7" s="378"/>
      <c r="CW7" s="378"/>
      <c r="CX7" s="378"/>
      <c r="CY7" s="378"/>
      <c r="CZ7" s="378"/>
      <c r="DA7" s="379"/>
      <c r="DB7" s="377">
        <v>14414171</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187</v>
      </c>
      <c r="AN8" s="370"/>
      <c r="AO8" s="370"/>
      <c r="AP8" s="370"/>
      <c r="AQ8" s="370"/>
      <c r="AR8" s="370"/>
      <c r="AS8" s="370"/>
      <c r="AT8" s="371"/>
      <c r="AU8" s="372" t="s">
        <v>65</v>
      </c>
      <c r="AV8" s="373"/>
      <c r="AW8" s="373"/>
      <c r="AX8" s="373"/>
      <c r="AY8" s="374" t="s">
        <v>190</v>
      </c>
      <c r="AZ8" s="375"/>
      <c r="BA8" s="375"/>
      <c r="BB8" s="375"/>
      <c r="BC8" s="375"/>
      <c r="BD8" s="375"/>
      <c r="BE8" s="375"/>
      <c r="BF8" s="375"/>
      <c r="BG8" s="375"/>
      <c r="BH8" s="375"/>
      <c r="BI8" s="375"/>
      <c r="BJ8" s="375"/>
      <c r="BK8" s="375"/>
      <c r="BL8" s="375"/>
      <c r="BM8" s="376"/>
      <c r="BN8" s="377">
        <v>547893</v>
      </c>
      <c r="BO8" s="378"/>
      <c r="BP8" s="378"/>
      <c r="BQ8" s="378"/>
      <c r="BR8" s="378"/>
      <c r="BS8" s="378"/>
      <c r="BT8" s="378"/>
      <c r="BU8" s="379"/>
      <c r="BV8" s="377">
        <v>828344</v>
      </c>
      <c r="BW8" s="378"/>
      <c r="BX8" s="378"/>
      <c r="BY8" s="378"/>
      <c r="BZ8" s="378"/>
      <c r="CA8" s="378"/>
      <c r="CB8" s="378"/>
      <c r="CC8" s="379"/>
      <c r="CD8" s="380" t="s">
        <v>191</v>
      </c>
      <c r="CE8" s="381"/>
      <c r="CF8" s="381"/>
      <c r="CG8" s="381"/>
      <c r="CH8" s="381"/>
      <c r="CI8" s="381"/>
      <c r="CJ8" s="381"/>
      <c r="CK8" s="381"/>
      <c r="CL8" s="381"/>
      <c r="CM8" s="381"/>
      <c r="CN8" s="381"/>
      <c r="CO8" s="381"/>
      <c r="CP8" s="381"/>
      <c r="CQ8" s="381"/>
      <c r="CR8" s="381"/>
      <c r="CS8" s="382"/>
      <c r="CT8" s="389">
        <v>0.99</v>
      </c>
      <c r="CU8" s="390"/>
      <c r="CV8" s="390"/>
      <c r="CW8" s="390"/>
      <c r="CX8" s="390"/>
      <c r="CY8" s="390"/>
      <c r="CZ8" s="390"/>
      <c r="DA8" s="391"/>
      <c r="DB8" s="389">
        <v>0.99</v>
      </c>
      <c r="DC8" s="390"/>
      <c r="DD8" s="390"/>
      <c r="DE8" s="390"/>
      <c r="DF8" s="390"/>
      <c r="DG8" s="390"/>
      <c r="DH8" s="390"/>
      <c r="DI8" s="391"/>
    </row>
    <row r="9" spans="1:119" ht="18.75" customHeight="1" x14ac:dyDescent="0.15">
      <c r="A9" s="2"/>
      <c r="B9" s="351" t="s">
        <v>21</v>
      </c>
      <c r="C9" s="352"/>
      <c r="D9" s="352"/>
      <c r="E9" s="352"/>
      <c r="F9" s="352"/>
      <c r="G9" s="352"/>
      <c r="H9" s="352"/>
      <c r="I9" s="352"/>
      <c r="J9" s="352"/>
      <c r="K9" s="449"/>
      <c r="L9" s="392" t="s">
        <v>14</v>
      </c>
      <c r="M9" s="393"/>
      <c r="N9" s="393"/>
      <c r="O9" s="393"/>
      <c r="P9" s="393"/>
      <c r="Q9" s="394"/>
      <c r="R9" s="395">
        <v>66950</v>
      </c>
      <c r="S9" s="396"/>
      <c r="T9" s="396"/>
      <c r="U9" s="396"/>
      <c r="V9" s="397"/>
      <c r="W9" s="354" t="s">
        <v>193</v>
      </c>
      <c r="X9" s="355"/>
      <c r="Y9" s="355"/>
      <c r="Z9" s="355"/>
      <c r="AA9" s="355"/>
      <c r="AB9" s="355"/>
      <c r="AC9" s="355"/>
      <c r="AD9" s="355"/>
      <c r="AE9" s="355"/>
      <c r="AF9" s="355"/>
      <c r="AG9" s="355"/>
      <c r="AH9" s="355"/>
      <c r="AI9" s="355"/>
      <c r="AJ9" s="355"/>
      <c r="AK9" s="355"/>
      <c r="AL9" s="356"/>
      <c r="AM9" s="369" t="s">
        <v>194</v>
      </c>
      <c r="AN9" s="370"/>
      <c r="AO9" s="370"/>
      <c r="AP9" s="370"/>
      <c r="AQ9" s="370"/>
      <c r="AR9" s="370"/>
      <c r="AS9" s="370"/>
      <c r="AT9" s="371"/>
      <c r="AU9" s="372" t="s">
        <v>65</v>
      </c>
      <c r="AV9" s="373"/>
      <c r="AW9" s="373"/>
      <c r="AX9" s="373"/>
      <c r="AY9" s="374" t="s">
        <v>66</v>
      </c>
      <c r="AZ9" s="375"/>
      <c r="BA9" s="375"/>
      <c r="BB9" s="375"/>
      <c r="BC9" s="375"/>
      <c r="BD9" s="375"/>
      <c r="BE9" s="375"/>
      <c r="BF9" s="375"/>
      <c r="BG9" s="375"/>
      <c r="BH9" s="375"/>
      <c r="BI9" s="375"/>
      <c r="BJ9" s="375"/>
      <c r="BK9" s="375"/>
      <c r="BL9" s="375"/>
      <c r="BM9" s="376"/>
      <c r="BN9" s="377">
        <v>-280451</v>
      </c>
      <c r="BO9" s="378"/>
      <c r="BP9" s="378"/>
      <c r="BQ9" s="378"/>
      <c r="BR9" s="378"/>
      <c r="BS9" s="378"/>
      <c r="BT9" s="378"/>
      <c r="BU9" s="379"/>
      <c r="BV9" s="377">
        <v>-85942</v>
      </c>
      <c r="BW9" s="378"/>
      <c r="BX9" s="378"/>
      <c r="BY9" s="378"/>
      <c r="BZ9" s="378"/>
      <c r="CA9" s="378"/>
      <c r="CB9" s="378"/>
      <c r="CC9" s="379"/>
      <c r="CD9" s="380" t="s">
        <v>63</v>
      </c>
      <c r="CE9" s="381"/>
      <c r="CF9" s="381"/>
      <c r="CG9" s="381"/>
      <c r="CH9" s="381"/>
      <c r="CI9" s="381"/>
      <c r="CJ9" s="381"/>
      <c r="CK9" s="381"/>
      <c r="CL9" s="381"/>
      <c r="CM9" s="381"/>
      <c r="CN9" s="381"/>
      <c r="CO9" s="381"/>
      <c r="CP9" s="381"/>
      <c r="CQ9" s="381"/>
      <c r="CR9" s="381"/>
      <c r="CS9" s="382"/>
      <c r="CT9" s="383">
        <v>9.8000000000000007</v>
      </c>
      <c r="CU9" s="384"/>
      <c r="CV9" s="384"/>
      <c r="CW9" s="384"/>
      <c r="CX9" s="384"/>
      <c r="CY9" s="384"/>
      <c r="CZ9" s="384"/>
      <c r="DA9" s="385"/>
      <c r="DB9" s="383">
        <v>10.3</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197</v>
      </c>
      <c r="M10" s="370"/>
      <c r="N10" s="370"/>
      <c r="O10" s="370"/>
      <c r="P10" s="370"/>
      <c r="Q10" s="371"/>
      <c r="R10" s="399">
        <v>67879</v>
      </c>
      <c r="S10" s="400"/>
      <c r="T10" s="400"/>
      <c r="U10" s="400"/>
      <c r="V10" s="401"/>
      <c r="W10" s="507"/>
      <c r="X10" s="487"/>
      <c r="Y10" s="487"/>
      <c r="Z10" s="487"/>
      <c r="AA10" s="487"/>
      <c r="AB10" s="487"/>
      <c r="AC10" s="487"/>
      <c r="AD10" s="487"/>
      <c r="AE10" s="487"/>
      <c r="AF10" s="487"/>
      <c r="AG10" s="487"/>
      <c r="AH10" s="487"/>
      <c r="AI10" s="487"/>
      <c r="AJ10" s="487"/>
      <c r="AK10" s="487"/>
      <c r="AL10" s="510"/>
      <c r="AM10" s="369" t="s">
        <v>198</v>
      </c>
      <c r="AN10" s="370"/>
      <c r="AO10" s="370"/>
      <c r="AP10" s="370"/>
      <c r="AQ10" s="370"/>
      <c r="AR10" s="370"/>
      <c r="AS10" s="370"/>
      <c r="AT10" s="371"/>
      <c r="AU10" s="372" t="s">
        <v>65</v>
      </c>
      <c r="AV10" s="373"/>
      <c r="AW10" s="373"/>
      <c r="AX10" s="373"/>
      <c r="AY10" s="374" t="s">
        <v>200</v>
      </c>
      <c r="AZ10" s="375"/>
      <c r="BA10" s="375"/>
      <c r="BB10" s="375"/>
      <c r="BC10" s="375"/>
      <c r="BD10" s="375"/>
      <c r="BE10" s="375"/>
      <c r="BF10" s="375"/>
      <c r="BG10" s="375"/>
      <c r="BH10" s="375"/>
      <c r="BI10" s="375"/>
      <c r="BJ10" s="375"/>
      <c r="BK10" s="375"/>
      <c r="BL10" s="375"/>
      <c r="BM10" s="376"/>
      <c r="BN10" s="377">
        <v>604</v>
      </c>
      <c r="BO10" s="378"/>
      <c r="BP10" s="378"/>
      <c r="BQ10" s="378"/>
      <c r="BR10" s="378"/>
      <c r="BS10" s="378"/>
      <c r="BT10" s="378"/>
      <c r="BU10" s="379"/>
      <c r="BV10" s="377">
        <v>3667</v>
      </c>
      <c r="BW10" s="378"/>
      <c r="BX10" s="378"/>
      <c r="BY10" s="378"/>
      <c r="BZ10" s="378"/>
      <c r="CA10" s="378"/>
      <c r="CB10" s="378"/>
      <c r="CC10" s="379"/>
      <c r="CD10" s="25" t="s">
        <v>201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204</v>
      </c>
      <c r="M11" s="403"/>
      <c r="N11" s="403"/>
      <c r="O11" s="403"/>
      <c r="P11" s="403"/>
      <c r="Q11" s="404"/>
      <c r="R11" s="405" t="s">
        <v>205</v>
      </c>
      <c r="S11" s="406"/>
      <c r="T11" s="406"/>
      <c r="U11" s="406"/>
      <c r="V11" s="407"/>
      <c r="W11" s="507"/>
      <c r="X11" s="487"/>
      <c r="Y11" s="487"/>
      <c r="Z11" s="487"/>
      <c r="AA11" s="487"/>
      <c r="AB11" s="487"/>
      <c r="AC11" s="487"/>
      <c r="AD11" s="487"/>
      <c r="AE11" s="487"/>
      <c r="AF11" s="487"/>
      <c r="AG11" s="487"/>
      <c r="AH11" s="487"/>
      <c r="AI11" s="487"/>
      <c r="AJ11" s="487"/>
      <c r="AK11" s="487"/>
      <c r="AL11" s="510"/>
      <c r="AM11" s="369" t="s">
        <v>207</v>
      </c>
      <c r="AN11" s="370"/>
      <c r="AO11" s="370"/>
      <c r="AP11" s="370"/>
      <c r="AQ11" s="370"/>
      <c r="AR11" s="370"/>
      <c r="AS11" s="370"/>
      <c r="AT11" s="371"/>
      <c r="AU11" s="372" t="s">
        <v>65</v>
      </c>
      <c r="AV11" s="373"/>
      <c r="AW11" s="373"/>
      <c r="AX11" s="373"/>
      <c r="AY11" s="374" t="s">
        <v>209</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1615</v>
      </c>
      <c r="BW11" s="378"/>
      <c r="BX11" s="378"/>
      <c r="BY11" s="378"/>
      <c r="BZ11" s="378"/>
      <c r="CA11" s="378"/>
      <c r="CB11" s="378"/>
      <c r="CC11" s="379"/>
      <c r="CD11" s="380" t="s">
        <v>212</v>
      </c>
      <c r="CE11" s="381"/>
      <c r="CF11" s="381"/>
      <c r="CG11" s="381"/>
      <c r="CH11" s="381"/>
      <c r="CI11" s="381"/>
      <c r="CJ11" s="381"/>
      <c r="CK11" s="381"/>
      <c r="CL11" s="381"/>
      <c r="CM11" s="381"/>
      <c r="CN11" s="381"/>
      <c r="CO11" s="381"/>
      <c r="CP11" s="381"/>
      <c r="CQ11" s="381"/>
      <c r="CR11" s="381"/>
      <c r="CS11" s="382"/>
      <c r="CT11" s="389" t="s">
        <v>213</v>
      </c>
      <c r="CU11" s="390"/>
      <c r="CV11" s="390"/>
      <c r="CW11" s="390"/>
      <c r="CX11" s="390"/>
      <c r="CY11" s="390"/>
      <c r="CZ11" s="390"/>
      <c r="DA11" s="391"/>
      <c r="DB11" s="389" t="s">
        <v>213</v>
      </c>
      <c r="DC11" s="390"/>
      <c r="DD11" s="390"/>
      <c r="DE11" s="390"/>
      <c r="DF11" s="390"/>
      <c r="DG11" s="390"/>
      <c r="DH11" s="390"/>
      <c r="DI11" s="391"/>
    </row>
    <row r="12" spans="1:119" ht="18.75" customHeight="1" x14ac:dyDescent="0.15">
      <c r="A12" s="2"/>
      <c r="B12" s="534" t="s">
        <v>215</v>
      </c>
      <c r="C12" s="535"/>
      <c r="D12" s="535"/>
      <c r="E12" s="535"/>
      <c r="F12" s="535"/>
      <c r="G12" s="535"/>
      <c r="H12" s="535"/>
      <c r="I12" s="535"/>
      <c r="J12" s="535"/>
      <c r="K12" s="536"/>
      <c r="L12" s="408" t="s">
        <v>216</v>
      </c>
      <c r="M12" s="409"/>
      <c r="N12" s="409"/>
      <c r="O12" s="409"/>
      <c r="P12" s="409"/>
      <c r="Q12" s="410"/>
      <c r="R12" s="411">
        <v>67416</v>
      </c>
      <c r="S12" s="412"/>
      <c r="T12" s="412"/>
      <c r="U12" s="412"/>
      <c r="V12" s="413"/>
      <c r="W12" s="414" t="s">
        <v>10</v>
      </c>
      <c r="X12" s="373"/>
      <c r="Y12" s="373"/>
      <c r="Z12" s="373"/>
      <c r="AA12" s="373"/>
      <c r="AB12" s="415"/>
      <c r="AC12" s="416" t="s">
        <v>218</v>
      </c>
      <c r="AD12" s="417"/>
      <c r="AE12" s="417"/>
      <c r="AF12" s="417"/>
      <c r="AG12" s="418"/>
      <c r="AH12" s="416" t="s">
        <v>220</v>
      </c>
      <c r="AI12" s="417"/>
      <c r="AJ12" s="417"/>
      <c r="AK12" s="417"/>
      <c r="AL12" s="419"/>
      <c r="AM12" s="369" t="s">
        <v>222</v>
      </c>
      <c r="AN12" s="370"/>
      <c r="AO12" s="370"/>
      <c r="AP12" s="370"/>
      <c r="AQ12" s="370"/>
      <c r="AR12" s="370"/>
      <c r="AS12" s="370"/>
      <c r="AT12" s="371"/>
      <c r="AU12" s="372" t="s">
        <v>65</v>
      </c>
      <c r="AV12" s="373"/>
      <c r="AW12" s="373"/>
      <c r="AX12" s="373"/>
      <c r="AY12" s="374" t="s">
        <v>225</v>
      </c>
      <c r="AZ12" s="375"/>
      <c r="BA12" s="375"/>
      <c r="BB12" s="375"/>
      <c r="BC12" s="375"/>
      <c r="BD12" s="375"/>
      <c r="BE12" s="375"/>
      <c r="BF12" s="375"/>
      <c r="BG12" s="375"/>
      <c r="BH12" s="375"/>
      <c r="BI12" s="375"/>
      <c r="BJ12" s="375"/>
      <c r="BK12" s="375"/>
      <c r="BL12" s="375"/>
      <c r="BM12" s="376"/>
      <c r="BN12" s="377">
        <v>76516</v>
      </c>
      <c r="BO12" s="378"/>
      <c r="BP12" s="378"/>
      <c r="BQ12" s="378"/>
      <c r="BR12" s="378"/>
      <c r="BS12" s="378"/>
      <c r="BT12" s="378"/>
      <c r="BU12" s="379"/>
      <c r="BV12" s="377">
        <v>1167979</v>
      </c>
      <c r="BW12" s="378"/>
      <c r="BX12" s="378"/>
      <c r="BY12" s="378"/>
      <c r="BZ12" s="378"/>
      <c r="CA12" s="378"/>
      <c r="CB12" s="378"/>
      <c r="CC12" s="379"/>
      <c r="CD12" s="380" t="s">
        <v>226</v>
      </c>
      <c r="CE12" s="381"/>
      <c r="CF12" s="381"/>
      <c r="CG12" s="381"/>
      <c r="CH12" s="381"/>
      <c r="CI12" s="381"/>
      <c r="CJ12" s="381"/>
      <c r="CK12" s="381"/>
      <c r="CL12" s="381"/>
      <c r="CM12" s="381"/>
      <c r="CN12" s="381"/>
      <c r="CO12" s="381"/>
      <c r="CP12" s="381"/>
      <c r="CQ12" s="381"/>
      <c r="CR12" s="381"/>
      <c r="CS12" s="382"/>
      <c r="CT12" s="389" t="s">
        <v>213</v>
      </c>
      <c r="CU12" s="390"/>
      <c r="CV12" s="390"/>
      <c r="CW12" s="390"/>
      <c r="CX12" s="390"/>
      <c r="CY12" s="390"/>
      <c r="CZ12" s="390"/>
      <c r="DA12" s="391"/>
      <c r="DB12" s="389" t="s">
        <v>213</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228</v>
      </c>
      <c r="N13" s="421"/>
      <c r="O13" s="421"/>
      <c r="P13" s="421"/>
      <c r="Q13" s="422"/>
      <c r="R13" s="423">
        <v>66414</v>
      </c>
      <c r="S13" s="424"/>
      <c r="T13" s="424"/>
      <c r="U13" s="424"/>
      <c r="V13" s="425"/>
      <c r="W13" s="522" t="s">
        <v>157</v>
      </c>
      <c r="X13" s="523"/>
      <c r="Y13" s="523"/>
      <c r="Z13" s="523"/>
      <c r="AA13" s="523"/>
      <c r="AB13" s="513"/>
      <c r="AC13" s="399">
        <v>940</v>
      </c>
      <c r="AD13" s="400"/>
      <c r="AE13" s="400"/>
      <c r="AF13" s="400"/>
      <c r="AG13" s="426"/>
      <c r="AH13" s="399">
        <v>815</v>
      </c>
      <c r="AI13" s="400"/>
      <c r="AJ13" s="400"/>
      <c r="AK13" s="400"/>
      <c r="AL13" s="401"/>
      <c r="AM13" s="369" t="s">
        <v>230</v>
      </c>
      <c r="AN13" s="370"/>
      <c r="AO13" s="370"/>
      <c r="AP13" s="370"/>
      <c r="AQ13" s="370"/>
      <c r="AR13" s="370"/>
      <c r="AS13" s="370"/>
      <c r="AT13" s="371"/>
      <c r="AU13" s="372" t="s">
        <v>184</v>
      </c>
      <c r="AV13" s="373"/>
      <c r="AW13" s="373"/>
      <c r="AX13" s="373"/>
      <c r="AY13" s="374" t="s">
        <v>232</v>
      </c>
      <c r="AZ13" s="375"/>
      <c r="BA13" s="375"/>
      <c r="BB13" s="375"/>
      <c r="BC13" s="375"/>
      <c r="BD13" s="375"/>
      <c r="BE13" s="375"/>
      <c r="BF13" s="375"/>
      <c r="BG13" s="375"/>
      <c r="BH13" s="375"/>
      <c r="BI13" s="375"/>
      <c r="BJ13" s="375"/>
      <c r="BK13" s="375"/>
      <c r="BL13" s="375"/>
      <c r="BM13" s="376"/>
      <c r="BN13" s="377">
        <v>-356363</v>
      </c>
      <c r="BO13" s="378"/>
      <c r="BP13" s="378"/>
      <c r="BQ13" s="378"/>
      <c r="BR13" s="378"/>
      <c r="BS13" s="378"/>
      <c r="BT13" s="378"/>
      <c r="BU13" s="379"/>
      <c r="BV13" s="377">
        <v>-1248639</v>
      </c>
      <c r="BW13" s="378"/>
      <c r="BX13" s="378"/>
      <c r="BY13" s="378"/>
      <c r="BZ13" s="378"/>
      <c r="CA13" s="378"/>
      <c r="CB13" s="378"/>
      <c r="CC13" s="379"/>
      <c r="CD13" s="380" t="s">
        <v>234</v>
      </c>
      <c r="CE13" s="381"/>
      <c r="CF13" s="381"/>
      <c r="CG13" s="381"/>
      <c r="CH13" s="381"/>
      <c r="CI13" s="381"/>
      <c r="CJ13" s="381"/>
      <c r="CK13" s="381"/>
      <c r="CL13" s="381"/>
      <c r="CM13" s="381"/>
      <c r="CN13" s="381"/>
      <c r="CO13" s="381"/>
      <c r="CP13" s="381"/>
      <c r="CQ13" s="381"/>
      <c r="CR13" s="381"/>
      <c r="CS13" s="382"/>
      <c r="CT13" s="383">
        <v>6.4</v>
      </c>
      <c r="CU13" s="384"/>
      <c r="CV13" s="384"/>
      <c r="CW13" s="384"/>
      <c r="CX13" s="384"/>
      <c r="CY13" s="384"/>
      <c r="CZ13" s="384"/>
      <c r="DA13" s="385"/>
      <c r="DB13" s="383">
        <v>6.2</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235</v>
      </c>
      <c r="M14" s="428"/>
      <c r="N14" s="428"/>
      <c r="O14" s="428"/>
      <c r="P14" s="428"/>
      <c r="Q14" s="429"/>
      <c r="R14" s="423">
        <v>67687</v>
      </c>
      <c r="S14" s="424"/>
      <c r="T14" s="424"/>
      <c r="U14" s="424"/>
      <c r="V14" s="425"/>
      <c r="W14" s="508"/>
      <c r="X14" s="509"/>
      <c r="Y14" s="509"/>
      <c r="Z14" s="509"/>
      <c r="AA14" s="509"/>
      <c r="AB14" s="499"/>
      <c r="AC14" s="430">
        <v>3.2</v>
      </c>
      <c r="AD14" s="431"/>
      <c r="AE14" s="431"/>
      <c r="AF14" s="431"/>
      <c r="AG14" s="432"/>
      <c r="AH14" s="430">
        <v>3.1</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238</v>
      </c>
      <c r="CE14" s="435"/>
      <c r="CF14" s="435"/>
      <c r="CG14" s="435"/>
      <c r="CH14" s="435"/>
      <c r="CI14" s="435"/>
      <c r="CJ14" s="435"/>
      <c r="CK14" s="435"/>
      <c r="CL14" s="435"/>
      <c r="CM14" s="435"/>
      <c r="CN14" s="435"/>
      <c r="CO14" s="435"/>
      <c r="CP14" s="435"/>
      <c r="CQ14" s="435"/>
      <c r="CR14" s="435"/>
      <c r="CS14" s="436"/>
      <c r="CT14" s="437">
        <v>56.2</v>
      </c>
      <c r="CU14" s="438"/>
      <c r="CV14" s="438"/>
      <c r="CW14" s="438"/>
      <c r="CX14" s="438"/>
      <c r="CY14" s="438"/>
      <c r="CZ14" s="438"/>
      <c r="DA14" s="439"/>
      <c r="DB14" s="437">
        <v>63.5</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228</v>
      </c>
      <c r="N15" s="421"/>
      <c r="O15" s="421"/>
      <c r="P15" s="421"/>
      <c r="Q15" s="422"/>
      <c r="R15" s="423">
        <v>66686</v>
      </c>
      <c r="S15" s="424"/>
      <c r="T15" s="424"/>
      <c r="U15" s="424"/>
      <c r="V15" s="425"/>
      <c r="W15" s="522" t="s">
        <v>8</v>
      </c>
      <c r="X15" s="523"/>
      <c r="Y15" s="523"/>
      <c r="Z15" s="523"/>
      <c r="AA15" s="523"/>
      <c r="AB15" s="513"/>
      <c r="AC15" s="399">
        <v>10067</v>
      </c>
      <c r="AD15" s="400"/>
      <c r="AE15" s="400"/>
      <c r="AF15" s="400"/>
      <c r="AG15" s="426"/>
      <c r="AH15" s="399">
        <v>9078</v>
      </c>
      <c r="AI15" s="400"/>
      <c r="AJ15" s="400"/>
      <c r="AK15" s="400"/>
      <c r="AL15" s="401"/>
      <c r="AM15" s="369"/>
      <c r="AN15" s="370"/>
      <c r="AO15" s="370"/>
      <c r="AP15" s="370"/>
      <c r="AQ15" s="370"/>
      <c r="AR15" s="370"/>
      <c r="AS15" s="370"/>
      <c r="AT15" s="371"/>
      <c r="AU15" s="372"/>
      <c r="AV15" s="373"/>
      <c r="AW15" s="373"/>
      <c r="AX15" s="373"/>
      <c r="AY15" s="357" t="s">
        <v>240</v>
      </c>
      <c r="AZ15" s="358"/>
      <c r="BA15" s="358"/>
      <c r="BB15" s="358"/>
      <c r="BC15" s="358"/>
      <c r="BD15" s="358"/>
      <c r="BE15" s="358"/>
      <c r="BF15" s="358"/>
      <c r="BG15" s="358"/>
      <c r="BH15" s="358"/>
      <c r="BI15" s="358"/>
      <c r="BJ15" s="358"/>
      <c r="BK15" s="358"/>
      <c r="BL15" s="358"/>
      <c r="BM15" s="359"/>
      <c r="BN15" s="360">
        <v>11197729</v>
      </c>
      <c r="BO15" s="361"/>
      <c r="BP15" s="361"/>
      <c r="BQ15" s="361"/>
      <c r="BR15" s="361"/>
      <c r="BS15" s="361"/>
      <c r="BT15" s="361"/>
      <c r="BU15" s="362"/>
      <c r="BV15" s="360">
        <v>11088335</v>
      </c>
      <c r="BW15" s="361"/>
      <c r="BX15" s="361"/>
      <c r="BY15" s="361"/>
      <c r="BZ15" s="361"/>
      <c r="CA15" s="361"/>
      <c r="CB15" s="361"/>
      <c r="CC15" s="362"/>
      <c r="CD15" s="363" t="s">
        <v>227</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51</v>
      </c>
      <c r="M16" s="440"/>
      <c r="N16" s="440"/>
      <c r="O16" s="440"/>
      <c r="P16" s="440"/>
      <c r="Q16" s="441"/>
      <c r="R16" s="442" t="s">
        <v>241</v>
      </c>
      <c r="S16" s="443"/>
      <c r="T16" s="443"/>
      <c r="U16" s="443"/>
      <c r="V16" s="444"/>
      <c r="W16" s="508"/>
      <c r="X16" s="509"/>
      <c r="Y16" s="509"/>
      <c r="Z16" s="509"/>
      <c r="AA16" s="509"/>
      <c r="AB16" s="499"/>
      <c r="AC16" s="430">
        <v>34.5</v>
      </c>
      <c r="AD16" s="431"/>
      <c r="AE16" s="431"/>
      <c r="AF16" s="431"/>
      <c r="AG16" s="432"/>
      <c r="AH16" s="430">
        <v>34.4</v>
      </c>
      <c r="AI16" s="431"/>
      <c r="AJ16" s="431"/>
      <c r="AK16" s="431"/>
      <c r="AL16" s="433"/>
      <c r="AM16" s="369"/>
      <c r="AN16" s="370"/>
      <c r="AO16" s="370"/>
      <c r="AP16" s="370"/>
      <c r="AQ16" s="370"/>
      <c r="AR16" s="370"/>
      <c r="AS16" s="370"/>
      <c r="AT16" s="371"/>
      <c r="AU16" s="372"/>
      <c r="AV16" s="373"/>
      <c r="AW16" s="373"/>
      <c r="AX16" s="373"/>
      <c r="AY16" s="374" t="s">
        <v>113</v>
      </c>
      <c r="AZ16" s="375"/>
      <c r="BA16" s="375"/>
      <c r="BB16" s="375"/>
      <c r="BC16" s="375"/>
      <c r="BD16" s="375"/>
      <c r="BE16" s="375"/>
      <c r="BF16" s="375"/>
      <c r="BG16" s="375"/>
      <c r="BH16" s="375"/>
      <c r="BI16" s="375"/>
      <c r="BJ16" s="375"/>
      <c r="BK16" s="375"/>
      <c r="BL16" s="375"/>
      <c r="BM16" s="376"/>
      <c r="BN16" s="377">
        <v>11382162</v>
      </c>
      <c r="BO16" s="378"/>
      <c r="BP16" s="378"/>
      <c r="BQ16" s="378"/>
      <c r="BR16" s="378"/>
      <c r="BS16" s="378"/>
      <c r="BT16" s="378"/>
      <c r="BU16" s="379"/>
      <c r="BV16" s="377">
        <v>11129214</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108</v>
      </c>
      <c r="N17" s="446"/>
      <c r="O17" s="446"/>
      <c r="P17" s="446"/>
      <c r="Q17" s="447"/>
      <c r="R17" s="442" t="s">
        <v>241</v>
      </c>
      <c r="S17" s="443"/>
      <c r="T17" s="443"/>
      <c r="U17" s="443"/>
      <c r="V17" s="444"/>
      <c r="W17" s="522" t="s">
        <v>102</v>
      </c>
      <c r="X17" s="523"/>
      <c r="Y17" s="523"/>
      <c r="Z17" s="523"/>
      <c r="AA17" s="523"/>
      <c r="AB17" s="513"/>
      <c r="AC17" s="399">
        <v>18198</v>
      </c>
      <c r="AD17" s="400"/>
      <c r="AE17" s="400"/>
      <c r="AF17" s="400"/>
      <c r="AG17" s="426"/>
      <c r="AH17" s="399">
        <v>16487</v>
      </c>
      <c r="AI17" s="400"/>
      <c r="AJ17" s="400"/>
      <c r="AK17" s="400"/>
      <c r="AL17" s="401"/>
      <c r="AM17" s="369"/>
      <c r="AN17" s="370"/>
      <c r="AO17" s="370"/>
      <c r="AP17" s="370"/>
      <c r="AQ17" s="370"/>
      <c r="AR17" s="370"/>
      <c r="AS17" s="370"/>
      <c r="AT17" s="371"/>
      <c r="AU17" s="372"/>
      <c r="AV17" s="373"/>
      <c r="AW17" s="373"/>
      <c r="AX17" s="373"/>
      <c r="AY17" s="374" t="s">
        <v>244</v>
      </c>
      <c r="AZ17" s="375"/>
      <c r="BA17" s="375"/>
      <c r="BB17" s="375"/>
      <c r="BC17" s="375"/>
      <c r="BD17" s="375"/>
      <c r="BE17" s="375"/>
      <c r="BF17" s="375"/>
      <c r="BG17" s="375"/>
      <c r="BH17" s="375"/>
      <c r="BI17" s="375"/>
      <c r="BJ17" s="375"/>
      <c r="BK17" s="375"/>
      <c r="BL17" s="375"/>
      <c r="BM17" s="376"/>
      <c r="BN17" s="377">
        <v>14394232</v>
      </c>
      <c r="BO17" s="378"/>
      <c r="BP17" s="378"/>
      <c r="BQ17" s="378"/>
      <c r="BR17" s="378"/>
      <c r="BS17" s="378"/>
      <c r="BT17" s="378"/>
      <c r="BU17" s="379"/>
      <c r="BV17" s="377">
        <v>14309948</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246</v>
      </c>
      <c r="C18" s="449"/>
      <c r="D18" s="449"/>
      <c r="E18" s="450"/>
      <c r="F18" s="450"/>
      <c r="G18" s="450"/>
      <c r="H18" s="450"/>
      <c r="I18" s="450"/>
      <c r="J18" s="450"/>
      <c r="K18" s="450"/>
      <c r="L18" s="451">
        <v>106.02</v>
      </c>
      <c r="M18" s="451"/>
      <c r="N18" s="451"/>
      <c r="O18" s="451"/>
      <c r="P18" s="451"/>
      <c r="Q18" s="451"/>
      <c r="R18" s="452"/>
      <c r="S18" s="452"/>
      <c r="T18" s="452"/>
      <c r="U18" s="452"/>
      <c r="V18" s="453"/>
      <c r="W18" s="524"/>
      <c r="X18" s="525"/>
      <c r="Y18" s="525"/>
      <c r="Z18" s="525"/>
      <c r="AA18" s="525"/>
      <c r="AB18" s="516"/>
      <c r="AC18" s="454">
        <v>62.3</v>
      </c>
      <c r="AD18" s="455"/>
      <c r="AE18" s="455"/>
      <c r="AF18" s="455"/>
      <c r="AG18" s="456"/>
      <c r="AH18" s="454">
        <v>62.5</v>
      </c>
      <c r="AI18" s="455"/>
      <c r="AJ18" s="455"/>
      <c r="AK18" s="455"/>
      <c r="AL18" s="457"/>
      <c r="AM18" s="369"/>
      <c r="AN18" s="370"/>
      <c r="AO18" s="370"/>
      <c r="AP18" s="370"/>
      <c r="AQ18" s="370"/>
      <c r="AR18" s="370"/>
      <c r="AS18" s="370"/>
      <c r="AT18" s="371"/>
      <c r="AU18" s="372"/>
      <c r="AV18" s="373"/>
      <c r="AW18" s="373"/>
      <c r="AX18" s="373"/>
      <c r="AY18" s="374" t="s">
        <v>247</v>
      </c>
      <c r="AZ18" s="375"/>
      <c r="BA18" s="375"/>
      <c r="BB18" s="375"/>
      <c r="BC18" s="375"/>
      <c r="BD18" s="375"/>
      <c r="BE18" s="375"/>
      <c r="BF18" s="375"/>
      <c r="BG18" s="375"/>
      <c r="BH18" s="375"/>
      <c r="BI18" s="375"/>
      <c r="BJ18" s="375"/>
      <c r="BK18" s="375"/>
      <c r="BL18" s="375"/>
      <c r="BM18" s="376"/>
      <c r="BN18" s="377">
        <v>12415504</v>
      </c>
      <c r="BO18" s="378"/>
      <c r="BP18" s="378"/>
      <c r="BQ18" s="378"/>
      <c r="BR18" s="378"/>
      <c r="BS18" s="378"/>
      <c r="BT18" s="378"/>
      <c r="BU18" s="379"/>
      <c r="BV18" s="377">
        <v>12572127</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73</v>
      </c>
      <c r="C19" s="449"/>
      <c r="D19" s="449"/>
      <c r="E19" s="450"/>
      <c r="F19" s="450"/>
      <c r="G19" s="450"/>
      <c r="H19" s="450"/>
      <c r="I19" s="450"/>
      <c r="J19" s="450"/>
      <c r="K19" s="450"/>
      <c r="L19" s="458">
        <v>631</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249</v>
      </c>
      <c r="AZ19" s="375"/>
      <c r="BA19" s="375"/>
      <c r="BB19" s="375"/>
      <c r="BC19" s="375"/>
      <c r="BD19" s="375"/>
      <c r="BE19" s="375"/>
      <c r="BF19" s="375"/>
      <c r="BG19" s="375"/>
      <c r="BH19" s="375"/>
      <c r="BI19" s="375"/>
      <c r="BJ19" s="375"/>
      <c r="BK19" s="375"/>
      <c r="BL19" s="375"/>
      <c r="BM19" s="376"/>
      <c r="BN19" s="377">
        <v>17906003</v>
      </c>
      <c r="BO19" s="378"/>
      <c r="BP19" s="378"/>
      <c r="BQ19" s="378"/>
      <c r="BR19" s="378"/>
      <c r="BS19" s="378"/>
      <c r="BT19" s="378"/>
      <c r="BU19" s="379"/>
      <c r="BV19" s="377">
        <v>16564497</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253</v>
      </c>
      <c r="C20" s="449"/>
      <c r="D20" s="449"/>
      <c r="E20" s="450"/>
      <c r="F20" s="450"/>
      <c r="G20" s="450"/>
      <c r="H20" s="450"/>
      <c r="I20" s="450"/>
      <c r="J20" s="450"/>
      <c r="K20" s="450"/>
      <c r="L20" s="458">
        <v>28318</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255</v>
      </c>
      <c r="C22" s="569"/>
      <c r="D22" s="570"/>
      <c r="E22" s="518" t="s">
        <v>10</v>
      </c>
      <c r="F22" s="523"/>
      <c r="G22" s="523"/>
      <c r="H22" s="523"/>
      <c r="I22" s="523"/>
      <c r="J22" s="523"/>
      <c r="K22" s="513"/>
      <c r="L22" s="518" t="s">
        <v>257</v>
      </c>
      <c r="M22" s="523"/>
      <c r="N22" s="523"/>
      <c r="O22" s="523"/>
      <c r="P22" s="513"/>
      <c r="Q22" s="545" t="s">
        <v>259</v>
      </c>
      <c r="R22" s="546"/>
      <c r="S22" s="546"/>
      <c r="T22" s="546"/>
      <c r="U22" s="546"/>
      <c r="V22" s="547"/>
      <c r="W22" s="577" t="s">
        <v>260</v>
      </c>
      <c r="X22" s="569"/>
      <c r="Y22" s="570"/>
      <c r="Z22" s="518" t="s">
        <v>10</v>
      </c>
      <c r="AA22" s="523"/>
      <c r="AB22" s="523"/>
      <c r="AC22" s="523"/>
      <c r="AD22" s="523"/>
      <c r="AE22" s="523"/>
      <c r="AF22" s="523"/>
      <c r="AG22" s="513"/>
      <c r="AH22" s="551" t="s">
        <v>195</v>
      </c>
      <c r="AI22" s="523"/>
      <c r="AJ22" s="523"/>
      <c r="AK22" s="523"/>
      <c r="AL22" s="513"/>
      <c r="AM22" s="551" t="s">
        <v>261</v>
      </c>
      <c r="AN22" s="552"/>
      <c r="AO22" s="552"/>
      <c r="AP22" s="552"/>
      <c r="AQ22" s="552"/>
      <c r="AR22" s="553"/>
      <c r="AS22" s="545" t="s">
        <v>259</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263</v>
      </c>
      <c r="AZ23" s="358"/>
      <c r="BA23" s="358"/>
      <c r="BB23" s="358"/>
      <c r="BC23" s="358"/>
      <c r="BD23" s="358"/>
      <c r="BE23" s="358"/>
      <c r="BF23" s="358"/>
      <c r="BG23" s="358"/>
      <c r="BH23" s="358"/>
      <c r="BI23" s="358"/>
      <c r="BJ23" s="358"/>
      <c r="BK23" s="358"/>
      <c r="BL23" s="358"/>
      <c r="BM23" s="359"/>
      <c r="BN23" s="377">
        <v>17480036</v>
      </c>
      <c r="BO23" s="378"/>
      <c r="BP23" s="378"/>
      <c r="BQ23" s="378"/>
      <c r="BR23" s="378"/>
      <c r="BS23" s="378"/>
      <c r="BT23" s="378"/>
      <c r="BU23" s="379"/>
      <c r="BV23" s="377">
        <v>17184609</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266</v>
      </c>
      <c r="F24" s="370"/>
      <c r="G24" s="370"/>
      <c r="H24" s="370"/>
      <c r="I24" s="370"/>
      <c r="J24" s="370"/>
      <c r="K24" s="371"/>
      <c r="L24" s="399">
        <v>1</v>
      </c>
      <c r="M24" s="400"/>
      <c r="N24" s="400"/>
      <c r="O24" s="400"/>
      <c r="P24" s="426"/>
      <c r="Q24" s="399">
        <v>8360</v>
      </c>
      <c r="R24" s="400"/>
      <c r="S24" s="400"/>
      <c r="T24" s="400"/>
      <c r="U24" s="400"/>
      <c r="V24" s="426"/>
      <c r="W24" s="578"/>
      <c r="X24" s="572"/>
      <c r="Y24" s="573"/>
      <c r="Z24" s="398" t="s">
        <v>206</v>
      </c>
      <c r="AA24" s="370"/>
      <c r="AB24" s="370"/>
      <c r="AC24" s="370"/>
      <c r="AD24" s="370"/>
      <c r="AE24" s="370"/>
      <c r="AF24" s="370"/>
      <c r="AG24" s="371"/>
      <c r="AH24" s="399">
        <v>375</v>
      </c>
      <c r="AI24" s="400"/>
      <c r="AJ24" s="400"/>
      <c r="AK24" s="400"/>
      <c r="AL24" s="426"/>
      <c r="AM24" s="399">
        <v>1074750</v>
      </c>
      <c r="AN24" s="400"/>
      <c r="AO24" s="400"/>
      <c r="AP24" s="400"/>
      <c r="AQ24" s="400"/>
      <c r="AR24" s="426"/>
      <c r="AS24" s="399">
        <v>2866</v>
      </c>
      <c r="AT24" s="400"/>
      <c r="AU24" s="400"/>
      <c r="AV24" s="400"/>
      <c r="AW24" s="400"/>
      <c r="AX24" s="401"/>
      <c r="AY24" s="472" t="s">
        <v>267</v>
      </c>
      <c r="AZ24" s="473"/>
      <c r="BA24" s="473"/>
      <c r="BB24" s="473"/>
      <c r="BC24" s="473"/>
      <c r="BD24" s="473"/>
      <c r="BE24" s="473"/>
      <c r="BF24" s="473"/>
      <c r="BG24" s="473"/>
      <c r="BH24" s="473"/>
      <c r="BI24" s="473"/>
      <c r="BJ24" s="473"/>
      <c r="BK24" s="473"/>
      <c r="BL24" s="473"/>
      <c r="BM24" s="474"/>
      <c r="BN24" s="377">
        <v>12886639</v>
      </c>
      <c r="BO24" s="378"/>
      <c r="BP24" s="378"/>
      <c r="BQ24" s="378"/>
      <c r="BR24" s="378"/>
      <c r="BS24" s="378"/>
      <c r="BT24" s="378"/>
      <c r="BU24" s="379"/>
      <c r="BV24" s="377">
        <v>12442818</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269</v>
      </c>
      <c r="F25" s="370"/>
      <c r="G25" s="370"/>
      <c r="H25" s="370"/>
      <c r="I25" s="370"/>
      <c r="J25" s="370"/>
      <c r="K25" s="371"/>
      <c r="L25" s="399">
        <v>2</v>
      </c>
      <c r="M25" s="400"/>
      <c r="N25" s="400"/>
      <c r="O25" s="400"/>
      <c r="P25" s="426"/>
      <c r="Q25" s="399">
        <v>6670</v>
      </c>
      <c r="R25" s="400"/>
      <c r="S25" s="400"/>
      <c r="T25" s="400"/>
      <c r="U25" s="400"/>
      <c r="V25" s="426"/>
      <c r="W25" s="578"/>
      <c r="X25" s="572"/>
      <c r="Y25" s="573"/>
      <c r="Z25" s="398" t="s">
        <v>270</v>
      </c>
      <c r="AA25" s="370"/>
      <c r="AB25" s="370"/>
      <c r="AC25" s="370"/>
      <c r="AD25" s="370"/>
      <c r="AE25" s="370"/>
      <c r="AF25" s="370"/>
      <c r="AG25" s="371"/>
      <c r="AH25" s="399" t="s">
        <v>213</v>
      </c>
      <c r="AI25" s="400"/>
      <c r="AJ25" s="400"/>
      <c r="AK25" s="400"/>
      <c r="AL25" s="426"/>
      <c r="AM25" s="399" t="s">
        <v>213</v>
      </c>
      <c r="AN25" s="400"/>
      <c r="AO25" s="400"/>
      <c r="AP25" s="400"/>
      <c r="AQ25" s="400"/>
      <c r="AR25" s="426"/>
      <c r="AS25" s="399" t="s">
        <v>213</v>
      </c>
      <c r="AT25" s="400"/>
      <c r="AU25" s="400"/>
      <c r="AV25" s="400"/>
      <c r="AW25" s="400"/>
      <c r="AX25" s="401"/>
      <c r="AY25" s="357" t="s">
        <v>40</v>
      </c>
      <c r="AZ25" s="358"/>
      <c r="BA25" s="358"/>
      <c r="BB25" s="358"/>
      <c r="BC25" s="358"/>
      <c r="BD25" s="358"/>
      <c r="BE25" s="358"/>
      <c r="BF25" s="358"/>
      <c r="BG25" s="358"/>
      <c r="BH25" s="358"/>
      <c r="BI25" s="358"/>
      <c r="BJ25" s="358"/>
      <c r="BK25" s="358"/>
      <c r="BL25" s="358"/>
      <c r="BM25" s="359"/>
      <c r="BN25" s="360">
        <v>2465197</v>
      </c>
      <c r="BO25" s="361"/>
      <c r="BP25" s="361"/>
      <c r="BQ25" s="361"/>
      <c r="BR25" s="361"/>
      <c r="BS25" s="361"/>
      <c r="BT25" s="361"/>
      <c r="BU25" s="362"/>
      <c r="BV25" s="360">
        <v>2164377</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271</v>
      </c>
      <c r="F26" s="370"/>
      <c r="G26" s="370"/>
      <c r="H26" s="370"/>
      <c r="I26" s="370"/>
      <c r="J26" s="370"/>
      <c r="K26" s="371"/>
      <c r="L26" s="399">
        <v>1</v>
      </c>
      <c r="M26" s="400"/>
      <c r="N26" s="400"/>
      <c r="O26" s="400"/>
      <c r="P26" s="426"/>
      <c r="Q26" s="399">
        <v>6020</v>
      </c>
      <c r="R26" s="400"/>
      <c r="S26" s="400"/>
      <c r="T26" s="400"/>
      <c r="U26" s="400"/>
      <c r="V26" s="426"/>
      <c r="W26" s="578"/>
      <c r="X26" s="572"/>
      <c r="Y26" s="573"/>
      <c r="Z26" s="398" t="s">
        <v>272</v>
      </c>
      <c r="AA26" s="478"/>
      <c r="AB26" s="478"/>
      <c r="AC26" s="478"/>
      <c r="AD26" s="478"/>
      <c r="AE26" s="478"/>
      <c r="AF26" s="478"/>
      <c r="AG26" s="479"/>
      <c r="AH26" s="399">
        <v>4</v>
      </c>
      <c r="AI26" s="400"/>
      <c r="AJ26" s="400"/>
      <c r="AK26" s="400"/>
      <c r="AL26" s="426"/>
      <c r="AM26" s="399">
        <v>11552</v>
      </c>
      <c r="AN26" s="400"/>
      <c r="AO26" s="400"/>
      <c r="AP26" s="400"/>
      <c r="AQ26" s="400"/>
      <c r="AR26" s="426"/>
      <c r="AS26" s="399">
        <v>2888</v>
      </c>
      <c r="AT26" s="400"/>
      <c r="AU26" s="400"/>
      <c r="AV26" s="400"/>
      <c r="AW26" s="400"/>
      <c r="AX26" s="401"/>
      <c r="AY26" s="380" t="s">
        <v>273</v>
      </c>
      <c r="AZ26" s="381"/>
      <c r="BA26" s="381"/>
      <c r="BB26" s="381"/>
      <c r="BC26" s="381"/>
      <c r="BD26" s="381"/>
      <c r="BE26" s="381"/>
      <c r="BF26" s="381"/>
      <c r="BG26" s="381"/>
      <c r="BH26" s="381"/>
      <c r="BI26" s="381"/>
      <c r="BJ26" s="381"/>
      <c r="BK26" s="381"/>
      <c r="BL26" s="381"/>
      <c r="BM26" s="382"/>
      <c r="BN26" s="377" t="s">
        <v>213</v>
      </c>
      <c r="BO26" s="378"/>
      <c r="BP26" s="378"/>
      <c r="BQ26" s="378"/>
      <c r="BR26" s="378"/>
      <c r="BS26" s="378"/>
      <c r="BT26" s="378"/>
      <c r="BU26" s="379"/>
      <c r="BV26" s="377" t="s">
        <v>213</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274</v>
      </c>
      <c r="F27" s="370"/>
      <c r="G27" s="370"/>
      <c r="H27" s="370"/>
      <c r="I27" s="370"/>
      <c r="J27" s="370"/>
      <c r="K27" s="371"/>
      <c r="L27" s="399">
        <v>1</v>
      </c>
      <c r="M27" s="400"/>
      <c r="N27" s="400"/>
      <c r="O27" s="400"/>
      <c r="P27" s="426"/>
      <c r="Q27" s="399">
        <v>3960</v>
      </c>
      <c r="R27" s="400"/>
      <c r="S27" s="400"/>
      <c r="T27" s="400"/>
      <c r="U27" s="400"/>
      <c r="V27" s="426"/>
      <c r="W27" s="578"/>
      <c r="X27" s="572"/>
      <c r="Y27" s="573"/>
      <c r="Z27" s="398" t="s">
        <v>276</v>
      </c>
      <c r="AA27" s="370"/>
      <c r="AB27" s="370"/>
      <c r="AC27" s="370"/>
      <c r="AD27" s="370"/>
      <c r="AE27" s="370"/>
      <c r="AF27" s="370"/>
      <c r="AG27" s="371"/>
      <c r="AH27" s="399">
        <v>29</v>
      </c>
      <c r="AI27" s="400"/>
      <c r="AJ27" s="400"/>
      <c r="AK27" s="400"/>
      <c r="AL27" s="426"/>
      <c r="AM27" s="399">
        <v>77749</v>
      </c>
      <c r="AN27" s="400"/>
      <c r="AO27" s="400"/>
      <c r="AP27" s="400"/>
      <c r="AQ27" s="400"/>
      <c r="AR27" s="426"/>
      <c r="AS27" s="399">
        <v>2681</v>
      </c>
      <c r="AT27" s="400"/>
      <c r="AU27" s="400"/>
      <c r="AV27" s="400"/>
      <c r="AW27" s="400"/>
      <c r="AX27" s="401"/>
      <c r="AY27" s="434" t="s">
        <v>278</v>
      </c>
      <c r="AZ27" s="435"/>
      <c r="BA27" s="435"/>
      <c r="BB27" s="435"/>
      <c r="BC27" s="435"/>
      <c r="BD27" s="435"/>
      <c r="BE27" s="435"/>
      <c r="BF27" s="435"/>
      <c r="BG27" s="435"/>
      <c r="BH27" s="435"/>
      <c r="BI27" s="435"/>
      <c r="BJ27" s="435"/>
      <c r="BK27" s="435"/>
      <c r="BL27" s="435"/>
      <c r="BM27" s="436"/>
      <c r="BN27" s="475">
        <v>586443</v>
      </c>
      <c r="BO27" s="476"/>
      <c r="BP27" s="476"/>
      <c r="BQ27" s="476"/>
      <c r="BR27" s="476"/>
      <c r="BS27" s="476"/>
      <c r="BT27" s="476"/>
      <c r="BU27" s="477"/>
      <c r="BV27" s="475">
        <v>586421</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279</v>
      </c>
      <c r="F28" s="370"/>
      <c r="G28" s="370"/>
      <c r="H28" s="370"/>
      <c r="I28" s="370"/>
      <c r="J28" s="370"/>
      <c r="K28" s="371"/>
      <c r="L28" s="399">
        <v>1</v>
      </c>
      <c r="M28" s="400"/>
      <c r="N28" s="400"/>
      <c r="O28" s="400"/>
      <c r="P28" s="426"/>
      <c r="Q28" s="399">
        <v>3630</v>
      </c>
      <c r="R28" s="400"/>
      <c r="S28" s="400"/>
      <c r="T28" s="400"/>
      <c r="U28" s="400"/>
      <c r="V28" s="426"/>
      <c r="W28" s="578"/>
      <c r="X28" s="572"/>
      <c r="Y28" s="573"/>
      <c r="Z28" s="398" t="s">
        <v>41</v>
      </c>
      <c r="AA28" s="370"/>
      <c r="AB28" s="370"/>
      <c r="AC28" s="370"/>
      <c r="AD28" s="370"/>
      <c r="AE28" s="370"/>
      <c r="AF28" s="370"/>
      <c r="AG28" s="371"/>
      <c r="AH28" s="399" t="s">
        <v>213</v>
      </c>
      <c r="AI28" s="400"/>
      <c r="AJ28" s="400"/>
      <c r="AK28" s="400"/>
      <c r="AL28" s="426"/>
      <c r="AM28" s="399" t="s">
        <v>213</v>
      </c>
      <c r="AN28" s="400"/>
      <c r="AO28" s="400"/>
      <c r="AP28" s="400"/>
      <c r="AQ28" s="400"/>
      <c r="AR28" s="426"/>
      <c r="AS28" s="399" t="s">
        <v>213</v>
      </c>
      <c r="AT28" s="400"/>
      <c r="AU28" s="400"/>
      <c r="AV28" s="400"/>
      <c r="AW28" s="400"/>
      <c r="AX28" s="401"/>
      <c r="AY28" s="559" t="s">
        <v>282</v>
      </c>
      <c r="AZ28" s="560"/>
      <c r="BA28" s="560"/>
      <c r="BB28" s="561"/>
      <c r="BC28" s="357" t="s">
        <v>107</v>
      </c>
      <c r="BD28" s="358"/>
      <c r="BE28" s="358"/>
      <c r="BF28" s="358"/>
      <c r="BG28" s="358"/>
      <c r="BH28" s="358"/>
      <c r="BI28" s="358"/>
      <c r="BJ28" s="358"/>
      <c r="BK28" s="358"/>
      <c r="BL28" s="358"/>
      <c r="BM28" s="359"/>
      <c r="BN28" s="360">
        <v>1745995</v>
      </c>
      <c r="BO28" s="361"/>
      <c r="BP28" s="361"/>
      <c r="BQ28" s="361"/>
      <c r="BR28" s="361"/>
      <c r="BS28" s="361"/>
      <c r="BT28" s="361"/>
      <c r="BU28" s="362"/>
      <c r="BV28" s="360">
        <v>1401907</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283</v>
      </c>
      <c r="F29" s="370"/>
      <c r="G29" s="370"/>
      <c r="H29" s="370"/>
      <c r="I29" s="370"/>
      <c r="J29" s="370"/>
      <c r="K29" s="371"/>
      <c r="L29" s="399">
        <v>18</v>
      </c>
      <c r="M29" s="400"/>
      <c r="N29" s="400"/>
      <c r="O29" s="400"/>
      <c r="P29" s="426"/>
      <c r="Q29" s="399">
        <v>3420</v>
      </c>
      <c r="R29" s="400"/>
      <c r="S29" s="400"/>
      <c r="T29" s="400"/>
      <c r="U29" s="400"/>
      <c r="V29" s="426"/>
      <c r="W29" s="579"/>
      <c r="X29" s="580"/>
      <c r="Y29" s="581"/>
      <c r="Z29" s="398" t="s">
        <v>285</v>
      </c>
      <c r="AA29" s="370"/>
      <c r="AB29" s="370"/>
      <c r="AC29" s="370"/>
      <c r="AD29" s="370"/>
      <c r="AE29" s="370"/>
      <c r="AF29" s="370"/>
      <c r="AG29" s="371"/>
      <c r="AH29" s="399">
        <v>404</v>
      </c>
      <c r="AI29" s="400"/>
      <c r="AJ29" s="400"/>
      <c r="AK29" s="400"/>
      <c r="AL29" s="426"/>
      <c r="AM29" s="399">
        <v>1152499</v>
      </c>
      <c r="AN29" s="400"/>
      <c r="AO29" s="400"/>
      <c r="AP29" s="400"/>
      <c r="AQ29" s="400"/>
      <c r="AR29" s="426"/>
      <c r="AS29" s="399">
        <v>2853</v>
      </c>
      <c r="AT29" s="400"/>
      <c r="AU29" s="400"/>
      <c r="AV29" s="400"/>
      <c r="AW29" s="400"/>
      <c r="AX29" s="401"/>
      <c r="AY29" s="562"/>
      <c r="AZ29" s="563"/>
      <c r="BA29" s="563"/>
      <c r="BB29" s="564"/>
      <c r="BC29" s="374" t="s">
        <v>287</v>
      </c>
      <c r="BD29" s="375"/>
      <c r="BE29" s="375"/>
      <c r="BF29" s="375"/>
      <c r="BG29" s="375"/>
      <c r="BH29" s="375"/>
      <c r="BI29" s="375"/>
      <c r="BJ29" s="375"/>
      <c r="BK29" s="375"/>
      <c r="BL29" s="375"/>
      <c r="BM29" s="376"/>
      <c r="BN29" s="377">
        <v>295790</v>
      </c>
      <c r="BO29" s="378"/>
      <c r="BP29" s="378"/>
      <c r="BQ29" s="378"/>
      <c r="BR29" s="378"/>
      <c r="BS29" s="378"/>
      <c r="BT29" s="378"/>
      <c r="BU29" s="379"/>
      <c r="BV29" s="377">
        <v>306689</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288</v>
      </c>
      <c r="X30" s="484"/>
      <c r="Y30" s="484"/>
      <c r="Z30" s="484"/>
      <c r="AA30" s="484"/>
      <c r="AB30" s="484"/>
      <c r="AC30" s="484"/>
      <c r="AD30" s="484"/>
      <c r="AE30" s="484"/>
      <c r="AF30" s="484"/>
      <c r="AG30" s="485"/>
      <c r="AH30" s="454">
        <v>99.1</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64</v>
      </c>
      <c r="BD30" s="473"/>
      <c r="BE30" s="473"/>
      <c r="BF30" s="473"/>
      <c r="BG30" s="473"/>
      <c r="BH30" s="473"/>
      <c r="BI30" s="473"/>
      <c r="BJ30" s="473"/>
      <c r="BK30" s="473"/>
      <c r="BL30" s="473"/>
      <c r="BM30" s="474"/>
      <c r="BN30" s="475">
        <v>773107</v>
      </c>
      <c r="BO30" s="476"/>
      <c r="BP30" s="476"/>
      <c r="BQ30" s="476"/>
      <c r="BR30" s="476"/>
      <c r="BS30" s="476"/>
      <c r="BT30" s="476"/>
      <c r="BU30" s="477"/>
      <c r="BV30" s="475">
        <v>1047811</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199</v>
      </c>
      <c r="D32" s="9"/>
      <c r="E32" s="9"/>
      <c r="F32" s="8"/>
      <c r="G32" s="8"/>
      <c r="H32" s="8"/>
      <c r="I32" s="8"/>
      <c r="J32" s="8"/>
      <c r="K32" s="8"/>
      <c r="L32" s="8"/>
      <c r="M32" s="8"/>
      <c r="N32" s="8"/>
      <c r="O32" s="8"/>
      <c r="P32" s="8"/>
      <c r="Q32" s="8"/>
      <c r="R32" s="8"/>
      <c r="S32" s="8"/>
      <c r="T32" s="8"/>
      <c r="U32" s="8" t="s">
        <v>97</v>
      </c>
      <c r="V32" s="8"/>
      <c r="W32" s="8"/>
      <c r="X32" s="8"/>
      <c r="Y32" s="8"/>
      <c r="Z32" s="8"/>
      <c r="AA32" s="8"/>
      <c r="AB32" s="8"/>
      <c r="AC32" s="8"/>
      <c r="AD32" s="8"/>
      <c r="AE32" s="8"/>
      <c r="AF32" s="8"/>
      <c r="AG32" s="8"/>
      <c r="AH32" s="8"/>
      <c r="AI32" s="8"/>
      <c r="AJ32" s="8"/>
      <c r="AK32" s="8"/>
      <c r="AL32" s="8"/>
      <c r="AM32" s="22" t="s">
        <v>290</v>
      </c>
      <c r="AN32" s="8"/>
      <c r="AO32" s="8"/>
      <c r="AP32" s="8"/>
      <c r="AQ32" s="8"/>
      <c r="AR32" s="8"/>
      <c r="AS32" s="22"/>
      <c r="AT32" s="22"/>
      <c r="AU32" s="22"/>
      <c r="AV32" s="22"/>
      <c r="AW32" s="22"/>
      <c r="AX32" s="22"/>
      <c r="AY32" s="22"/>
      <c r="AZ32" s="22"/>
      <c r="BA32" s="22"/>
      <c r="BB32" s="8"/>
      <c r="BC32" s="22"/>
      <c r="BD32" s="8"/>
      <c r="BE32" s="22" t="s">
        <v>291</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294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124</v>
      </c>
      <c r="D33" s="486"/>
      <c r="E33" s="487" t="s">
        <v>295</v>
      </c>
      <c r="F33" s="487"/>
      <c r="G33" s="487"/>
      <c r="H33" s="487"/>
      <c r="I33" s="487"/>
      <c r="J33" s="487"/>
      <c r="K33" s="487"/>
      <c r="L33" s="487"/>
      <c r="M33" s="487"/>
      <c r="N33" s="487"/>
      <c r="O33" s="487"/>
      <c r="P33" s="487"/>
      <c r="Q33" s="487"/>
      <c r="R33" s="487"/>
      <c r="S33" s="487"/>
      <c r="T33" s="14"/>
      <c r="U33" s="486" t="s">
        <v>124</v>
      </c>
      <c r="V33" s="486"/>
      <c r="W33" s="487" t="s">
        <v>295</v>
      </c>
      <c r="X33" s="487"/>
      <c r="Y33" s="487"/>
      <c r="Z33" s="487"/>
      <c r="AA33" s="487"/>
      <c r="AB33" s="487"/>
      <c r="AC33" s="487"/>
      <c r="AD33" s="487"/>
      <c r="AE33" s="487"/>
      <c r="AF33" s="487"/>
      <c r="AG33" s="487"/>
      <c r="AH33" s="487"/>
      <c r="AI33" s="487"/>
      <c r="AJ33" s="487"/>
      <c r="AK33" s="487"/>
      <c r="AL33" s="14"/>
      <c r="AM33" s="486" t="s">
        <v>124</v>
      </c>
      <c r="AN33" s="486"/>
      <c r="AO33" s="487" t="s">
        <v>295</v>
      </c>
      <c r="AP33" s="487"/>
      <c r="AQ33" s="487"/>
      <c r="AR33" s="487"/>
      <c r="AS33" s="487"/>
      <c r="AT33" s="487"/>
      <c r="AU33" s="487"/>
      <c r="AV33" s="487"/>
      <c r="AW33" s="487"/>
      <c r="AX33" s="487"/>
      <c r="AY33" s="487"/>
      <c r="AZ33" s="487"/>
      <c r="BA33" s="487"/>
      <c r="BB33" s="487"/>
      <c r="BC33" s="487"/>
      <c r="BD33" s="10"/>
      <c r="BE33" s="487" t="s">
        <v>297</v>
      </c>
      <c r="BF33" s="487"/>
      <c r="BG33" s="487" t="s">
        <v>177</v>
      </c>
      <c r="BH33" s="487"/>
      <c r="BI33" s="487"/>
      <c r="BJ33" s="487"/>
      <c r="BK33" s="487"/>
      <c r="BL33" s="487"/>
      <c r="BM33" s="487"/>
      <c r="BN33" s="487"/>
      <c r="BO33" s="487"/>
      <c r="BP33" s="487"/>
      <c r="BQ33" s="487"/>
      <c r="BR33" s="487"/>
      <c r="BS33" s="487"/>
      <c r="BT33" s="487"/>
      <c r="BU33" s="487"/>
      <c r="BV33" s="10"/>
      <c r="BW33" s="486" t="s">
        <v>297</v>
      </c>
      <c r="BX33" s="486"/>
      <c r="BY33" s="487" t="s">
        <v>114</v>
      </c>
      <c r="BZ33" s="487"/>
      <c r="CA33" s="487"/>
      <c r="CB33" s="487"/>
      <c r="CC33" s="487"/>
      <c r="CD33" s="487"/>
      <c r="CE33" s="487"/>
      <c r="CF33" s="487"/>
      <c r="CG33" s="487"/>
      <c r="CH33" s="487"/>
      <c r="CI33" s="487"/>
      <c r="CJ33" s="487"/>
      <c r="CK33" s="487"/>
      <c r="CL33" s="487"/>
      <c r="CM33" s="487"/>
      <c r="CN33" s="14"/>
      <c r="CO33" s="486" t="s">
        <v>124</v>
      </c>
      <c r="CP33" s="486"/>
      <c r="CQ33" s="487" t="s">
        <v>298</v>
      </c>
      <c r="CR33" s="487"/>
      <c r="CS33" s="487"/>
      <c r="CT33" s="487"/>
      <c r="CU33" s="487"/>
      <c r="CV33" s="487"/>
      <c r="CW33" s="487"/>
      <c r="CX33" s="487"/>
      <c r="CY33" s="487"/>
      <c r="CZ33" s="487"/>
      <c r="DA33" s="487"/>
      <c r="DB33" s="487"/>
      <c r="DC33" s="487"/>
      <c r="DD33" s="487"/>
      <c r="DE33" s="487"/>
      <c r="DF33" s="14"/>
      <c r="DG33" s="488" t="s">
        <v>82</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3</v>
      </c>
      <c r="V34" s="489"/>
      <c r="W34" s="490" t="str">
        <f>IF('各会計、関係団体の財政状況及び健全化判断比率'!B28="","",'各会計、関係団体の財政状況及び健全化判断比率'!B28)</f>
        <v>国民健康保険特別会計</v>
      </c>
      <c r="X34" s="490"/>
      <c r="Y34" s="490"/>
      <c r="Z34" s="490"/>
      <c r="AA34" s="490"/>
      <c r="AB34" s="490"/>
      <c r="AC34" s="490"/>
      <c r="AD34" s="490"/>
      <c r="AE34" s="490"/>
      <c r="AF34" s="490"/>
      <c r="AG34" s="490"/>
      <c r="AH34" s="490"/>
      <c r="AI34" s="490"/>
      <c r="AJ34" s="490"/>
      <c r="AK34" s="490"/>
      <c r="AL34" s="9"/>
      <c r="AM34" s="489">
        <f>IF(AO34="","",MAX(C34:D43,U34:V43)+1)</f>
        <v>6</v>
      </c>
      <c r="AN34" s="489"/>
      <c r="AO34" s="490" t="str">
        <f>IF('各会計、関係団体の財政状況及び健全化判断比率'!B31="","",'各会計、関係団体の財政状況及び健全化判断比率'!B31)</f>
        <v>下水道事業会計</v>
      </c>
      <c r="AP34" s="490"/>
      <c r="AQ34" s="490"/>
      <c r="AR34" s="490"/>
      <c r="AS34" s="490"/>
      <c r="AT34" s="490"/>
      <c r="AU34" s="490"/>
      <c r="AV34" s="490"/>
      <c r="AW34" s="490"/>
      <c r="AX34" s="490"/>
      <c r="AY34" s="490"/>
      <c r="AZ34" s="490"/>
      <c r="BA34" s="490"/>
      <c r="BB34" s="490"/>
      <c r="BC34" s="490"/>
      <c r="BD34" s="9"/>
      <c r="BE34" s="489">
        <f>IF(BG34="","",MAX(C34:D43,U34:V43,AM34:AN43)+1)</f>
        <v>8</v>
      </c>
      <c r="BF34" s="489"/>
      <c r="BG34" s="490" t="str">
        <f>IF('各会計、関係団体の財政状況及び健全化判断比率'!B33="","",'各会計、関係団体の財政状況及び健全化判断比率'!B33)</f>
        <v>農業集落排水特別会計</v>
      </c>
      <c r="BH34" s="490"/>
      <c r="BI34" s="490"/>
      <c r="BJ34" s="490"/>
      <c r="BK34" s="490"/>
      <c r="BL34" s="490"/>
      <c r="BM34" s="490"/>
      <c r="BN34" s="490"/>
      <c r="BO34" s="490"/>
      <c r="BP34" s="490"/>
      <c r="BQ34" s="490"/>
      <c r="BR34" s="490"/>
      <c r="BS34" s="490"/>
      <c r="BT34" s="490"/>
      <c r="BU34" s="490"/>
      <c r="BV34" s="9"/>
      <c r="BW34" s="489">
        <f>IF(BY34="","",MAX(C34:D43,U34:V43,AM34:AN43,BE34:BF43)+1)</f>
        <v>10</v>
      </c>
      <c r="BX34" s="489"/>
      <c r="BY34" s="490" t="str">
        <f>IF('各会計、関係団体の財政状況及び健全化判断比率'!B68="","",'各会計、関係団体の財政状況及び健全化判断比率'!B68)</f>
        <v>茨城県市町村総合事務組合（一般会計）</v>
      </c>
      <c r="BZ34" s="490"/>
      <c r="CA34" s="490"/>
      <c r="CB34" s="490"/>
      <c r="CC34" s="490"/>
      <c r="CD34" s="490"/>
      <c r="CE34" s="490"/>
      <c r="CF34" s="490"/>
      <c r="CG34" s="490"/>
      <c r="CH34" s="490"/>
      <c r="CI34" s="490"/>
      <c r="CJ34" s="490"/>
      <c r="CK34" s="490"/>
      <c r="CL34" s="490"/>
      <c r="CM34" s="490"/>
      <c r="CN34" s="9"/>
      <c r="CO34" s="489">
        <f>IF(CQ34="","",MAX(C34:D43,U34:V43,AM34:AN43,BE34:BF43,BW34:BX43)+1)</f>
        <v>20</v>
      </c>
      <c r="CP34" s="489"/>
      <c r="CQ34" s="490" t="str">
        <f>IF('各会計、関係団体の財政状況及び健全化判断比率'!BS7="","",'各会計、関係団体の財政状況及び健全化判断比率'!BS7)</f>
        <v>鹿嶋市農業公社</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f t="shared" ref="C35:C43" si="0">IF(E35="","",C34+1)</f>
        <v>2</v>
      </c>
      <c r="D35" s="489"/>
      <c r="E35" s="490" t="str">
        <f>IF('各会計、関係団体の財政状況及び健全化判断比率'!B8="","",'各会計、関係団体の財政状況及び健全化判断比率'!B8)</f>
        <v>墓地特別会計</v>
      </c>
      <c r="F35" s="490"/>
      <c r="G35" s="490"/>
      <c r="H35" s="490"/>
      <c r="I35" s="490"/>
      <c r="J35" s="490"/>
      <c r="K35" s="490"/>
      <c r="L35" s="490"/>
      <c r="M35" s="490"/>
      <c r="N35" s="490"/>
      <c r="O35" s="490"/>
      <c r="P35" s="490"/>
      <c r="Q35" s="490"/>
      <c r="R35" s="490"/>
      <c r="S35" s="490"/>
      <c r="T35" s="9"/>
      <c r="U35" s="489">
        <f t="shared" ref="U35:U43" si="1">IF(W35="","",U34+1)</f>
        <v>4</v>
      </c>
      <c r="V35" s="489"/>
      <c r="W35" s="490" t="str">
        <f>IF('各会計、関係団体の財政状況及び健全化判断比率'!B29="","",'各会計、関係団体の財政状況及び健全化判断比率'!B29)</f>
        <v>介護保険特別会計</v>
      </c>
      <c r="X35" s="490"/>
      <c r="Y35" s="490"/>
      <c r="Z35" s="490"/>
      <c r="AA35" s="490"/>
      <c r="AB35" s="490"/>
      <c r="AC35" s="490"/>
      <c r="AD35" s="490"/>
      <c r="AE35" s="490"/>
      <c r="AF35" s="490"/>
      <c r="AG35" s="490"/>
      <c r="AH35" s="490"/>
      <c r="AI35" s="490"/>
      <c r="AJ35" s="490"/>
      <c r="AK35" s="490"/>
      <c r="AL35" s="9"/>
      <c r="AM35" s="489">
        <f t="shared" ref="AM35:AM43" si="2">IF(AO35="","",AM34+1)</f>
        <v>7</v>
      </c>
      <c r="AN35" s="489"/>
      <c r="AO35" s="490" t="str">
        <f>IF('各会計、関係団体の財政状況及び健全化判断比率'!B32="","",'各会計、関係団体の財政状況及び健全化判断比率'!B32)</f>
        <v>水道事業会計</v>
      </c>
      <c r="AP35" s="490"/>
      <c r="AQ35" s="490"/>
      <c r="AR35" s="490"/>
      <c r="AS35" s="490"/>
      <c r="AT35" s="490"/>
      <c r="AU35" s="490"/>
      <c r="AV35" s="490"/>
      <c r="AW35" s="490"/>
      <c r="AX35" s="490"/>
      <c r="AY35" s="490"/>
      <c r="AZ35" s="490"/>
      <c r="BA35" s="490"/>
      <c r="BB35" s="490"/>
      <c r="BC35" s="490"/>
      <c r="BD35" s="9"/>
      <c r="BE35" s="489">
        <f t="shared" ref="BE35:BE43" si="3">IF(BG35="","",BE34+1)</f>
        <v>9</v>
      </c>
      <c r="BF35" s="489"/>
      <c r="BG35" s="490" t="str">
        <f>IF('各会計、関係団体の財政状況及び健全化判断比率'!B34="","",'各会計、関係団体の財政状況及び健全化判断比率'!B34)</f>
        <v>鹿島臨海都市計画事業鹿嶋市平井東部土地区画整理事業特別会計</v>
      </c>
      <c r="BH35" s="490"/>
      <c r="BI35" s="490"/>
      <c r="BJ35" s="490"/>
      <c r="BK35" s="490"/>
      <c r="BL35" s="490"/>
      <c r="BM35" s="490"/>
      <c r="BN35" s="490"/>
      <c r="BO35" s="490"/>
      <c r="BP35" s="490"/>
      <c r="BQ35" s="490"/>
      <c r="BR35" s="490"/>
      <c r="BS35" s="490"/>
      <c r="BT35" s="490"/>
      <c r="BU35" s="490"/>
      <c r="BV35" s="9"/>
      <c r="BW35" s="489">
        <f t="shared" ref="BW35:BW43" si="4">IF(BY35="","",BW34+1)</f>
        <v>11</v>
      </c>
      <c r="BX35" s="489"/>
      <c r="BY35" s="490" t="str">
        <f>IF('各会計、関係団体の財政状況及び健全化判断比率'!B69="","",'各会計、関係団体の財政状況及び健全化判断比率'!B69)</f>
        <v>茨城県市町村総合事務組合（県民交通災害共済事業特別会計）</v>
      </c>
      <c r="BZ35" s="490"/>
      <c r="CA35" s="490"/>
      <c r="CB35" s="490"/>
      <c r="CC35" s="490"/>
      <c r="CD35" s="490"/>
      <c r="CE35" s="490"/>
      <c r="CF35" s="490"/>
      <c r="CG35" s="490"/>
      <c r="CH35" s="490"/>
      <c r="CI35" s="490"/>
      <c r="CJ35" s="490"/>
      <c r="CK35" s="490"/>
      <c r="CL35" s="490"/>
      <c r="CM35" s="490"/>
      <c r="CN35" s="9"/>
      <c r="CO35" s="489">
        <f t="shared" ref="CO35:CO43" si="5">IF(CQ35="","",CO34+1)</f>
        <v>21</v>
      </c>
      <c r="CP35" s="489"/>
      <c r="CQ35" s="490" t="str">
        <f>IF('各会計、関係団体の財政状況及び健全化判断比率'!BS8="","",'各会計、関係団体の財政状況及び健全化判断比率'!BS8)</f>
        <v>鹿嶋市文化スポーツ振興事業団</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5</v>
      </c>
      <c r="V36" s="489"/>
      <c r="W36" s="490" t="str">
        <f>IF('各会計、関係団体の財政状況及び健全化判断比率'!B30="","",'各会計、関係団体の財政状況及び健全化判断比率'!B30)</f>
        <v>後期高齢者医療特別会計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12</v>
      </c>
      <c r="BX36" s="489"/>
      <c r="BY36" s="490" t="str">
        <f>IF('各会計、関係団体の財政状況及び健全化判断比率'!B70="","",'各会計、関係団体の財政状況及び健全化判断比率'!B70)</f>
        <v>茨城租税債権管理機構（一般会計）</v>
      </c>
      <c r="BZ36" s="490"/>
      <c r="CA36" s="490"/>
      <c r="CB36" s="490"/>
      <c r="CC36" s="490"/>
      <c r="CD36" s="490"/>
      <c r="CE36" s="490"/>
      <c r="CF36" s="490"/>
      <c r="CG36" s="490"/>
      <c r="CH36" s="490"/>
      <c r="CI36" s="490"/>
      <c r="CJ36" s="490"/>
      <c r="CK36" s="490"/>
      <c r="CL36" s="490"/>
      <c r="CM36" s="490"/>
      <c r="CN36" s="9"/>
      <c r="CO36" s="489">
        <f t="shared" si="5"/>
        <v>22</v>
      </c>
      <c r="CP36" s="489"/>
      <c r="CQ36" s="490" t="str">
        <f>IF('各会計、関係団体の財政状況及び健全化判断比率'!BS9="","",'各会計、関係団体の財政状況及び健全化判断比率'!BS9)</f>
        <v>まちづくり鹿嶋</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13</v>
      </c>
      <c r="BX37" s="489"/>
      <c r="BY37" s="490" t="str">
        <f>IF('各会計、関係団体の財政状況及び健全化判断比率'!B71="","",'各会計、関係団体の財政状況及び健全化判断比率'!B71)</f>
        <v>茨城県後期高齢者医療広域連合（一般会計）</v>
      </c>
      <c r="BZ37" s="490"/>
      <c r="CA37" s="490"/>
      <c r="CB37" s="490"/>
      <c r="CC37" s="490"/>
      <c r="CD37" s="490"/>
      <c r="CE37" s="490"/>
      <c r="CF37" s="490"/>
      <c r="CG37" s="490"/>
      <c r="CH37" s="490"/>
      <c r="CI37" s="490"/>
      <c r="CJ37" s="490"/>
      <c r="CK37" s="490"/>
      <c r="CL37" s="490"/>
      <c r="CM37" s="490"/>
      <c r="CN37" s="9"/>
      <c r="CO37" s="489">
        <f t="shared" si="5"/>
        <v>23</v>
      </c>
      <c r="CP37" s="489"/>
      <c r="CQ37" s="490" t="str">
        <f>IF('各会計、関係団体の財政状況及び健全化判断比率'!BS10="","",'各会計、関係団体の財政状況及び健全化判断比率'!BS10)</f>
        <v>アントラーズホームタウンＤＭＯ</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14</v>
      </c>
      <c r="BX38" s="489"/>
      <c r="BY38" s="490" t="str">
        <f>IF('各会計、関係団体の財政状況及び健全化判断比率'!B72="","",'各会計、関係団体の財政状況及び健全化判断比率'!B72)</f>
        <v>茨城県後期高齢者医療広域連合（後期高齢医療特別会計）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15</v>
      </c>
      <c r="BX39" s="489"/>
      <c r="BY39" s="490" t="str">
        <f>IF('各会計、関係団体の財政状況及び健全化判断比率'!B73="","",'各会計、関係団体の財政状況及び健全化判断比率'!B73)</f>
        <v>鹿行広域事務組合（一般会計）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16</v>
      </c>
      <c r="BX40" s="489"/>
      <c r="BY40" s="490" t="str">
        <f>IF('各会計、関係団体の財政状況及び健全化判断比率'!B74="","",'各会計、関係団体の財政状況及び健全化判断比率'!B74)</f>
        <v>鹿行広域事務組合（養護老人ホーム事業特別会計）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17</v>
      </c>
      <c r="BX41" s="489"/>
      <c r="BY41" s="490" t="str">
        <f>IF('各会計、関係団体の財政状況及び健全化判断比率'!B75="","",'各会計、関係団体の財政状況及び健全化判断比率'!B75)</f>
        <v>鹿島地方事務組合（一般会計）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18</v>
      </c>
      <c r="BX42" s="489"/>
      <c r="BY42" s="490" t="str">
        <f>IF('各会計、関係団体の財政状況及び健全化判断比率'!B76="","",'各会計、関係団体の財政状況及び健全化判断比率'!B76)</f>
        <v>鹿島地方事務組合（環境事業特別会計）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f t="shared" si="4"/>
        <v>19</v>
      </c>
      <c r="BX43" s="489"/>
      <c r="BY43" s="490" t="str">
        <f>IF('各会計、関係団体の財政状況及び健全化判断比率'!B77="","",'各会計、関係団体の財政状況及び健全化判断比率'!B77)</f>
        <v>鹿島地方事務組合（消防事業特別会計）</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300</v>
      </c>
      <c r="E46" s="1" t="s">
        <v>158</v>
      </c>
    </row>
    <row r="47" spans="1:113" x14ac:dyDescent="0.15">
      <c r="E47" s="1" t="s">
        <v>302</v>
      </c>
    </row>
    <row r="48" spans="1:113" x14ac:dyDescent="0.15">
      <c r="E48" s="1" t="s">
        <v>304</v>
      </c>
    </row>
    <row r="49" spans="5:5" x14ac:dyDescent="0.15">
      <c r="E49" s="1" t="s">
        <v>305</v>
      </c>
    </row>
    <row r="50" spans="5:5" x14ac:dyDescent="0.15">
      <c r="E50" s="1" t="s">
        <v>210</v>
      </c>
    </row>
    <row r="51" spans="5:5" x14ac:dyDescent="0.15">
      <c r="E51" s="1" t="s">
        <v>308</v>
      </c>
    </row>
    <row r="52" spans="5:5" x14ac:dyDescent="0.15">
      <c r="E52" s="1" t="s">
        <v>161</v>
      </c>
    </row>
    <row r="53" spans="5:5" x14ac:dyDescent="0.15"/>
    <row r="54" spans="5:5" x14ac:dyDescent="0.15"/>
    <row r="55" spans="5:5" x14ac:dyDescent="0.15"/>
    <row r="56" spans="5:5" x14ac:dyDescent="0.15"/>
  </sheetData>
  <sheetProtection algorithmName="SHA-512" hashValue="LgBDpd2Hw4/kx9kR+y9dn3UT9OQWazAGnjVP9OXLTWYOWzXbVE+50ZCv5SmVvamE/spZHS/JxkPjsszy+fKS1g==" saltValue="7tT8bfaiNw66uf+BYxHG2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3</v>
      </c>
      <c r="K32" s="204"/>
      <c r="L32" s="204"/>
      <c r="M32" s="204"/>
      <c r="N32" s="204"/>
      <c r="O32" s="204"/>
      <c r="P32" s="204"/>
    </row>
    <row r="33" spans="1:16" ht="39" customHeight="1" x14ac:dyDescent="0.2">
      <c r="A33" s="204"/>
      <c r="B33" s="205" t="s">
        <v>13</v>
      </c>
      <c r="C33" s="211"/>
      <c r="D33" s="211"/>
      <c r="E33" s="213" t="s">
        <v>16</v>
      </c>
      <c r="F33" s="214" t="s">
        <v>536</v>
      </c>
      <c r="G33" s="219" t="s">
        <v>450</v>
      </c>
      <c r="H33" s="219" t="s">
        <v>537</v>
      </c>
      <c r="I33" s="219" t="s">
        <v>538</v>
      </c>
      <c r="J33" s="223" t="s">
        <v>539</v>
      </c>
      <c r="K33" s="204"/>
      <c r="L33" s="204"/>
      <c r="M33" s="204"/>
      <c r="N33" s="204"/>
      <c r="O33" s="204"/>
      <c r="P33" s="204"/>
    </row>
    <row r="34" spans="1:16" ht="39" customHeight="1" x14ac:dyDescent="0.15">
      <c r="A34" s="204"/>
      <c r="B34" s="206"/>
      <c r="C34" s="1063" t="s">
        <v>468</v>
      </c>
      <c r="D34" s="1063"/>
      <c r="E34" s="1064"/>
      <c r="F34" s="215">
        <v>10.75</v>
      </c>
      <c r="G34" s="220">
        <v>12.19</v>
      </c>
      <c r="H34" s="220">
        <v>13.7</v>
      </c>
      <c r="I34" s="220">
        <v>15.52</v>
      </c>
      <c r="J34" s="224">
        <v>15.16</v>
      </c>
      <c r="K34" s="204"/>
      <c r="L34" s="204"/>
      <c r="M34" s="204"/>
      <c r="N34" s="204"/>
      <c r="O34" s="204"/>
      <c r="P34" s="204"/>
    </row>
    <row r="35" spans="1:16" ht="39" customHeight="1" x14ac:dyDescent="0.15">
      <c r="A35" s="204"/>
      <c r="B35" s="207"/>
      <c r="C35" s="1065" t="s">
        <v>254</v>
      </c>
      <c r="D35" s="1065"/>
      <c r="E35" s="1066"/>
      <c r="F35" s="216">
        <v>5.35</v>
      </c>
      <c r="G35" s="221">
        <v>5.03</v>
      </c>
      <c r="H35" s="221">
        <v>5.01</v>
      </c>
      <c r="I35" s="221">
        <v>4.99</v>
      </c>
      <c r="J35" s="225">
        <v>4.3</v>
      </c>
      <c r="K35" s="204"/>
      <c r="L35" s="204"/>
      <c r="M35" s="204"/>
      <c r="N35" s="204"/>
      <c r="O35" s="204"/>
      <c r="P35" s="204"/>
    </row>
    <row r="36" spans="1:16" ht="39" customHeight="1" x14ac:dyDescent="0.15">
      <c r="A36" s="204"/>
      <c r="B36" s="207"/>
      <c r="C36" s="1065" t="s">
        <v>457</v>
      </c>
      <c r="D36" s="1065"/>
      <c r="E36" s="1066"/>
      <c r="F36" s="216">
        <v>6.14</v>
      </c>
      <c r="G36" s="221">
        <v>15.28</v>
      </c>
      <c r="H36" s="221">
        <v>6.38</v>
      </c>
      <c r="I36" s="221">
        <v>5.68</v>
      </c>
      <c r="J36" s="225">
        <v>3.62</v>
      </c>
      <c r="K36" s="204"/>
      <c r="L36" s="204"/>
      <c r="M36" s="204"/>
      <c r="N36" s="204"/>
      <c r="O36" s="204"/>
      <c r="P36" s="204"/>
    </row>
    <row r="37" spans="1:16" ht="39" customHeight="1" x14ac:dyDescent="0.15">
      <c r="A37" s="204"/>
      <c r="B37" s="207"/>
      <c r="C37" s="1065" t="s">
        <v>29</v>
      </c>
      <c r="D37" s="1065"/>
      <c r="E37" s="1066"/>
      <c r="F37" s="216">
        <v>0.64</v>
      </c>
      <c r="G37" s="221">
        <v>0.49</v>
      </c>
      <c r="H37" s="221">
        <v>0</v>
      </c>
      <c r="I37" s="221">
        <v>0.74</v>
      </c>
      <c r="J37" s="225">
        <v>1.39</v>
      </c>
      <c r="K37" s="204"/>
      <c r="L37" s="204"/>
      <c r="M37" s="204"/>
      <c r="N37" s="204"/>
      <c r="O37" s="204"/>
      <c r="P37" s="204"/>
    </row>
    <row r="38" spans="1:16" ht="39" customHeight="1" x14ac:dyDescent="0.15">
      <c r="A38" s="204"/>
      <c r="B38" s="207"/>
      <c r="C38" s="1065" t="s">
        <v>366</v>
      </c>
      <c r="D38" s="1065"/>
      <c r="E38" s="1066"/>
      <c r="F38" s="216" t="s">
        <v>213</v>
      </c>
      <c r="G38" s="221" t="s">
        <v>213</v>
      </c>
      <c r="H38" s="221">
        <v>1.21</v>
      </c>
      <c r="I38" s="221">
        <v>1.17</v>
      </c>
      <c r="J38" s="225">
        <v>1.34</v>
      </c>
      <c r="K38" s="204"/>
      <c r="L38" s="204"/>
      <c r="M38" s="204"/>
      <c r="N38" s="204"/>
      <c r="O38" s="204"/>
      <c r="P38" s="204"/>
    </row>
    <row r="39" spans="1:16" ht="39" customHeight="1" x14ac:dyDescent="0.15">
      <c r="A39" s="204"/>
      <c r="B39" s="207"/>
      <c r="C39" s="1065" t="s">
        <v>242</v>
      </c>
      <c r="D39" s="1065"/>
      <c r="E39" s="1066"/>
      <c r="F39" s="216">
        <v>1.38</v>
      </c>
      <c r="G39" s="221">
        <v>1.76</v>
      </c>
      <c r="H39" s="221">
        <v>0.15</v>
      </c>
      <c r="I39" s="221">
        <v>0.66</v>
      </c>
      <c r="J39" s="225">
        <v>1.19</v>
      </c>
      <c r="K39" s="204"/>
      <c r="L39" s="204"/>
      <c r="M39" s="204"/>
      <c r="N39" s="204"/>
      <c r="O39" s="204"/>
      <c r="P39" s="204"/>
    </row>
    <row r="40" spans="1:16" ht="39" customHeight="1" x14ac:dyDescent="0.15">
      <c r="A40" s="204"/>
      <c r="B40" s="207"/>
      <c r="C40" s="1065" t="s">
        <v>322</v>
      </c>
      <c r="D40" s="1065"/>
      <c r="E40" s="1066"/>
      <c r="F40" s="216">
        <v>0.15</v>
      </c>
      <c r="G40" s="221">
        <v>0.13</v>
      </c>
      <c r="H40" s="221">
        <v>0.13</v>
      </c>
      <c r="I40" s="221">
        <v>0.11</v>
      </c>
      <c r="J40" s="225">
        <v>7.0000000000000007E-2</v>
      </c>
      <c r="K40" s="204"/>
      <c r="L40" s="204"/>
      <c r="M40" s="204"/>
      <c r="N40" s="204"/>
      <c r="O40" s="204"/>
      <c r="P40" s="204"/>
    </row>
    <row r="41" spans="1:16" ht="39" customHeight="1" x14ac:dyDescent="0.15">
      <c r="A41" s="204"/>
      <c r="B41" s="207"/>
      <c r="C41" s="1065" t="s">
        <v>459</v>
      </c>
      <c r="D41" s="1065"/>
      <c r="E41" s="1066"/>
      <c r="F41" s="216">
        <v>0.04</v>
      </c>
      <c r="G41" s="221">
        <v>0.06</v>
      </c>
      <c r="H41" s="221">
        <v>7.0000000000000007E-2</v>
      </c>
      <c r="I41" s="221">
        <v>0.06</v>
      </c>
      <c r="J41" s="225">
        <v>0.06</v>
      </c>
      <c r="K41" s="204"/>
      <c r="L41" s="204"/>
      <c r="M41" s="204"/>
      <c r="N41" s="204"/>
      <c r="O41" s="204"/>
      <c r="P41" s="204"/>
    </row>
    <row r="42" spans="1:16" ht="39" customHeight="1" x14ac:dyDescent="0.15">
      <c r="A42" s="204"/>
      <c r="B42" s="208"/>
      <c r="C42" s="1065" t="s">
        <v>542</v>
      </c>
      <c r="D42" s="1065"/>
      <c r="E42" s="1066"/>
      <c r="F42" s="216" t="s">
        <v>213</v>
      </c>
      <c r="G42" s="221" t="s">
        <v>213</v>
      </c>
      <c r="H42" s="221" t="s">
        <v>213</v>
      </c>
      <c r="I42" s="221" t="s">
        <v>213</v>
      </c>
      <c r="J42" s="225" t="s">
        <v>213</v>
      </c>
      <c r="K42" s="204"/>
      <c r="L42" s="204"/>
      <c r="M42" s="204"/>
      <c r="N42" s="204"/>
      <c r="O42" s="204"/>
      <c r="P42" s="204"/>
    </row>
    <row r="43" spans="1:16" ht="39" customHeight="1" x14ac:dyDescent="0.15">
      <c r="A43" s="204"/>
      <c r="B43" s="209"/>
      <c r="C43" s="1067" t="s">
        <v>498</v>
      </c>
      <c r="D43" s="1067"/>
      <c r="E43" s="1068"/>
      <c r="F43" s="217">
        <v>1.47</v>
      </c>
      <c r="G43" s="222">
        <v>1.1299999999999999</v>
      </c>
      <c r="H43" s="222">
        <v>0.91</v>
      </c>
      <c r="I43" s="222">
        <v>0.01</v>
      </c>
      <c r="J43" s="226">
        <v>0.01</v>
      </c>
      <c r="K43" s="204"/>
      <c r="L43" s="204"/>
      <c r="M43" s="204"/>
      <c r="N43" s="204"/>
      <c r="O43" s="204"/>
      <c r="P43" s="204"/>
    </row>
    <row r="44" spans="1:16" ht="39" customHeight="1" x14ac:dyDescent="0.15">
      <c r="A44" s="204"/>
      <c r="B44" s="210" t="s">
        <v>20</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tWWnjw/2726itxocZx3lAFVOfMXiWmEERbaimPpkhn1hrQQ7Qe2nACn9sLhrEDOcFtp0HVKlSVEjDuwnhFhgPQ==" saltValue="99VBKmHNjSDAHtS3O1Rv3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23</v>
      </c>
      <c r="P43" s="104"/>
      <c r="Q43" s="104"/>
      <c r="R43" s="104"/>
      <c r="S43" s="104"/>
      <c r="T43" s="104"/>
      <c r="U43" s="104"/>
    </row>
    <row r="44" spans="1:21" ht="30.75" customHeight="1" x14ac:dyDescent="0.15">
      <c r="A44" s="104"/>
      <c r="B44" s="227" t="s">
        <v>27</v>
      </c>
      <c r="C44" s="233"/>
      <c r="D44" s="233"/>
      <c r="E44" s="241"/>
      <c r="F44" s="241"/>
      <c r="G44" s="241"/>
      <c r="H44" s="241"/>
      <c r="I44" s="241"/>
      <c r="J44" s="244" t="s">
        <v>16</v>
      </c>
      <c r="K44" s="246" t="s">
        <v>536</v>
      </c>
      <c r="L44" s="254" t="s">
        <v>450</v>
      </c>
      <c r="M44" s="254" t="s">
        <v>537</v>
      </c>
      <c r="N44" s="254" t="s">
        <v>538</v>
      </c>
      <c r="O44" s="262" t="s">
        <v>539</v>
      </c>
      <c r="P44" s="104"/>
      <c r="Q44" s="104"/>
      <c r="R44" s="104"/>
      <c r="S44" s="104"/>
      <c r="T44" s="104"/>
      <c r="U44" s="104"/>
    </row>
    <row r="45" spans="1:21" ht="30.75" customHeight="1" x14ac:dyDescent="0.15">
      <c r="A45" s="104"/>
      <c r="B45" s="1089" t="s">
        <v>28</v>
      </c>
      <c r="C45" s="1090"/>
      <c r="D45" s="236"/>
      <c r="E45" s="1069" t="s">
        <v>26</v>
      </c>
      <c r="F45" s="1069"/>
      <c r="G45" s="1069"/>
      <c r="H45" s="1069"/>
      <c r="I45" s="1069"/>
      <c r="J45" s="1070"/>
      <c r="K45" s="247">
        <v>1673</v>
      </c>
      <c r="L45" s="255">
        <v>1716</v>
      </c>
      <c r="M45" s="255">
        <v>1661</v>
      </c>
      <c r="N45" s="255">
        <v>1716</v>
      </c>
      <c r="O45" s="263">
        <v>1746</v>
      </c>
      <c r="P45" s="104"/>
      <c r="Q45" s="104"/>
      <c r="R45" s="104"/>
      <c r="S45" s="104"/>
      <c r="T45" s="104"/>
      <c r="U45" s="104"/>
    </row>
    <row r="46" spans="1:21" ht="30.75" customHeight="1" x14ac:dyDescent="0.15">
      <c r="A46" s="104"/>
      <c r="B46" s="1091"/>
      <c r="C46" s="1092"/>
      <c r="D46" s="237"/>
      <c r="E46" s="1071" t="s">
        <v>34</v>
      </c>
      <c r="F46" s="1071"/>
      <c r="G46" s="1071"/>
      <c r="H46" s="1071"/>
      <c r="I46" s="1071"/>
      <c r="J46" s="1072"/>
      <c r="K46" s="248" t="s">
        <v>213</v>
      </c>
      <c r="L46" s="256" t="s">
        <v>213</v>
      </c>
      <c r="M46" s="256" t="s">
        <v>213</v>
      </c>
      <c r="N46" s="256" t="s">
        <v>213</v>
      </c>
      <c r="O46" s="264" t="s">
        <v>213</v>
      </c>
      <c r="P46" s="104"/>
      <c r="Q46" s="104"/>
      <c r="R46" s="104"/>
      <c r="S46" s="104"/>
      <c r="T46" s="104"/>
      <c r="U46" s="104"/>
    </row>
    <row r="47" spans="1:21" ht="30.75" customHeight="1" x14ac:dyDescent="0.15">
      <c r="A47" s="104"/>
      <c r="B47" s="1091"/>
      <c r="C47" s="1092"/>
      <c r="D47" s="237"/>
      <c r="E47" s="1071" t="s">
        <v>37</v>
      </c>
      <c r="F47" s="1071"/>
      <c r="G47" s="1071"/>
      <c r="H47" s="1071"/>
      <c r="I47" s="1071"/>
      <c r="J47" s="1072"/>
      <c r="K47" s="248">
        <v>19</v>
      </c>
      <c r="L47" s="256">
        <v>16</v>
      </c>
      <c r="M47" s="256">
        <v>12</v>
      </c>
      <c r="N47" s="256">
        <v>9</v>
      </c>
      <c r="O47" s="264">
        <v>6</v>
      </c>
      <c r="P47" s="104"/>
      <c r="Q47" s="104"/>
      <c r="R47" s="104"/>
      <c r="S47" s="104"/>
      <c r="T47" s="104"/>
      <c r="U47" s="104"/>
    </row>
    <row r="48" spans="1:21" ht="30.75" customHeight="1" x14ac:dyDescent="0.15">
      <c r="A48" s="104"/>
      <c r="B48" s="1091"/>
      <c r="C48" s="1092"/>
      <c r="D48" s="237"/>
      <c r="E48" s="1071" t="s">
        <v>43</v>
      </c>
      <c r="F48" s="1071"/>
      <c r="G48" s="1071"/>
      <c r="H48" s="1071"/>
      <c r="I48" s="1071"/>
      <c r="J48" s="1072"/>
      <c r="K48" s="248">
        <v>530</v>
      </c>
      <c r="L48" s="256">
        <v>541</v>
      </c>
      <c r="M48" s="256">
        <v>547</v>
      </c>
      <c r="N48" s="256">
        <v>463</v>
      </c>
      <c r="O48" s="264">
        <v>457</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91</v>
      </c>
      <c r="L49" s="256">
        <v>44</v>
      </c>
      <c r="M49" s="256">
        <v>73</v>
      </c>
      <c r="N49" s="256">
        <v>84</v>
      </c>
      <c r="O49" s="264">
        <v>96</v>
      </c>
      <c r="P49" s="104"/>
      <c r="Q49" s="104"/>
      <c r="R49" s="104"/>
      <c r="S49" s="104"/>
      <c r="T49" s="104"/>
      <c r="U49" s="104"/>
    </row>
    <row r="50" spans="1:21" ht="30.75" customHeight="1" x14ac:dyDescent="0.15">
      <c r="A50" s="104"/>
      <c r="B50" s="1091"/>
      <c r="C50" s="1092"/>
      <c r="D50" s="237"/>
      <c r="E50" s="1071" t="s">
        <v>45</v>
      </c>
      <c r="F50" s="1071"/>
      <c r="G50" s="1071"/>
      <c r="H50" s="1071"/>
      <c r="I50" s="1071"/>
      <c r="J50" s="1072"/>
      <c r="K50" s="248">
        <v>7</v>
      </c>
      <c r="L50" s="256">
        <v>3</v>
      </c>
      <c r="M50" s="256">
        <v>0</v>
      </c>
      <c r="N50" s="256" t="s">
        <v>213</v>
      </c>
      <c r="O50" s="264">
        <v>0</v>
      </c>
      <c r="P50" s="104"/>
      <c r="Q50" s="104"/>
      <c r="R50" s="104"/>
      <c r="S50" s="104"/>
      <c r="T50" s="104"/>
      <c r="U50" s="104"/>
    </row>
    <row r="51" spans="1:21" ht="30.75" customHeight="1" x14ac:dyDescent="0.15">
      <c r="A51" s="104"/>
      <c r="B51" s="1093"/>
      <c r="C51" s="1094"/>
      <c r="D51" s="238"/>
      <c r="E51" s="1071" t="s">
        <v>52</v>
      </c>
      <c r="F51" s="1071"/>
      <c r="G51" s="1071"/>
      <c r="H51" s="1071"/>
      <c r="I51" s="1071"/>
      <c r="J51" s="1072"/>
      <c r="K51" s="248" t="s">
        <v>213</v>
      </c>
      <c r="L51" s="256" t="s">
        <v>213</v>
      </c>
      <c r="M51" s="256" t="s">
        <v>213</v>
      </c>
      <c r="N51" s="256" t="s">
        <v>213</v>
      </c>
      <c r="O51" s="264" t="s">
        <v>213</v>
      </c>
      <c r="P51" s="104"/>
      <c r="Q51" s="104"/>
      <c r="R51" s="104"/>
      <c r="S51" s="104"/>
      <c r="T51" s="104"/>
      <c r="U51" s="104"/>
    </row>
    <row r="52" spans="1:21" ht="30.75" customHeight="1" x14ac:dyDescent="0.15">
      <c r="A52" s="104"/>
      <c r="B52" s="1073" t="s">
        <v>54</v>
      </c>
      <c r="C52" s="1074"/>
      <c r="D52" s="238"/>
      <c r="E52" s="1071" t="s">
        <v>55</v>
      </c>
      <c r="F52" s="1071"/>
      <c r="G52" s="1071"/>
      <c r="H52" s="1071"/>
      <c r="I52" s="1071"/>
      <c r="J52" s="1072"/>
      <c r="K52" s="248">
        <v>1490</v>
      </c>
      <c r="L52" s="256">
        <v>1511</v>
      </c>
      <c r="M52" s="256">
        <v>1496</v>
      </c>
      <c r="N52" s="256">
        <v>1443</v>
      </c>
      <c r="O52" s="264">
        <v>1401</v>
      </c>
      <c r="P52" s="104"/>
      <c r="Q52" s="104"/>
      <c r="R52" s="104"/>
      <c r="S52" s="104"/>
      <c r="T52" s="104"/>
      <c r="U52" s="104"/>
    </row>
    <row r="53" spans="1:21" ht="30.75" customHeight="1" x14ac:dyDescent="0.15">
      <c r="A53" s="104"/>
      <c r="B53" s="1075" t="s">
        <v>56</v>
      </c>
      <c r="C53" s="1076"/>
      <c r="D53" s="239"/>
      <c r="E53" s="1077" t="s">
        <v>59</v>
      </c>
      <c r="F53" s="1077"/>
      <c r="G53" s="1077"/>
      <c r="H53" s="1077"/>
      <c r="I53" s="1077"/>
      <c r="J53" s="1078"/>
      <c r="K53" s="249">
        <v>830</v>
      </c>
      <c r="L53" s="257">
        <v>809</v>
      </c>
      <c r="M53" s="257">
        <v>797</v>
      </c>
      <c r="N53" s="257">
        <v>829</v>
      </c>
      <c r="O53" s="265">
        <v>904</v>
      </c>
      <c r="P53" s="104"/>
      <c r="Q53" s="104"/>
      <c r="R53" s="104"/>
      <c r="S53" s="104"/>
      <c r="T53" s="104"/>
      <c r="U53" s="104"/>
    </row>
    <row r="54" spans="1:21" ht="24" customHeight="1" x14ac:dyDescent="0.15">
      <c r="A54" s="104"/>
      <c r="B54" s="228" t="s">
        <v>68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7</v>
      </c>
      <c r="C55" s="234"/>
      <c r="D55" s="234"/>
      <c r="E55" s="234"/>
      <c r="F55" s="234"/>
      <c r="G55" s="234"/>
      <c r="H55" s="234"/>
      <c r="I55" s="234"/>
      <c r="J55" s="234"/>
      <c r="K55" s="250"/>
      <c r="L55" s="250"/>
      <c r="M55" s="250"/>
      <c r="N55" s="250"/>
      <c r="O55" s="266" t="s">
        <v>543</v>
      </c>
      <c r="P55" s="104"/>
      <c r="Q55" s="104"/>
      <c r="R55" s="104"/>
      <c r="S55" s="104"/>
      <c r="T55" s="104"/>
      <c r="U55" s="104"/>
    </row>
    <row r="56" spans="1:21" ht="31.5" customHeight="1" x14ac:dyDescent="0.15">
      <c r="A56" s="104"/>
      <c r="B56" s="230"/>
      <c r="C56" s="235"/>
      <c r="D56" s="235"/>
      <c r="E56" s="242"/>
      <c r="F56" s="242"/>
      <c r="G56" s="242"/>
      <c r="H56" s="242"/>
      <c r="I56" s="242"/>
      <c r="J56" s="245" t="s">
        <v>16</v>
      </c>
      <c r="K56" s="251" t="s">
        <v>544</v>
      </c>
      <c r="L56" s="258" t="s">
        <v>545</v>
      </c>
      <c r="M56" s="258" t="s">
        <v>546</v>
      </c>
      <c r="N56" s="258" t="s">
        <v>547</v>
      </c>
      <c r="O56" s="267" t="s">
        <v>548</v>
      </c>
      <c r="P56" s="104"/>
      <c r="Q56" s="104"/>
      <c r="R56" s="104"/>
      <c r="S56" s="104"/>
      <c r="T56" s="104"/>
      <c r="U56" s="104"/>
    </row>
    <row r="57" spans="1:21" ht="31.5" customHeight="1" x14ac:dyDescent="0.15">
      <c r="B57" s="1085" t="s">
        <v>53</v>
      </c>
      <c r="C57" s="1086"/>
      <c r="D57" s="1079" t="s">
        <v>70</v>
      </c>
      <c r="E57" s="1080"/>
      <c r="F57" s="1080"/>
      <c r="G57" s="1080"/>
      <c r="H57" s="1080"/>
      <c r="I57" s="1080"/>
      <c r="J57" s="1081"/>
      <c r="K57" s="252">
        <v>317</v>
      </c>
      <c r="L57" s="259">
        <v>317</v>
      </c>
      <c r="M57" s="259">
        <v>317</v>
      </c>
      <c r="N57" s="259">
        <v>318</v>
      </c>
      <c r="O57" s="268">
        <v>307</v>
      </c>
    </row>
    <row r="58" spans="1:21" ht="31.5" customHeight="1" x14ac:dyDescent="0.15">
      <c r="B58" s="1087"/>
      <c r="C58" s="1088"/>
      <c r="D58" s="1082" t="s">
        <v>19</v>
      </c>
      <c r="E58" s="1083"/>
      <c r="F58" s="1083"/>
      <c r="G58" s="1083"/>
      <c r="H58" s="1083"/>
      <c r="I58" s="1083"/>
      <c r="J58" s="1084"/>
      <c r="K58" s="253">
        <v>33</v>
      </c>
      <c r="L58" s="260">
        <v>33</v>
      </c>
      <c r="M58" s="260">
        <v>30</v>
      </c>
      <c r="N58" s="260">
        <v>23</v>
      </c>
      <c r="O58" s="269">
        <v>13</v>
      </c>
    </row>
    <row r="59" spans="1:21" ht="24" customHeight="1" x14ac:dyDescent="0.15">
      <c r="B59" s="231"/>
      <c r="C59" s="231"/>
      <c r="D59" s="240" t="s">
        <v>50</v>
      </c>
      <c r="E59" s="243"/>
      <c r="F59" s="243"/>
      <c r="G59" s="243"/>
      <c r="H59" s="243"/>
      <c r="I59" s="243"/>
      <c r="J59" s="243"/>
      <c r="K59" s="243"/>
      <c r="L59" s="243"/>
      <c r="M59" s="243"/>
      <c r="N59" s="243"/>
      <c r="O59" s="243"/>
    </row>
    <row r="60" spans="1:21" ht="24" customHeight="1" x14ac:dyDescent="0.15">
      <c r="B60" s="232"/>
      <c r="C60" s="232"/>
      <c r="D60" s="240" t="s">
        <v>44</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vvHVtpYEeDzJ6+WvK+NHhfqt+IxVUS2FaBefoVCxiY2Wh/m3qWdUF9qTucZruLtM0tZcLh9qSCNfAabz963jZw==" saltValue="lMK9JLspUcGZIx1ylMqSH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23</v>
      </c>
    </row>
    <row r="40" spans="2:13" ht="27.75" customHeight="1" x14ac:dyDescent="0.15">
      <c r="B40" s="227" t="s">
        <v>27</v>
      </c>
      <c r="C40" s="233"/>
      <c r="D40" s="233"/>
      <c r="E40" s="241"/>
      <c r="F40" s="241"/>
      <c r="G40" s="241"/>
      <c r="H40" s="244" t="s">
        <v>16</v>
      </c>
      <c r="I40" s="246" t="s">
        <v>536</v>
      </c>
      <c r="J40" s="254" t="s">
        <v>450</v>
      </c>
      <c r="K40" s="254" t="s">
        <v>537</v>
      </c>
      <c r="L40" s="254" t="s">
        <v>538</v>
      </c>
      <c r="M40" s="275" t="s">
        <v>539</v>
      </c>
    </row>
    <row r="41" spans="2:13" ht="27.75" customHeight="1" x14ac:dyDescent="0.15">
      <c r="B41" s="1089" t="s">
        <v>39</v>
      </c>
      <c r="C41" s="1090"/>
      <c r="D41" s="236"/>
      <c r="E41" s="1095" t="s">
        <v>72</v>
      </c>
      <c r="F41" s="1095"/>
      <c r="G41" s="1095"/>
      <c r="H41" s="1096"/>
      <c r="I41" s="247">
        <v>16954</v>
      </c>
      <c r="J41" s="255">
        <v>17262</v>
      </c>
      <c r="K41" s="255">
        <v>17422</v>
      </c>
      <c r="L41" s="255">
        <v>17185</v>
      </c>
      <c r="M41" s="263">
        <v>17480</v>
      </c>
    </row>
    <row r="42" spans="2:13" ht="27.75" customHeight="1" x14ac:dyDescent="0.15">
      <c r="B42" s="1091"/>
      <c r="C42" s="1092"/>
      <c r="D42" s="237"/>
      <c r="E42" s="1097" t="s">
        <v>67</v>
      </c>
      <c r="F42" s="1097"/>
      <c r="G42" s="1097"/>
      <c r="H42" s="1098"/>
      <c r="I42" s="248" t="s">
        <v>213</v>
      </c>
      <c r="J42" s="256" t="s">
        <v>213</v>
      </c>
      <c r="K42" s="256" t="s">
        <v>213</v>
      </c>
      <c r="L42" s="256" t="s">
        <v>213</v>
      </c>
      <c r="M42" s="264" t="s">
        <v>213</v>
      </c>
    </row>
    <row r="43" spans="2:13" ht="27.75" customHeight="1" x14ac:dyDescent="0.15">
      <c r="B43" s="1091"/>
      <c r="C43" s="1092"/>
      <c r="D43" s="237"/>
      <c r="E43" s="1097" t="s">
        <v>74</v>
      </c>
      <c r="F43" s="1097"/>
      <c r="G43" s="1097"/>
      <c r="H43" s="1098"/>
      <c r="I43" s="248">
        <v>6938</v>
      </c>
      <c r="J43" s="256">
        <v>6904</v>
      </c>
      <c r="K43" s="256">
        <v>7003</v>
      </c>
      <c r="L43" s="256">
        <v>6510</v>
      </c>
      <c r="M43" s="264">
        <v>6000</v>
      </c>
    </row>
    <row r="44" spans="2:13" ht="27.75" customHeight="1" x14ac:dyDescent="0.15">
      <c r="B44" s="1091"/>
      <c r="C44" s="1092"/>
      <c r="D44" s="237"/>
      <c r="E44" s="1097" t="s">
        <v>76</v>
      </c>
      <c r="F44" s="1097"/>
      <c r="G44" s="1097"/>
      <c r="H44" s="1098"/>
      <c r="I44" s="248">
        <v>774</v>
      </c>
      <c r="J44" s="256">
        <v>774</v>
      </c>
      <c r="K44" s="256">
        <v>733</v>
      </c>
      <c r="L44" s="256">
        <v>661</v>
      </c>
      <c r="M44" s="264">
        <v>624</v>
      </c>
    </row>
    <row r="45" spans="2:13" ht="27.75" customHeight="1" x14ac:dyDescent="0.15">
      <c r="B45" s="1091"/>
      <c r="C45" s="1092"/>
      <c r="D45" s="237"/>
      <c r="E45" s="1097" t="s">
        <v>78</v>
      </c>
      <c r="F45" s="1097"/>
      <c r="G45" s="1097"/>
      <c r="H45" s="1098"/>
      <c r="I45" s="248">
        <v>3172</v>
      </c>
      <c r="J45" s="256">
        <v>3034</v>
      </c>
      <c r="K45" s="256">
        <v>3072</v>
      </c>
      <c r="L45" s="256">
        <v>2970</v>
      </c>
      <c r="M45" s="264">
        <v>2846</v>
      </c>
    </row>
    <row r="46" spans="2:13" ht="27.75" customHeight="1" x14ac:dyDescent="0.15">
      <c r="B46" s="1091"/>
      <c r="C46" s="1092"/>
      <c r="D46" s="238"/>
      <c r="E46" s="1097" t="s">
        <v>77</v>
      </c>
      <c r="F46" s="1097"/>
      <c r="G46" s="1097"/>
      <c r="H46" s="1098"/>
      <c r="I46" s="248" t="s">
        <v>213</v>
      </c>
      <c r="J46" s="256" t="s">
        <v>213</v>
      </c>
      <c r="K46" s="256" t="s">
        <v>213</v>
      </c>
      <c r="L46" s="256" t="s">
        <v>213</v>
      </c>
      <c r="M46" s="264">
        <v>2</v>
      </c>
    </row>
    <row r="47" spans="2:13" ht="27.75" customHeight="1" x14ac:dyDescent="0.15">
      <c r="B47" s="1091"/>
      <c r="C47" s="1092"/>
      <c r="D47" s="271"/>
      <c r="E47" s="1099" t="s">
        <v>81</v>
      </c>
      <c r="F47" s="1100"/>
      <c r="G47" s="1100"/>
      <c r="H47" s="1101"/>
      <c r="I47" s="248" t="s">
        <v>213</v>
      </c>
      <c r="J47" s="256" t="s">
        <v>213</v>
      </c>
      <c r="K47" s="256" t="s">
        <v>213</v>
      </c>
      <c r="L47" s="256" t="s">
        <v>213</v>
      </c>
      <c r="M47" s="264" t="s">
        <v>213</v>
      </c>
    </row>
    <row r="48" spans="2:13" ht="27.75" customHeight="1" x14ac:dyDescent="0.15">
      <c r="B48" s="1091"/>
      <c r="C48" s="1092"/>
      <c r="D48" s="237"/>
      <c r="E48" s="1097" t="s">
        <v>87</v>
      </c>
      <c r="F48" s="1097"/>
      <c r="G48" s="1097"/>
      <c r="H48" s="1098"/>
      <c r="I48" s="248" t="s">
        <v>213</v>
      </c>
      <c r="J48" s="256" t="s">
        <v>213</v>
      </c>
      <c r="K48" s="256" t="s">
        <v>213</v>
      </c>
      <c r="L48" s="256" t="s">
        <v>213</v>
      </c>
      <c r="M48" s="264" t="s">
        <v>213</v>
      </c>
    </row>
    <row r="49" spans="2:13" ht="27.75" customHeight="1" x14ac:dyDescent="0.15">
      <c r="B49" s="1093"/>
      <c r="C49" s="1094"/>
      <c r="D49" s="237"/>
      <c r="E49" s="1097" t="s">
        <v>94</v>
      </c>
      <c r="F49" s="1097"/>
      <c r="G49" s="1097"/>
      <c r="H49" s="1098"/>
      <c r="I49" s="248" t="s">
        <v>213</v>
      </c>
      <c r="J49" s="256" t="s">
        <v>213</v>
      </c>
      <c r="K49" s="256" t="s">
        <v>213</v>
      </c>
      <c r="L49" s="256" t="s">
        <v>213</v>
      </c>
      <c r="M49" s="264" t="s">
        <v>213</v>
      </c>
    </row>
    <row r="50" spans="2:13" ht="27.75" customHeight="1" x14ac:dyDescent="0.15">
      <c r="B50" s="1104" t="s">
        <v>96</v>
      </c>
      <c r="C50" s="1105"/>
      <c r="D50" s="272"/>
      <c r="E50" s="1097" t="s">
        <v>98</v>
      </c>
      <c r="F50" s="1097"/>
      <c r="G50" s="1097"/>
      <c r="H50" s="1098"/>
      <c r="I50" s="248">
        <v>5771</v>
      </c>
      <c r="J50" s="256">
        <v>5374</v>
      </c>
      <c r="K50" s="256">
        <v>5802</v>
      </c>
      <c r="L50" s="256">
        <v>4908</v>
      </c>
      <c r="M50" s="264">
        <v>5249</v>
      </c>
    </row>
    <row r="51" spans="2:13" ht="27.75" customHeight="1" x14ac:dyDescent="0.15">
      <c r="B51" s="1091"/>
      <c r="C51" s="1092"/>
      <c r="D51" s="237"/>
      <c r="E51" s="1097" t="s">
        <v>101</v>
      </c>
      <c r="F51" s="1097"/>
      <c r="G51" s="1097"/>
      <c r="H51" s="1098"/>
      <c r="I51" s="248">
        <v>77</v>
      </c>
      <c r="J51" s="256">
        <v>164</v>
      </c>
      <c r="K51" s="256">
        <v>257</v>
      </c>
      <c r="L51" s="256">
        <v>326</v>
      </c>
      <c r="M51" s="264">
        <v>293</v>
      </c>
    </row>
    <row r="52" spans="2:13" ht="27.75" customHeight="1" x14ac:dyDescent="0.15">
      <c r="B52" s="1093"/>
      <c r="C52" s="1094"/>
      <c r="D52" s="237"/>
      <c r="E52" s="1097" t="s">
        <v>47</v>
      </c>
      <c r="F52" s="1097"/>
      <c r="G52" s="1097"/>
      <c r="H52" s="1098"/>
      <c r="I52" s="248">
        <v>15904</v>
      </c>
      <c r="J52" s="256">
        <v>15168</v>
      </c>
      <c r="K52" s="256">
        <v>14537</v>
      </c>
      <c r="L52" s="256">
        <v>13813</v>
      </c>
      <c r="M52" s="264">
        <v>13819</v>
      </c>
    </row>
    <row r="53" spans="2:13" ht="27.75" customHeight="1" x14ac:dyDescent="0.15">
      <c r="B53" s="1075" t="s">
        <v>56</v>
      </c>
      <c r="C53" s="1076"/>
      <c r="D53" s="239"/>
      <c r="E53" s="1102" t="s">
        <v>103</v>
      </c>
      <c r="F53" s="1102"/>
      <c r="G53" s="1102"/>
      <c r="H53" s="1103"/>
      <c r="I53" s="249">
        <v>6087</v>
      </c>
      <c r="J53" s="257">
        <v>7269</v>
      </c>
      <c r="K53" s="257">
        <v>7633</v>
      </c>
      <c r="L53" s="257">
        <v>8279</v>
      </c>
      <c r="M53" s="265">
        <v>7592</v>
      </c>
    </row>
    <row r="54" spans="2:13" ht="27.75" customHeight="1" x14ac:dyDescent="0.15">
      <c r="B54" s="270" t="s">
        <v>85</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tjaBlu0UWJ6iDbKjduCXeyRTpWTCfNLI22LJFUJ02xjiSMWZNRinrxTj6gRNwqLb0IFRHJvj5YZE/n7N48OaA==" saltValue="sHie2b7yPGkDMuhhhocBA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99</v>
      </c>
    </row>
    <row r="54" spans="2:8" ht="29.25" customHeight="1" x14ac:dyDescent="0.2">
      <c r="B54" s="276" t="s">
        <v>10</v>
      </c>
      <c r="C54" s="282"/>
      <c r="D54" s="282"/>
      <c r="E54" s="283" t="s">
        <v>16</v>
      </c>
      <c r="F54" s="284" t="s">
        <v>537</v>
      </c>
      <c r="G54" s="284" t="s">
        <v>538</v>
      </c>
      <c r="H54" s="292" t="s">
        <v>539</v>
      </c>
    </row>
    <row r="55" spans="2:8" ht="52.5" customHeight="1" x14ac:dyDescent="0.15">
      <c r="B55" s="277"/>
      <c r="C55" s="1106" t="s">
        <v>107</v>
      </c>
      <c r="D55" s="1106"/>
      <c r="E55" s="1107"/>
      <c r="F55" s="285">
        <v>2106</v>
      </c>
      <c r="G55" s="285">
        <v>1402</v>
      </c>
      <c r="H55" s="293">
        <v>1746</v>
      </c>
    </row>
    <row r="56" spans="2:8" ht="52.5" customHeight="1" x14ac:dyDescent="0.15">
      <c r="B56" s="278"/>
      <c r="C56" s="1108" t="s">
        <v>110</v>
      </c>
      <c r="D56" s="1108"/>
      <c r="E56" s="1109"/>
      <c r="F56" s="286">
        <v>318</v>
      </c>
      <c r="G56" s="286">
        <v>307</v>
      </c>
      <c r="H56" s="294">
        <v>296</v>
      </c>
    </row>
    <row r="57" spans="2:8" ht="53.25" customHeight="1" x14ac:dyDescent="0.15">
      <c r="B57" s="278"/>
      <c r="C57" s="1110" t="s">
        <v>64</v>
      </c>
      <c r="D57" s="1110"/>
      <c r="E57" s="1111"/>
      <c r="F57" s="287">
        <v>1290</v>
      </c>
      <c r="G57" s="287">
        <v>1048</v>
      </c>
      <c r="H57" s="295">
        <v>773</v>
      </c>
    </row>
    <row r="58" spans="2:8" ht="45.75" customHeight="1" x14ac:dyDescent="0.15">
      <c r="B58" s="279"/>
      <c r="C58" s="1112" t="s">
        <v>557</v>
      </c>
      <c r="D58" s="1113"/>
      <c r="E58" s="1114"/>
      <c r="F58" s="288">
        <v>436</v>
      </c>
      <c r="G58" s="288">
        <v>294</v>
      </c>
      <c r="H58" s="296">
        <v>283</v>
      </c>
    </row>
    <row r="59" spans="2:8" ht="45.75" customHeight="1" x14ac:dyDescent="0.15">
      <c r="B59" s="279"/>
      <c r="C59" s="1112" t="s">
        <v>558</v>
      </c>
      <c r="D59" s="1113"/>
      <c r="E59" s="1114"/>
      <c r="F59" s="288">
        <v>178</v>
      </c>
      <c r="G59" s="288">
        <v>178</v>
      </c>
      <c r="H59" s="296">
        <v>178</v>
      </c>
    </row>
    <row r="60" spans="2:8" ht="45.75" customHeight="1" x14ac:dyDescent="0.15">
      <c r="B60" s="279"/>
      <c r="C60" s="1112" t="s">
        <v>559</v>
      </c>
      <c r="D60" s="1113"/>
      <c r="E60" s="1114"/>
      <c r="F60" s="288">
        <v>197</v>
      </c>
      <c r="G60" s="288">
        <v>146</v>
      </c>
      <c r="H60" s="296">
        <v>103</v>
      </c>
    </row>
    <row r="61" spans="2:8" ht="45.75" customHeight="1" x14ac:dyDescent="0.15">
      <c r="B61" s="279"/>
      <c r="C61" s="1112" t="s">
        <v>474</v>
      </c>
      <c r="D61" s="1113"/>
      <c r="E61" s="1114"/>
      <c r="F61" s="288">
        <v>81</v>
      </c>
      <c r="G61" s="288">
        <v>84</v>
      </c>
      <c r="H61" s="296">
        <v>80</v>
      </c>
    </row>
    <row r="62" spans="2:8" ht="45.75" customHeight="1" x14ac:dyDescent="0.15">
      <c r="B62" s="280"/>
      <c r="C62" s="1115" t="s">
        <v>560</v>
      </c>
      <c r="D62" s="1116"/>
      <c r="E62" s="1117"/>
      <c r="F62" s="289">
        <v>50</v>
      </c>
      <c r="G62" s="289">
        <v>50</v>
      </c>
      <c r="H62" s="297">
        <v>50</v>
      </c>
    </row>
    <row r="63" spans="2:8" ht="52.5" customHeight="1" x14ac:dyDescent="0.15">
      <c r="B63" s="281"/>
      <c r="C63" s="1118" t="s">
        <v>112</v>
      </c>
      <c r="D63" s="1118"/>
      <c r="E63" s="1119"/>
      <c r="F63" s="290">
        <v>3714</v>
      </c>
      <c r="G63" s="290">
        <v>2756</v>
      </c>
      <c r="H63" s="298">
        <v>2815</v>
      </c>
    </row>
    <row r="64" spans="2:8" ht="15" customHeight="1" x14ac:dyDescent="0.15"/>
  </sheetData>
  <sheetProtection algorithmName="SHA-512" hashValue="t6nQGI4v8JU/7uZSvTBxPBaaYbGw5z06qgTrYrLL9sA5zGiaoUJtHbEB+sQO0XRyIolg1jbcBOmL2vb4FyEsag==" saltValue="sunBUT6ULP53h8yJoN+Nd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0"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ht="13.5"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ht="13.5"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ht="13.5"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ht="13.5"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ht="13.5"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ht="13.5"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ht="13.5"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30</v>
      </c>
    </row>
    <row r="11" spans="1:143" s="96" customFormat="1" ht="13.5"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ht="13.5"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30</v>
      </c>
    </row>
    <row r="13" spans="1:143" s="96" customFormat="1" ht="13.5"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ht="13.5"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ht="13.5"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ht="13.5"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ht="13.5"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ht="13.5"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ht="13.5" x14ac:dyDescent="0.15">
      <c r="DD19" s="109"/>
      <c r="DE19" s="109"/>
    </row>
    <row r="20" spans="1:351" ht="13.5"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ht="13.5" x14ac:dyDescent="0.15">
      <c r="B23" s="98"/>
    </row>
    <row r="24" spans="1:351" ht="13.5" x14ac:dyDescent="0.15">
      <c r="B24" s="98"/>
    </row>
    <row r="25" spans="1:351" ht="13.5" x14ac:dyDescent="0.15">
      <c r="B25" s="98"/>
    </row>
    <row r="26" spans="1:351" ht="13.5" x14ac:dyDescent="0.15">
      <c r="B26" s="98"/>
    </row>
    <row r="27" spans="1:351" ht="13.5" x14ac:dyDescent="0.15">
      <c r="B27" s="98"/>
    </row>
    <row r="28" spans="1:351" ht="13.5" x14ac:dyDescent="0.15">
      <c r="B28" s="98"/>
    </row>
    <row r="29" spans="1:351" ht="13.5" x14ac:dyDescent="0.15">
      <c r="B29" s="98"/>
    </row>
    <row r="30" spans="1:351" ht="13.5" x14ac:dyDescent="0.15">
      <c r="B30" s="98"/>
    </row>
    <row r="31" spans="1:351" ht="13.5" x14ac:dyDescent="0.15">
      <c r="B31" s="98"/>
    </row>
    <row r="32" spans="1:351" ht="13.5" x14ac:dyDescent="0.15">
      <c r="B32" s="98"/>
    </row>
    <row r="33" spans="2:109" ht="13.5" x14ac:dyDescent="0.15">
      <c r="B33" s="98"/>
    </row>
    <row r="34" spans="2:109" ht="13.5" x14ac:dyDescent="0.15">
      <c r="B34" s="98"/>
    </row>
    <row r="35" spans="2:109" ht="13.5" x14ac:dyDescent="0.15">
      <c r="B35" s="98"/>
    </row>
    <row r="36" spans="2:109" ht="13.5" x14ac:dyDescent="0.15">
      <c r="B36" s="98"/>
    </row>
    <row r="37" spans="2:109" ht="13.5" x14ac:dyDescent="0.15">
      <c r="B37" s="98"/>
    </row>
    <row r="38" spans="2:109" ht="13.5" x14ac:dyDescent="0.15">
      <c r="B38" s="98"/>
    </row>
    <row r="39" spans="2:109" ht="13.5"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5" x14ac:dyDescent="0.15">
      <c r="B40" s="304"/>
      <c r="DD40" s="304"/>
      <c r="DE40" s="109"/>
    </row>
    <row r="41" spans="2:109" ht="17.25" x14ac:dyDescent="0.15">
      <c r="B41" s="100" t="s">
        <v>566</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5" x14ac:dyDescent="0.15">
      <c r="B42" s="98"/>
      <c r="G42" s="308"/>
      <c r="I42" s="299"/>
      <c r="J42" s="299"/>
      <c r="K42" s="299"/>
      <c r="AM42" s="308"/>
      <c r="AN42" s="308" t="s">
        <v>565</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3" t="s">
        <v>567</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ht="13.5"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ht="13.5"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ht="13.5"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ht="13.5"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ht="13.5"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ht="13.5" x14ac:dyDescent="0.15">
      <c r="B49" s="98"/>
      <c r="AN49" s="51" t="s">
        <v>176</v>
      </c>
    </row>
    <row r="50" spans="1:109" ht="13.5" x14ac:dyDescent="0.15">
      <c r="B50" s="98"/>
      <c r="G50" s="1120"/>
      <c r="H50" s="1120"/>
      <c r="I50" s="1120"/>
      <c r="J50" s="1120"/>
      <c r="K50" s="314"/>
      <c r="L50" s="314"/>
      <c r="M50" s="319"/>
      <c r="N50" s="319"/>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536</v>
      </c>
      <c r="BQ50" s="1122"/>
      <c r="BR50" s="1122"/>
      <c r="BS50" s="1122"/>
      <c r="BT50" s="1122"/>
      <c r="BU50" s="1122"/>
      <c r="BV50" s="1122"/>
      <c r="BW50" s="1122"/>
      <c r="BX50" s="1122" t="s">
        <v>450</v>
      </c>
      <c r="BY50" s="1122"/>
      <c r="BZ50" s="1122"/>
      <c r="CA50" s="1122"/>
      <c r="CB50" s="1122"/>
      <c r="CC50" s="1122"/>
      <c r="CD50" s="1122"/>
      <c r="CE50" s="1122"/>
      <c r="CF50" s="1122" t="s">
        <v>537</v>
      </c>
      <c r="CG50" s="1122"/>
      <c r="CH50" s="1122"/>
      <c r="CI50" s="1122"/>
      <c r="CJ50" s="1122"/>
      <c r="CK50" s="1122"/>
      <c r="CL50" s="1122"/>
      <c r="CM50" s="1122"/>
      <c r="CN50" s="1122" t="s">
        <v>538</v>
      </c>
      <c r="CO50" s="1122"/>
      <c r="CP50" s="1122"/>
      <c r="CQ50" s="1122"/>
      <c r="CR50" s="1122"/>
      <c r="CS50" s="1122"/>
      <c r="CT50" s="1122"/>
      <c r="CU50" s="1122"/>
      <c r="CV50" s="1122" t="s">
        <v>539</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10"/>
      <c r="AN51" s="1135" t="s">
        <v>564</v>
      </c>
      <c r="AO51" s="1135"/>
      <c r="AP51" s="1135"/>
      <c r="AQ51" s="1135"/>
      <c r="AR51" s="1135"/>
      <c r="AS51" s="1135"/>
      <c r="AT51" s="1135"/>
      <c r="AU51" s="1135"/>
      <c r="AV51" s="1135"/>
      <c r="AW51" s="1135"/>
      <c r="AX51" s="1135"/>
      <c r="AY51" s="1135"/>
      <c r="AZ51" s="1135"/>
      <c r="BA51" s="1135"/>
      <c r="BB51" s="1135" t="s">
        <v>563</v>
      </c>
      <c r="BC51" s="1135"/>
      <c r="BD51" s="1135"/>
      <c r="BE51" s="1135"/>
      <c r="BF51" s="1135"/>
      <c r="BG51" s="1135"/>
      <c r="BH51" s="1135"/>
      <c r="BI51" s="1135"/>
      <c r="BJ51" s="1135"/>
      <c r="BK51" s="1135"/>
      <c r="BL51" s="1135"/>
      <c r="BM51" s="1135"/>
      <c r="BN51" s="1135"/>
      <c r="BO51" s="1135"/>
      <c r="BP51" s="1136">
        <v>48.1</v>
      </c>
      <c r="BQ51" s="1136"/>
      <c r="BR51" s="1136"/>
      <c r="BS51" s="1136"/>
      <c r="BT51" s="1136"/>
      <c r="BU51" s="1136"/>
      <c r="BV51" s="1136"/>
      <c r="BW51" s="1136"/>
      <c r="BX51" s="1136">
        <v>55.8</v>
      </c>
      <c r="BY51" s="1136"/>
      <c r="BZ51" s="1136"/>
      <c r="CA51" s="1136"/>
      <c r="CB51" s="1136"/>
      <c r="CC51" s="1136"/>
      <c r="CD51" s="1136"/>
      <c r="CE51" s="1136"/>
      <c r="CF51" s="1136">
        <v>59.4</v>
      </c>
      <c r="CG51" s="1136"/>
      <c r="CH51" s="1136"/>
      <c r="CI51" s="1136"/>
      <c r="CJ51" s="1136"/>
      <c r="CK51" s="1136"/>
      <c r="CL51" s="1136"/>
      <c r="CM51" s="1136"/>
      <c r="CN51" s="1136">
        <v>63.5</v>
      </c>
      <c r="CO51" s="1136"/>
      <c r="CP51" s="1136"/>
      <c r="CQ51" s="1136"/>
      <c r="CR51" s="1136"/>
      <c r="CS51" s="1136"/>
      <c r="CT51" s="1136"/>
      <c r="CU51" s="1136"/>
      <c r="CV51" s="1136">
        <v>56.2</v>
      </c>
      <c r="CW51" s="1136"/>
      <c r="CX51" s="1136"/>
      <c r="CY51" s="1136"/>
      <c r="CZ51" s="1136"/>
      <c r="DA51" s="1136"/>
      <c r="DB51" s="1136"/>
      <c r="DC51" s="1136"/>
    </row>
    <row r="52" spans="1:109" ht="13.5" x14ac:dyDescent="0.15">
      <c r="B52" s="98"/>
      <c r="G52" s="1132"/>
      <c r="H52" s="1132"/>
      <c r="I52" s="1133"/>
      <c r="J52" s="1133"/>
      <c r="K52" s="1134"/>
      <c r="L52" s="1134"/>
      <c r="M52" s="1134"/>
      <c r="N52" s="1134"/>
      <c r="AM52" s="310"/>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ht="13.5" x14ac:dyDescent="0.15">
      <c r="A53" s="299"/>
      <c r="B53" s="98"/>
      <c r="G53" s="1132"/>
      <c r="H53" s="1132"/>
      <c r="I53" s="1120"/>
      <c r="J53" s="1120"/>
      <c r="K53" s="1134"/>
      <c r="L53" s="1134"/>
      <c r="M53" s="1134"/>
      <c r="N53" s="1134"/>
      <c r="AM53" s="310"/>
      <c r="AN53" s="1135"/>
      <c r="AO53" s="1135"/>
      <c r="AP53" s="1135"/>
      <c r="AQ53" s="1135"/>
      <c r="AR53" s="1135"/>
      <c r="AS53" s="1135"/>
      <c r="AT53" s="1135"/>
      <c r="AU53" s="1135"/>
      <c r="AV53" s="1135"/>
      <c r="AW53" s="1135"/>
      <c r="AX53" s="1135"/>
      <c r="AY53" s="1135"/>
      <c r="AZ53" s="1135"/>
      <c r="BA53" s="1135"/>
      <c r="BB53" s="1135" t="s">
        <v>153</v>
      </c>
      <c r="BC53" s="1135"/>
      <c r="BD53" s="1135"/>
      <c r="BE53" s="1135"/>
      <c r="BF53" s="1135"/>
      <c r="BG53" s="1135"/>
      <c r="BH53" s="1135"/>
      <c r="BI53" s="1135"/>
      <c r="BJ53" s="1135"/>
      <c r="BK53" s="1135"/>
      <c r="BL53" s="1135"/>
      <c r="BM53" s="1135"/>
      <c r="BN53" s="1135"/>
      <c r="BO53" s="1135"/>
      <c r="BP53" s="1136">
        <v>52.4</v>
      </c>
      <c r="BQ53" s="1136"/>
      <c r="BR53" s="1136"/>
      <c r="BS53" s="1136"/>
      <c r="BT53" s="1136"/>
      <c r="BU53" s="1136"/>
      <c r="BV53" s="1136"/>
      <c r="BW53" s="1136"/>
      <c r="BX53" s="1136">
        <v>52.1</v>
      </c>
      <c r="BY53" s="1136"/>
      <c r="BZ53" s="1136"/>
      <c r="CA53" s="1136"/>
      <c r="CB53" s="1136"/>
      <c r="CC53" s="1136"/>
      <c r="CD53" s="1136"/>
      <c r="CE53" s="1136"/>
      <c r="CF53" s="1136">
        <v>50.3</v>
      </c>
      <c r="CG53" s="1136"/>
      <c r="CH53" s="1136"/>
      <c r="CI53" s="1136"/>
      <c r="CJ53" s="1136"/>
      <c r="CK53" s="1136"/>
      <c r="CL53" s="1136"/>
      <c r="CM53" s="1136"/>
      <c r="CN53" s="1136">
        <v>52</v>
      </c>
      <c r="CO53" s="1136"/>
      <c r="CP53" s="1136"/>
      <c r="CQ53" s="1136"/>
      <c r="CR53" s="1136"/>
      <c r="CS53" s="1136"/>
      <c r="CT53" s="1136"/>
      <c r="CU53" s="1136"/>
      <c r="CV53" s="1136">
        <v>53</v>
      </c>
      <c r="CW53" s="1136"/>
      <c r="CX53" s="1136"/>
      <c r="CY53" s="1136"/>
      <c r="CZ53" s="1136"/>
      <c r="DA53" s="1136"/>
      <c r="DB53" s="1136"/>
      <c r="DC53" s="1136"/>
    </row>
    <row r="54" spans="1:109" ht="13.5" x14ac:dyDescent="0.15">
      <c r="A54" s="299"/>
      <c r="B54" s="98"/>
      <c r="G54" s="1132"/>
      <c r="H54" s="1132"/>
      <c r="I54" s="1120"/>
      <c r="J54" s="1120"/>
      <c r="K54" s="1134"/>
      <c r="L54" s="1134"/>
      <c r="M54" s="1134"/>
      <c r="N54" s="1134"/>
      <c r="AM54" s="310"/>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ht="13.5" x14ac:dyDescent="0.15">
      <c r="A55" s="299"/>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563</v>
      </c>
      <c r="BC55" s="1135"/>
      <c r="BD55" s="1135"/>
      <c r="BE55" s="1135"/>
      <c r="BF55" s="1135"/>
      <c r="BG55" s="1135"/>
      <c r="BH55" s="1135"/>
      <c r="BI55" s="1135"/>
      <c r="BJ55" s="1135"/>
      <c r="BK55" s="1135"/>
      <c r="BL55" s="1135"/>
      <c r="BM55" s="1135"/>
      <c r="BN55" s="1135"/>
      <c r="BO55" s="1135"/>
      <c r="BP55" s="1136">
        <v>33.1</v>
      </c>
      <c r="BQ55" s="1136"/>
      <c r="BR55" s="1136"/>
      <c r="BS55" s="1136"/>
      <c r="BT55" s="1136"/>
      <c r="BU55" s="1136"/>
      <c r="BV55" s="1136"/>
      <c r="BW55" s="1136"/>
      <c r="BX55" s="1136">
        <v>31.3</v>
      </c>
      <c r="BY55" s="1136"/>
      <c r="BZ55" s="1136"/>
      <c r="CA55" s="1136"/>
      <c r="CB55" s="1136"/>
      <c r="CC55" s="1136"/>
      <c r="CD55" s="1136"/>
      <c r="CE55" s="1136"/>
      <c r="CF55" s="1136">
        <v>25.3</v>
      </c>
      <c r="CG55" s="1136"/>
      <c r="CH55" s="1136"/>
      <c r="CI55" s="1136"/>
      <c r="CJ55" s="1136"/>
      <c r="CK55" s="1136"/>
      <c r="CL55" s="1136"/>
      <c r="CM55" s="1136"/>
      <c r="CN55" s="1136">
        <v>25.5</v>
      </c>
      <c r="CO55" s="1136"/>
      <c r="CP55" s="1136"/>
      <c r="CQ55" s="1136"/>
      <c r="CR55" s="1136"/>
      <c r="CS55" s="1136"/>
      <c r="CT55" s="1136"/>
      <c r="CU55" s="1136"/>
      <c r="CV55" s="1136">
        <v>25.1</v>
      </c>
      <c r="CW55" s="1136"/>
      <c r="CX55" s="1136"/>
      <c r="CY55" s="1136"/>
      <c r="CZ55" s="1136"/>
      <c r="DA55" s="1136"/>
      <c r="DB55" s="1136"/>
      <c r="DC55" s="1136"/>
    </row>
    <row r="56" spans="1:109" ht="13.5" x14ac:dyDescent="0.15">
      <c r="A56" s="299"/>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299" customFormat="1" ht="13.5" x14ac:dyDescent="0.15">
      <c r="B57" s="305"/>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153</v>
      </c>
      <c r="BC57" s="1135"/>
      <c r="BD57" s="1135"/>
      <c r="BE57" s="1135"/>
      <c r="BF57" s="1135"/>
      <c r="BG57" s="1135"/>
      <c r="BH57" s="1135"/>
      <c r="BI57" s="1135"/>
      <c r="BJ57" s="1135"/>
      <c r="BK57" s="1135"/>
      <c r="BL57" s="1135"/>
      <c r="BM57" s="1135"/>
      <c r="BN57" s="1135"/>
      <c r="BO57" s="1135"/>
      <c r="BP57" s="1136">
        <v>57.2</v>
      </c>
      <c r="BQ57" s="1136"/>
      <c r="BR57" s="1136"/>
      <c r="BS57" s="1136"/>
      <c r="BT57" s="1136"/>
      <c r="BU57" s="1136"/>
      <c r="BV57" s="1136"/>
      <c r="BW57" s="1136"/>
      <c r="BX57" s="1136">
        <v>58.5</v>
      </c>
      <c r="BY57" s="1136"/>
      <c r="BZ57" s="1136"/>
      <c r="CA57" s="1136"/>
      <c r="CB57" s="1136"/>
      <c r="CC57" s="1136"/>
      <c r="CD57" s="1136"/>
      <c r="CE57" s="1136"/>
      <c r="CF57" s="1136">
        <v>59.8</v>
      </c>
      <c r="CG57" s="1136"/>
      <c r="CH57" s="1136"/>
      <c r="CI57" s="1136"/>
      <c r="CJ57" s="1136"/>
      <c r="CK57" s="1136"/>
      <c r="CL57" s="1136"/>
      <c r="CM57" s="1136"/>
      <c r="CN57" s="1136">
        <v>61.1</v>
      </c>
      <c r="CO57" s="1136"/>
      <c r="CP57" s="1136"/>
      <c r="CQ57" s="1136"/>
      <c r="CR57" s="1136"/>
      <c r="CS57" s="1136"/>
      <c r="CT57" s="1136"/>
      <c r="CU57" s="1136"/>
      <c r="CV57" s="1136">
        <v>61</v>
      </c>
      <c r="CW57" s="1136"/>
      <c r="CX57" s="1136"/>
      <c r="CY57" s="1136"/>
      <c r="CZ57" s="1136"/>
      <c r="DA57" s="1136"/>
      <c r="DB57" s="1136"/>
      <c r="DC57" s="1136"/>
      <c r="DD57" s="324"/>
      <c r="DE57" s="305"/>
    </row>
    <row r="58" spans="1:109" s="299" customFormat="1" ht="13.5" x14ac:dyDescent="0.15">
      <c r="A58" s="51"/>
      <c r="B58" s="305"/>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24"/>
      <c r="DE58" s="305"/>
    </row>
    <row r="59" spans="1:109" s="299" customFormat="1" ht="13.5"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ht="13.5"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ht="13.5"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ht="13.5"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341</v>
      </c>
    </row>
    <row r="64" spans="1:109" ht="13.5" x14ac:dyDescent="0.15">
      <c r="B64" s="98"/>
      <c r="G64" s="308"/>
      <c r="N64" s="322"/>
      <c r="AM64" s="308"/>
      <c r="AN64" s="308" t="s">
        <v>565</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ht="13.5" x14ac:dyDescent="0.15">
      <c r="B65" s="98"/>
      <c r="AN65" s="1123" t="s">
        <v>61</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ht="13.5"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ht="13.5"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ht="13.5"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ht="13.5"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ht="13.5"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ht="13.5" x14ac:dyDescent="0.15">
      <c r="B71" s="98"/>
      <c r="G71" s="309"/>
      <c r="I71" s="312"/>
      <c r="J71" s="313"/>
      <c r="K71" s="313"/>
      <c r="L71" s="318"/>
      <c r="M71" s="313"/>
      <c r="N71" s="318"/>
      <c r="AM71" s="309"/>
      <c r="AN71" s="51" t="s">
        <v>176</v>
      </c>
    </row>
    <row r="72" spans="2:107" ht="13.5" x14ac:dyDescent="0.15">
      <c r="B72" s="98"/>
      <c r="G72" s="1120"/>
      <c r="H72" s="1120"/>
      <c r="I72" s="1120"/>
      <c r="J72" s="1120"/>
      <c r="K72" s="314"/>
      <c r="L72" s="314"/>
      <c r="M72" s="319"/>
      <c r="N72" s="319"/>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536</v>
      </c>
      <c r="BQ72" s="1122"/>
      <c r="BR72" s="1122"/>
      <c r="BS72" s="1122"/>
      <c r="BT72" s="1122"/>
      <c r="BU72" s="1122"/>
      <c r="BV72" s="1122"/>
      <c r="BW72" s="1122"/>
      <c r="BX72" s="1122" t="s">
        <v>450</v>
      </c>
      <c r="BY72" s="1122"/>
      <c r="BZ72" s="1122"/>
      <c r="CA72" s="1122"/>
      <c r="CB72" s="1122"/>
      <c r="CC72" s="1122"/>
      <c r="CD72" s="1122"/>
      <c r="CE72" s="1122"/>
      <c r="CF72" s="1122" t="s">
        <v>537</v>
      </c>
      <c r="CG72" s="1122"/>
      <c r="CH72" s="1122"/>
      <c r="CI72" s="1122"/>
      <c r="CJ72" s="1122"/>
      <c r="CK72" s="1122"/>
      <c r="CL72" s="1122"/>
      <c r="CM72" s="1122"/>
      <c r="CN72" s="1122" t="s">
        <v>538</v>
      </c>
      <c r="CO72" s="1122"/>
      <c r="CP72" s="1122"/>
      <c r="CQ72" s="1122"/>
      <c r="CR72" s="1122"/>
      <c r="CS72" s="1122"/>
      <c r="CT72" s="1122"/>
      <c r="CU72" s="1122"/>
      <c r="CV72" s="1122" t="s">
        <v>539</v>
      </c>
      <c r="CW72" s="1122"/>
      <c r="CX72" s="1122"/>
      <c r="CY72" s="1122"/>
      <c r="CZ72" s="1122"/>
      <c r="DA72" s="1122"/>
      <c r="DB72" s="1122"/>
      <c r="DC72" s="1122"/>
    </row>
    <row r="73" spans="2:107" ht="13.5" x14ac:dyDescent="0.15">
      <c r="B73" s="98"/>
      <c r="G73" s="1132"/>
      <c r="H73" s="1132"/>
      <c r="I73" s="1132"/>
      <c r="J73" s="1132"/>
      <c r="K73" s="1138"/>
      <c r="L73" s="1138"/>
      <c r="M73" s="1138"/>
      <c r="N73" s="1138"/>
      <c r="AM73" s="310"/>
      <c r="AN73" s="1135" t="s">
        <v>564</v>
      </c>
      <c r="AO73" s="1135"/>
      <c r="AP73" s="1135"/>
      <c r="AQ73" s="1135"/>
      <c r="AR73" s="1135"/>
      <c r="AS73" s="1135"/>
      <c r="AT73" s="1135"/>
      <c r="AU73" s="1135"/>
      <c r="AV73" s="1135"/>
      <c r="AW73" s="1135"/>
      <c r="AX73" s="1135"/>
      <c r="AY73" s="1135"/>
      <c r="AZ73" s="1135"/>
      <c r="BA73" s="1135"/>
      <c r="BB73" s="1135" t="s">
        <v>563</v>
      </c>
      <c r="BC73" s="1135"/>
      <c r="BD73" s="1135"/>
      <c r="BE73" s="1135"/>
      <c r="BF73" s="1135"/>
      <c r="BG73" s="1135"/>
      <c r="BH73" s="1135"/>
      <c r="BI73" s="1135"/>
      <c r="BJ73" s="1135"/>
      <c r="BK73" s="1135"/>
      <c r="BL73" s="1135"/>
      <c r="BM73" s="1135"/>
      <c r="BN73" s="1135"/>
      <c r="BO73" s="1135"/>
      <c r="BP73" s="1136">
        <v>48.1</v>
      </c>
      <c r="BQ73" s="1136"/>
      <c r="BR73" s="1136"/>
      <c r="BS73" s="1136"/>
      <c r="BT73" s="1136"/>
      <c r="BU73" s="1136"/>
      <c r="BV73" s="1136"/>
      <c r="BW73" s="1136"/>
      <c r="BX73" s="1136">
        <v>55.8</v>
      </c>
      <c r="BY73" s="1136"/>
      <c r="BZ73" s="1136"/>
      <c r="CA73" s="1136"/>
      <c r="CB73" s="1136"/>
      <c r="CC73" s="1136"/>
      <c r="CD73" s="1136"/>
      <c r="CE73" s="1136"/>
      <c r="CF73" s="1136">
        <v>59.4</v>
      </c>
      <c r="CG73" s="1136"/>
      <c r="CH73" s="1136"/>
      <c r="CI73" s="1136"/>
      <c r="CJ73" s="1136"/>
      <c r="CK73" s="1136"/>
      <c r="CL73" s="1136"/>
      <c r="CM73" s="1136"/>
      <c r="CN73" s="1136">
        <v>63.5</v>
      </c>
      <c r="CO73" s="1136"/>
      <c r="CP73" s="1136"/>
      <c r="CQ73" s="1136"/>
      <c r="CR73" s="1136"/>
      <c r="CS73" s="1136"/>
      <c r="CT73" s="1136"/>
      <c r="CU73" s="1136"/>
      <c r="CV73" s="1136">
        <v>56.2</v>
      </c>
      <c r="CW73" s="1136"/>
      <c r="CX73" s="1136"/>
      <c r="CY73" s="1136"/>
      <c r="CZ73" s="1136"/>
      <c r="DA73" s="1136"/>
      <c r="DB73" s="1136"/>
      <c r="DC73" s="1136"/>
    </row>
    <row r="74" spans="2:107" ht="13.5" x14ac:dyDescent="0.15">
      <c r="B74" s="98"/>
      <c r="G74" s="1132"/>
      <c r="H74" s="1132"/>
      <c r="I74" s="1132"/>
      <c r="J74" s="1132"/>
      <c r="K74" s="1138"/>
      <c r="L74" s="1138"/>
      <c r="M74" s="1138"/>
      <c r="N74" s="1138"/>
      <c r="AM74" s="310"/>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ht="13.5" x14ac:dyDescent="0.15">
      <c r="B75" s="98"/>
      <c r="G75" s="1132"/>
      <c r="H75" s="1132"/>
      <c r="I75" s="1120"/>
      <c r="J75" s="1120"/>
      <c r="K75" s="1134"/>
      <c r="L75" s="1134"/>
      <c r="M75" s="1134"/>
      <c r="N75" s="1134"/>
      <c r="AM75" s="310"/>
      <c r="AN75" s="1135"/>
      <c r="AO75" s="1135"/>
      <c r="AP75" s="1135"/>
      <c r="AQ75" s="1135"/>
      <c r="AR75" s="1135"/>
      <c r="AS75" s="1135"/>
      <c r="AT75" s="1135"/>
      <c r="AU75" s="1135"/>
      <c r="AV75" s="1135"/>
      <c r="AW75" s="1135"/>
      <c r="AX75" s="1135"/>
      <c r="AY75" s="1135"/>
      <c r="AZ75" s="1135"/>
      <c r="BA75" s="1135"/>
      <c r="BB75" s="1135" t="s">
        <v>420</v>
      </c>
      <c r="BC75" s="1135"/>
      <c r="BD75" s="1135"/>
      <c r="BE75" s="1135"/>
      <c r="BF75" s="1135"/>
      <c r="BG75" s="1135"/>
      <c r="BH75" s="1135"/>
      <c r="BI75" s="1135"/>
      <c r="BJ75" s="1135"/>
      <c r="BK75" s="1135"/>
      <c r="BL75" s="1135"/>
      <c r="BM75" s="1135"/>
      <c r="BN75" s="1135"/>
      <c r="BO75" s="1135"/>
      <c r="BP75" s="1136">
        <v>7.3</v>
      </c>
      <c r="BQ75" s="1136"/>
      <c r="BR75" s="1136"/>
      <c r="BS75" s="1136"/>
      <c r="BT75" s="1136"/>
      <c r="BU75" s="1136"/>
      <c r="BV75" s="1136"/>
      <c r="BW75" s="1136"/>
      <c r="BX75" s="1136">
        <v>6.7</v>
      </c>
      <c r="BY75" s="1136"/>
      <c r="BZ75" s="1136"/>
      <c r="CA75" s="1136"/>
      <c r="CB75" s="1136"/>
      <c r="CC75" s="1136"/>
      <c r="CD75" s="1136"/>
      <c r="CE75" s="1136"/>
      <c r="CF75" s="1136">
        <v>6.3</v>
      </c>
      <c r="CG75" s="1136"/>
      <c r="CH75" s="1136"/>
      <c r="CI75" s="1136"/>
      <c r="CJ75" s="1136"/>
      <c r="CK75" s="1136"/>
      <c r="CL75" s="1136"/>
      <c r="CM75" s="1136"/>
      <c r="CN75" s="1136">
        <v>6.2</v>
      </c>
      <c r="CO75" s="1136"/>
      <c r="CP75" s="1136"/>
      <c r="CQ75" s="1136"/>
      <c r="CR75" s="1136"/>
      <c r="CS75" s="1136"/>
      <c r="CT75" s="1136"/>
      <c r="CU75" s="1136"/>
      <c r="CV75" s="1136">
        <v>6.4</v>
      </c>
      <c r="CW75" s="1136"/>
      <c r="CX75" s="1136"/>
      <c r="CY75" s="1136"/>
      <c r="CZ75" s="1136"/>
      <c r="DA75" s="1136"/>
      <c r="DB75" s="1136"/>
      <c r="DC75" s="1136"/>
    </row>
    <row r="76" spans="2:107" ht="13.5" x14ac:dyDescent="0.15">
      <c r="B76" s="98"/>
      <c r="G76" s="1132"/>
      <c r="H76" s="1132"/>
      <c r="I76" s="1120"/>
      <c r="J76" s="1120"/>
      <c r="K76" s="1134"/>
      <c r="L76" s="1134"/>
      <c r="M76" s="1134"/>
      <c r="N76" s="1134"/>
      <c r="AM76" s="310"/>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ht="13.5" x14ac:dyDescent="0.15">
      <c r="B77" s="98"/>
      <c r="G77" s="1120"/>
      <c r="H77" s="1120"/>
      <c r="I77" s="1120"/>
      <c r="J77" s="1120"/>
      <c r="K77" s="1138"/>
      <c r="L77" s="1138"/>
      <c r="M77" s="1138"/>
      <c r="N77" s="1138"/>
      <c r="AN77" s="1122" t="s">
        <v>17</v>
      </c>
      <c r="AO77" s="1122"/>
      <c r="AP77" s="1122"/>
      <c r="AQ77" s="1122"/>
      <c r="AR77" s="1122"/>
      <c r="AS77" s="1122"/>
      <c r="AT77" s="1122"/>
      <c r="AU77" s="1122"/>
      <c r="AV77" s="1122"/>
      <c r="AW77" s="1122"/>
      <c r="AX77" s="1122"/>
      <c r="AY77" s="1122"/>
      <c r="AZ77" s="1122"/>
      <c r="BA77" s="1122"/>
      <c r="BB77" s="1135" t="s">
        <v>563</v>
      </c>
      <c r="BC77" s="1135"/>
      <c r="BD77" s="1135"/>
      <c r="BE77" s="1135"/>
      <c r="BF77" s="1135"/>
      <c r="BG77" s="1135"/>
      <c r="BH77" s="1135"/>
      <c r="BI77" s="1135"/>
      <c r="BJ77" s="1135"/>
      <c r="BK77" s="1135"/>
      <c r="BL77" s="1135"/>
      <c r="BM77" s="1135"/>
      <c r="BN77" s="1135"/>
      <c r="BO77" s="1135"/>
      <c r="BP77" s="1136">
        <v>33.1</v>
      </c>
      <c r="BQ77" s="1136"/>
      <c r="BR77" s="1136"/>
      <c r="BS77" s="1136"/>
      <c r="BT77" s="1136"/>
      <c r="BU77" s="1136"/>
      <c r="BV77" s="1136"/>
      <c r="BW77" s="1136"/>
      <c r="BX77" s="1136">
        <v>31.3</v>
      </c>
      <c r="BY77" s="1136"/>
      <c r="BZ77" s="1136"/>
      <c r="CA77" s="1136"/>
      <c r="CB77" s="1136"/>
      <c r="CC77" s="1136"/>
      <c r="CD77" s="1136"/>
      <c r="CE77" s="1136"/>
      <c r="CF77" s="1136">
        <v>25.3</v>
      </c>
      <c r="CG77" s="1136"/>
      <c r="CH77" s="1136"/>
      <c r="CI77" s="1136"/>
      <c r="CJ77" s="1136"/>
      <c r="CK77" s="1136"/>
      <c r="CL77" s="1136"/>
      <c r="CM77" s="1136"/>
      <c r="CN77" s="1136">
        <v>25.5</v>
      </c>
      <c r="CO77" s="1136"/>
      <c r="CP77" s="1136"/>
      <c r="CQ77" s="1136"/>
      <c r="CR77" s="1136"/>
      <c r="CS77" s="1136"/>
      <c r="CT77" s="1136"/>
      <c r="CU77" s="1136"/>
      <c r="CV77" s="1136">
        <v>25.1</v>
      </c>
      <c r="CW77" s="1136"/>
      <c r="CX77" s="1136"/>
      <c r="CY77" s="1136"/>
      <c r="CZ77" s="1136"/>
      <c r="DA77" s="1136"/>
      <c r="DB77" s="1136"/>
      <c r="DC77" s="1136"/>
    </row>
    <row r="78" spans="2:107" ht="13.5"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ht="13.5"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420</v>
      </c>
      <c r="BC79" s="1135"/>
      <c r="BD79" s="1135"/>
      <c r="BE79" s="1135"/>
      <c r="BF79" s="1135"/>
      <c r="BG79" s="1135"/>
      <c r="BH79" s="1135"/>
      <c r="BI79" s="1135"/>
      <c r="BJ79" s="1135"/>
      <c r="BK79" s="1135"/>
      <c r="BL79" s="1135"/>
      <c r="BM79" s="1135"/>
      <c r="BN79" s="1135"/>
      <c r="BO79" s="1135"/>
      <c r="BP79" s="1136">
        <v>7.5</v>
      </c>
      <c r="BQ79" s="1136"/>
      <c r="BR79" s="1136"/>
      <c r="BS79" s="1136"/>
      <c r="BT79" s="1136"/>
      <c r="BU79" s="1136"/>
      <c r="BV79" s="1136"/>
      <c r="BW79" s="1136"/>
      <c r="BX79" s="1136">
        <v>7.2</v>
      </c>
      <c r="BY79" s="1136"/>
      <c r="BZ79" s="1136"/>
      <c r="CA79" s="1136"/>
      <c r="CB79" s="1136"/>
      <c r="CC79" s="1136"/>
      <c r="CD79" s="1136"/>
      <c r="CE79" s="1136"/>
      <c r="CF79" s="1136">
        <v>6.9</v>
      </c>
      <c r="CG79" s="1136"/>
      <c r="CH79" s="1136"/>
      <c r="CI79" s="1136"/>
      <c r="CJ79" s="1136"/>
      <c r="CK79" s="1136"/>
      <c r="CL79" s="1136"/>
      <c r="CM79" s="1136"/>
      <c r="CN79" s="1136">
        <v>6.6</v>
      </c>
      <c r="CO79" s="1136"/>
      <c r="CP79" s="1136"/>
      <c r="CQ79" s="1136"/>
      <c r="CR79" s="1136"/>
      <c r="CS79" s="1136"/>
      <c r="CT79" s="1136"/>
      <c r="CU79" s="1136"/>
      <c r="CV79" s="1136">
        <v>6.4</v>
      </c>
      <c r="CW79" s="1136"/>
      <c r="CX79" s="1136"/>
      <c r="CY79" s="1136"/>
      <c r="CZ79" s="1136"/>
      <c r="DA79" s="1136"/>
      <c r="DB79" s="1136"/>
      <c r="DC79" s="1136"/>
    </row>
    <row r="80" spans="2:107" ht="13.5"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ht="13.5"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ht="13.5"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5" x14ac:dyDescent="0.15">
      <c r="DD84" s="109"/>
      <c r="DE84" s="109"/>
    </row>
    <row r="85" spans="2:109" ht="13.5" x14ac:dyDescent="0.15">
      <c r="DD85" s="109"/>
      <c r="DE85" s="109"/>
    </row>
    <row r="86" spans="2:109" ht="13.5" hidden="1" x14ac:dyDescent="0.15">
      <c r="DD86" s="109"/>
      <c r="DE86" s="109"/>
    </row>
    <row r="87" spans="2:109" ht="13.5" hidden="1" x14ac:dyDescent="0.15">
      <c r="K87" s="317"/>
      <c r="AQ87" s="317"/>
      <c r="BC87" s="317"/>
      <c r="BO87" s="317"/>
      <c r="CA87" s="317"/>
      <c r="CM87" s="317"/>
      <c r="CY87" s="317"/>
      <c r="DD87" s="109"/>
      <c r="DE87" s="109"/>
    </row>
    <row r="88" spans="2:109" ht="13.5" hidden="1" x14ac:dyDescent="0.15">
      <c r="DD88" s="109"/>
      <c r="DE88" s="109"/>
    </row>
    <row r="89" spans="2:109" ht="13.5" hidden="1" x14ac:dyDescent="0.15">
      <c r="DD89" s="109"/>
      <c r="DE89" s="109"/>
    </row>
    <row r="90" spans="2:109" ht="13.5" hidden="1" x14ac:dyDescent="0.15">
      <c r="DD90" s="109"/>
      <c r="DE90" s="109"/>
    </row>
    <row r="91" spans="2:109" ht="13.5"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ELy5gXi+Qpla+kbQCwykHJrezJNenCWjLOK+mkBueIAQBQ6qvXjgzq4IFutNlFzd8HBQIyan7G9Pk1PtlNoNeA==" saltValue="JjlREpfxIgwxlRmq8IUpO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104</v>
      </c>
    </row>
  </sheetData>
  <sheetProtection algorithmName="SHA-512" hashValue="x9PFWvdxAhYPK/Hd17zyDecipI17dWxmupnI9dJF1QYwyCsSfHwdfCwVJqyR0Ve2tla34QFSiF5On72G4ZrW+g==" saltValue="0PshkgHeX5nqBRuvhJ/HKw==" spinCount="100000" sheet="1" objects="1" scenarios="1"/>
  <phoneticPr fontId="6"/>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104</v>
      </c>
    </row>
  </sheetData>
  <sheetProtection algorithmName="SHA-512" hashValue="dPB8hmD0ruttSnkRHUBLNoQ9RZK3s4gVCJyZQ6gfN/Rgmdg9lM08YKybspSj1EDq3h0f17peJarADDPHlFfhPg==" saltValue="n0451pFxMkkTP7UClUR01w==" spinCount="100000" sheet="1" objects="1" scenarios="1"/>
  <phoneticPr fontId="6"/>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84</v>
      </c>
      <c r="E2" s="142"/>
      <c r="F2" s="342" t="s">
        <v>535</v>
      </c>
      <c r="G2" s="166"/>
      <c r="H2" s="176"/>
    </row>
    <row r="3" spans="1:8" x14ac:dyDescent="0.15">
      <c r="A3" s="132" t="s">
        <v>138</v>
      </c>
      <c r="B3" s="124"/>
      <c r="C3" s="335"/>
      <c r="D3" s="338">
        <v>73219</v>
      </c>
      <c r="E3" s="340"/>
      <c r="F3" s="343">
        <v>57295</v>
      </c>
      <c r="G3" s="345"/>
      <c r="H3" s="348"/>
    </row>
    <row r="4" spans="1:8" x14ac:dyDescent="0.15">
      <c r="A4" s="117"/>
      <c r="B4" s="123"/>
      <c r="C4" s="336"/>
      <c r="D4" s="339">
        <v>15444</v>
      </c>
      <c r="E4" s="341"/>
      <c r="F4" s="344">
        <v>32771</v>
      </c>
      <c r="G4" s="346"/>
      <c r="H4" s="349"/>
    </row>
    <row r="5" spans="1:8" x14ac:dyDescent="0.15">
      <c r="A5" s="132" t="s">
        <v>245</v>
      </c>
      <c r="B5" s="124"/>
      <c r="C5" s="335"/>
      <c r="D5" s="338">
        <v>74907</v>
      </c>
      <c r="E5" s="340"/>
      <c r="F5" s="343">
        <v>54110</v>
      </c>
      <c r="G5" s="345"/>
      <c r="H5" s="348"/>
    </row>
    <row r="6" spans="1:8" x14ac:dyDescent="0.15">
      <c r="A6" s="117"/>
      <c r="B6" s="123"/>
      <c r="C6" s="336"/>
      <c r="D6" s="339">
        <v>26586</v>
      </c>
      <c r="E6" s="341"/>
      <c r="F6" s="344">
        <v>30620</v>
      </c>
      <c r="G6" s="346"/>
      <c r="H6" s="349"/>
    </row>
    <row r="7" spans="1:8" x14ac:dyDescent="0.15">
      <c r="A7" s="132" t="s">
        <v>532</v>
      </c>
      <c r="B7" s="124"/>
      <c r="C7" s="335"/>
      <c r="D7" s="338">
        <v>39916</v>
      </c>
      <c r="E7" s="340"/>
      <c r="F7" s="343">
        <v>54684</v>
      </c>
      <c r="G7" s="345"/>
      <c r="H7" s="348"/>
    </row>
    <row r="8" spans="1:8" x14ac:dyDescent="0.15">
      <c r="A8" s="117"/>
      <c r="B8" s="123"/>
      <c r="C8" s="336"/>
      <c r="D8" s="339">
        <v>21654</v>
      </c>
      <c r="E8" s="341"/>
      <c r="F8" s="344">
        <v>32829</v>
      </c>
      <c r="G8" s="346"/>
      <c r="H8" s="349"/>
    </row>
    <row r="9" spans="1:8" x14ac:dyDescent="0.15">
      <c r="A9" s="132" t="s">
        <v>533</v>
      </c>
      <c r="B9" s="124"/>
      <c r="C9" s="335"/>
      <c r="D9" s="338">
        <v>38005</v>
      </c>
      <c r="E9" s="340"/>
      <c r="F9" s="343">
        <v>62383</v>
      </c>
      <c r="G9" s="345"/>
      <c r="H9" s="348"/>
    </row>
    <row r="10" spans="1:8" x14ac:dyDescent="0.15">
      <c r="A10" s="117"/>
      <c r="B10" s="123"/>
      <c r="C10" s="336"/>
      <c r="D10" s="339">
        <v>24179</v>
      </c>
      <c r="E10" s="341"/>
      <c r="F10" s="344">
        <v>35325</v>
      </c>
      <c r="G10" s="346"/>
      <c r="H10" s="349"/>
    </row>
    <row r="11" spans="1:8" x14ac:dyDescent="0.15">
      <c r="A11" s="132" t="s">
        <v>485</v>
      </c>
      <c r="B11" s="124"/>
      <c r="C11" s="335"/>
      <c r="D11" s="338">
        <v>43860</v>
      </c>
      <c r="E11" s="340"/>
      <c r="F11" s="343">
        <v>63812</v>
      </c>
      <c r="G11" s="345"/>
      <c r="H11" s="348"/>
    </row>
    <row r="12" spans="1:8" x14ac:dyDescent="0.15">
      <c r="A12" s="117"/>
      <c r="B12" s="123"/>
      <c r="C12" s="337"/>
      <c r="D12" s="339">
        <v>18201</v>
      </c>
      <c r="E12" s="341"/>
      <c r="F12" s="344">
        <v>33848</v>
      </c>
      <c r="G12" s="346"/>
      <c r="H12" s="349"/>
    </row>
    <row r="13" spans="1:8" x14ac:dyDescent="0.15">
      <c r="A13" s="132"/>
      <c r="B13" s="124"/>
      <c r="C13" s="335"/>
      <c r="D13" s="338">
        <v>53981</v>
      </c>
      <c r="E13" s="340"/>
      <c r="F13" s="343">
        <v>58457</v>
      </c>
      <c r="G13" s="347"/>
      <c r="H13" s="348"/>
    </row>
    <row r="14" spans="1:8" x14ac:dyDescent="0.15">
      <c r="A14" s="117"/>
      <c r="B14" s="123"/>
      <c r="C14" s="336"/>
      <c r="D14" s="339">
        <v>21213</v>
      </c>
      <c r="E14" s="341"/>
      <c r="F14" s="344">
        <v>33079</v>
      </c>
      <c r="G14" s="346"/>
      <c r="H14" s="349"/>
    </row>
    <row r="17" spans="1:11" x14ac:dyDescent="0.15">
      <c r="A17" s="327" t="s">
        <v>24</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92</v>
      </c>
      <c r="B19" s="328">
        <f>ROUND(VALUE(SUBSTITUTE(実質収支比率等に係る経年分析!F$48,"▲","-")),2)</f>
        <v>6.13</v>
      </c>
      <c r="C19" s="328">
        <f>ROUND(VALUE(SUBSTITUTE(実質収支比率等に係る経年分析!G$48,"▲","-")),2)</f>
        <v>15.29</v>
      </c>
      <c r="D19" s="328">
        <f>ROUND(VALUE(SUBSTITUTE(実質収支比率等に係る経年分析!H$48,"▲","-")),2)</f>
        <v>6.4</v>
      </c>
      <c r="E19" s="328">
        <f>ROUND(VALUE(SUBSTITUTE(実質収支比率等に係る経年分析!I$48,"▲","-")),2)</f>
        <v>5.75</v>
      </c>
      <c r="F19" s="328">
        <f>ROUND(VALUE(SUBSTITUTE(実質収支比率等に係る経年分析!J$48,"▲","-")),2)</f>
        <v>3.69</v>
      </c>
    </row>
    <row r="20" spans="1:11" x14ac:dyDescent="0.15">
      <c r="A20" s="328" t="s">
        <v>38</v>
      </c>
      <c r="B20" s="328">
        <f>ROUND(VALUE(SUBSTITUTE(実質収支比率等に係る経年分析!F$47,"▲","-")),2)</f>
        <v>18.559999999999999</v>
      </c>
      <c r="C20" s="328">
        <f>ROUND(VALUE(SUBSTITUTE(実質収支比率等に係る経年分析!G$47,"▲","-")),2)</f>
        <v>14.58</v>
      </c>
      <c r="D20" s="328">
        <f>ROUND(VALUE(SUBSTITUTE(実質収支比率等に係る経年分析!H$47,"▲","-")),2)</f>
        <v>14.74</v>
      </c>
      <c r="E20" s="328">
        <f>ROUND(VALUE(SUBSTITUTE(実質収支比率等に係る経年分析!I$47,"▲","-")),2)</f>
        <v>9.73</v>
      </c>
      <c r="F20" s="328">
        <f>ROUND(VALUE(SUBSTITUTE(実質収支比率等に係る経年分析!J$47,"▲","-")),2)</f>
        <v>11.75</v>
      </c>
    </row>
    <row r="21" spans="1:11" x14ac:dyDescent="0.15">
      <c r="A21" s="328" t="s">
        <v>116</v>
      </c>
      <c r="B21" s="328">
        <f>IF(ISNUMBER(VALUE(SUBSTITUTE(実質収支比率等に係る経年分析!F$49,"▲","-"))),ROUND(VALUE(SUBSTITUTE(実質収支比率等に係る経年分析!F$49,"▲","-")),2),NA())</f>
        <v>-3.27</v>
      </c>
      <c r="C21" s="328">
        <f>IF(ISNUMBER(VALUE(SUBSTITUTE(実質収支比率等に係る経年分析!G$49,"▲","-"))),ROUND(VALUE(SUBSTITUTE(実質収支比率等に係る経年分析!G$49,"▲","-")),2),NA())</f>
        <v>2.77</v>
      </c>
      <c r="D21" s="328">
        <f>IF(ISNUMBER(VALUE(SUBSTITUTE(実質収支比率等に係る経年分析!H$49,"▲","-"))),ROUND(VALUE(SUBSTITUTE(実質収支比率等に係る経年分析!H$49,"▲","-")),2),NA())</f>
        <v>-13.74</v>
      </c>
      <c r="E21" s="328">
        <f>IF(ISNUMBER(VALUE(SUBSTITUTE(実質収支比率等に係る経年分析!I$49,"▲","-"))),ROUND(VALUE(SUBSTITUTE(実質収支比率等に係る経年分析!I$49,"▲","-")),2),NA())</f>
        <v>-8.66</v>
      </c>
      <c r="F21" s="328">
        <f>IF(ISNUMBER(VALUE(SUBSTITUTE(実質収支比率等に係る経年分析!J$49,"▲","-"))),ROUND(VALUE(SUBSTITUTE(実質収支比率等に係る経年分析!J$49,"▲","-")),2),NA())</f>
        <v>-2.4</v>
      </c>
    </row>
    <row r="24" spans="1:11" x14ac:dyDescent="0.15">
      <c r="A24" s="327" t="s">
        <v>105</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117</v>
      </c>
      <c r="C26" s="329" t="s">
        <v>62</v>
      </c>
      <c r="D26" s="329" t="s">
        <v>117</v>
      </c>
      <c r="E26" s="329" t="s">
        <v>62</v>
      </c>
      <c r="F26" s="329" t="s">
        <v>117</v>
      </c>
      <c r="G26" s="329" t="s">
        <v>62</v>
      </c>
      <c r="H26" s="329" t="s">
        <v>117</v>
      </c>
      <c r="I26" s="329" t="s">
        <v>62</v>
      </c>
      <c r="J26" s="329" t="s">
        <v>117</v>
      </c>
      <c r="K26" s="329" t="s">
        <v>62</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1.47</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1.1299999999999999</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0.91</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0.01</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0.01</v>
      </c>
    </row>
    <row r="28" spans="1:11" x14ac:dyDescent="0.15">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str">
        <f>IF(連結実質赤字比率に係る赤字・黒字の構成分析!C$41="",NA(),連結実質赤字比率に係る赤字・黒字の構成分析!C$41)</f>
        <v>墓地特別会計</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0.04</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0.06</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7.0000000000000007E-2</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0.06</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0.06</v>
      </c>
    </row>
    <row r="30" spans="1:11" x14ac:dyDescent="0.15">
      <c r="A30" s="329" t="str">
        <f>IF(連結実質赤字比率に係る赤字・黒字の構成分析!C$40="",NA(),連結実質赤字比率に係る赤字・黒字の構成分析!C$40)</f>
        <v>農業集落排水特別会計</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0.15</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0.13</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0.13</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0.11</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7.0000000000000007E-2</v>
      </c>
    </row>
    <row r="31" spans="1:11" x14ac:dyDescent="0.15">
      <c r="A31" s="329" t="str">
        <f>IF(連結実質赤字比率に係る赤字・黒字の構成分析!C$39="",NA(),連結実質赤字比率に係る赤字・黒字の構成分析!C$39)</f>
        <v>国民健康保険特別会計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1.38</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1.76</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0.15</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0.66</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1.19</v>
      </c>
    </row>
    <row r="32" spans="1:11" x14ac:dyDescent="0.15">
      <c r="A32" s="329" t="str">
        <f>IF(連結実質赤字比率に係る赤字・黒字の構成分析!C$38="",NA(),連結実質赤字比率に係る赤字・黒字の構成分析!C$38)</f>
        <v>下水道事業会計</v>
      </c>
      <c r="B32" s="329" t="e">
        <f>IF(ROUND(VALUE(SUBSTITUTE(連結実質赤字比率に係る赤字・黒字の構成分析!F$38,"▲","-")),2)&lt;0,ABS(ROUND(VALUE(SUBSTITUTE(連結実質赤字比率に係る赤字・黒字の構成分析!F$38,"▲","-")),2)),NA())</f>
        <v>#VALUE!</v>
      </c>
      <c r="C32" s="329" t="e">
        <f>IF(ROUND(VALUE(SUBSTITUTE(連結実質赤字比率に係る赤字・黒字の構成分析!F$38,"▲","-")),2)&gt;=0,ABS(ROUND(VALUE(SUBSTITUTE(連結実質赤字比率に係る赤字・黒字の構成分析!F$38,"▲","-")),2)),NA())</f>
        <v>#VALUE!</v>
      </c>
      <c r="D32" s="329" t="e">
        <f>IF(ROUND(VALUE(SUBSTITUTE(連結実質赤字比率に係る赤字・黒字の構成分析!G$38,"▲","-")),2)&lt;0,ABS(ROUND(VALUE(SUBSTITUTE(連結実質赤字比率に係る赤字・黒字の構成分析!G$38,"▲","-")),2)),NA())</f>
        <v>#VALUE!</v>
      </c>
      <c r="E32" s="329" t="e">
        <f>IF(ROUND(VALUE(SUBSTITUTE(連結実質赤字比率に係る赤字・黒字の構成分析!G$38,"▲","-")),2)&gt;=0,ABS(ROUND(VALUE(SUBSTITUTE(連結実質赤字比率に係る赤字・黒字の構成分析!G$38,"▲","-")),2)),NA())</f>
        <v>#VALUE!</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1.21</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1.17</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1.34</v>
      </c>
    </row>
    <row r="33" spans="1:16" x14ac:dyDescent="0.15">
      <c r="A33" s="329" t="str">
        <f>IF(連結実質赤字比率に係る赤字・黒字の構成分析!C$37="",NA(),連結実質赤字比率に係る赤字・黒字の構成分析!C$37)</f>
        <v>介護保険特別会計</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0.64</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0.49</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0</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0.74</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1.39</v>
      </c>
    </row>
    <row r="34" spans="1:16" x14ac:dyDescent="0.15">
      <c r="A34" s="329" t="str">
        <f>IF(連結実質赤字比率に係る赤字・黒字の構成分析!C$36="",NA(),連結実質赤字比率に係る赤字・黒字の構成分析!C$36)</f>
        <v>一般会計</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6.14</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15.28</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6.38</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5.68</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3.62</v>
      </c>
    </row>
    <row r="35" spans="1:16" x14ac:dyDescent="0.15">
      <c r="A35" s="329" t="str">
        <f>IF(連結実質赤字比率に係る赤字・黒字の構成分析!C$35="",NA(),連結実質赤字比率に係る赤字・黒字の構成分析!C$35)</f>
        <v>鹿島臨海都市計画事業鹿嶋市平井東部土地区画整理事業特別会計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5.35</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5.03</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5.01</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4.99</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4.3</v>
      </c>
    </row>
    <row r="36" spans="1:16" x14ac:dyDescent="0.15">
      <c r="A36" s="329" t="str">
        <f>IF(連結実質赤字比率に係る赤字・黒字の構成分析!C$34="",NA(),連結実質赤字比率に係る赤字・黒字の構成分析!C$34)</f>
        <v>水道事業会計</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10.75</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12.19</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13.7</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15.52</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15.16</v>
      </c>
    </row>
    <row r="39" spans="1:16" x14ac:dyDescent="0.15">
      <c r="A39" s="327" t="s">
        <v>12</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118</v>
      </c>
      <c r="C41" s="330"/>
      <c r="D41" s="330" t="s">
        <v>120</v>
      </c>
      <c r="E41" s="330" t="s">
        <v>118</v>
      </c>
      <c r="F41" s="330"/>
      <c r="G41" s="330" t="s">
        <v>120</v>
      </c>
      <c r="H41" s="330" t="s">
        <v>118</v>
      </c>
      <c r="I41" s="330"/>
      <c r="J41" s="330" t="s">
        <v>120</v>
      </c>
      <c r="K41" s="330" t="s">
        <v>118</v>
      </c>
      <c r="L41" s="330"/>
      <c r="M41" s="330" t="s">
        <v>120</v>
      </c>
      <c r="N41" s="330" t="s">
        <v>118</v>
      </c>
      <c r="O41" s="330"/>
      <c r="P41" s="330" t="s">
        <v>120</v>
      </c>
    </row>
    <row r="42" spans="1:16" x14ac:dyDescent="0.15">
      <c r="A42" s="330" t="s">
        <v>122</v>
      </c>
      <c r="B42" s="330"/>
      <c r="C42" s="330"/>
      <c r="D42" s="330">
        <f>'実質公債費比率（分子）の構造'!K$52</f>
        <v>1490</v>
      </c>
      <c r="E42" s="330"/>
      <c r="F42" s="330"/>
      <c r="G42" s="330">
        <f>'実質公債費比率（分子）の構造'!L$52</f>
        <v>1511</v>
      </c>
      <c r="H42" s="330"/>
      <c r="I42" s="330"/>
      <c r="J42" s="330">
        <f>'実質公債費比率（分子）の構造'!M$52</f>
        <v>1496</v>
      </c>
      <c r="K42" s="330"/>
      <c r="L42" s="330"/>
      <c r="M42" s="330">
        <f>'実質公債費比率（分子）の構造'!N$52</f>
        <v>1443</v>
      </c>
      <c r="N42" s="330"/>
      <c r="O42" s="330"/>
      <c r="P42" s="330">
        <f>'実質公債費比率（分子）の構造'!O$52</f>
        <v>1401</v>
      </c>
    </row>
    <row r="43" spans="1:16" x14ac:dyDescent="0.15">
      <c r="A43" s="330" t="s">
        <v>52</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x14ac:dyDescent="0.15">
      <c r="A44" s="330" t="s">
        <v>45</v>
      </c>
      <c r="B44" s="330">
        <f>'実質公債費比率（分子）の構造'!K$50</f>
        <v>7</v>
      </c>
      <c r="C44" s="330"/>
      <c r="D44" s="330"/>
      <c r="E44" s="330">
        <f>'実質公債費比率（分子）の構造'!L$50</f>
        <v>3</v>
      </c>
      <c r="F44" s="330"/>
      <c r="G44" s="330"/>
      <c r="H44" s="330">
        <f>'実質公債費比率（分子）の構造'!M$50</f>
        <v>0</v>
      </c>
      <c r="I44" s="330"/>
      <c r="J44" s="330"/>
      <c r="K44" s="330" t="str">
        <f>'実質公債費比率（分子）の構造'!N$50</f>
        <v>-</v>
      </c>
      <c r="L44" s="330"/>
      <c r="M44" s="330"/>
      <c r="N44" s="330">
        <f>'実質公債費比率（分子）の構造'!O$50</f>
        <v>0</v>
      </c>
      <c r="O44" s="330"/>
      <c r="P44" s="330"/>
    </row>
    <row r="45" spans="1:16" x14ac:dyDescent="0.15">
      <c r="A45" s="330" t="s">
        <v>0</v>
      </c>
      <c r="B45" s="330">
        <f>'実質公債費比率（分子）の構造'!K$49</f>
        <v>91</v>
      </c>
      <c r="C45" s="330"/>
      <c r="D45" s="330"/>
      <c r="E45" s="330">
        <f>'実質公債費比率（分子）の構造'!L$49</f>
        <v>44</v>
      </c>
      <c r="F45" s="330"/>
      <c r="G45" s="330"/>
      <c r="H45" s="330">
        <f>'実質公債費比率（分子）の構造'!M$49</f>
        <v>73</v>
      </c>
      <c r="I45" s="330"/>
      <c r="J45" s="330"/>
      <c r="K45" s="330">
        <f>'実質公債費比率（分子）の構造'!N$49</f>
        <v>84</v>
      </c>
      <c r="L45" s="330"/>
      <c r="M45" s="330"/>
      <c r="N45" s="330">
        <f>'実質公債費比率（分子）の構造'!O$49</f>
        <v>96</v>
      </c>
      <c r="O45" s="330"/>
      <c r="P45" s="330"/>
    </row>
    <row r="46" spans="1:16" x14ac:dyDescent="0.15">
      <c r="A46" s="330" t="s">
        <v>43</v>
      </c>
      <c r="B46" s="330">
        <f>'実質公債費比率（分子）の構造'!K$48</f>
        <v>530</v>
      </c>
      <c r="C46" s="330"/>
      <c r="D46" s="330"/>
      <c r="E46" s="330">
        <f>'実質公債費比率（分子）の構造'!L$48</f>
        <v>541</v>
      </c>
      <c r="F46" s="330"/>
      <c r="G46" s="330"/>
      <c r="H46" s="330">
        <f>'実質公債費比率（分子）の構造'!M$48</f>
        <v>547</v>
      </c>
      <c r="I46" s="330"/>
      <c r="J46" s="330"/>
      <c r="K46" s="330">
        <f>'実質公債費比率（分子）の構造'!N$48</f>
        <v>463</v>
      </c>
      <c r="L46" s="330"/>
      <c r="M46" s="330"/>
      <c r="N46" s="330">
        <f>'実質公債費比率（分子）の構造'!O$48</f>
        <v>457</v>
      </c>
      <c r="O46" s="330"/>
      <c r="P46" s="330"/>
    </row>
    <row r="47" spans="1:16" x14ac:dyDescent="0.15">
      <c r="A47" s="330" t="s">
        <v>37</v>
      </c>
      <c r="B47" s="330">
        <f>'実質公債費比率（分子）の構造'!K$47</f>
        <v>19</v>
      </c>
      <c r="C47" s="330"/>
      <c r="D47" s="330"/>
      <c r="E47" s="330">
        <f>'実質公債費比率（分子）の構造'!L$47</f>
        <v>16</v>
      </c>
      <c r="F47" s="330"/>
      <c r="G47" s="330"/>
      <c r="H47" s="330">
        <f>'実質公債費比率（分子）の構造'!M$47</f>
        <v>12</v>
      </c>
      <c r="I47" s="330"/>
      <c r="J47" s="330"/>
      <c r="K47" s="330">
        <f>'実質公債費比率（分子）の構造'!N$47</f>
        <v>9</v>
      </c>
      <c r="L47" s="330"/>
      <c r="M47" s="330"/>
      <c r="N47" s="330">
        <f>'実質公債費比率（分子）の構造'!O$47</f>
        <v>6</v>
      </c>
      <c r="O47" s="330"/>
      <c r="P47" s="330"/>
    </row>
    <row r="48" spans="1:16" x14ac:dyDescent="0.15">
      <c r="A48" s="330" t="s">
        <v>31</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26</v>
      </c>
      <c r="B49" s="330">
        <f>'実質公債費比率（分子）の構造'!K$45</f>
        <v>1673</v>
      </c>
      <c r="C49" s="330"/>
      <c r="D49" s="330"/>
      <c r="E49" s="330">
        <f>'実質公債費比率（分子）の構造'!L$45</f>
        <v>1716</v>
      </c>
      <c r="F49" s="330"/>
      <c r="G49" s="330"/>
      <c r="H49" s="330">
        <f>'実質公債費比率（分子）の構造'!M$45</f>
        <v>1661</v>
      </c>
      <c r="I49" s="330"/>
      <c r="J49" s="330"/>
      <c r="K49" s="330">
        <f>'実質公債費比率（分子）の構造'!N$45</f>
        <v>1716</v>
      </c>
      <c r="L49" s="330"/>
      <c r="M49" s="330"/>
      <c r="N49" s="330">
        <f>'実質公債費比率（分子）の構造'!O$45</f>
        <v>1746</v>
      </c>
      <c r="O49" s="330"/>
      <c r="P49" s="330"/>
    </row>
    <row r="50" spans="1:16" x14ac:dyDescent="0.15">
      <c r="A50" s="330" t="s">
        <v>59</v>
      </c>
      <c r="B50" s="330" t="e">
        <f>NA()</f>
        <v>#N/A</v>
      </c>
      <c r="C50" s="330">
        <f>IF(ISNUMBER('実質公債費比率（分子）の構造'!K$53),'実質公債費比率（分子）の構造'!K$53,NA())</f>
        <v>830</v>
      </c>
      <c r="D50" s="330" t="e">
        <f>NA()</f>
        <v>#N/A</v>
      </c>
      <c r="E50" s="330" t="e">
        <f>NA()</f>
        <v>#N/A</v>
      </c>
      <c r="F50" s="330">
        <f>IF(ISNUMBER('実質公債費比率（分子）の構造'!L$53),'実質公債費比率（分子）の構造'!L$53,NA())</f>
        <v>809</v>
      </c>
      <c r="G50" s="330" t="e">
        <f>NA()</f>
        <v>#N/A</v>
      </c>
      <c r="H50" s="330" t="e">
        <f>NA()</f>
        <v>#N/A</v>
      </c>
      <c r="I50" s="330">
        <f>IF(ISNUMBER('実質公債費比率（分子）の構造'!M$53),'実質公債費比率（分子）の構造'!M$53,NA())</f>
        <v>797</v>
      </c>
      <c r="J50" s="330" t="e">
        <f>NA()</f>
        <v>#N/A</v>
      </c>
      <c r="K50" s="330" t="e">
        <f>NA()</f>
        <v>#N/A</v>
      </c>
      <c r="L50" s="330">
        <f>IF(ISNUMBER('実質公債費比率（分子）の構造'!N$53),'実質公債費比率（分子）の構造'!N$53,NA())</f>
        <v>829</v>
      </c>
      <c r="M50" s="330" t="e">
        <f>NA()</f>
        <v>#N/A</v>
      </c>
      <c r="N50" s="330" t="e">
        <f>NA()</f>
        <v>#N/A</v>
      </c>
      <c r="O50" s="330">
        <f>IF(ISNUMBER('実質公債費比率（分子）の構造'!O$53),'実質公債費比率（分子）の構造'!O$53,NA())</f>
        <v>904</v>
      </c>
      <c r="P50" s="330" t="e">
        <f>NA()</f>
        <v>#N/A</v>
      </c>
    </row>
    <row r="53" spans="1:16" x14ac:dyDescent="0.15">
      <c r="A53" s="327" t="s">
        <v>123</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127</v>
      </c>
      <c r="C55" s="329"/>
      <c r="D55" s="329" t="s">
        <v>130</v>
      </c>
      <c r="E55" s="329" t="s">
        <v>127</v>
      </c>
      <c r="F55" s="329"/>
      <c r="G55" s="329" t="s">
        <v>130</v>
      </c>
      <c r="H55" s="329" t="s">
        <v>127</v>
      </c>
      <c r="I55" s="329"/>
      <c r="J55" s="329" t="s">
        <v>130</v>
      </c>
      <c r="K55" s="329" t="s">
        <v>127</v>
      </c>
      <c r="L55" s="329"/>
      <c r="M55" s="329" t="s">
        <v>130</v>
      </c>
      <c r="N55" s="329" t="s">
        <v>127</v>
      </c>
      <c r="O55" s="329"/>
      <c r="P55" s="329" t="s">
        <v>130</v>
      </c>
    </row>
    <row r="56" spans="1:16" x14ac:dyDescent="0.15">
      <c r="A56" s="329" t="s">
        <v>47</v>
      </c>
      <c r="B56" s="329"/>
      <c r="C56" s="329"/>
      <c r="D56" s="329">
        <f>'将来負担比率（分子）の構造'!I$52</f>
        <v>15904</v>
      </c>
      <c r="E56" s="329"/>
      <c r="F56" s="329"/>
      <c r="G56" s="329">
        <f>'将来負担比率（分子）の構造'!J$52</f>
        <v>15168</v>
      </c>
      <c r="H56" s="329"/>
      <c r="I56" s="329"/>
      <c r="J56" s="329">
        <f>'将来負担比率（分子）の構造'!K$52</f>
        <v>14537</v>
      </c>
      <c r="K56" s="329"/>
      <c r="L56" s="329"/>
      <c r="M56" s="329">
        <f>'将来負担比率（分子）の構造'!L$52</f>
        <v>13813</v>
      </c>
      <c r="N56" s="329"/>
      <c r="O56" s="329"/>
      <c r="P56" s="329">
        <f>'将来負担比率（分子）の構造'!M$52</f>
        <v>13819</v>
      </c>
    </row>
    <row r="57" spans="1:16" x14ac:dyDescent="0.15">
      <c r="A57" s="329" t="s">
        <v>101</v>
      </c>
      <c r="B57" s="329"/>
      <c r="C57" s="329"/>
      <c r="D57" s="329">
        <f>'将来負担比率（分子）の構造'!I$51</f>
        <v>77</v>
      </c>
      <c r="E57" s="329"/>
      <c r="F57" s="329"/>
      <c r="G57" s="329">
        <f>'将来負担比率（分子）の構造'!J$51</f>
        <v>164</v>
      </c>
      <c r="H57" s="329"/>
      <c r="I57" s="329"/>
      <c r="J57" s="329">
        <f>'将来負担比率（分子）の構造'!K$51</f>
        <v>257</v>
      </c>
      <c r="K57" s="329"/>
      <c r="L57" s="329"/>
      <c r="M57" s="329">
        <f>'将来負担比率（分子）の構造'!L$51</f>
        <v>326</v>
      </c>
      <c r="N57" s="329"/>
      <c r="O57" s="329"/>
      <c r="P57" s="329">
        <f>'将来負担比率（分子）の構造'!M$51</f>
        <v>293</v>
      </c>
    </row>
    <row r="58" spans="1:16" x14ac:dyDescent="0.15">
      <c r="A58" s="329" t="s">
        <v>98</v>
      </c>
      <c r="B58" s="329"/>
      <c r="C58" s="329"/>
      <c r="D58" s="329">
        <f>'将来負担比率（分子）の構造'!I$50</f>
        <v>5771</v>
      </c>
      <c r="E58" s="329"/>
      <c r="F58" s="329"/>
      <c r="G58" s="329">
        <f>'将来負担比率（分子）の構造'!J$50</f>
        <v>5374</v>
      </c>
      <c r="H58" s="329"/>
      <c r="I58" s="329"/>
      <c r="J58" s="329">
        <f>'将来負担比率（分子）の構造'!K$50</f>
        <v>5802</v>
      </c>
      <c r="K58" s="329"/>
      <c r="L58" s="329"/>
      <c r="M58" s="329">
        <f>'将来負担比率（分子）の構造'!L$50</f>
        <v>4908</v>
      </c>
      <c r="N58" s="329"/>
      <c r="O58" s="329"/>
      <c r="P58" s="329">
        <f>'将来負担比率（分子）の構造'!M$50</f>
        <v>5249</v>
      </c>
    </row>
    <row r="59" spans="1:16" x14ac:dyDescent="0.15">
      <c r="A59" s="329" t="s">
        <v>94</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87</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77</v>
      </c>
      <c r="B61" s="329" t="str">
        <f>'将来負担比率（分子）の構造'!I$46</f>
        <v>-</v>
      </c>
      <c r="C61" s="329"/>
      <c r="D61" s="329"/>
      <c r="E61" s="329" t="str">
        <f>'将来負担比率（分子）の構造'!J$46</f>
        <v>-</v>
      </c>
      <c r="F61" s="329"/>
      <c r="G61" s="329"/>
      <c r="H61" s="329" t="str">
        <f>'将来負担比率（分子）の構造'!K$46</f>
        <v>-</v>
      </c>
      <c r="I61" s="329"/>
      <c r="J61" s="329"/>
      <c r="K61" s="329" t="str">
        <f>'将来負担比率（分子）の構造'!L$46</f>
        <v>-</v>
      </c>
      <c r="L61" s="329"/>
      <c r="M61" s="329"/>
      <c r="N61" s="329">
        <f>'将来負担比率（分子）の構造'!M$46</f>
        <v>2</v>
      </c>
      <c r="O61" s="329"/>
      <c r="P61" s="329"/>
    </row>
    <row r="62" spans="1:16" x14ac:dyDescent="0.15">
      <c r="A62" s="329" t="s">
        <v>78</v>
      </c>
      <c r="B62" s="329">
        <f>'将来負担比率（分子）の構造'!I$45</f>
        <v>3172</v>
      </c>
      <c r="C62" s="329"/>
      <c r="D62" s="329"/>
      <c r="E62" s="329">
        <f>'将来負担比率（分子）の構造'!J$45</f>
        <v>3034</v>
      </c>
      <c r="F62" s="329"/>
      <c r="G62" s="329"/>
      <c r="H62" s="329">
        <f>'将来負担比率（分子）の構造'!K$45</f>
        <v>3072</v>
      </c>
      <c r="I62" s="329"/>
      <c r="J62" s="329"/>
      <c r="K62" s="329">
        <f>'将来負担比率（分子）の構造'!L$45</f>
        <v>2970</v>
      </c>
      <c r="L62" s="329"/>
      <c r="M62" s="329"/>
      <c r="N62" s="329">
        <f>'将来負担比率（分子）の構造'!M$45</f>
        <v>2846</v>
      </c>
      <c r="O62" s="329"/>
      <c r="P62" s="329"/>
    </row>
    <row r="63" spans="1:16" x14ac:dyDescent="0.15">
      <c r="A63" s="329" t="s">
        <v>76</v>
      </c>
      <c r="B63" s="329">
        <f>'将来負担比率（分子）の構造'!I$44</f>
        <v>774</v>
      </c>
      <c r="C63" s="329"/>
      <c r="D63" s="329"/>
      <c r="E63" s="329">
        <f>'将来負担比率（分子）の構造'!J$44</f>
        <v>774</v>
      </c>
      <c r="F63" s="329"/>
      <c r="G63" s="329"/>
      <c r="H63" s="329">
        <f>'将来負担比率（分子）の構造'!K$44</f>
        <v>733</v>
      </c>
      <c r="I63" s="329"/>
      <c r="J63" s="329"/>
      <c r="K63" s="329">
        <f>'将来負担比率（分子）の構造'!L$44</f>
        <v>661</v>
      </c>
      <c r="L63" s="329"/>
      <c r="M63" s="329"/>
      <c r="N63" s="329">
        <f>'将来負担比率（分子）の構造'!M$44</f>
        <v>624</v>
      </c>
      <c r="O63" s="329"/>
      <c r="P63" s="329"/>
    </row>
    <row r="64" spans="1:16" x14ac:dyDescent="0.15">
      <c r="A64" s="329" t="s">
        <v>74</v>
      </c>
      <c r="B64" s="329">
        <f>'将来負担比率（分子）の構造'!I$43</f>
        <v>6938</v>
      </c>
      <c r="C64" s="329"/>
      <c r="D64" s="329"/>
      <c r="E64" s="329">
        <f>'将来負担比率（分子）の構造'!J$43</f>
        <v>6904</v>
      </c>
      <c r="F64" s="329"/>
      <c r="G64" s="329"/>
      <c r="H64" s="329">
        <f>'将来負担比率（分子）の構造'!K$43</f>
        <v>7003</v>
      </c>
      <c r="I64" s="329"/>
      <c r="J64" s="329"/>
      <c r="K64" s="329">
        <f>'将来負担比率（分子）の構造'!L$43</f>
        <v>6510</v>
      </c>
      <c r="L64" s="329"/>
      <c r="M64" s="329"/>
      <c r="N64" s="329">
        <f>'将来負担比率（分子）の構造'!M$43</f>
        <v>6000</v>
      </c>
      <c r="O64" s="329"/>
      <c r="P64" s="329"/>
    </row>
    <row r="65" spans="1:16" x14ac:dyDescent="0.15">
      <c r="A65" s="329" t="s">
        <v>67</v>
      </c>
      <c r="B65" s="329" t="str">
        <f>'将来負担比率（分子）の構造'!I$42</f>
        <v>-</v>
      </c>
      <c r="C65" s="329"/>
      <c r="D65" s="329"/>
      <c r="E65" s="329" t="str">
        <f>'将来負担比率（分子）の構造'!J$42</f>
        <v>-</v>
      </c>
      <c r="F65" s="329"/>
      <c r="G65" s="329"/>
      <c r="H65" s="329" t="str">
        <f>'将来負担比率（分子）の構造'!K$42</f>
        <v>-</v>
      </c>
      <c r="I65" s="329"/>
      <c r="J65" s="329"/>
      <c r="K65" s="329" t="str">
        <f>'将来負担比率（分子）の構造'!L$42</f>
        <v>-</v>
      </c>
      <c r="L65" s="329"/>
      <c r="M65" s="329"/>
      <c r="N65" s="329" t="str">
        <f>'将来負担比率（分子）の構造'!M$42</f>
        <v>-</v>
      </c>
      <c r="O65" s="329"/>
      <c r="P65" s="329"/>
    </row>
    <row r="66" spans="1:16" x14ac:dyDescent="0.15">
      <c r="A66" s="329" t="s">
        <v>72</v>
      </c>
      <c r="B66" s="329">
        <f>'将来負担比率（分子）の構造'!I$41</f>
        <v>16954</v>
      </c>
      <c r="C66" s="329"/>
      <c r="D66" s="329"/>
      <c r="E66" s="329">
        <f>'将来負担比率（分子）の構造'!J$41</f>
        <v>17262</v>
      </c>
      <c r="F66" s="329"/>
      <c r="G66" s="329"/>
      <c r="H66" s="329">
        <f>'将来負担比率（分子）の構造'!K$41</f>
        <v>17422</v>
      </c>
      <c r="I66" s="329"/>
      <c r="J66" s="329"/>
      <c r="K66" s="329">
        <f>'将来負担比率（分子）の構造'!L$41</f>
        <v>17185</v>
      </c>
      <c r="L66" s="329"/>
      <c r="M66" s="329"/>
      <c r="N66" s="329">
        <f>'将来負担比率（分子）の構造'!M$41</f>
        <v>17480</v>
      </c>
      <c r="O66" s="329"/>
      <c r="P66" s="329"/>
    </row>
    <row r="67" spans="1:16" x14ac:dyDescent="0.15">
      <c r="A67" s="329" t="s">
        <v>103</v>
      </c>
      <c r="B67" s="329" t="e">
        <f>NA()</f>
        <v>#N/A</v>
      </c>
      <c r="C67" s="329">
        <f>IF(ISNUMBER('将来負担比率（分子）の構造'!I$53),IF('将来負担比率（分子）の構造'!I$53&lt;0,0,'将来負担比率（分子）の構造'!I$53),NA())</f>
        <v>6087</v>
      </c>
      <c r="D67" s="329" t="e">
        <f>NA()</f>
        <v>#N/A</v>
      </c>
      <c r="E67" s="329" t="e">
        <f>NA()</f>
        <v>#N/A</v>
      </c>
      <c r="F67" s="329">
        <f>IF(ISNUMBER('将来負担比率（分子）の構造'!J$53),IF('将来負担比率（分子）の構造'!J$53&lt;0,0,'将来負担比率（分子）の構造'!J$53),NA())</f>
        <v>7269</v>
      </c>
      <c r="G67" s="329" t="e">
        <f>NA()</f>
        <v>#N/A</v>
      </c>
      <c r="H67" s="329" t="e">
        <f>NA()</f>
        <v>#N/A</v>
      </c>
      <c r="I67" s="329">
        <f>IF(ISNUMBER('将来負担比率（分子）の構造'!K$53),IF('将来負担比率（分子）の構造'!K$53&lt;0,0,'将来負担比率（分子）の構造'!K$53),NA())</f>
        <v>7633</v>
      </c>
      <c r="J67" s="329" t="e">
        <f>NA()</f>
        <v>#N/A</v>
      </c>
      <c r="K67" s="329" t="e">
        <f>NA()</f>
        <v>#N/A</v>
      </c>
      <c r="L67" s="329">
        <f>IF(ISNUMBER('将来負担比率（分子）の構造'!L$53),IF('将来負担比率（分子）の構造'!L$53&lt;0,0,'将来負担比率（分子）の構造'!L$53),NA())</f>
        <v>8279</v>
      </c>
      <c r="M67" s="329" t="e">
        <f>NA()</f>
        <v>#N/A</v>
      </c>
      <c r="N67" s="329" t="e">
        <f>NA()</f>
        <v>#N/A</v>
      </c>
      <c r="O67" s="329">
        <f>IF(ISNUMBER('将来負担比率（分子）の構造'!M$53),IF('将来負担比率（分子）の構造'!M$53&lt;0,0,'将来負担比率（分子）の構造'!M$53),NA())</f>
        <v>7592</v>
      </c>
      <c r="P67" s="329" t="e">
        <f>NA()</f>
        <v>#N/A</v>
      </c>
    </row>
    <row r="70" spans="1:16" x14ac:dyDescent="0.15">
      <c r="A70" s="332" t="s">
        <v>131</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132</v>
      </c>
      <c r="B72" s="333">
        <f>基金残高に係る経年分析!F55</f>
        <v>2106</v>
      </c>
      <c r="C72" s="333">
        <f>基金残高に係る経年分析!G55</f>
        <v>1402</v>
      </c>
      <c r="D72" s="333">
        <f>基金残高に係る経年分析!H55</f>
        <v>1746</v>
      </c>
    </row>
    <row r="73" spans="1:16" x14ac:dyDescent="0.15">
      <c r="A73" s="331" t="s">
        <v>133</v>
      </c>
      <c r="B73" s="333">
        <f>基金残高に係る経年分析!F56</f>
        <v>318</v>
      </c>
      <c r="C73" s="333">
        <f>基金残高に係る経年分析!G56</f>
        <v>307</v>
      </c>
      <c r="D73" s="333">
        <f>基金残高に係る経年分析!H56</f>
        <v>296</v>
      </c>
    </row>
    <row r="74" spans="1:16" x14ac:dyDescent="0.15">
      <c r="A74" s="331" t="s">
        <v>136</v>
      </c>
      <c r="B74" s="333">
        <f>基金残高に係る経年分析!F57</f>
        <v>1290</v>
      </c>
      <c r="C74" s="333">
        <f>基金残高に係る経年分析!G57</f>
        <v>1048</v>
      </c>
      <c r="D74" s="333">
        <f>基金残高に係る経年分析!H57</f>
        <v>773</v>
      </c>
    </row>
  </sheetData>
  <sheetProtection algorithmName="SHA-512" hashValue="ZQV/UhNJsITz/fkbihAHZC3zzd6/h1yrc+5jKiyWZt+EsEKjhEg397bXjVcyr7gQMHtX5wXz3rHJLKuHyGARdQ==" saltValue="ulrR8Ah6GXoN1o53sz6tag=="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299</v>
      </c>
      <c r="DI1" s="583"/>
      <c r="DJ1" s="583"/>
      <c r="DK1" s="583"/>
      <c r="DL1" s="583"/>
      <c r="DM1" s="583"/>
      <c r="DN1" s="584"/>
      <c r="DO1" s="1"/>
      <c r="DP1" s="582" t="s">
        <v>309</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314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119</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315</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316</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10</v>
      </c>
      <c r="C4" s="373"/>
      <c r="D4" s="373"/>
      <c r="E4" s="373"/>
      <c r="F4" s="373"/>
      <c r="G4" s="373"/>
      <c r="H4" s="373"/>
      <c r="I4" s="373"/>
      <c r="J4" s="373"/>
      <c r="K4" s="373"/>
      <c r="L4" s="373"/>
      <c r="M4" s="373"/>
      <c r="N4" s="373"/>
      <c r="O4" s="373"/>
      <c r="P4" s="373"/>
      <c r="Q4" s="415"/>
      <c r="R4" s="372" t="s">
        <v>319</v>
      </c>
      <c r="S4" s="373"/>
      <c r="T4" s="373"/>
      <c r="U4" s="373"/>
      <c r="V4" s="373"/>
      <c r="W4" s="373"/>
      <c r="X4" s="373"/>
      <c r="Y4" s="415"/>
      <c r="Z4" s="372" t="s">
        <v>323</v>
      </c>
      <c r="AA4" s="373"/>
      <c r="AB4" s="373"/>
      <c r="AC4" s="415"/>
      <c r="AD4" s="372" t="s">
        <v>268</v>
      </c>
      <c r="AE4" s="373"/>
      <c r="AF4" s="373"/>
      <c r="AG4" s="373"/>
      <c r="AH4" s="373"/>
      <c r="AI4" s="373"/>
      <c r="AJ4" s="373"/>
      <c r="AK4" s="415"/>
      <c r="AL4" s="372" t="s">
        <v>323</v>
      </c>
      <c r="AM4" s="373"/>
      <c r="AN4" s="373"/>
      <c r="AO4" s="415"/>
      <c r="AP4" s="585" t="s">
        <v>326</v>
      </c>
      <c r="AQ4" s="585"/>
      <c r="AR4" s="585"/>
      <c r="AS4" s="585"/>
      <c r="AT4" s="585"/>
      <c r="AU4" s="585"/>
      <c r="AV4" s="585"/>
      <c r="AW4" s="585"/>
      <c r="AX4" s="585"/>
      <c r="AY4" s="585"/>
      <c r="AZ4" s="585"/>
      <c r="BA4" s="585"/>
      <c r="BB4" s="585"/>
      <c r="BC4" s="585"/>
      <c r="BD4" s="585"/>
      <c r="BE4" s="585"/>
      <c r="BF4" s="585"/>
      <c r="BG4" s="585" t="s">
        <v>301</v>
      </c>
      <c r="BH4" s="585"/>
      <c r="BI4" s="585"/>
      <c r="BJ4" s="585"/>
      <c r="BK4" s="585"/>
      <c r="BL4" s="585"/>
      <c r="BM4" s="585"/>
      <c r="BN4" s="585"/>
      <c r="BO4" s="585" t="s">
        <v>323</v>
      </c>
      <c r="BP4" s="585"/>
      <c r="BQ4" s="585"/>
      <c r="BR4" s="585"/>
      <c r="BS4" s="585" t="s">
        <v>328</v>
      </c>
      <c r="BT4" s="585"/>
      <c r="BU4" s="585"/>
      <c r="BV4" s="585"/>
      <c r="BW4" s="585"/>
      <c r="BX4" s="585"/>
      <c r="BY4" s="585"/>
      <c r="BZ4" s="585"/>
      <c r="CA4" s="585"/>
      <c r="CB4" s="585"/>
      <c r="CD4" s="372" t="s">
        <v>329</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321</v>
      </c>
      <c r="C5" s="587"/>
      <c r="D5" s="587"/>
      <c r="E5" s="587"/>
      <c r="F5" s="587"/>
      <c r="G5" s="587"/>
      <c r="H5" s="587"/>
      <c r="I5" s="587"/>
      <c r="J5" s="587"/>
      <c r="K5" s="587"/>
      <c r="L5" s="587"/>
      <c r="M5" s="587"/>
      <c r="N5" s="587"/>
      <c r="O5" s="587"/>
      <c r="P5" s="587"/>
      <c r="Q5" s="588"/>
      <c r="R5" s="589">
        <v>11364005</v>
      </c>
      <c r="S5" s="590"/>
      <c r="T5" s="590"/>
      <c r="U5" s="590"/>
      <c r="V5" s="590"/>
      <c r="W5" s="590"/>
      <c r="X5" s="590"/>
      <c r="Y5" s="591"/>
      <c r="Z5" s="592">
        <v>32.9</v>
      </c>
      <c r="AA5" s="592"/>
      <c r="AB5" s="592"/>
      <c r="AC5" s="592"/>
      <c r="AD5" s="593">
        <v>11364005</v>
      </c>
      <c r="AE5" s="593"/>
      <c r="AF5" s="593"/>
      <c r="AG5" s="593"/>
      <c r="AH5" s="593"/>
      <c r="AI5" s="593"/>
      <c r="AJ5" s="593"/>
      <c r="AK5" s="593"/>
      <c r="AL5" s="594">
        <v>83.4</v>
      </c>
      <c r="AM5" s="595"/>
      <c r="AN5" s="595"/>
      <c r="AO5" s="596"/>
      <c r="AP5" s="586" t="s">
        <v>330</v>
      </c>
      <c r="AQ5" s="587"/>
      <c r="AR5" s="587"/>
      <c r="AS5" s="587"/>
      <c r="AT5" s="587"/>
      <c r="AU5" s="587"/>
      <c r="AV5" s="587"/>
      <c r="AW5" s="587"/>
      <c r="AX5" s="587"/>
      <c r="AY5" s="587"/>
      <c r="AZ5" s="587"/>
      <c r="BA5" s="587"/>
      <c r="BB5" s="587"/>
      <c r="BC5" s="587"/>
      <c r="BD5" s="587"/>
      <c r="BE5" s="587"/>
      <c r="BF5" s="588"/>
      <c r="BG5" s="597">
        <v>11364005</v>
      </c>
      <c r="BH5" s="378"/>
      <c r="BI5" s="378"/>
      <c r="BJ5" s="378"/>
      <c r="BK5" s="378"/>
      <c r="BL5" s="378"/>
      <c r="BM5" s="378"/>
      <c r="BN5" s="598"/>
      <c r="BO5" s="599">
        <v>100</v>
      </c>
      <c r="BP5" s="599"/>
      <c r="BQ5" s="599"/>
      <c r="BR5" s="599"/>
      <c r="BS5" s="600" t="s">
        <v>213</v>
      </c>
      <c r="BT5" s="600"/>
      <c r="BU5" s="600"/>
      <c r="BV5" s="600"/>
      <c r="BW5" s="600"/>
      <c r="BX5" s="600"/>
      <c r="BY5" s="600"/>
      <c r="BZ5" s="600"/>
      <c r="CA5" s="600"/>
      <c r="CB5" s="601"/>
      <c r="CD5" s="372" t="s">
        <v>326</v>
      </c>
      <c r="CE5" s="373"/>
      <c r="CF5" s="373"/>
      <c r="CG5" s="373"/>
      <c r="CH5" s="373"/>
      <c r="CI5" s="373"/>
      <c r="CJ5" s="373"/>
      <c r="CK5" s="373"/>
      <c r="CL5" s="373"/>
      <c r="CM5" s="373"/>
      <c r="CN5" s="373"/>
      <c r="CO5" s="373"/>
      <c r="CP5" s="373"/>
      <c r="CQ5" s="415"/>
      <c r="CR5" s="372" t="s">
        <v>333</v>
      </c>
      <c r="CS5" s="373"/>
      <c r="CT5" s="373"/>
      <c r="CU5" s="373"/>
      <c r="CV5" s="373"/>
      <c r="CW5" s="373"/>
      <c r="CX5" s="373"/>
      <c r="CY5" s="415"/>
      <c r="CZ5" s="372" t="s">
        <v>323</v>
      </c>
      <c r="DA5" s="373"/>
      <c r="DB5" s="373"/>
      <c r="DC5" s="415"/>
      <c r="DD5" s="372" t="s">
        <v>334</v>
      </c>
      <c r="DE5" s="373"/>
      <c r="DF5" s="373"/>
      <c r="DG5" s="373"/>
      <c r="DH5" s="373"/>
      <c r="DI5" s="373"/>
      <c r="DJ5" s="373"/>
      <c r="DK5" s="373"/>
      <c r="DL5" s="373"/>
      <c r="DM5" s="373"/>
      <c r="DN5" s="373"/>
      <c r="DO5" s="373"/>
      <c r="DP5" s="415"/>
      <c r="DQ5" s="372" t="s">
        <v>336</v>
      </c>
      <c r="DR5" s="373"/>
      <c r="DS5" s="373"/>
      <c r="DT5" s="373"/>
      <c r="DU5" s="373"/>
      <c r="DV5" s="373"/>
      <c r="DW5" s="373"/>
      <c r="DX5" s="373"/>
      <c r="DY5" s="373"/>
      <c r="DZ5" s="373"/>
      <c r="EA5" s="373"/>
      <c r="EB5" s="373"/>
      <c r="EC5" s="415"/>
    </row>
    <row r="6" spans="2:143" ht="11.25" customHeight="1" x14ac:dyDescent="0.15">
      <c r="B6" s="602" t="s">
        <v>337</v>
      </c>
      <c r="C6" s="603"/>
      <c r="D6" s="603"/>
      <c r="E6" s="603"/>
      <c r="F6" s="603"/>
      <c r="G6" s="603"/>
      <c r="H6" s="603"/>
      <c r="I6" s="603"/>
      <c r="J6" s="603"/>
      <c r="K6" s="603"/>
      <c r="L6" s="603"/>
      <c r="M6" s="603"/>
      <c r="N6" s="603"/>
      <c r="O6" s="603"/>
      <c r="P6" s="603"/>
      <c r="Q6" s="604"/>
      <c r="R6" s="597">
        <v>304298</v>
      </c>
      <c r="S6" s="378"/>
      <c r="T6" s="378"/>
      <c r="U6" s="378"/>
      <c r="V6" s="378"/>
      <c r="W6" s="378"/>
      <c r="X6" s="378"/>
      <c r="Y6" s="598"/>
      <c r="Z6" s="599">
        <v>0.9</v>
      </c>
      <c r="AA6" s="599"/>
      <c r="AB6" s="599"/>
      <c r="AC6" s="599"/>
      <c r="AD6" s="600">
        <v>304298</v>
      </c>
      <c r="AE6" s="600"/>
      <c r="AF6" s="600"/>
      <c r="AG6" s="600"/>
      <c r="AH6" s="600"/>
      <c r="AI6" s="600"/>
      <c r="AJ6" s="600"/>
      <c r="AK6" s="600"/>
      <c r="AL6" s="605">
        <v>2.2000000000000002</v>
      </c>
      <c r="AM6" s="384"/>
      <c r="AN6" s="384"/>
      <c r="AO6" s="606"/>
      <c r="AP6" s="602" t="s">
        <v>111</v>
      </c>
      <c r="AQ6" s="603"/>
      <c r="AR6" s="603"/>
      <c r="AS6" s="603"/>
      <c r="AT6" s="603"/>
      <c r="AU6" s="603"/>
      <c r="AV6" s="603"/>
      <c r="AW6" s="603"/>
      <c r="AX6" s="603"/>
      <c r="AY6" s="603"/>
      <c r="AZ6" s="603"/>
      <c r="BA6" s="603"/>
      <c r="BB6" s="603"/>
      <c r="BC6" s="603"/>
      <c r="BD6" s="603"/>
      <c r="BE6" s="603"/>
      <c r="BF6" s="604"/>
      <c r="BG6" s="597">
        <v>11364005</v>
      </c>
      <c r="BH6" s="378"/>
      <c r="BI6" s="378"/>
      <c r="BJ6" s="378"/>
      <c r="BK6" s="378"/>
      <c r="BL6" s="378"/>
      <c r="BM6" s="378"/>
      <c r="BN6" s="598"/>
      <c r="BO6" s="599">
        <v>100</v>
      </c>
      <c r="BP6" s="599"/>
      <c r="BQ6" s="599"/>
      <c r="BR6" s="599"/>
      <c r="BS6" s="600" t="s">
        <v>213</v>
      </c>
      <c r="BT6" s="600"/>
      <c r="BU6" s="600"/>
      <c r="BV6" s="600"/>
      <c r="BW6" s="600"/>
      <c r="BX6" s="600"/>
      <c r="BY6" s="600"/>
      <c r="BZ6" s="600"/>
      <c r="CA6" s="600"/>
      <c r="CB6" s="601"/>
      <c r="CD6" s="586" t="s">
        <v>338</v>
      </c>
      <c r="CE6" s="587"/>
      <c r="CF6" s="587"/>
      <c r="CG6" s="587"/>
      <c r="CH6" s="587"/>
      <c r="CI6" s="587"/>
      <c r="CJ6" s="587"/>
      <c r="CK6" s="587"/>
      <c r="CL6" s="587"/>
      <c r="CM6" s="587"/>
      <c r="CN6" s="587"/>
      <c r="CO6" s="587"/>
      <c r="CP6" s="587"/>
      <c r="CQ6" s="588"/>
      <c r="CR6" s="597">
        <v>185564</v>
      </c>
      <c r="CS6" s="378"/>
      <c r="CT6" s="378"/>
      <c r="CU6" s="378"/>
      <c r="CV6" s="378"/>
      <c r="CW6" s="378"/>
      <c r="CX6" s="378"/>
      <c r="CY6" s="598"/>
      <c r="CZ6" s="594">
        <v>0.5</v>
      </c>
      <c r="DA6" s="595"/>
      <c r="DB6" s="595"/>
      <c r="DC6" s="607"/>
      <c r="DD6" s="608" t="s">
        <v>213</v>
      </c>
      <c r="DE6" s="378"/>
      <c r="DF6" s="378"/>
      <c r="DG6" s="378"/>
      <c r="DH6" s="378"/>
      <c r="DI6" s="378"/>
      <c r="DJ6" s="378"/>
      <c r="DK6" s="378"/>
      <c r="DL6" s="378"/>
      <c r="DM6" s="378"/>
      <c r="DN6" s="378"/>
      <c r="DO6" s="378"/>
      <c r="DP6" s="598"/>
      <c r="DQ6" s="608">
        <v>185564</v>
      </c>
      <c r="DR6" s="378"/>
      <c r="DS6" s="378"/>
      <c r="DT6" s="378"/>
      <c r="DU6" s="378"/>
      <c r="DV6" s="378"/>
      <c r="DW6" s="378"/>
      <c r="DX6" s="378"/>
      <c r="DY6" s="378"/>
      <c r="DZ6" s="378"/>
      <c r="EA6" s="378"/>
      <c r="EB6" s="378"/>
      <c r="EC6" s="609"/>
    </row>
    <row r="7" spans="2:143" ht="11.25" customHeight="1" x14ac:dyDescent="0.15">
      <c r="B7" s="602" t="s">
        <v>48</v>
      </c>
      <c r="C7" s="603"/>
      <c r="D7" s="603"/>
      <c r="E7" s="603"/>
      <c r="F7" s="603"/>
      <c r="G7" s="603"/>
      <c r="H7" s="603"/>
      <c r="I7" s="603"/>
      <c r="J7" s="603"/>
      <c r="K7" s="603"/>
      <c r="L7" s="603"/>
      <c r="M7" s="603"/>
      <c r="N7" s="603"/>
      <c r="O7" s="603"/>
      <c r="P7" s="603"/>
      <c r="Q7" s="604"/>
      <c r="R7" s="597">
        <v>7104</v>
      </c>
      <c r="S7" s="378"/>
      <c r="T7" s="378"/>
      <c r="U7" s="378"/>
      <c r="V7" s="378"/>
      <c r="W7" s="378"/>
      <c r="X7" s="378"/>
      <c r="Y7" s="598"/>
      <c r="Z7" s="599">
        <v>0</v>
      </c>
      <c r="AA7" s="599"/>
      <c r="AB7" s="599"/>
      <c r="AC7" s="599"/>
      <c r="AD7" s="600">
        <v>7104</v>
      </c>
      <c r="AE7" s="600"/>
      <c r="AF7" s="600"/>
      <c r="AG7" s="600"/>
      <c r="AH7" s="600"/>
      <c r="AI7" s="600"/>
      <c r="AJ7" s="600"/>
      <c r="AK7" s="600"/>
      <c r="AL7" s="605">
        <v>0.1</v>
      </c>
      <c r="AM7" s="384"/>
      <c r="AN7" s="384"/>
      <c r="AO7" s="606"/>
      <c r="AP7" s="602" t="s">
        <v>339</v>
      </c>
      <c r="AQ7" s="603"/>
      <c r="AR7" s="603"/>
      <c r="AS7" s="603"/>
      <c r="AT7" s="603"/>
      <c r="AU7" s="603"/>
      <c r="AV7" s="603"/>
      <c r="AW7" s="603"/>
      <c r="AX7" s="603"/>
      <c r="AY7" s="603"/>
      <c r="AZ7" s="603"/>
      <c r="BA7" s="603"/>
      <c r="BB7" s="603"/>
      <c r="BC7" s="603"/>
      <c r="BD7" s="603"/>
      <c r="BE7" s="603"/>
      <c r="BF7" s="604"/>
      <c r="BG7" s="597">
        <v>4466627</v>
      </c>
      <c r="BH7" s="378"/>
      <c r="BI7" s="378"/>
      <c r="BJ7" s="378"/>
      <c r="BK7" s="378"/>
      <c r="BL7" s="378"/>
      <c r="BM7" s="378"/>
      <c r="BN7" s="598"/>
      <c r="BO7" s="599">
        <v>39.299999999999997</v>
      </c>
      <c r="BP7" s="599"/>
      <c r="BQ7" s="599"/>
      <c r="BR7" s="599"/>
      <c r="BS7" s="600" t="s">
        <v>213</v>
      </c>
      <c r="BT7" s="600"/>
      <c r="BU7" s="600"/>
      <c r="BV7" s="600"/>
      <c r="BW7" s="600"/>
      <c r="BX7" s="600"/>
      <c r="BY7" s="600"/>
      <c r="BZ7" s="600"/>
      <c r="CA7" s="600"/>
      <c r="CB7" s="601"/>
      <c r="CD7" s="602" t="s">
        <v>342</v>
      </c>
      <c r="CE7" s="603"/>
      <c r="CF7" s="603"/>
      <c r="CG7" s="603"/>
      <c r="CH7" s="603"/>
      <c r="CI7" s="603"/>
      <c r="CJ7" s="603"/>
      <c r="CK7" s="603"/>
      <c r="CL7" s="603"/>
      <c r="CM7" s="603"/>
      <c r="CN7" s="603"/>
      <c r="CO7" s="603"/>
      <c r="CP7" s="603"/>
      <c r="CQ7" s="604"/>
      <c r="CR7" s="597">
        <v>9710024</v>
      </c>
      <c r="CS7" s="378"/>
      <c r="CT7" s="378"/>
      <c r="CU7" s="378"/>
      <c r="CV7" s="378"/>
      <c r="CW7" s="378"/>
      <c r="CX7" s="378"/>
      <c r="CY7" s="598"/>
      <c r="CZ7" s="599">
        <v>28.7</v>
      </c>
      <c r="DA7" s="599"/>
      <c r="DB7" s="599"/>
      <c r="DC7" s="599"/>
      <c r="DD7" s="608">
        <v>337327</v>
      </c>
      <c r="DE7" s="378"/>
      <c r="DF7" s="378"/>
      <c r="DG7" s="378"/>
      <c r="DH7" s="378"/>
      <c r="DI7" s="378"/>
      <c r="DJ7" s="378"/>
      <c r="DK7" s="378"/>
      <c r="DL7" s="378"/>
      <c r="DM7" s="378"/>
      <c r="DN7" s="378"/>
      <c r="DO7" s="378"/>
      <c r="DP7" s="598"/>
      <c r="DQ7" s="608">
        <v>1968198</v>
      </c>
      <c r="DR7" s="378"/>
      <c r="DS7" s="378"/>
      <c r="DT7" s="378"/>
      <c r="DU7" s="378"/>
      <c r="DV7" s="378"/>
      <c r="DW7" s="378"/>
      <c r="DX7" s="378"/>
      <c r="DY7" s="378"/>
      <c r="DZ7" s="378"/>
      <c r="EA7" s="378"/>
      <c r="EB7" s="378"/>
      <c r="EC7" s="609"/>
    </row>
    <row r="8" spans="2:143" ht="11.25" customHeight="1" x14ac:dyDescent="0.15">
      <c r="B8" s="602" t="s">
        <v>343</v>
      </c>
      <c r="C8" s="603"/>
      <c r="D8" s="603"/>
      <c r="E8" s="603"/>
      <c r="F8" s="603"/>
      <c r="G8" s="603"/>
      <c r="H8" s="603"/>
      <c r="I8" s="603"/>
      <c r="J8" s="603"/>
      <c r="K8" s="603"/>
      <c r="L8" s="603"/>
      <c r="M8" s="603"/>
      <c r="N8" s="603"/>
      <c r="O8" s="603"/>
      <c r="P8" s="603"/>
      <c r="Q8" s="604"/>
      <c r="R8" s="597">
        <v>34118</v>
      </c>
      <c r="S8" s="378"/>
      <c r="T8" s="378"/>
      <c r="U8" s="378"/>
      <c r="V8" s="378"/>
      <c r="W8" s="378"/>
      <c r="X8" s="378"/>
      <c r="Y8" s="598"/>
      <c r="Z8" s="599">
        <v>0.1</v>
      </c>
      <c r="AA8" s="599"/>
      <c r="AB8" s="599"/>
      <c r="AC8" s="599"/>
      <c r="AD8" s="600">
        <v>34118</v>
      </c>
      <c r="AE8" s="600"/>
      <c r="AF8" s="600"/>
      <c r="AG8" s="600"/>
      <c r="AH8" s="600"/>
      <c r="AI8" s="600"/>
      <c r="AJ8" s="600"/>
      <c r="AK8" s="600"/>
      <c r="AL8" s="605">
        <v>0.3</v>
      </c>
      <c r="AM8" s="384"/>
      <c r="AN8" s="384"/>
      <c r="AO8" s="606"/>
      <c r="AP8" s="602" t="s">
        <v>128</v>
      </c>
      <c r="AQ8" s="603"/>
      <c r="AR8" s="603"/>
      <c r="AS8" s="603"/>
      <c r="AT8" s="603"/>
      <c r="AU8" s="603"/>
      <c r="AV8" s="603"/>
      <c r="AW8" s="603"/>
      <c r="AX8" s="603"/>
      <c r="AY8" s="603"/>
      <c r="AZ8" s="603"/>
      <c r="BA8" s="603"/>
      <c r="BB8" s="603"/>
      <c r="BC8" s="603"/>
      <c r="BD8" s="603"/>
      <c r="BE8" s="603"/>
      <c r="BF8" s="604"/>
      <c r="BG8" s="597">
        <v>120102</v>
      </c>
      <c r="BH8" s="378"/>
      <c r="BI8" s="378"/>
      <c r="BJ8" s="378"/>
      <c r="BK8" s="378"/>
      <c r="BL8" s="378"/>
      <c r="BM8" s="378"/>
      <c r="BN8" s="598"/>
      <c r="BO8" s="599">
        <v>1.1000000000000001</v>
      </c>
      <c r="BP8" s="599"/>
      <c r="BQ8" s="599"/>
      <c r="BR8" s="599"/>
      <c r="BS8" s="608" t="s">
        <v>213</v>
      </c>
      <c r="BT8" s="378"/>
      <c r="BU8" s="378"/>
      <c r="BV8" s="378"/>
      <c r="BW8" s="378"/>
      <c r="BX8" s="378"/>
      <c r="BY8" s="378"/>
      <c r="BZ8" s="378"/>
      <c r="CA8" s="378"/>
      <c r="CB8" s="609"/>
      <c r="CD8" s="602" t="s">
        <v>346</v>
      </c>
      <c r="CE8" s="603"/>
      <c r="CF8" s="603"/>
      <c r="CG8" s="603"/>
      <c r="CH8" s="603"/>
      <c r="CI8" s="603"/>
      <c r="CJ8" s="603"/>
      <c r="CK8" s="603"/>
      <c r="CL8" s="603"/>
      <c r="CM8" s="603"/>
      <c r="CN8" s="603"/>
      <c r="CO8" s="603"/>
      <c r="CP8" s="603"/>
      <c r="CQ8" s="604"/>
      <c r="CR8" s="597">
        <v>9789870</v>
      </c>
      <c r="CS8" s="378"/>
      <c r="CT8" s="378"/>
      <c r="CU8" s="378"/>
      <c r="CV8" s="378"/>
      <c r="CW8" s="378"/>
      <c r="CX8" s="378"/>
      <c r="CY8" s="598"/>
      <c r="CZ8" s="599">
        <v>29</v>
      </c>
      <c r="DA8" s="599"/>
      <c r="DB8" s="599"/>
      <c r="DC8" s="599"/>
      <c r="DD8" s="608">
        <v>225933</v>
      </c>
      <c r="DE8" s="378"/>
      <c r="DF8" s="378"/>
      <c r="DG8" s="378"/>
      <c r="DH8" s="378"/>
      <c r="DI8" s="378"/>
      <c r="DJ8" s="378"/>
      <c r="DK8" s="378"/>
      <c r="DL8" s="378"/>
      <c r="DM8" s="378"/>
      <c r="DN8" s="378"/>
      <c r="DO8" s="378"/>
      <c r="DP8" s="598"/>
      <c r="DQ8" s="608">
        <v>4216412</v>
      </c>
      <c r="DR8" s="378"/>
      <c r="DS8" s="378"/>
      <c r="DT8" s="378"/>
      <c r="DU8" s="378"/>
      <c r="DV8" s="378"/>
      <c r="DW8" s="378"/>
      <c r="DX8" s="378"/>
      <c r="DY8" s="378"/>
      <c r="DZ8" s="378"/>
      <c r="EA8" s="378"/>
      <c r="EB8" s="378"/>
      <c r="EC8" s="609"/>
    </row>
    <row r="9" spans="2:143" ht="11.25" customHeight="1" x14ac:dyDescent="0.15">
      <c r="B9" s="602" t="s">
        <v>345</v>
      </c>
      <c r="C9" s="603"/>
      <c r="D9" s="603"/>
      <c r="E9" s="603"/>
      <c r="F9" s="603"/>
      <c r="G9" s="603"/>
      <c r="H9" s="603"/>
      <c r="I9" s="603"/>
      <c r="J9" s="603"/>
      <c r="K9" s="603"/>
      <c r="L9" s="603"/>
      <c r="M9" s="603"/>
      <c r="N9" s="603"/>
      <c r="O9" s="603"/>
      <c r="P9" s="603"/>
      <c r="Q9" s="604"/>
      <c r="R9" s="597">
        <v>47657</v>
      </c>
      <c r="S9" s="378"/>
      <c r="T9" s="378"/>
      <c r="U9" s="378"/>
      <c r="V9" s="378"/>
      <c r="W9" s="378"/>
      <c r="X9" s="378"/>
      <c r="Y9" s="598"/>
      <c r="Z9" s="599">
        <v>0.1</v>
      </c>
      <c r="AA9" s="599"/>
      <c r="AB9" s="599"/>
      <c r="AC9" s="599"/>
      <c r="AD9" s="600">
        <v>47657</v>
      </c>
      <c r="AE9" s="600"/>
      <c r="AF9" s="600"/>
      <c r="AG9" s="600"/>
      <c r="AH9" s="600"/>
      <c r="AI9" s="600"/>
      <c r="AJ9" s="600"/>
      <c r="AK9" s="600"/>
      <c r="AL9" s="605">
        <v>0.3</v>
      </c>
      <c r="AM9" s="384"/>
      <c r="AN9" s="384"/>
      <c r="AO9" s="606"/>
      <c r="AP9" s="602" t="s">
        <v>347</v>
      </c>
      <c r="AQ9" s="603"/>
      <c r="AR9" s="603"/>
      <c r="AS9" s="603"/>
      <c r="AT9" s="603"/>
      <c r="AU9" s="603"/>
      <c r="AV9" s="603"/>
      <c r="AW9" s="603"/>
      <c r="AX9" s="603"/>
      <c r="AY9" s="603"/>
      <c r="AZ9" s="603"/>
      <c r="BA9" s="603"/>
      <c r="BB9" s="603"/>
      <c r="BC9" s="603"/>
      <c r="BD9" s="603"/>
      <c r="BE9" s="603"/>
      <c r="BF9" s="604"/>
      <c r="BG9" s="597">
        <v>3596223</v>
      </c>
      <c r="BH9" s="378"/>
      <c r="BI9" s="378"/>
      <c r="BJ9" s="378"/>
      <c r="BK9" s="378"/>
      <c r="BL9" s="378"/>
      <c r="BM9" s="378"/>
      <c r="BN9" s="598"/>
      <c r="BO9" s="599">
        <v>31.6</v>
      </c>
      <c r="BP9" s="599"/>
      <c r="BQ9" s="599"/>
      <c r="BR9" s="599"/>
      <c r="BS9" s="608" t="s">
        <v>213</v>
      </c>
      <c r="BT9" s="378"/>
      <c r="BU9" s="378"/>
      <c r="BV9" s="378"/>
      <c r="BW9" s="378"/>
      <c r="BX9" s="378"/>
      <c r="BY9" s="378"/>
      <c r="BZ9" s="378"/>
      <c r="CA9" s="378"/>
      <c r="CB9" s="609"/>
      <c r="CD9" s="602" t="s">
        <v>350</v>
      </c>
      <c r="CE9" s="603"/>
      <c r="CF9" s="603"/>
      <c r="CG9" s="603"/>
      <c r="CH9" s="603"/>
      <c r="CI9" s="603"/>
      <c r="CJ9" s="603"/>
      <c r="CK9" s="603"/>
      <c r="CL9" s="603"/>
      <c r="CM9" s="603"/>
      <c r="CN9" s="603"/>
      <c r="CO9" s="603"/>
      <c r="CP9" s="603"/>
      <c r="CQ9" s="604"/>
      <c r="CR9" s="597">
        <v>4086500</v>
      </c>
      <c r="CS9" s="378"/>
      <c r="CT9" s="378"/>
      <c r="CU9" s="378"/>
      <c r="CV9" s="378"/>
      <c r="CW9" s="378"/>
      <c r="CX9" s="378"/>
      <c r="CY9" s="598"/>
      <c r="CZ9" s="599">
        <v>12.1</v>
      </c>
      <c r="DA9" s="599"/>
      <c r="DB9" s="599"/>
      <c r="DC9" s="599"/>
      <c r="DD9" s="608">
        <v>176421</v>
      </c>
      <c r="DE9" s="378"/>
      <c r="DF9" s="378"/>
      <c r="DG9" s="378"/>
      <c r="DH9" s="378"/>
      <c r="DI9" s="378"/>
      <c r="DJ9" s="378"/>
      <c r="DK9" s="378"/>
      <c r="DL9" s="378"/>
      <c r="DM9" s="378"/>
      <c r="DN9" s="378"/>
      <c r="DO9" s="378"/>
      <c r="DP9" s="598"/>
      <c r="DQ9" s="608">
        <v>3584109</v>
      </c>
      <c r="DR9" s="378"/>
      <c r="DS9" s="378"/>
      <c r="DT9" s="378"/>
      <c r="DU9" s="378"/>
      <c r="DV9" s="378"/>
      <c r="DW9" s="378"/>
      <c r="DX9" s="378"/>
      <c r="DY9" s="378"/>
      <c r="DZ9" s="378"/>
      <c r="EA9" s="378"/>
      <c r="EB9" s="378"/>
      <c r="EC9" s="609"/>
    </row>
    <row r="10" spans="2:143" ht="11.25" customHeight="1" x14ac:dyDescent="0.15">
      <c r="B10" s="602" t="s">
        <v>134</v>
      </c>
      <c r="C10" s="603"/>
      <c r="D10" s="603"/>
      <c r="E10" s="603"/>
      <c r="F10" s="603"/>
      <c r="G10" s="603"/>
      <c r="H10" s="603"/>
      <c r="I10" s="603"/>
      <c r="J10" s="603"/>
      <c r="K10" s="603"/>
      <c r="L10" s="603"/>
      <c r="M10" s="603"/>
      <c r="N10" s="603"/>
      <c r="O10" s="603"/>
      <c r="P10" s="603"/>
      <c r="Q10" s="604"/>
      <c r="R10" s="597" t="s">
        <v>213</v>
      </c>
      <c r="S10" s="378"/>
      <c r="T10" s="378"/>
      <c r="U10" s="378"/>
      <c r="V10" s="378"/>
      <c r="W10" s="378"/>
      <c r="X10" s="378"/>
      <c r="Y10" s="598"/>
      <c r="Z10" s="599" t="s">
        <v>213</v>
      </c>
      <c r="AA10" s="599"/>
      <c r="AB10" s="599"/>
      <c r="AC10" s="599"/>
      <c r="AD10" s="600" t="s">
        <v>213</v>
      </c>
      <c r="AE10" s="600"/>
      <c r="AF10" s="600"/>
      <c r="AG10" s="600"/>
      <c r="AH10" s="600"/>
      <c r="AI10" s="600"/>
      <c r="AJ10" s="600"/>
      <c r="AK10" s="600"/>
      <c r="AL10" s="605" t="s">
        <v>213</v>
      </c>
      <c r="AM10" s="384"/>
      <c r="AN10" s="384"/>
      <c r="AO10" s="606"/>
      <c r="AP10" s="602" t="s">
        <v>202</v>
      </c>
      <c r="AQ10" s="603"/>
      <c r="AR10" s="603"/>
      <c r="AS10" s="603"/>
      <c r="AT10" s="603"/>
      <c r="AU10" s="603"/>
      <c r="AV10" s="603"/>
      <c r="AW10" s="603"/>
      <c r="AX10" s="603"/>
      <c r="AY10" s="603"/>
      <c r="AZ10" s="603"/>
      <c r="BA10" s="603"/>
      <c r="BB10" s="603"/>
      <c r="BC10" s="603"/>
      <c r="BD10" s="603"/>
      <c r="BE10" s="603"/>
      <c r="BF10" s="604"/>
      <c r="BG10" s="597">
        <v>219140</v>
      </c>
      <c r="BH10" s="378"/>
      <c r="BI10" s="378"/>
      <c r="BJ10" s="378"/>
      <c r="BK10" s="378"/>
      <c r="BL10" s="378"/>
      <c r="BM10" s="378"/>
      <c r="BN10" s="598"/>
      <c r="BO10" s="599">
        <v>1.9</v>
      </c>
      <c r="BP10" s="599"/>
      <c r="BQ10" s="599"/>
      <c r="BR10" s="599"/>
      <c r="BS10" s="608" t="s">
        <v>213</v>
      </c>
      <c r="BT10" s="378"/>
      <c r="BU10" s="378"/>
      <c r="BV10" s="378"/>
      <c r="BW10" s="378"/>
      <c r="BX10" s="378"/>
      <c r="BY10" s="378"/>
      <c r="BZ10" s="378"/>
      <c r="CA10" s="378"/>
      <c r="CB10" s="609"/>
      <c r="CD10" s="602" t="s">
        <v>49</v>
      </c>
      <c r="CE10" s="603"/>
      <c r="CF10" s="603"/>
      <c r="CG10" s="603"/>
      <c r="CH10" s="603"/>
      <c r="CI10" s="603"/>
      <c r="CJ10" s="603"/>
      <c r="CK10" s="603"/>
      <c r="CL10" s="603"/>
      <c r="CM10" s="603"/>
      <c r="CN10" s="603"/>
      <c r="CO10" s="603"/>
      <c r="CP10" s="603"/>
      <c r="CQ10" s="604"/>
      <c r="CR10" s="597">
        <v>1004</v>
      </c>
      <c r="CS10" s="378"/>
      <c r="CT10" s="378"/>
      <c r="CU10" s="378"/>
      <c r="CV10" s="378"/>
      <c r="CW10" s="378"/>
      <c r="CX10" s="378"/>
      <c r="CY10" s="598"/>
      <c r="CZ10" s="599">
        <v>0</v>
      </c>
      <c r="DA10" s="599"/>
      <c r="DB10" s="599"/>
      <c r="DC10" s="599"/>
      <c r="DD10" s="608" t="s">
        <v>213</v>
      </c>
      <c r="DE10" s="378"/>
      <c r="DF10" s="378"/>
      <c r="DG10" s="378"/>
      <c r="DH10" s="378"/>
      <c r="DI10" s="378"/>
      <c r="DJ10" s="378"/>
      <c r="DK10" s="378"/>
      <c r="DL10" s="378"/>
      <c r="DM10" s="378"/>
      <c r="DN10" s="378"/>
      <c r="DO10" s="378"/>
      <c r="DP10" s="598"/>
      <c r="DQ10" s="608">
        <v>1004</v>
      </c>
      <c r="DR10" s="378"/>
      <c r="DS10" s="378"/>
      <c r="DT10" s="378"/>
      <c r="DU10" s="378"/>
      <c r="DV10" s="378"/>
      <c r="DW10" s="378"/>
      <c r="DX10" s="378"/>
      <c r="DY10" s="378"/>
      <c r="DZ10" s="378"/>
      <c r="EA10" s="378"/>
      <c r="EB10" s="378"/>
      <c r="EC10" s="609"/>
    </row>
    <row r="11" spans="2:143" ht="11.25" customHeight="1" x14ac:dyDescent="0.15">
      <c r="B11" s="602" t="s">
        <v>109</v>
      </c>
      <c r="C11" s="603"/>
      <c r="D11" s="603"/>
      <c r="E11" s="603"/>
      <c r="F11" s="603"/>
      <c r="G11" s="603"/>
      <c r="H11" s="603"/>
      <c r="I11" s="603"/>
      <c r="J11" s="603"/>
      <c r="K11" s="603"/>
      <c r="L11" s="603"/>
      <c r="M11" s="603"/>
      <c r="N11" s="603"/>
      <c r="O11" s="603"/>
      <c r="P11" s="603"/>
      <c r="Q11" s="604"/>
      <c r="R11" s="597">
        <v>1468283</v>
      </c>
      <c r="S11" s="378"/>
      <c r="T11" s="378"/>
      <c r="U11" s="378"/>
      <c r="V11" s="378"/>
      <c r="W11" s="378"/>
      <c r="X11" s="378"/>
      <c r="Y11" s="598"/>
      <c r="Z11" s="605">
        <v>4.3</v>
      </c>
      <c r="AA11" s="384"/>
      <c r="AB11" s="384"/>
      <c r="AC11" s="610"/>
      <c r="AD11" s="608">
        <v>1468283</v>
      </c>
      <c r="AE11" s="378"/>
      <c r="AF11" s="378"/>
      <c r="AG11" s="378"/>
      <c r="AH11" s="378"/>
      <c r="AI11" s="378"/>
      <c r="AJ11" s="378"/>
      <c r="AK11" s="598"/>
      <c r="AL11" s="605">
        <v>10.8</v>
      </c>
      <c r="AM11" s="384"/>
      <c r="AN11" s="384"/>
      <c r="AO11" s="606"/>
      <c r="AP11" s="602" t="s">
        <v>353</v>
      </c>
      <c r="AQ11" s="603"/>
      <c r="AR11" s="603"/>
      <c r="AS11" s="603"/>
      <c r="AT11" s="603"/>
      <c r="AU11" s="603"/>
      <c r="AV11" s="603"/>
      <c r="AW11" s="603"/>
      <c r="AX11" s="603"/>
      <c r="AY11" s="603"/>
      <c r="AZ11" s="603"/>
      <c r="BA11" s="603"/>
      <c r="BB11" s="603"/>
      <c r="BC11" s="603"/>
      <c r="BD11" s="603"/>
      <c r="BE11" s="603"/>
      <c r="BF11" s="604"/>
      <c r="BG11" s="597">
        <v>531162</v>
      </c>
      <c r="BH11" s="378"/>
      <c r="BI11" s="378"/>
      <c r="BJ11" s="378"/>
      <c r="BK11" s="378"/>
      <c r="BL11" s="378"/>
      <c r="BM11" s="378"/>
      <c r="BN11" s="598"/>
      <c r="BO11" s="599">
        <v>4.7</v>
      </c>
      <c r="BP11" s="599"/>
      <c r="BQ11" s="599"/>
      <c r="BR11" s="599"/>
      <c r="BS11" s="608" t="s">
        <v>213</v>
      </c>
      <c r="BT11" s="378"/>
      <c r="BU11" s="378"/>
      <c r="BV11" s="378"/>
      <c r="BW11" s="378"/>
      <c r="BX11" s="378"/>
      <c r="BY11" s="378"/>
      <c r="BZ11" s="378"/>
      <c r="CA11" s="378"/>
      <c r="CB11" s="609"/>
      <c r="CD11" s="602" t="s">
        <v>356</v>
      </c>
      <c r="CE11" s="603"/>
      <c r="CF11" s="603"/>
      <c r="CG11" s="603"/>
      <c r="CH11" s="603"/>
      <c r="CI11" s="603"/>
      <c r="CJ11" s="603"/>
      <c r="CK11" s="603"/>
      <c r="CL11" s="603"/>
      <c r="CM11" s="603"/>
      <c r="CN11" s="603"/>
      <c r="CO11" s="603"/>
      <c r="CP11" s="603"/>
      <c r="CQ11" s="604"/>
      <c r="CR11" s="597">
        <v>335094</v>
      </c>
      <c r="CS11" s="378"/>
      <c r="CT11" s="378"/>
      <c r="CU11" s="378"/>
      <c r="CV11" s="378"/>
      <c r="CW11" s="378"/>
      <c r="CX11" s="378"/>
      <c r="CY11" s="598"/>
      <c r="CZ11" s="599">
        <v>1</v>
      </c>
      <c r="DA11" s="599"/>
      <c r="DB11" s="599"/>
      <c r="DC11" s="599"/>
      <c r="DD11" s="608">
        <v>31250</v>
      </c>
      <c r="DE11" s="378"/>
      <c r="DF11" s="378"/>
      <c r="DG11" s="378"/>
      <c r="DH11" s="378"/>
      <c r="DI11" s="378"/>
      <c r="DJ11" s="378"/>
      <c r="DK11" s="378"/>
      <c r="DL11" s="378"/>
      <c r="DM11" s="378"/>
      <c r="DN11" s="378"/>
      <c r="DO11" s="378"/>
      <c r="DP11" s="598"/>
      <c r="DQ11" s="608">
        <v>245188</v>
      </c>
      <c r="DR11" s="378"/>
      <c r="DS11" s="378"/>
      <c r="DT11" s="378"/>
      <c r="DU11" s="378"/>
      <c r="DV11" s="378"/>
      <c r="DW11" s="378"/>
      <c r="DX11" s="378"/>
      <c r="DY11" s="378"/>
      <c r="DZ11" s="378"/>
      <c r="EA11" s="378"/>
      <c r="EB11" s="378"/>
      <c r="EC11" s="609"/>
    </row>
    <row r="12" spans="2:143" ht="11.25" customHeight="1" x14ac:dyDescent="0.15">
      <c r="B12" s="602" t="s">
        <v>151</v>
      </c>
      <c r="C12" s="603"/>
      <c r="D12" s="603"/>
      <c r="E12" s="603"/>
      <c r="F12" s="603"/>
      <c r="G12" s="603"/>
      <c r="H12" s="603"/>
      <c r="I12" s="603"/>
      <c r="J12" s="603"/>
      <c r="K12" s="603"/>
      <c r="L12" s="603"/>
      <c r="M12" s="603"/>
      <c r="N12" s="603"/>
      <c r="O12" s="603"/>
      <c r="P12" s="603"/>
      <c r="Q12" s="604"/>
      <c r="R12" s="597">
        <v>12318</v>
      </c>
      <c r="S12" s="378"/>
      <c r="T12" s="378"/>
      <c r="U12" s="378"/>
      <c r="V12" s="378"/>
      <c r="W12" s="378"/>
      <c r="X12" s="378"/>
      <c r="Y12" s="598"/>
      <c r="Z12" s="599">
        <v>0</v>
      </c>
      <c r="AA12" s="599"/>
      <c r="AB12" s="599"/>
      <c r="AC12" s="599"/>
      <c r="AD12" s="600">
        <v>12318</v>
      </c>
      <c r="AE12" s="600"/>
      <c r="AF12" s="600"/>
      <c r="AG12" s="600"/>
      <c r="AH12" s="600"/>
      <c r="AI12" s="600"/>
      <c r="AJ12" s="600"/>
      <c r="AK12" s="600"/>
      <c r="AL12" s="605">
        <v>0.1</v>
      </c>
      <c r="AM12" s="384"/>
      <c r="AN12" s="384"/>
      <c r="AO12" s="606"/>
      <c r="AP12" s="602" t="s">
        <v>357</v>
      </c>
      <c r="AQ12" s="603"/>
      <c r="AR12" s="603"/>
      <c r="AS12" s="603"/>
      <c r="AT12" s="603"/>
      <c r="AU12" s="603"/>
      <c r="AV12" s="603"/>
      <c r="AW12" s="603"/>
      <c r="AX12" s="603"/>
      <c r="AY12" s="603"/>
      <c r="AZ12" s="603"/>
      <c r="BA12" s="603"/>
      <c r="BB12" s="603"/>
      <c r="BC12" s="603"/>
      <c r="BD12" s="603"/>
      <c r="BE12" s="603"/>
      <c r="BF12" s="604"/>
      <c r="BG12" s="597">
        <v>6054842</v>
      </c>
      <c r="BH12" s="378"/>
      <c r="BI12" s="378"/>
      <c r="BJ12" s="378"/>
      <c r="BK12" s="378"/>
      <c r="BL12" s="378"/>
      <c r="BM12" s="378"/>
      <c r="BN12" s="598"/>
      <c r="BO12" s="599">
        <v>53.3</v>
      </c>
      <c r="BP12" s="599"/>
      <c r="BQ12" s="599"/>
      <c r="BR12" s="599"/>
      <c r="BS12" s="608" t="s">
        <v>213</v>
      </c>
      <c r="BT12" s="378"/>
      <c r="BU12" s="378"/>
      <c r="BV12" s="378"/>
      <c r="BW12" s="378"/>
      <c r="BX12" s="378"/>
      <c r="BY12" s="378"/>
      <c r="BZ12" s="378"/>
      <c r="CA12" s="378"/>
      <c r="CB12" s="609"/>
      <c r="CD12" s="602" t="s">
        <v>95</v>
      </c>
      <c r="CE12" s="603"/>
      <c r="CF12" s="603"/>
      <c r="CG12" s="603"/>
      <c r="CH12" s="603"/>
      <c r="CI12" s="603"/>
      <c r="CJ12" s="603"/>
      <c r="CK12" s="603"/>
      <c r="CL12" s="603"/>
      <c r="CM12" s="603"/>
      <c r="CN12" s="603"/>
      <c r="CO12" s="603"/>
      <c r="CP12" s="603"/>
      <c r="CQ12" s="604"/>
      <c r="CR12" s="597">
        <v>631319</v>
      </c>
      <c r="CS12" s="378"/>
      <c r="CT12" s="378"/>
      <c r="CU12" s="378"/>
      <c r="CV12" s="378"/>
      <c r="CW12" s="378"/>
      <c r="CX12" s="378"/>
      <c r="CY12" s="598"/>
      <c r="CZ12" s="599">
        <v>1.9</v>
      </c>
      <c r="DA12" s="599"/>
      <c r="DB12" s="599"/>
      <c r="DC12" s="599"/>
      <c r="DD12" s="608" t="s">
        <v>213</v>
      </c>
      <c r="DE12" s="378"/>
      <c r="DF12" s="378"/>
      <c r="DG12" s="378"/>
      <c r="DH12" s="378"/>
      <c r="DI12" s="378"/>
      <c r="DJ12" s="378"/>
      <c r="DK12" s="378"/>
      <c r="DL12" s="378"/>
      <c r="DM12" s="378"/>
      <c r="DN12" s="378"/>
      <c r="DO12" s="378"/>
      <c r="DP12" s="598"/>
      <c r="DQ12" s="608">
        <v>315183</v>
      </c>
      <c r="DR12" s="378"/>
      <c r="DS12" s="378"/>
      <c r="DT12" s="378"/>
      <c r="DU12" s="378"/>
      <c r="DV12" s="378"/>
      <c r="DW12" s="378"/>
      <c r="DX12" s="378"/>
      <c r="DY12" s="378"/>
      <c r="DZ12" s="378"/>
      <c r="EA12" s="378"/>
      <c r="EB12" s="378"/>
      <c r="EC12" s="609"/>
    </row>
    <row r="13" spans="2:143" ht="11.25" customHeight="1" x14ac:dyDescent="0.15">
      <c r="B13" s="602" t="s">
        <v>358</v>
      </c>
      <c r="C13" s="603"/>
      <c r="D13" s="603"/>
      <c r="E13" s="603"/>
      <c r="F13" s="603"/>
      <c r="G13" s="603"/>
      <c r="H13" s="603"/>
      <c r="I13" s="603"/>
      <c r="J13" s="603"/>
      <c r="K13" s="603"/>
      <c r="L13" s="603"/>
      <c r="M13" s="603"/>
      <c r="N13" s="603"/>
      <c r="O13" s="603"/>
      <c r="P13" s="603"/>
      <c r="Q13" s="604"/>
      <c r="R13" s="597" t="s">
        <v>213</v>
      </c>
      <c r="S13" s="378"/>
      <c r="T13" s="378"/>
      <c r="U13" s="378"/>
      <c r="V13" s="378"/>
      <c r="W13" s="378"/>
      <c r="X13" s="378"/>
      <c r="Y13" s="598"/>
      <c r="Z13" s="599" t="s">
        <v>213</v>
      </c>
      <c r="AA13" s="599"/>
      <c r="AB13" s="599"/>
      <c r="AC13" s="599"/>
      <c r="AD13" s="600" t="s">
        <v>213</v>
      </c>
      <c r="AE13" s="600"/>
      <c r="AF13" s="600"/>
      <c r="AG13" s="600"/>
      <c r="AH13" s="600"/>
      <c r="AI13" s="600"/>
      <c r="AJ13" s="600"/>
      <c r="AK13" s="600"/>
      <c r="AL13" s="605" t="s">
        <v>213</v>
      </c>
      <c r="AM13" s="384"/>
      <c r="AN13" s="384"/>
      <c r="AO13" s="606"/>
      <c r="AP13" s="602" t="s">
        <v>360</v>
      </c>
      <c r="AQ13" s="603"/>
      <c r="AR13" s="603"/>
      <c r="AS13" s="603"/>
      <c r="AT13" s="603"/>
      <c r="AU13" s="603"/>
      <c r="AV13" s="603"/>
      <c r="AW13" s="603"/>
      <c r="AX13" s="603"/>
      <c r="AY13" s="603"/>
      <c r="AZ13" s="603"/>
      <c r="BA13" s="603"/>
      <c r="BB13" s="603"/>
      <c r="BC13" s="603"/>
      <c r="BD13" s="603"/>
      <c r="BE13" s="603"/>
      <c r="BF13" s="604"/>
      <c r="BG13" s="597">
        <v>6033683</v>
      </c>
      <c r="BH13" s="378"/>
      <c r="BI13" s="378"/>
      <c r="BJ13" s="378"/>
      <c r="BK13" s="378"/>
      <c r="BL13" s="378"/>
      <c r="BM13" s="378"/>
      <c r="BN13" s="598"/>
      <c r="BO13" s="599">
        <v>53.1</v>
      </c>
      <c r="BP13" s="599"/>
      <c r="BQ13" s="599"/>
      <c r="BR13" s="599"/>
      <c r="BS13" s="608" t="s">
        <v>213</v>
      </c>
      <c r="BT13" s="378"/>
      <c r="BU13" s="378"/>
      <c r="BV13" s="378"/>
      <c r="BW13" s="378"/>
      <c r="BX13" s="378"/>
      <c r="BY13" s="378"/>
      <c r="BZ13" s="378"/>
      <c r="CA13" s="378"/>
      <c r="CB13" s="609"/>
      <c r="CD13" s="602" t="s">
        <v>361</v>
      </c>
      <c r="CE13" s="603"/>
      <c r="CF13" s="603"/>
      <c r="CG13" s="603"/>
      <c r="CH13" s="603"/>
      <c r="CI13" s="603"/>
      <c r="CJ13" s="603"/>
      <c r="CK13" s="603"/>
      <c r="CL13" s="603"/>
      <c r="CM13" s="603"/>
      <c r="CN13" s="603"/>
      <c r="CO13" s="603"/>
      <c r="CP13" s="603"/>
      <c r="CQ13" s="604"/>
      <c r="CR13" s="597">
        <v>1967376</v>
      </c>
      <c r="CS13" s="378"/>
      <c r="CT13" s="378"/>
      <c r="CU13" s="378"/>
      <c r="CV13" s="378"/>
      <c r="CW13" s="378"/>
      <c r="CX13" s="378"/>
      <c r="CY13" s="598"/>
      <c r="CZ13" s="599">
        <v>5.8</v>
      </c>
      <c r="DA13" s="599"/>
      <c r="DB13" s="599"/>
      <c r="DC13" s="599"/>
      <c r="DD13" s="608">
        <v>967208</v>
      </c>
      <c r="DE13" s="378"/>
      <c r="DF13" s="378"/>
      <c r="DG13" s="378"/>
      <c r="DH13" s="378"/>
      <c r="DI13" s="378"/>
      <c r="DJ13" s="378"/>
      <c r="DK13" s="378"/>
      <c r="DL13" s="378"/>
      <c r="DM13" s="378"/>
      <c r="DN13" s="378"/>
      <c r="DO13" s="378"/>
      <c r="DP13" s="598"/>
      <c r="DQ13" s="608">
        <v>1224102</v>
      </c>
      <c r="DR13" s="378"/>
      <c r="DS13" s="378"/>
      <c r="DT13" s="378"/>
      <c r="DU13" s="378"/>
      <c r="DV13" s="378"/>
      <c r="DW13" s="378"/>
      <c r="DX13" s="378"/>
      <c r="DY13" s="378"/>
      <c r="DZ13" s="378"/>
      <c r="EA13" s="378"/>
      <c r="EB13" s="378"/>
      <c r="EC13" s="609"/>
    </row>
    <row r="14" spans="2:143" ht="11.25" customHeight="1" x14ac:dyDescent="0.15">
      <c r="B14" s="602" t="s">
        <v>363</v>
      </c>
      <c r="C14" s="603"/>
      <c r="D14" s="603"/>
      <c r="E14" s="603"/>
      <c r="F14" s="603"/>
      <c r="G14" s="603"/>
      <c r="H14" s="603"/>
      <c r="I14" s="603"/>
      <c r="J14" s="603"/>
      <c r="K14" s="603"/>
      <c r="L14" s="603"/>
      <c r="M14" s="603"/>
      <c r="N14" s="603"/>
      <c r="O14" s="603"/>
      <c r="P14" s="603"/>
      <c r="Q14" s="604"/>
      <c r="R14" s="597" t="s">
        <v>213</v>
      </c>
      <c r="S14" s="378"/>
      <c r="T14" s="378"/>
      <c r="U14" s="378"/>
      <c r="V14" s="378"/>
      <c r="W14" s="378"/>
      <c r="X14" s="378"/>
      <c r="Y14" s="598"/>
      <c r="Z14" s="599" t="s">
        <v>213</v>
      </c>
      <c r="AA14" s="599"/>
      <c r="AB14" s="599"/>
      <c r="AC14" s="599"/>
      <c r="AD14" s="600" t="s">
        <v>213</v>
      </c>
      <c r="AE14" s="600"/>
      <c r="AF14" s="600"/>
      <c r="AG14" s="600"/>
      <c r="AH14" s="600"/>
      <c r="AI14" s="600"/>
      <c r="AJ14" s="600"/>
      <c r="AK14" s="600"/>
      <c r="AL14" s="605" t="s">
        <v>213</v>
      </c>
      <c r="AM14" s="384"/>
      <c r="AN14" s="384"/>
      <c r="AO14" s="606"/>
      <c r="AP14" s="602" t="s">
        <v>231</v>
      </c>
      <c r="AQ14" s="603"/>
      <c r="AR14" s="603"/>
      <c r="AS14" s="603"/>
      <c r="AT14" s="603"/>
      <c r="AU14" s="603"/>
      <c r="AV14" s="603"/>
      <c r="AW14" s="603"/>
      <c r="AX14" s="603"/>
      <c r="AY14" s="603"/>
      <c r="AZ14" s="603"/>
      <c r="BA14" s="603"/>
      <c r="BB14" s="603"/>
      <c r="BC14" s="603"/>
      <c r="BD14" s="603"/>
      <c r="BE14" s="603"/>
      <c r="BF14" s="604"/>
      <c r="BG14" s="597">
        <v>198775</v>
      </c>
      <c r="BH14" s="378"/>
      <c r="BI14" s="378"/>
      <c r="BJ14" s="378"/>
      <c r="BK14" s="378"/>
      <c r="BL14" s="378"/>
      <c r="BM14" s="378"/>
      <c r="BN14" s="598"/>
      <c r="BO14" s="599">
        <v>1.7</v>
      </c>
      <c r="BP14" s="599"/>
      <c r="BQ14" s="599"/>
      <c r="BR14" s="599"/>
      <c r="BS14" s="608" t="s">
        <v>213</v>
      </c>
      <c r="BT14" s="378"/>
      <c r="BU14" s="378"/>
      <c r="BV14" s="378"/>
      <c r="BW14" s="378"/>
      <c r="BX14" s="378"/>
      <c r="BY14" s="378"/>
      <c r="BZ14" s="378"/>
      <c r="CA14" s="378"/>
      <c r="CB14" s="609"/>
      <c r="CD14" s="602" t="s">
        <v>364</v>
      </c>
      <c r="CE14" s="603"/>
      <c r="CF14" s="603"/>
      <c r="CG14" s="603"/>
      <c r="CH14" s="603"/>
      <c r="CI14" s="603"/>
      <c r="CJ14" s="603"/>
      <c r="CK14" s="603"/>
      <c r="CL14" s="603"/>
      <c r="CM14" s="603"/>
      <c r="CN14" s="603"/>
      <c r="CO14" s="603"/>
      <c r="CP14" s="603"/>
      <c r="CQ14" s="604"/>
      <c r="CR14" s="597">
        <v>1071812</v>
      </c>
      <c r="CS14" s="378"/>
      <c r="CT14" s="378"/>
      <c r="CU14" s="378"/>
      <c r="CV14" s="378"/>
      <c r="CW14" s="378"/>
      <c r="CX14" s="378"/>
      <c r="CY14" s="598"/>
      <c r="CZ14" s="599">
        <v>3.2</v>
      </c>
      <c r="DA14" s="599"/>
      <c r="DB14" s="599"/>
      <c r="DC14" s="599"/>
      <c r="DD14" s="608">
        <v>14895</v>
      </c>
      <c r="DE14" s="378"/>
      <c r="DF14" s="378"/>
      <c r="DG14" s="378"/>
      <c r="DH14" s="378"/>
      <c r="DI14" s="378"/>
      <c r="DJ14" s="378"/>
      <c r="DK14" s="378"/>
      <c r="DL14" s="378"/>
      <c r="DM14" s="378"/>
      <c r="DN14" s="378"/>
      <c r="DO14" s="378"/>
      <c r="DP14" s="598"/>
      <c r="DQ14" s="608">
        <v>1069028</v>
      </c>
      <c r="DR14" s="378"/>
      <c r="DS14" s="378"/>
      <c r="DT14" s="378"/>
      <c r="DU14" s="378"/>
      <c r="DV14" s="378"/>
      <c r="DW14" s="378"/>
      <c r="DX14" s="378"/>
      <c r="DY14" s="378"/>
      <c r="DZ14" s="378"/>
      <c r="EA14" s="378"/>
      <c r="EB14" s="378"/>
      <c r="EC14" s="609"/>
    </row>
    <row r="15" spans="2:143" ht="11.25" customHeight="1" x14ac:dyDescent="0.15">
      <c r="B15" s="602" t="s">
        <v>331</v>
      </c>
      <c r="C15" s="603"/>
      <c r="D15" s="603"/>
      <c r="E15" s="603"/>
      <c r="F15" s="603"/>
      <c r="G15" s="603"/>
      <c r="H15" s="603"/>
      <c r="I15" s="603"/>
      <c r="J15" s="603"/>
      <c r="K15" s="603"/>
      <c r="L15" s="603"/>
      <c r="M15" s="603"/>
      <c r="N15" s="603"/>
      <c r="O15" s="603"/>
      <c r="P15" s="603"/>
      <c r="Q15" s="604"/>
      <c r="R15" s="597" t="s">
        <v>213</v>
      </c>
      <c r="S15" s="378"/>
      <c r="T15" s="378"/>
      <c r="U15" s="378"/>
      <c r="V15" s="378"/>
      <c r="W15" s="378"/>
      <c r="X15" s="378"/>
      <c r="Y15" s="598"/>
      <c r="Z15" s="599" t="s">
        <v>213</v>
      </c>
      <c r="AA15" s="599"/>
      <c r="AB15" s="599"/>
      <c r="AC15" s="599"/>
      <c r="AD15" s="600" t="s">
        <v>213</v>
      </c>
      <c r="AE15" s="600"/>
      <c r="AF15" s="600"/>
      <c r="AG15" s="600"/>
      <c r="AH15" s="600"/>
      <c r="AI15" s="600"/>
      <c r="AJ15" s="600"/>
      <c r="AK15" s="600"/>
      <c r="AL15" s="605" t="s">
        <v>213</v>
      </c>
      <c r="AM15" s="384"/>
      <c r="AN15" s="384"/>
      <c r="AO15" s="606"/>
      <c r="AP15" s="602" t="s">
        <v>365</v>
      </c>
      <c r="AQ15" s="603"/>
      <c r="AR15" s="603"/>
      <c r="AS15" s="603"/>
      <c r="AT15" s="603"/>
      <c r="AU15" s="603"/>
      <c r="AV15" s="603"/>
      <c r="AW15" s="603"/>
      <c r="AX15" s="603"/>
      <c r="AY15" s="603"/>
      <c r="AZ15" s="603"/>
      <c r="BA15" s="603"/>
      <c r="BB15" s="603"/>
      <c r="BC15" s="603"/>
      <c r="BD15" s="603"/>
      <c r="BE15" s="603"/>
      <c r="BF15" s="604"/>
      <c r="BG15" s="597">
        <v>643761</v>
      </c>
      <c r="BH15" s="378"/>
      <c r="BI15" s="378"/>
      <c r="BJ15" s="378"/>
      <c r="BK15" s="378"/>
      <c r="BL15" s="378"/>
      <c r="BM15" s="378"/>
      <c r="BN15" s="598"/>
      <c r="BO15" s="599">
        <v>5.7</v>
      </c>
      <c r="BP15" s="599"/>
      <c r="BQ15" s="599"/>
      <c r="BR15" s="599"/>
      <c r="BS15" s="608" t="s">
        <v>213</v>
      </c>
      <c r="BT15" s="378"/>
      <c r="BU15" s="378"/>
      <c r="BV15" s="378"/>
      <c r="BW15" s="378"/>
      <c r="BX15" s="378"/>
      <c r="BY15" s="378"/>
      <c r="BZ15" s="378"/>
      <c r="CA15" s="378"/>
      <c r="CB15" s="609"/>
      <c r="CD15" s="602" t="s">
        <v>367</v>
      </c>
      <c r="CE15" s="603"/>
      <c r="CF15" s="603"/>
      <c r="CG15" s="603"/>
      <c r="CH15" s="603"/>
      <c r="CI15" s="603"/>
      <c r="CJ15" s="603"/>
      <c r="CK15" s="603"/>
      <c r="CL15" s="603"/>
      <c r="CM15" s="603"/>
      <c r="CN15" s="603"/>
      <c r="CO15" s="603"/>
      <c r="CP15" s="603"/>
      <c r="CQ15" s="604"/>
      <c r="CR15" s="597">
        <v>4183395</v>
      </c>
      <c r="CS15" s="378"/>
      <c r="CT15" s="378"/>
      <c r="CU15" s="378"/>
      <c r="CV15" s="378"/>
      <c r="CW15" s="378"/>
      <c r="CX15" s="378"/>
      <c r="CY15" s="598"/>
      <c r="CZ15" s="599">
        <v>12.4</v>
      </c>
      <c r="DA15" s="599"/>
      <c r="DB15" s="599"/>
      <c r="DC15" s="599"/>
      <c r="DD15" s="608">
        <v>1203826</v>
      </c>
      <c r="DE15" s="378"/>
      <c r="DF15" s="378"/>
      <c r="DG15" s="378"/>
      <c r="DH15" s="378"/>
      <c r="DI15" s="378"/>
      <c r="DJ15" s="378"/>
      <c r="DK15" s="378"/>
      <c r="DL15" s="378"/>
      <c r="DM15" s="378"/>
      <c r="DN15" s="378"/>
      <c r="DO15" s="378"/>
      <c r="DP15" s="598"/>
      <c r="DQ15" s="608">
        <v>2660527</v>
      </c>
      <c r="DR15" s="378"/>
      <c r="DS15" s="378"/>
      <c r="DT15" s="378"/>
      <c r="DU15" s="378"/>
      <c r="DV15" s="378"/>
      <c r="DW15" s="378"/>
      <c r="DX15" s="378"/>
      <c r="DY15" s="378"/>
      <c r="DZ15" s="378"/>
      <c r="EA15" s="378"/>
      <c r="EB15" s="378"/>
      <c r="EC15" s="609"/>
    </row>
    <row r="16" spans="2:143" ht="11.25" customHeight="1" x14ac:dyDescent="0.15">
      <c r="B16" s="602" t="s">
        <v>368</v>
      </c>
      <c r="C16" s="603"/>
      <c r="D16" s="603"/>
      <c r="E16" s="603"/>
      <c r="F16" s="603"/>
      <c r="G16" s="603"/>
      <c r="H16" s="603"/>
      <c r="I16" s="603"/>
      <c r="J16" s="603"/>
      <c r="K16" s="603"/>
      <c r="L16" s="603"/>
      <c r="M16" s="603"/>
      <c r="N16" s="603"/>
      <c r="O16" s="603"/>
      <c r="P16" s="603"/>
      <c r="Q16" s="604"/>
      <c r="R16" s="597">
        <v>18749</v>
      </c>
      <c r="S16" s="378"/>
      <c r="T16" s="378"/>
      <c r="U16" s="378"/>
      <c r="V16" s="378"/>
      <c r="W16" s="378"/>
      <c r="X16" s="378"/>
      <c r="Y16" s="598"/>
      <c r="Z16" s="599">
        <v>0.1</v>
      </c>
      <c r="AA16" s="599"/>
      <c r="AB16" s="599"/>
      <c r="AC16" s="599"/>
      <c r="AD16" s="600">
        <v>18749</v>
      </c>
      <c r="AE16" s="600"/>
      <c r="AF16" s="600"/>
      <c r="AG16" s="600"/>
      <c r="AH16" s="600"/>
      <c r="AI16" s="600"/>
      <c r="AJ16" s="600"/>
      <c r="AK16" s="600"/>
      <c r="AL16" s="605">
        <v>0.1</v>
      </c>
      <c r="AM16" s="384"/>
      <c r="AN16" s="384"/>
      <c r="AO16" s="606"/>
      <c r="AP16" s="602" t="s">
        <v>369</v>
      </c>
      <c r="AQ16" s="603"/>
      <c r="AR16" s="603"/>
      <c r="AS16" s="603"/>
      <c r="AT16" s="603"/>
      <c r="AU16" s="603"/>
      <c r="AV16" s="603"/>
      <c r="AW16" s="603"/>
      <c r="AX16" s="603"/>
      <c r="AY16" s="603"/>
      <c r="AZ16" s="603"/>
      <c r="BA16" s="603"/>
      <c r="BB16" s="603"/>
      <c r="BC16" s="603"/>
      <c r="BD16" s="603"/>
      <c r="BE16" s="603"/>
      <c r="BF16" s="604"/>
      <c r="BG16" s="597" t="s">
        <v>213</v>
      </c>
      <c r="BH16" s="378"/>
      <c r="BI16" s="378"/>
      <c r="BJ16" s="378"/>
      <c r="BK16" s="378"/>
      <c r="BL16" s="378"/>
      <c r="BM16" s="378"/>
      <c r="BN16" s="598"/>
      <c r="BO16" s="599" t="s">
        <v>213</v>
      </c>
      <c r="BP16" s="599"/>
      <c r="BQ16" s="599"/>
      <c r="BR16" s="599"/>
      <c r="BS16" s="608" t="s">
        <v>213</v>
      </c>
      <c r="BT16" s="378"/>
      <c r="BU16" s="378"/>
      <c r="BV16" s="378"/>
      <c r="BW16" s="378"/>
      <c r="BX16" s="378"/>
      <c r="BY16" s="378"/>
      <c r="BZ16" s="378"/>
      <c r="CA16" s="378"/>
      <c r="CB16" s="609"/>
      <c r="CD16" s="602" t="s">
        <v>370</v>
      </c>
      <c r="CE16" s="603"/>
      <c r="CF16" s="603"/>
      <c r="CG16" s="603"/>
      <c r="CH16" s="603"/>
      <c r="CI16" s="603"/>
      <c r="CJ16" s="603"/>
      <c r="CK16" s="603"/>
      <c r="CL16" s="603"/>
      <c r="CM16" s="603"/>
      <c r="CN16" s="603"/>
      <c r="CO16" s="603"/>
      <c r="CP16" s="603"/>
      <c r="CQ16" s="604"/>
      <c r="CR16" s="597">
        <v>53497</v>
      </c>
      <c r="CS16" s="378"/>
      <c r="CT16" s="378"/>
      <c r="CU16" s="378"/>
      <c r="CV16" s="378"/>
      <c r="CW16" s="378"/>
      <c r="CX16" s="378"/>
      <c r="CY16" s="598"/>
      <c r="CZ16" s="599">
        <v>0.2</v>
      </c>
      <c r="DA16" s="599"/>
      <c r="DB16" s="599"/>
      <c r="DC16" s="599"/>
      <c r="DD16" s="608" t="s">
        <v>213</v>
      </c>
      <c r="DE16" s="378"/>
      <c r="DF16" s="378"/>
      <c r="DG16" s="378"/>
      <c r="DH16" s="378"/>
      <c r="DI16" s="378"/>
      <c r="DJ16" s="378"/>
      <c r="DK16" s="378"/>
      <c r="DL16" s="378"/>
      <c r="DM16" s="378"/>
      <c r="DN16" s="378"/>
      <c r="DO16" s="378"/>
      <c r="DP16" s="598"/>
      <c r="DQ16" s="608">
        <v>12330</v>
      </c>
      <c r="DR16" s="378"/>
      <c r="DS16" s="378"/>
      <c r="DT16" s="378"/>
      <c r="DU16" s="378"/>
      <c r="DV16" s="378"/>
      <c r="DW16" s="378"/>
      <c r="DX16" s="378"/>
      <c r="DY16" s="378"/>
      <c r="DZ16" s="378"/>
      <c r="EA16" s="378"/>
      <c r="EB16" s="378"/>
      <c r="EC16" s="609"/>
    </row>
    <row r="17" spans="2:133" ht="11.25" customHeight="1" x14ac:dyDescent="0.15">
      <c r="B17" s="602" t="s">
        <v>371</v>
      </c>
      <c r="C17" s="603"/>
      <c r="D17" s="603"/>
      <c r="E17" s="603"/>
      <c r="F17" s="603"/>
      <c r="G17" s="603"/>
      <c r="H17" s="603"/>
      <c r="I17" s="603"/>
      <c r="J17" s="603"/>
      <c r="K17" s="603"/>
      <c r="L17" s="603"/>
      <c r="M17" s="603"/>
      <c r="N17" s="603"/>
      <c r="O17" s="603"/>
      <c r="P17" s="603"/>
      <c r="Q17" s="604"/>
      <c r="R17" s="597">
        <v>87993</v>
      </c>
      <c r="S17" s="378"/>
      <c r="T17" s="378"/>
      <c r="U17" s="378"/>
      <c r="V17" s="378"/>
      <c r="W17" s="378"/>
      <c r="X17" s="378"/>
      <c r="Y17" s="598"/>
      <c r="Z17" s="599">
        <v>0.3</v>
      </c>
      <c r="AA17" s="599"/>
      <c r="AB17" s="599"/>
      <c r="AC17" s="599"/>
      <c r="AD17" s="600">
        <v>87993</v>
      </c>
      <c r="AE17" s="600"/>
      <c r="AF17" s="600"/>
      <c r="AG17" s="600"/>
      <c r="AH17" s="600"/>
      <c r="AI17" s="600"/>
      <c r="AJ17" s="600"/>
      <c r="AK17" s="600"/>
      <c r="AL17" s="605">
        <v>0.6</v>
      </c>
      <c r="AM17" s="384"/>
      <c r="AN17" s="384"/>
      <c r="AO17" s="606"/>
      <c r="AP17" s="602" t="s">
        <v>372</v>
      </c>
      <c r="AQ17" s="603"/>
      <c r="AR17" s="603"/>
      <c r="AS17" s="603"/>
      <c r="AT17" s="603"/>
      <c r="AU17" s="603"/>
      <c r="AV17" s="603"/>
      <c r="AW17" s="603"/>
      <c r="AX17" s="603"/>
      <c r="AY17" s="603"/>
      <c r="AZ17" s="603"/>
      <c r="BA17" s="603"/>
      <c r="BB17" s="603"/>
      <c r="BC17" s="603"/>
      <c r="BD17" s="603"/>
      <c r="BE17" s="603"/>
      <c r="BF17" s="604"/>
      <c r="BG17" s="597" t="s">
        <v>213</v>
      </c>
      <c r="BH17" s="378"/>
      <c r="BI17" s="378"/>
      <c r="BJ17" s="378"/>
      <c r="BK17" s="378"/>
      <c r="BL17" s="378"/>
      <c r="BM17" s="378"/>
      <c r="BN17" s="598"/>
      <c r="BO17" s="599" t="s">
        <v>213</v>
      </c>
      <c r="BP17" s="599"/>
      <c r="BQ17" s="599"/>
      <c r="BR17" s="599"/>
      <c r="BS17" s="608" t="s">
        <v>213</v>
      </c>
      <c r="BT17" s="378"/>
      <c r="BU17" s="378"/>
      <c r="BV17" s="378"/>
      <c r="BW17" s="378"/>
      <c r="BX17" s="378"/>
      <c r="BY17" s="378"/>
      <c r="BZ17" s="378"/>
      <c r="CA17" s="378"/>
      <c r="CB17" s="609"/>
      <c r="CD17" s="602" t="s">
        <v>374</v>
      </c>
      <c r="CE17" s="603"/>
      <c r="CF17" s="603"/>
      <c r="CG17" s="603"/>
      <c r="CH17" s="603"/>
      <c r="CI17" s="603"/>
      <c r="CJ17" s="603"/>
      <c r="CK17" s="603"/>
      <c r="CL17" s="603"/>
      <c r="CM17" s="603"/>
      <c r="CN17" s="603"/>
      <c r="CO17" s="603"/>
      <c r="CP17" s="603"/>
      <c r="CQ17" s="604"/>
      <c r="CR17" s="597">
        <v>1789918</v>
      </c>
      <c r="CS17" s="378"/>
      <c r="CT17" s="378"/>
      <c r="CU17" s="378"/>
      <c r="CV17" s="378"/>
      <c r="CW17" s="378"/>
      <c r="CX17" s="378"/>
      <c r="CY17" s="598"/>
      <c r="CZ17" s="599">
        <v>5.3</v>
      </c>
      <c r="DA17" s="599"/>
      <c r="DB17" s="599"/>
      <c r="DC17" s="599"/>
      <c r="DD17" s="608" t="s">
        <v>213</v>
      </c>
      <c r="DE17" s="378"/>
      <c r="DF17" s="378"/>
      <c r="DG17" s="378"/>
      <c r="DH17" s="378"/>
      <c r="DI17" s="378"/>
      <c r="DJ17" s="378"/>
      <c r="DK17" s="378"/>
      <c r="DL17" s="378"/>
      <c r="DM17" s="378"/>
      <c r="DN17" s="378"/>
      <c r="DO17" s="378"/>
      <c r="DP17" s="598"/>
      <c r="DQ17" s="608">
        <v>1756758</v>
      </c>
      <c r="DR17" s="378"/>
      <c r="DS17" s="378"/>
      <c r="DT17" s="378"/>
      <c r="DU17" s="378"/>
      <c r="DV17" s="378"/>
      <c r="DW17" s="378"/>
      <c r="DX17" s="378"/>
      <c r="DY17" s="378"/>
      <c r="DZ17" s="378"/>
      <c r="EA17" s="378"/>
      <c r="EB17" s="378"/>
      <c r="EC17" s="609"/>
    </row>
    <row r="18" spans="2:133" ht="11.25" customHeight="1" x14ac:dyDescent="0.15">
      <c r="B18" s="602" t="s">
        <v>172</v>
      </c>
      <c r="C18" s="603"/>
      <c r="D18" s="603"/>
      <c r="E18" s="603"/>
      <c r="F18" s="603"/>
      <c r="G18" s="603"/>
      <c r="H18" s="603"/>
      <c r="I18" s="603"/>
      <c r="J18" s="603"/>
      <c r="K18" s="603"/>
      <c r="L18" s="603"/>
      <c r="M18" s="603"/>
      <c r="N18" s="603"/>
      <c r="O18" s="603"/>
      <c r="P18" s="603"/>
      <c r="Q18" s="604"/>
      <c r="R18" s="597">
        <v>74781</v>
      </c>
      <c r="S18" s="378"/>
      <c r="T18" s="378"/>
      <c r="U18" s="378"/>
      <c r="V18" s="378"/>
      <c r="W18" s="378"/>
      <c r="X18" s="378"/>
      <c r="Y18" s="598"/>
      <c r="Z18" s="599">
        <v>0.2</v>
      </c>
      <c r="AA18" s="599"/>
      <c r="AB18" s="599"/>
      <c r="AC18" s="599"/>
      <c r="AD18" s="600">
        <v>74781</v>
      </c>
      <c r="AE18" s="600"/>
      <c r="AF18" s="600"/>
      <c r="AG18" s="600"/>
      <c r="AH18" s="600"/>
      <c r="AI18" s="600"/>
      <c r="AJ18" s="600"/>
      <c r="AK18" s="600"/>
      <c r="AL18" s="605">
        <v>0.5</v>
      </c>
      <c r="AM18" s="384"/>
      <c r="AN18" s="384"/>
      <c r="AO18" s="606"/>
      <c r="AP18" s="602" t="s">
        <v>106</v>
      </c>
      <c r="AQ18" s="603"/>
      <c r="AR18" s="603"/>
      <c r="AS18" s="603"/>
      <c r="AT18" s="603"/>
      <c r="AU18" s="603"/>
      <c r="AV18" s="603"/>
      <c r="AW18" s="603"/>
      <c r="AX18" s="603"/>
      <c r="AY18" s="603"/>
      <c r="AZ18" s="603"/>
      <c r="BA18" s="603"/>
      <c r="BB18" s="603"/>
      <c r="BC18" s="603"/>
      <c r="BD18" s="603"/>
      <c r="BE18" s="603"/>
      <c r="BF18" s="604"/>
      <c r="BG18" s="597" t="s">
        <v>213</v>
      </c>
      <c r="BH18" s="378"/>
      <c r="BI18" s="378"/>
      <c r="BJ18" s="378"/>
      <c r="BK18" s="378"/>
      <c r="BL18" s="378"/>
      <c r="BM18" s="378"/>
      <c r="BN18" s="598"/>
      <c r="BO18" s="599" t="s">
        <v>213</v>
      </c>
      <c r="BP18" s="599"/>
      <c r="BQ18" s="599"/>
      <c r="BR18" s="599"/>
      <c r="BS18" s="608" t="s">
        <v>213</v>
      </c>
      <c r="BT18" s="378"/>
      <c r="BU18" s="378"/>
      <c r="BV18" s="378"/>
      <c r="BW18" s="378"/>
      <c r="BX18" s="378"/>
      <c r="BY18" s="378"/>
      <c r="BZ18" s="378"/>
      <c r="CA18" s="378"/>
      <c r="CB18" s="609"/>
      <c r="CD18" s="602" t="s">
        <v>375</v>
      </c>
      <c r="CE18" s="603"/>
      <c r="CF18" s="603"/>
      <c r="CG18" s="603"/>
      <c r="CH18" s="603"/>
      <c r="CI18" s="603"/>
      <c r="CJ18" s="603"/>
      <c r="CK18" s="603"/>
      <c r="CL18" s="603"/>
      <c r="CM18" s="603"/>
      <c r="CN18" s="603"/>
      <c r="CO18" s="603"/>
      <c r="CP18" s="603"/>
      <c r="CQ18" s="604"/>
      <c r="CR18" s="597" t="s">
        <v>213</v>
      </c>
      <c r="CS18" s="378"/>
      <c r="CT18" s="378"/>
      <c r="CU18" s="378"/>
      <c r="CV18" s="378"/>
      <c r="CW18" s="378"/>
      <c r="CX18" s="378"/>
      <c r="CY18" s="598"/>
      <c r="CZ18" s="599" t="s">
        <v>213</v>
      </c>
      <c r="DA18" s="599"/>
      <c r="DB18" s="599"/>
      <c r="DC18" s="599"/>
      <c r="DD18" s="608" t="s">
        <v>213</v>
      </c>
      <c r="DE18" s="378"/>
      <c r="DF18" s="378"/>
      <c r="DG18" s="378"/>
      <c r="DH18" s="378"/>
      <c r="DI18" s="378"/>
      <c r="DJ18" s="378"/>
      <c r="DK18" s="378"/>
      <c r="DL18" s="378"/>
      <c r="DM18" s="378"/>
      <c r="DN18" s="378"/>
      <c r="DO18" s="378"/>
      <c r="DP18" s="598"/>
      <c r="DQ18" s="608" t="s">
        <v>213</v>
      </c>
      <c r="DR18" s="378"/>
      <c r="DS18" s="378"/>
      <c r="DT18" s="378"/>
      <c r="DU18" s="378"/>
      <c r="DV18" s="378"/>
      <c r="DW18" s="378"/>
      <c r="DX18" s="378"/>
      <c r="DY18" s="378"/>
      <c r="DZ18" s="378"/>
      <c r="EA18" s="378"/>
      <c r="EB18" s="378"/>
      <c r="EC18" s="609"/>
    </row>
    <row r="19" spans="2:133" ht="11.25" customHeight="1" x14ac:dyDescent="0.15">
      <c r="B19" s="602" t="s">
        <v>376</v>
      </c>
      <c r="C19" s="603"/>
      <c r="D19" s="603"/>
      <c r="E19" s="603"/>
      <c r="F19" s="603"/>
      <c r="G19" s="603"/>
      <c r="H19" s="603"/>
      <c r="I19" s="603"/>
      <c r="J19" s="603"/>
      <c r="K19" s="603"/>
      <c r="L19" s="603"/>
      <c r="M19" s="603"/>
      <c r="N19" s="603"/>
      <c r="O19" s="603"/>
      <c r="P19" s="603"/>
      <c r="Q19" s="604"/>
      <c r="R19" s="597">
        <v>60975</v>
      </c>
      <c r="S19" s="378"/>
      <c r="T19" s="378"/>
      <c r="U19" s="378"/>
      <c r="V19" s="378"/>
      <c r="W19" s="378"/>
      <c r="X19" s="378"/>
      <c r="Y19" s="598"/>
      <c r="Z19" s="599">
        <v>0.2</v>
      </c>
      <c r="AA19" s="599"/>
      <c r="AB19" s="599"/>
      <c r="AC19" s="599"/>
      <c r="AD19" s="600">
        <v>60975</v>
      </c>
      <c r="AE19" s="600"/>
      <c r="AF19" s="600"/>
      <c r="AG19" s="600"/>
      <c r="AH19" s="600"/>
      <c r="AI19" s="600"/>
      <c r="AJ19" s="600"/>
      <c r="AK19" s="600"/>
      <c r="AL19" s="605">
        <v>0.4</v>
      </c>
      <c r="AM19" s="384"/>
      <c r="AN19" s="384"/>
      <c r="AO19" s="606"/>
      <c r="AP19" s="602" t="s">
        <v>377</v>
      </c>
      <c r="AQ19" s="603"/>
      <c r="AR19" s="603"/>
      <c r="AS19" s="603"/>
      <c r="AT19" s="603"/>
      <c r="AU19" s="603"/>
      <c r="AV19" s="603"/>
      <c r="AW19" s="603"/>
      <c r="AX19" s="603"/>
      <c r="AY19" s="603"/>
      <c r="AZ19" s="603"/>
      <c r="BA19" s="603"/>
      <c r="BB19" s="603"/>
      <c r="BC19" s="603"/>
      <c r="BD19" s="603"/>
      <c r="BE19" s="603"/>
      <c r="BF19" s="604"/>
      <c r="BG19" s="597" t="s">
        <v>213</v>
      </c>
      <c r="BH19" s="378"/>
      <c r="BI19" s="378"/>
      <c r="BJ19" s="378"/>
      <c r="BK19" s="378"/>
      <c r="BL19" s="378"/>
      <c r="BM19" s="378"/>
      <c r="BN19" s="598"/>
      <c r="BO19" s="599" t="s">
        <v>213</v>
      </c>
      <c r="BP19" s="599"/>
      <c r="BQ19" s="599"/>
      <c r="BR19" s="599"/>
      <c r="BS19" s="608" t="s">
        <v>213</v>
      </c>
      <c r="BT19" s="378"/>
      <c r="BU19" s="378"/>
      <c r="BV19" s="378"/>
      <c r="BW19" s="378"/>
      <c r="BX19" s="378"/>
      <c r="BY19" s="378"/>
      <c r="BZ19" s="378"/>
      <c r="CA19" s="378"/>
      <c r="CB19" s="609"/>
      <c r="CD19" s="602" t="s">
        <v>378</v>
      </c>
      <c r="CE19" s="603"/>
      <c r="CF19" s="603"/>
      <c r="CG19" s="603"/>
      <c r="CH19" s="603"/>
      <c r="CI19" s="603"/>
      <c r="CJ19" s="603"/>
      <c r="CK19" s="603"/>
      <c r="CL19" s="603"/>
      <c r="CM19" s="603"/>
      <c r="CN19" s="603"/>
      <c r="CO19" s="603"/>
      <c r="CP19" s="603"/>
      <c r="CQ19" s="604"/>
      <c r="CR19" s="597" t="s">
        <v>213</v>
      </c>
      <c r="CS19" s="378"/>
      <c r="CT19" s="378"/>
      <c r="CU19" s="378"/>
      <c r="CV19" s="378"/>
      <c r="CW19" s="378"/>
      <c r="CX19" s="378"/>
      <c r="CY19" s="598"/>
      <c r="CZ19" s="599" t="s">
        <v>213</v>
      </c>
      <c r="DA19" s="599"/>
      <c r="DB19" s="599"/>
      <c r="DC19" s="599"/>
      <c r="DD19" s="608" t="s">
        <v>213</v>
      </c>
      <c r="DE19" s="378"/>
      <c r="DF19" s="378"/>
      <c r="DG19" s="378"/>
      <c r="DH19" s="378"/>
      <c r="DI19" s="378"/>
      <c r="DJ19" s="378"/>
      <c r="DK19" s="378"/>
      <c r="DL19" s="378"/>
      <c r="DM19" s="378"/>
      <c r="DN19" s="378"/>
      <c r="DO19" s="378"/>
      <c r="DP19" s="598"/>
      <c r="DQ19" s="608" t="s">
        <v>213</v>
      </c>
      <c r="DR19" s="378"/>
      <c r="DS19" s="378"/>
      <c r="DT19" s="378"/>
      <c r="DU19" s="378"/>
      <c r="DV19" s="378"/>
      <c r="DW19" s="378"/>
      <c r="DX19" s="378"/>
      <c r="DY19" s="378"/>
      <c r="DZ19" s="378"/>
      <c r="EA19" s="378"/>
      <c r="EB19" s="378"/>
      <c r="EC19" s="609"/>
    </row>
    <row r="20" spans="2:133" ht="11.25" customHeight="1" x14ac:dyDescent="0.15">
      <c r="B20" s="602" t="s">
        <v>79</v>
      </c>
      <c r="C20" s="603"/>
      <c r="D20" s="603"/>
      <c r="E20" s="603"/>
      <c r="F20" s="603"/>
      <c r="G20" s="603"/>
      <c r="H20" s="603"/>
      <c r="I20" s="603"/>
      <c r="J20" s="603"/>
      <c r="K20" s="603"/>
      <c r="L20" s="603"/>
      <c r="M20" s="603"/>
      <c r="N20" s="603"/>
      <c r="O20" s="603"/>
      <c r="P20" s="603"/>
      <c r="Q20" s="604"/>
      <c r="R20" s="597">
        <v>10277</v>
      </c>
      <c r="S20" s="378"/>
      <c r="T20" s="378"/>
      <c r="U20" s="378"/>
      <c r="V20" s="378"/>
      <c r="W20" s="378"/>
      <c r="X20" s="378"/>
      <c r="Y20" s="598"/>
      <c r="Z20" s="599">
        <v>0</v>
      </c>
      <c r="AA20" s="599"/>
      <c r="AB20" s="599"/>
      <c r="AC20" s="599"/>
      <c r="AD20" s="600">
        <v>10277</v>
      </c>
      <c r="AE20" s="600"/>
      <c r="AF20" s="600"/>
      <c r="AG20" s="600"/>
      <c r="AH20" s="600"/>
      <c r="AI20" s="600"/>
      <c r="AJ20" s="600"/>
      <c r="AK20" s="600"/>
      <c r="AL20" s="605">
        <v>0.1</v>
      </c>
      <c r="AM20" s="384"/>
      <c r="AN20" s="384"/>
      <c r="AO20" s="606"/>
      <c r="AP20" s="602" t="s">
        <v>379</v>
      </c>
      <c r="AQ20" s="603"/>
      <c r="AR20" s="603"/>
      <c r="AS20" s="603"/>
      <c r="AT20" s="603"/>
      <c r="AU20" s="603"/>
      <c r="AV20" s="603"/>
      <c r="AW20" s="603"/>
      <c r="AX20" s="603"/>
      <c r="AY20" s="603"/>
      <c r="AZ20" s="603"/>
      <c r="BA20" s="603"/>
      <c r="BB20" s="603"/>
      <c r="BC20" s="603"/>
      <c r="BD20" s="603"/>
      <c r="BE20" s="603"/>
      <c r="BF20" s="604"/>
      <c r="BG20" s="597" t="s">
        <v>213</v>
      </c>
      <c r="BH20" s="378"/>
      <c r="BI20" s="378"/>
      <c r="BJ20" s="378"/>
      <c r="BK20" s="378"/>
      <c r="BL20" s="378"/>
      <c r="BM20" s="378"/>
      <c r="BN20" s="598"/>
      <c r="BO20" s="599" t="s">
        <v>213</v>
      </c>
      <c r="BP20" s="599"/>
      <c r="BQ20" s="599"/>
      <c r="BR20" s="599"/>
      <c r="BS20" s="608" t="s">
        <v>213</v>
      </c>
      <c r="BT20" s="378"/>
      <c r="BU20" s="378"/>
      <c r="BV20" s="378"/>
      <c r="BW20" s="378"/>
      <c r="BX20" s="378"/>
      <c r="BY20" s="378"/>
      <c r="BZ20" s="378"/>
      <c r="CA20" s="378"/>
      <c r="CB20" s="609"/>
      <c r="CD20" s="602" t="s">
        <v>203</v>
      </c>
      <c r="CE20" s="603"/>
      <c r="CF20" s="603"/>
      <c r="CG20" s="603"/>
      <c r="CH20" s="603"/>
      <c r="CI20" s="603"/>
      <c r="CJ20" s="603"/>
      <c r="CK20" s="603"/>
      <c r="CL20" s="603"/>
      <c r="CM20" s="603"/>
      <c r="CN20" s="603"/>
      <c r="CO20" s="603"/>
      <c r="CP20" s="603"/>
      <c r="CQ20" s="604"/>
      <c r="CR20" s="597">
        <v>33805373</v>
      </c>
      <c r="CS20" s="378"/>
      <c r="CT20" s="378"/>
      <c r="CU20" s="378"/>
      <c r="CV20" s="378"/>
      <c r="CW20" s="378"/>
      <c r="CX20" s="378"/>
      <c r="CY20" s="598"/>
      <c r="CZ20" s="599">
        <v>100</v>
      </c>
      <c r="DA20" s="599"/>
      <c r="DB20" s="599"/>
      <c r="DC20" s="599"/>
      <c r="DD20" s="608">
        <v>2956860</v>
      </c>
      <c r="DE20" s="378"/>
      <c r="DF20" s="378"/>
      <c r="DG20" s="378"/>
      <c r="DH20" s="378"/>
      <c r="DI20" s="378"/>
      <c r="DJ20" s="378"/>
      <c r="DK20" s="378"/>
      <c r="DL20" s="378"/>
      <c r="DM20" s="378"/>
      <c r="DN20" s="378"/>
      <c r="DO20" s="378"/>
      <c r="DP20" s="598"/>
      <c r="DQ20" s="608">
        <v>17238403</v>
      </c>
      <c r="DR20" s="378"/>
      <c r="DS20" s="378"/>
      <c r="DT20" s="378"/>
      <c r="DU20" s="378"/>
      <c r="DV20" s="378"/>
      <c r="DW20" s="378"/>
      <c r="DX20" s="378"/>
      <c r="DY20" s="378"/>
      <c r="DZ20" s="378"/>
      <c r="EA20" s="378"/>
      <c r="EB20" s="378"/>
      <c r="EC20" s="609"/>
    </row>
    <row r="21" spans="2:133" ht="11.25" customHeight="1" x14ac:dyDescent="0.15">
      <c r="B21" s="602" t="s">
        <v>381</v>
      </c>
      <c r="C21" s="603"/>
      <c r="D21" s="603"/>
      <c r="E21" s="603"/>
      <c r="F21" s="603"/>
      <c r="G21" s="603"/>
      <c r="H21" s="603"/>
      <c r="I21" s="603"/>
      <c r="J21" s="603"/>
      <c r="K21" s="603"/>
      <c r="L21" s="603"/>
      <c r="M21" s="603"/>
      <c r="N21" s="603"/>
      <c r="O21" s="603"/>
      <c r="P21" s="603"/>
      <c r="Q21" s="604"/>
      <c r="R21" s="597">
        <v>3529</v>
      </c>
      <c r="S21" s="378"/>
      <c r="T21" s="378"/>
      <c r="U21" s="378"/>
      <c r="V21" s="378"/>
      <c r="W21" s="378"/>
      <c r="X21" s="378"/>
      <c r="Y21" s="598"/>
      <c r="Z21" s="599">
        <v>0</v>
      </c>
      <c r="AA21" s="599"/>
      <c r="AB21" s="599"/>
      <c r="AC21" s="599"/>
      <c r="AD21" s="600">
        <v>3529</v>
      </c>
      <c r="AE21" s="600"/>
      <c r="AF21" s="600"/>
      <c r="AG21" s="600"/>
      <c r="AH21" s="600"/>
      <c r="AI21" s="600"/>
      <c r="AJ21" s="600"/>
      <c r="AK21" s="600"/>
      <c r="AL21" s="605">
        <v>0</v>
      </c>
      <c r="AM21" s="384"/>
      <c r="AN21" s="384"/>
      <c r="AO21" s="606"/>
      <c r="AP21" s="611" t="s">
        <v>382</v>
      </c>
      <c r="AQ21" s="612"/>
      <c r="AR21" s="612"/>
      <c r="AS21" s="612"/>
      <c r="AT21" s="612"/>
      <c r="AU21" s="612"/>
      <c r="AV21" s="612"/>
      <c r="AW21" s="612"/>
      <c r="AX21" s="612"/>
      <c r="AY21" s="612"/>
      <c r="AZ21" s="612"/>
      <c r="BA21" s="612"/>
      <c r="BB21" s="612"/>
      <c r="BC21" s="612"/>
      <c r="BD21" s="612"/>
      <c r="BE21" s="612"/>
      <c r="BF21" s="613"/>
      <c r="BG21" s="597" t="s">
        <v>213</v>
      </c>
      <c r="BH21" s="378"/>
      <c r="BI21" s="378"/>
      <c r="BJ21" s="378"/>
      <c r="BK21" s="378"/>
      <c r="BL21" s="378"/>
      <c r="BM21" s="378"/>
      <c r="BN21" s="598"/>
      <c r="BO21" s="599" t="s">
        <v>213</v>
      </c>
      <c r="BP21" s="599"/>
      <c r="BQ21" s="599"/>
      <c r="BR21" s="599"/>
      <c r="BS21" s="608" t="s">
        <v>213</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354</v>
      </c>
      <c r="C22" s="603"/>
      <c r="D22" s="603"/>
      <c r="E22" s="603"/>
      <c r="F22" s="603"/>
      <c r="G22" s="603"/>
      <c r="H22" s="603"/>
      <c r="I22" s="603"/>
      <c r="J22" s="603"/>
      <c r="K22" s="603"/>
      <c r="L22" s="603"/>
      <c r="M22" s="603"/>
      <c r="N22" s="603"/>
      <c r="O22" s="603"/>
      <c r="P22" s="603"/>
      <c r="Q22" s="604"/>
      <c r="R22" s="597">
        <v>2540017</v>
      </c>
      <c r="S22" s="378"/>
      <c r="T22" s="378"/>
      <c r="U22" s="378"/>
      <c r="V22" s="378"/>
      <c r="W22" s="378"/>
      <c r="X22" s="378"/>
      <c r="Y22" s="598"/>
      <c r="Z22" s="599">
        <v>7.4</v>
      </c>
      <c r="AA22" s="599"/>
      <c r="AB22" s="599"/>
      <c r="AC22" s="599"/>
      <c r="AD22" s="600">
        <v>184865</v>
      </c>
      <c r="AE22" s="600"/>
      <c r="AF22" s="600"/>
      <c r="AG22" s="600"/>
      <c r="AH22" s="600"/>
      <c r="AI22" s="600"/>
      <c r="AJ22" s="600"/>
      <c r="AK22" s="600"/>
      <c r="AL22" s="605">
        <v>1.4</v>
      </c>
      <c r="AM22" s="384"/>
      <c r="AN22" s="384"/>
      <c r="AO22" s="606"/>
      <c r="AP22" s="611" t="s">
        <v>384</v>
      </c>
      <c r="AQ22" s="612"/>
      <c r="AR22" s="612"/>
      <c r="AS22" s="612"/>
      <c r="AT22" s="612"/>
      <c r="AU22" s="612"/>
      <c r="AV22" s="612"/>
      <c r="AW22" s="612"/>
      <c r="AX22" s="612"/>
      <c r="AY22" s="612"/>
      <c r="AZ22" s="612"/>
      <c r="BA22" s="612"/>
      <c r="BB22" s="612"/>
      <c r="BC22" s="612"/>
      <c r="BD22" s="612"/>
      <c r="BE22" s="612"/>
      <c r="BF22" s="613"/>
      <c r="BG22" s="597" t="s">
        <v>213</v>
      </c>
      <c r="BH22" s="378"/>
      <c r="BI22" s="378"/>
      <c r="BJ22" s="378"/>
      <c r="BK22" s="378"/>
      <c r="BL22" s="378"/>
      <c r="BM22" s="378"/>
      <c r="BN22" s="598"/>
      <c r="BO22" s="599" t="s">
        <v>213</v>
      </c>
      <c r="BP22" s="599"/>
      <c r="BQ22" s="599"/>
      <c r="BR22" s="599"/>
      <c r="BS22" s="608" t="s">
        <v>213</v>
      </c>
      <c r="BT22" s="378"/>
      <c r="BU22" s="378"/>
      <c r="BV22" s="378"/>
      <c r="BW22" s="378"/>
      <c r="BX22" s="378"/>
      <c r="BY22" s="378"/>
      <c r="BZ22" s="378"/>
      <c r="CA22" s="378"/>
      <c r="CB22" s="609"/>
      <c r="CD22" s="372" t="s">
        <v>385</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306</v>
      </c>
      <c r="C23" s="603"/>
      <c r="D23" s="603"/>
      <c r="E23" s="603"/>
      <c r="F23" s="603"/>
      <c r="G23" s="603"/>
      <c r="H23" s="603"/>
      <c r="I23" s="603"/>
      <c r="J23" s="603"/>
      <c r="K23" s="603"/>
      <c r="L23" s="603"/>
      <c r="M23" s="603"/>
      <c r="N23" s="603"/>
      <c r="O23" s="603"/>
      <c r="P23" s="603"/>
      <c r="Q23" s="604"/>
      <c r="R23" s="597">
        <v>184865</v>
      </c>
      <c r="S23" s="378"/>
      <c r="T23" s="378"/>
      <c r="U23" s="378"/>
      <c r="V23" s="378"/>
      <c r="W23" s="378"/>
      <c r="X23" s="378"/>
      <c r="Y23" s="598"/>
      <c r="Z23" s="599">
        <v>0.5</v>
      </c>
      <c r="AA23" s="599"/>
      <c r="AB23" s="599"/>
      <c r="AC23" s="599"/>
      <c r="AD23" s="600">
        <v>184865</v>
      </c>
      <c r="AE23" s="600"/>
      <c r="AF23" s="600"/>
      <c r="AG23" s="600"/>
      <c r="AH23" s="600"/>
      <c r="AI23" s="600"/>
      <c r="AJ23" s="600"/>
      <c r="AK23" s="600"/>
      <c r="AL23" s="605">
        <v>1.4</v>
      </c>
      <c r="AM23" s="384"/>
      <c r="AN23" s="384"/>
      <c r="AO23" s="606"/>
      <c r="AP23" s="611" t="s">
        <v>126</v>
      </c>
      <c r="AQ23" s="612"/>
      <c r="AR23" s="612"/>
      <c r="AS23" s="612"/>
      <c r="AT23" s="612"/>
      <c r="AU23" s="612"/>
      <c r="AV23" s="612"/>
      <c r="AW23" s="612"/>
      <c r="AX23" s="612"/>
      <c r="AY23" s="612"/>
      <c r="AZ23" s="612"/>
      <c r="BA23" s="612"/>
      <c r="BB23" s="612"/>
      <c r="BC23" s="612"/>
      <c r="BD23" s="612"/>
      <c r="BE23" s="612"/>
      <c r="BF23" s="613"/>
      <c r="BG23" s="597" t="s">
        <v>213</v>
      </c>
      <c r="BH23" s="378"/>
      <c r="BI23" s="378"/>
      <c r="BJ23" s="378"/>
      <c r="BK23" s="378"/>
      <c r="BL23" s="378"/>
      <c r="BM23" s="378"/>
      <c r="BN23" s="598"/>
      <c r="BO23" s="599" t="s">
        <v>213</v>
      </c>
      <c r="BP23" s="599"/>
      <c r="BQ23" s="599"/>
      <c r="BR23" s="599"/>
      <c r="BS23" s="608" t="s">
        <v>213</v>
      </c>
      <c r="BT23" s="378"/>
      <c r="BU23" s="378"/>
      <c r="BV23" s="378"/>
      <c r="BW23" s="378"/>
      <c r="BX23" s="378"/>
      <c r="BY23" s="378"/>
      <c r="BZ23" s="378"/>
      <c r="CA23" s="378"/>
      <c r="CB23" s="609"/>
      <c r="CD23" s="372" t="s">
        <v>326</v>
      </c>
      <c r="CE23" s="373"/>
      <c r="CF23" s="373"/>
      <c r="CG23" s="373"/>
      <c r="CH23" s="373"/>
      <c r="CI23" s="373"/>
      <c r="CJ23" s="373"/>
      <c r="CK23" s="373"/>
      <c r="CL23" s="373"/>
      <c r="CM23" s="373"/>
      <c r="CN23" s="373"/>
      <c r="CO23" s="373"/>
      <c r="CP23" s="373"/>
      <c r="CQ23" s="415"/>
      <c r="CR23" s="372" t="s">
        <v>386</v>
      </c>
      <c r="CS23" s="373"/>
      <c r="CT23" s="373"/>
      <c r="CU23" s="373"/>
      <c r="CV23" s="373"/>
      <c r="CW23" s="373"/>
      <c r="CX23" s="373"/>
      <c r="CY23" s="415"/>
      <c r="CZ23" s="372" t="s">
        <v>390</v>
      </c>
      <c r="DA23" s="373"/>
      <c r="DB23" s="373"/>
      <c r="DC23" s="415"/>
      <c r="DD23" s="372" t="s">
        <v>159</v>
      </c>
      <c r="DE23" s="373"/>
      <c r="DF23" s="373"/>
      <c r="DG23" s="373"/>
      <c r="DH23" s="373"/>
      <c r="DI23" s="373"/>
      <c r="DJ23" s="373"/>
      <c r="DK23" s="415"/>
      <c r="DL23" s="623" t="s">
        <v>392</v>
      </c>
      <c r="DM23" s="624"/>
      <c r="DN23" s="624"/>
      <c r="DO23" s="624"/>
      <c r="DP23" s="624"/>
      <c r="DQ23" s="624"/>
      <c r="DR23" s="624"/>
      <c r="DS23" s="624"/>
      <c r="DT23" s="624"/>
      <c r="DU23" s="624"/>
      <c r="DV23" s="625"/>
      <c r="DW23" s="372" t="s">
        <v>393</v>
      </c>
      <c r="DX23" s="373"/>
      <c r="DY23" s="373"/>
      <c r="DZ23" s="373"/>
      <c r="EA23" s="373"/>
      <c r="EB23" s="373"/>
      <c r="EC23" s="415"/>
    </row>
    <row r="24" spans="2:133" ht="11.25" customHeight="1" x14ac:dyDescent="0.15">
      <c r="B24" s="602" t="s">
        <v>303</v>
      </c>
      <c r="C24" s="603"/>
      <c r="D24" s="603"/>
      <c r="E24" s="603"/>
      <c r="F24" s="603"/>
      <c r="G24" s="603"/>
      <c r="H24" s="603"/>
      <c r="I24" s="603"/>
      <c r="J24" s="603"/>
      <c r="K24" s="603"/>
      <c r="L24" s="603"/>
      <c r="M24" s="603"/>
      <c r="N24" s="603"/>
      <c r="O24" s="603"/>
      <c r="P24" s="603"/>
      <c r="Q24" s="604"/>
      <c r="R24" s="597">
        <v>120379</v>
      </c>
      <c r="S24" s="378"/>
      <c r="T24" s="378"/>
      <c r="U24" s="378"/>
      <c r="V24" s="378"/>
      <c r="W24" s="378"/>
      <c r="X24" s="378"/>
      <c r="Y24" s="598"/>
      <c r="Z24" s="599">
        <v>0.3</v>
      </c>
      <c r="AA24" s="599"/>
      <c r="AB24" s="599"/>
      <c r="AC24" s="599"/>
      <c r="AD24" s="600" t="s">
        <v>213</v>
      </c>
      <c r="AE24" s="600"/>
      <c r="AF24" s="600"/>
      <c r="AG24" s="600"/>
      <c r="AH24" s="600"/>
      <c r="AI24" s="600"/>
      <c r="AJ24" s="600"/>
      <c r="AK24" s="600"/>
      <c r="AL24" s="605" t="s">
        <v>213</v>
      </c>
      <c r="AM24" s="384"/>
      <c r="AN24" s="384"/>
      <c r="AO24" s="606"/>
      <c r="AP24" s="611" t="s">
        <v>394</v>
      </c>
      <c r="AQ24" s="612"/>
      <c r="AR24" s="612"/>
      <c r="AS24" s="612"/>
      <c r="AT24" s="612"/>
      <c r="AU24" s="612"/>
      <c r="AV24" s="612"/>
      <c r="AW24" s="612"/>
      <c r="AX24" s="612"/>
      <c r="AY24" s="612"/>
      <c r="AZ24" s="612"/>
      <c r="BA24" s="612"/>
      <c r="BB24" s="612"/>
      <c r="BC24" s="612"/>
      <c r="BD24" s="612"/>
      <c r="BE24" s="612"/>
      <c r="BF24" s="613"/>
      <c r="BG24" s="597" t="s">
        <v>213</v>
      </c>
      <c r="BH24" s="378"/>
      <c r="BI24" s="378"/>
      <c r="BJ24" s="378"/>
      <c r="BK24" s="378"/>
      <c r="BL24" s="378"/>
      <c r="BM24" s="378"/>
      <c r="BN24" s="598"/>
      <c r="BO24" s="599" t="s">
        <v>213</v>
      </c>
      <c r="BP24" s="599"/>
      <c r="BQ24" s="599"/>
      <c r="BR24" s="599"/>
      <c r="BS24" s="608" t="s">
        <v>213</v>
      </c>
      <c r="BT24" s="378"/>
      <c r="BU24" s="378"/>
      <c r="BV24" s="378"/>
      <c r="BW24" s="378"/>
      <c r="BX24" s="378"/>
      <c r="BY24" s="378"/>
      <c r="BZ24" s="378"/>
      <c r="CA24" s="378"/>
      <c r="CB24" s="609"/>
      <c r="CD24" s="586" t="s">
        <v>395</v>
      </c>
      <c r="CE24" s="587"/>
      <c r="CF24" s="587"/>
      <c r="CG24" s="587"/>
      <c r="CH24" s="587"/>
      <c r="CI24" s="587"/>
      <c r="CJ24" s="587"/>
      <c r="CK24" s="587"/>
      <c r="CL24" s="587"/>
      <c r="CM24" s="587"/>
      <c r="CN24" s="587"/>
      <c r="CO24" s="587"/>
      <c r="CP24" s="587"/>
      <c r="CQ24" s="588"/>
      <c r="CR24" s="589">
        <v>12165689</v>
      </c>
      <c r="CS24" s="590"/>
      <c r="CT24" s="590"/>
      <c r="CU24" s="590"/>
      <c r="CV24" s="590"/>
      <c r="CW24" s="590"/>
      <c r="CX24" s="590"/>
      <c r="CY24" s="591"/>
      <c r="CZ24" s="594">
        <v>36</v>
      </c>
      <c r="DA24" s="595"/>
      <c r="DB24" s="595"/>
      <c r="DC24" s="607"/>
      <c r="DD24" s="626">
        <v>7292300</v>
      </c>
      <c r="DE24" s="590"/>
      <c r="DF24" s="590"/>
      <c r="DG24" s="590"/>
      <c r="DH24" s="590"/>
      <c r="DI24" s="590"/>
      <c r="DJ24" s="590"/>
      <c r="DK24" s="591"/>
      <c r="DL24" s="626">
        <v>7024299</v>
      </c>
      <c r="DM24" s="590"/>
      <c r="DN24" s="590"/>
      <c r="DO24" s="590"/>
      <c r="DP24" s="590"/>
      <c r="DQ24" s="590"/>
      <c r="DR24" s="590"/>
      <c r="DS24" s="590"/>
      <c r="DT24" s="590"/>
      <c r="DU24" s="590"/>
      <c r="DV24" s="591"/>
      <c r="DW24" s="594">
        <v>50.3</v>
      </c>
      <c r="DX24" s="595"/>
      <c r="DY24" s="595"/>
      <c r="DZ24" s="595"/>
      <c r="EA24" s="595"/>
      <c r="EB24" s="595"/>
      <c r="EC24" s="596"/>
    </row>
    <row r="25" spans="2:133" ht="11.25" customHeight="1" x14ac:dyDescent="0.15">
      <c r="B25" s="602" t="s">
        <v>398</v>
      </c>
      <c r="C25" s="603"/>
      <c r="D25" s="603"/>
      <c r="E25" s="603"/>
      <c r="F25" s="603"/>
      <c r="G25" s="603"/>
      <c r="H25" s="603"/>
      <c r="I25" s="603"/>
      <c r="J25" s="603"/>
      <c r="K25" s="603"/>
      <c r="L25" s="603"/>
      <c r="M25" s="603"/>
      <c r="N25" s="603"/>
      <c r="O25" s="603"/>
      <c r="P25" s="603"/>
      <c r="Q25" s="604"/>
      <c r="R25" s="597">
        <v>2234773</v>
      </c>
      <c r="S25" s="378"/>
      <c r="T25" s="378"/>
      <c r="U25" s="378"/>
      <c r="V25" s="378"/>
      <c r="W25" s="378"/>
      <c r="X25" s="378"/>
      <c r="Y25" s="598"/>
      <c r="Z25" s="599">
        <v>6.5</v>
      </c>
      <c r="AA25" s="599"/>
      <c r="AB25" s="599"/>
      <c r="AC25" s="599"/>
      <c r="AD25" s="600" t="s">
        <v>213</v>
      </c>
      <c r="AE25" s="600"/>
      <c r="AF25" s="600"/>
      <c r="AG25" s="600"/>
      <c r="AH25" s="600"/>
      <c r="AI25" s="600"/>
      <c r="AJ25" s="600"/>
      <c r="AK25" s="600"/>
      <c r="AL25" s="605" t="s">
        <v>213</v>
      </c>
      <c r="AM25" s="384"/>
      <c r="AN25" s="384"/>
      <c r="AO25" s="606"/>
      <c r="AP25" s="611" t="s">
        <v>284</v>
      </c>
      <c r="AQ25" s="612"/>
      <c r="AR25" s="612"/>
      <c r="AS25" s="612"/>
      <c r="AT25" s="612"/>
      <c r="AU25" s="612"/>
      <c r="AV25" s="612"/>
      <c r="AW25" s="612"/>
      <c r="AX25" s="612"/>
      <c r="AY25" s="612"/>
      <c r="AZ25" s="612"/>
      <c r="BA25" s="612"/>
      <c r="BB25" s="612"/>
      <c r="BC25" s="612"/>
      <c r="BD25" s="612"/>
      <c r="BE25" s="612"/>
      <c r="BF25" s="613"/>
      <c r="BG25" s="597" t="s">
        <v>213</v>
      </c>
      <c r="BH25" s="378"/>
      <c r="BI25" s="378"/>
      <c r="BJ25" s="378"/>
      <c r="BK25" s="378"/>
      <c r="BL25" s="378"/>
      <c r="BM25" s="378"/>
      <c r="BN25" s="598"/>
      <c r="BO25" s="599" t="s">
        <v>213</v>
      </c>
      <c r="BP25" s="599"/>
      <c r="BQ25" s="599"/>
      <c r="BR25" s="599"/>
      <c r="BS25" s="608" t="s">
        <v>213</v>
      </c>
      <c r="BT25" s="378"/>
      <c r="BU25" s="378"/>
      <c r="BV25" s="378"/>
      <c r="BW25" s="378"/>
      <c r="BX25" s="378"/>
      <c r="BY25" s="378"/>
      <c r="BZ25" s="378"/>
      <c r="CA25" s="378"/>
      <c r="CB25" s="609"/>
      <c r="CD25" s="602" t="s">
        <v>211</v>
      </c>
      <c r="CE25" s="603"/>
      <c r="CF25" s="603"/>
      <c r="CG25" s="603"/>
      <c r="CH25" s="603"/>
      <c r="CI25" s="603"/>
      <c r="CJ25" s="603"/>
      <c r="CK25" s="603"/>
      <c r="CL25" s="603"/>
      <c r="CM25" s="603"/>
      <c r="CN25" s="603"/>
      <c r="CO25" s="603"/>
      <c r="CP25" s="603"/>
      <c r="CQ25" s="604"/>
      <c r="CR25" s="597">
        <v>3950288</v>
      </c>
      <c r="CS25" s="627"/>
      <c r="CT25" s="627"/>
      <c r="CU25" s="627"/>
      <c r="CV25" s="627"/>
      <c r="CW25" s="627"/>
      <c r="CX25" s="627"/>
      <c r="CY25" s="628"/>
      <c r="CZ25" s="605">
        <v>11.7</v>
      </c>
      <c r="DA25" s="629"/>
      <c r="DB25" s="629"/>
      <c r="DC25" s="630"/>
      <c r="DD25" s="608">
        <v>3777662</v>
      </c>
      <c r="DE25" s="627"/>
      <c r="DF25" s="627"/>
      <c r="DG25" s="627"/>
      <c r="DH25" s="627"/>
      <c r="DI25" s="627"/>
      <c r="DJ25" s="627"/>
      <c r="DK25" s="628"/>
      <c r="DL25" s="608">
        <v>3592066</v>
      </c>
      <c r="DM25" s="627"/>
      <c r="DN25" s="627"/>
      <c r="DO25" s="627"/>
      <c r="DP25" s="627"/>
      <c r="DQ25" s="627"/>
      <c r="DR25" s="627"/>
      <c r="DS25" s="627"/>
      <c r="DT25" s="627"/>
      <c r="DU25" s="627"/>
      <c r="DV25" s="628"/>
      <c r="DW25" s="605">
        <v>25.7</v>
      </c>
      <c r="DX25" s="629"/>
      <c r="DY25" s="629"/>
      <c r="DZ25" s="629"/>
      <c r="EA25" s="629"/>
      <c r="EB25" s="629"/>
      <c r="EC25" s="631"/>
    </row>
    <row r="26" spans="2:133" ht="11.25" customHeight="1" x14ac:dyDescent="0.15">
      <c r="B26" s="602" t="s">
        <v>86</v>
      </c>
      <c r="C26" s="603"/>
      <c r="D26" s="603"/>
      <c r="E26" s="603"/>
      <c r="F26" s="603"/>
      <c r="G26" s="603"/>
      <c r="H26" s="603"/>
      <c r="I26" s="603"/>
      <c r="J26" s="603"/>
      <c r="K26" s="603"/>
      <c r="L26" s="603"/>
      <c r="M26" s="603"/>
      <c r="N26" s="603"/>
      <c r="O26" s="603"/>
      <c r="P26" s="603"/>
      <c r="Q26" s="604"/>
      <c r="R26" s="597">
        <v>15959323</v>
      </c>
      <c r="S26" s="378"/>
      <c r="T26" s="378"/>
      <c r="U26" s="378"/>
      <c r="V26" s="378"/>
      <c r="W26" s="378"/>
      <c r="X26" s="378"/>
      <c r="Y26" s="598"/>
      <c r="Z26" s="599">
        <v>46.3</v>
      </c>
      <c r="AA26" s="599"/>
      <c r="AB26" s="599"/>
      <c r="AC26" s="599"/>
      <c r="AD26" s="600">
        <v>13604171</v>
      </c>
      <c r="AE26" s="600"/>
      <c r="AF26" s="600"/>
      <c r="AG26" s="600"/>
      <c r="AH26" s="600"/>
      <c r="AI26" s="600"/>
      <c r="AJ26" s="600"/>
      <c r="AK26" s="600"/>
      <c r="AL26" s="605">
        <v>99.9</v>
      </c>
      <c r="AM26" s="384"/>
      <c r="AN26" s="384"/>
      <c r="AO26" s="606"/>
      <c r="AP26" s="611" t="s">
        <v>400</v>
      </c>
      <c r="AQ26" s="632"/>
      <c r="AR26" s="632"/>
      <c r="AS26" s="632"/>
      <c r="AT26" s="632"/>
      <c r="AU26" s="632"/>
      <c r="AV26" s="632"/>
      <c r="AW26" s="632"/>
      <c r="AX26" s="632"/>
      <c r="AY26" s="632"/>
      <c r="AZ26" s="632"/>
      <c r="BA26" s="632"/>
      <c r="BB26" s="632"/>
      <c r="BC26" s="632"/>
      <c r="BD26" s="632"/>
      <c r="BE26" s="632"/>
      <c r="BF26" s="613"/>
      <c r="BG26" s="597" t="s">
        <v>213</v>
      </c>
      <c r="BH26" s="378"/>
      <c r="BI26" s="378"/>
      <c r="BJ26" s="378"/>
      <c r="BK26" s="378"/>
      <c r="BL26" s="378"/>
      <c r="BM26" s="378"/>
      <c r="BN26" s="598"/>
      <c r="BO26" s="599" t="s">
        <v>213</v>
      </c>
      <c r="BP26" s="599"/>
      <c r="BQ26" s="599"/>
      <c r="BR26" s="599"/>
      <c r="BS26" s="608" t="s">
        <v>213</v>
      </c>
      <c r="BT26" s="378"/>
      <c r="BU26" s="378"/>
      <c r="BV26" s="378"/>
      <c r="BW26" s="378"/>
      <c r="BX26" s="378"/>
      <c r="BY26" s="378"/>
      <c r="BZ26" s="378"/>
      <c r="CA26" s="378"/>
      <c r="CB26" s="609"/>
      <c r="CD26" s="602" t="s">
        <v>129</v>
      </c>
      <c r="CE26" s="603"/>
      <c r="CF26" s="603"/>
      <c r="CG26" s="603"/>
      <c r="CH26" s="603"/>
      <c r="CI26" s="603"/>
      <c r="CJ26" s="603"/>
      <c r="CK26" s="603"/>
      <c r="CL26" s="603"/>
      <c r="CM26" s="603"/>
      <c r="CN26" s="603"/>
      <c r="CO26" s="603"/>
      <c r="CP26" s="603"/>
      <c r="CQ26" s="604"/>
      <c r="CR26" s="597">
        <v>2117117</v>
      </c>
      <c r="CS26" s="378"/>
      <c r="CT26" s="378"/>
      <c r="CU26" s="378"/>
      <c r="CV26" s="378"/>
      <c r="CW26" s="378"/>
      <c r="CX26" s="378"/>
      <c r="CY26" s="598"/>
      <c r="CZ26" s="605">
        <v>6.3</v>
      </c>
      <c r="DA26" s="629"/>
      <c r="DB26" s="629"/>
      <c r="DC26" s="630"/>
      <c r="DD26" s="608">
        <v>2070879</v>
      </c>
      <c r="DE26" s="378"/>
      <c r="DF26" s="378"/>
      <c r="DG26" s="378"/>
      <c r="DH26" s="378"/>
      <c r="DI26" s="378"/>
      <c r="DJ26" s="378"/>
      <c r="DK26" s="598"/>
      <c r="DL26" s="608" t="s">
        <v>213</v>
      </c>
      <c r="DM26" s="378"/>
      <c r="DN26" s="378"/>
      <c r="DO26" s="378"/>
      <c r="DP26" s="378"/>
      <c r="DQ26" s="378"/>
      <c r="DR26" s="378"/>
      <c r="DS26" s="378"/>
      <c r="DT26" s="378"/>
      <c r="DU26" s="378"/>
      <c r="DV26" s="598"/>
      <c r="DW26" s="605" t="s">
        <v>213</v>
      </c>
      <c r="DX26" s="629"/>
      <c r="DY26" s="629"/>
      <c r="DZ26" s="629"/>
      <c r="EA26" s="629"/>
      <c r="EB26" s="629"/>
      <c r="EC26" s="631"/>
    </row>
    <row r="27" spans="2:133" ht="11.25" customHeight="1" x14ac:dyDescent="0.15">
      <c r="B27" s="602" t="s">
        <v>401</v>
      </c>
      <c r="C27" s="603"/>
      <c r="D27" s="603"/>
      <c r="E27" s="603"/>
      <c r="F27" s="603"/>
      <c r="G27" s="603"/>
      <c r="H27" s="603"/>
      <c r="I27" s="603"/>
      <c r="J27" s="603"/>
      <c r="K27" s="603"/>
      <c r="L27" s="603"/>
      <c r="M27" s="603"/>
      <c r="N27" s="603"/>
      <c r="O27" s="603"/>
      <c r="P27" s="603"/>
      <c r="Q27" s="604"/>
      <c r="R27" s="597">
        <v>7550</v>
      </c>
      <c r="S27" s="378"/>
      <c r="T27" s="378"/>
      <c r="U27" s="378"/>
      <c r="V27" s="378"/>
      <c r="W27" s="378"/>
      <c r="X27" s="378"/>
      <c r="Y27" s="598"/>
      <c r="Z27" s="599">
        <v>0</v>
      </c>
      <c r="AA27" s="599"/>
      <c r="AB27" s="599"/>
      <c r="AC27" s="599"/>
      <c r="AD27" s="600">
        <v>7550</v>
      </c>
      <c r="AE27" s="600"/>
      <c r="AF27" s="600"/>
      <c r="AG27" s="600"/>
      <c r="AH27" s="600"/>
      <c r="AI27" s="600"/>
      <c r="AJ27" s="600"/>
      <c r="AK27" s="600"/>
      <c r="AL27" s="605">
        <v>0.1</v>
      </c>
      <c r="AM27" s="384"/>
      <c r="AN27" s="384"/>
      <c r="AO27" s="606"/>
      <c r="AP27" s="602" t="s">
        <v>403</v>
      </c>
      <c r="AQ27" s="603"/>
      <c r="AR27" s="603"/>
      <c r="AS27" s="603"/>
      <c r="AT27" s="603"/>
      <c r="AU27" s="603"/>
      <c r="AV27" s="603"/>
      <c r="AW27" s="603"/>
      <c r="AX27" s="603"/>
      <c r="AY27" s="603"/>
      <c r="AZ27" s="603"/>
      <c r="BA27" s="603"/>
      <c r="BB27" s="603"/>
      <c r="BC27" s="603"/>
      <c r="BD27" s="603"/>
      <c r="BE27" s="603"/>
      <c r="BF27" s="604"/>
      <c r="BG27" s="597">
        <v>11364005</v>
      </c>
      <c r="BH27" s="378"/>
      <c r="BI27" s="378"/>
      <c r="BJ27" s="378"/>
      <c r="BK27" s="378"/>
      <c r="BL27" s="378"/>
      <c r="BM27" s="378"/>
      <c r="BN27" s="598"/>
      <c r="BO27" s="599">
        <v>100</v>
      </c>
      <c r="BP27" s="599"/>
      <c r="BQ27" s="599"/>
      <c r="BR27" s="599"/>
      <c r="BS27" s="608" t="s">
        <v>213</v>
      </c>
      <c r="BT27" s="378"/>
      <c r="BU27" s="378"/>
      <c r="BV27" s="378"/>
      <c r="BW27" s="378"/>
      <c r="BX27" s="378"/>
      <c r="BY27" s="378"/>
      <c r="BZ27" s="378"/>
      <c r="CA27" s="378"/>
      <c r="CB27" s="609"/>
      <c r="CD27" s="602" t="s">
        <v>236</v>
      </c>
      <c r="CE27" s="603"/>
      <c r="CF27" s="603"/>
      <c r="CG27" s="603"/>
      <c r="CH27" s="603"/>
      <c r="CI27" s="603"/>
      <c r="CJ27" s="603"/>
      <c r="CK27" s="603"/>
      <c r="CL27" s="603"/>
      <c r="CM27" s="603"/>
      <c r="CN27" s="603"/>
      <c r="CO27" s="603"/>
      <c r="CP27" s="603"/>
      <c r="CQ27" s="604"/>
      <c r="CR27" s="597">
        <v>6425486</v>
      </c>
      <c r="CS27" s="627"/>
      <c r="CT27" s="627"/>
      <c r="CU27" s="627"/>
      <c r="CV27" s="627"/>
      <c r="CW27" s="627"/>
      <c r="CX27" s="627"/>
      <c r="CY27" s="628"/>
      <c r="CZ27" s="605">
        <v>19</v>
      </c>
      <c r="DA27" s="629"/>
      <c r="DB27" s="629"/>
      <c r="DC27" s="630"/>
      <c r="DD27" s="608">
        <v>1757883</v>
      </c>
      <c r="DE27" s="627"/>
      <c r="DF27" s="627"/>
      <c r="DG27" s="627"/>
      <c r="DH27" s="627"/>
      <c r="DI27" s="627"/>
      <c r="DJ27" s="627"/>
      <c r="DK27" s="628"/>
      <c r="DL27" s="608">
        <v>1675478</v>
      </c>
      <c r="DM27" s="627"/>
      <c r="DN27" s="627"/>
      <c r="DO27" s="627"/>
      <c r="DP27" s="627"/>
      <c r="DQ27" s="627"/>
      <c r="DR27" s="627"/>
      <c r="DS27" s="627"/>
      <c r="DT27" s="627"/>
      <c r="DU27" s="627"/>
      <c r="DV27" s="628"/>
      <c r="DW27" s="605">
        <v>12</v>
      </c>
      <c r="DX27" s="629"/>
      <c r="DY27" s="629"/>
      <c r="DZ27" s="629"/>
      <c r="EA27" s="629"/>
      <c r="EB27" s="629"/>
      <c r="EC27" s="631"/>
    </row>
    <row r="28" spans="2:133" ht="11.25" customHeight="1" x14ac:dyDescent="0.15">
      <c r="B28" s="602" t="s">
        <v>166</v>
      </c>
      <c r="C28" s="603"/>
      <c r="D28" s="603"/>
      <c r="E28" s="603"/>
      <c r="F28" s="603"/>
      <c r="G28" s="603"/>
      <c r="H28" s="603"/>
      <c r="I28" s="603"/>
      <c r="J28" s="603"/>
      <c r="K28" s="603"/>
      <c r="L28" s="603"/>
      <c r="M28" s="603"/>
      <c r="N28" s="603"/>
      <c r="O28" s="603"/>
      <c r="P28" s="603"/>
      <c r="Q28" s="604"/>
      <c r="R28" s="597">
        <v>154566</v>
      </c>
      <c r="S28" s="378"/>
      <c r="T28" s="378"/>
      <c r="U28" s="378"/>
      <c r="V28" s="378"/>
      <c r="W28" s="378"/>
      <c r="X28" s="378"/>
      <c r="Y28" s="598"/>
      <c r="Z28" s="599">
        <v>0.4</v>
      </c>
      <c r="AA28" s="599"/>
      <c r="AB28" s="599"/>
      <c r="AC28" s="599"/>
      <c r="AD28" s="600" t="s">
        <v>213</v>
      </c>
      <c r="AE28" s="600"/>
      <c r="AF28" s="600"/>
      <c r="AG28" s="600"/>
      <c r="AH28" s="600"/>
      <c r="AI28" s="600"/>
      <c r="AJ28" s="600"/>
      <c r="AK28" s="600"/>
      <c r="AL28" s="605" t="s">
        <v>213</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396</v>
      </c>
      <c r="CE28" s="603"/>
      <c r="CF28" s="603"/>
      <c r="CG28" s="603"/>
      <c r="CH28" s="603"/>
      <c r="CI28" s="603"/>
      <c r="CJ28" s="603"/>
      <c r="CK28" s="603"/>
      <c r="CL28" s="603"/>
      <c r="CM28" s="603"/>
      <c r="CN28" s="603"/>
      <c r="CO28" s="603"/>
      <c r="CP28" s="603"/>
      <c r="CQ28" s="604"/>
      <c r="CR28" s="597">
        <v>1789915</v>
      </c>
      <c r="CS28" s="378"/>
      <c r="CT28" s="378"/>
      <c r="CU28" s="378"/>
      <c r="CV28" s="378"/>
      <c r="CW28" s="378"/>
      <c r="CX28" s="378"/>
      <c r="CY28" s="598"/>
      <c r="CZ28" s="605">
        <v>5.3</v>
      </c>
      <c r="DA28" s="629"/>
      <c r="DB28" s="629"/>
      <c r="DC28" s="630"/>
      <c r="DD28" s="608">
        <v>1756755</v>
      </c>
      <c r="DE28" s="378"/>
      <c r="DF28" s="378"/>
      <c r="DG28" s="378"/>
      <c r="DH28" s="378"/>
      <c r="DI28" s="378"/>
      <c r="DJ28" s="378"/>
      <c r="DK28" s="598"/>
      <c r="DL28" s="608">
        <v>1756755</v>
      </c>
      <c r="DM28" s="378"/>
      <c r="DN28" s="378"/>
      <c r="DO28" s="378"/>
      <c r="DP28" s="378"/>
      <c r="DQ28" s="378"/>
      <c r="DR28" s="378"/>
      <c r="DS28" s="378"/>
      <c r="DT28" s="378"/>
      <c r="DU28" s="378"/>
      <c r="DV28" s="598"/>
      <c r="DW28" s="605">
        <v>12.6</v>
      </c>
      <c r="DX28" s="629"/>
      <c r="DY28" s="629"/>
      <c r="DZ28" s="629"/>
      <c r="EA28" s="629"/>
      <c r="EB28" s="629"/>
      <c r="EC28" s="631"/>
    </row>
    <row r="29" spans="2:133" ht="11.25" customHeight="1" x14ac:dyDescent="0.15">
      <c r="B29" s="602" t="s">
        <v>324</v>
      </c>
      <c r="C29" s="603"/>
      <c r="D29" s="603"/>
      <c r="E29" s="603"/>
      <c r="F29" s="603"/>
      <c r="G29" s="603"/>
      <c r="H29" s="603"/>
      <c r="I29" s="603"/>
      <c r="J29" s="603"/>
      <c r="K29" s="603"/>
      <c r="L29" s="603"/>
      <c r="M29" s="603"/>
      <c r="N29" s="603"/>
      <c r="O29" s="603"/>
      <c r="P29" s="603"/>
      <c r="Q29" s="604"/>
      <c r="R29" s="597">
        <v>190797</v>
      </c>
      <c r="S29" s="378"/>
      <c r="T29" s="378"/>
      <c r="U29" s="378"/>
      <c r="V29" s="378"/>
      <c r="W29" s="378"/>
      <c r="X29" s="378"/>
      <c r="Y29" s="598"/>
      <c r="Z29" s="599">
        <v>0.6</v>
      </c>
      <c r="AA29" s="599"/>
      <c r="AB29" s="599"/>
      <c r="AC29" s="599"/>
      <c r="AD29" s="600" t="s">
        <v>213</v>
      </c>
      <c r="AE29" s="600"/>
      <c r="AF29" s="600"/>
      <c r="AG29" s="600"/>
      <c r="AH29" s="600"/>
      <c r="AI29" s="600"/>
      <c r="AJ29" s="600"/>
      <c r="AK29" s="600"/>
      <c r="AL29" s="605" t="s">
        <v>213</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189</v>
      </c>
      <c r="CE29" s="570"/>
      <c r="CF29" s="602" t="s">
        <v>26</v>
      </c>
      <c r="CG29" s="603"/>
      <c r="CH29" s="603"/>
      <c r="CI29" s="603"/>
      <c r="CJ29" s="603"/>
      <c r="CK29" s="603"/>
      <c r="CL29" s="603"/>
      <c r="CM29" s="603"/>
      <c r="CN29" s="603"/>
      <c r="CO29" s="603"/>
      <c r="CP29" s="603"/>
      <c r="CQ29" s="604"/>
      <c r="CR29" s="597">
        <v>1789915</v>
      </c>
      <c r="CS29" s="627"/>
      <c r="CT29" s="627"/>
      <c r="CU29" s="627"/>
      <c r="CV29" s="627"/>
      <c r="CW29" s="627"/>
      <c r="CX29" s="627"/>
      <c r="CY29" s="628"/>
      <c r="CZ29" s="605">
        <v>5.3</v>
      </c>
      <c r="DA29" s="629"/>
      <c r="DB29" s="629"/>
      <c r="DC29" s="630"/>
      <c r="DD29" s="608">
        <v>1756755</v>
      </c>
      <c r="DE29" s="627"/>
      <c r="DF29" s="627"/>
      <c r="DG29" s="627"/>
      <c r="DH29" s="627"/>
      <c r="DI29" s="627"/>
      <c r="DJ29" s="627"/>
      <c r="DK29" s="628"/>
      <c r="DL29" s="608">
        <v>1756755</v>
      </c>
      <c r="DM29" s="627"/>
      <c r="DN29" s="627"/>
      <c r="DO29" s="627"/>
      <c r="DP29" s="627"/>
      <c r="DQ29" s="627"/>
      <c r="DR29" s="627"/>
      <c r="DS29" s="627"/>
      <c r="DT29" s="627"/>
      <c r="DU29" s="627"/>
      <c r="DV29" s="628"/>
      <c r="DW29" s="605">
        <v>12.6</v>
      </c>
      <c r="DX29" s="629"/>
      <c r="DY29" s="629"/>
      <c r="DZ29" s="629"/>
      <c r="EA29" s="629"/>
      <c r="EB29" s="629"/>
      <c r="EC29" s="631"/>
    </row>
    <row r="30" spans="2:133" ht="11.25" customHeight="1" x14ac:dyDescent="0.15">
      <c r="B30" s="602" t="s">
        <v>22</v>
      </c>
      <c r="C30" s="603"/>
      <c r="D30" s="603"/>
      <c r="E30" s="603"/>
      <c r="F30" s="603"/>
      <c r="G30" s="603"/>
      <c r="H30" s="603"/>
      <c r="I30" s="603"/>
      <c r="J30" s="603"/>
      <c r="K30" s="603"/>
      <c r="L30" s="603"/>
      <c r="M30" s="603"/>
      <c r="N30" s="603"/>
      <c r="O30" s="603"/>
      <c r="P30" s="603"/>
      <c r="Q30" s="604"/>
      <c r="R30" s="597">
        <v>62681</v>
      </c>
      <c r="S30" s="378"/>
      <c r="T30" s="378"/>
      <c r="U30" s="378"/>
      <c r="V30" s="378"/>
      <c r="W30" s="378"/>
      <c r="X30" s="378"/>
      <c r="Y30" s="598"/>
      <c r="Z30" s="599">
        <v>0.2</v>
      </c>
      <c r="AA30" s="599"/>
      <c r="AB30" s="599"/>
      <c r="AC30" s="599"/>
      <c r="AD30" s="600" t="s">
        <v>213</v>
      </c>
      <c r="AE30" s="600"/>
      <c r="AF30" s="600"/>
      <c r="AG30" s="600"/>
      <c r="AH30" s="600"/>
      <c r="AI30" s="600"/>
      <c r="AJ30" s="600"/>
      <c r="AK30" s="600"/>
      <c r="AL30" s="605" t="s">
        <v>213</v>
      </c>
      <c r="AM30" s="384"/>
      <c r="AN30" s="384"/>
      <c r="AO30" s="606"/>
      <c r="AP30" s="372" t="s">
        <v>326</v>
      </c>
      <c r="AQ30" s="373"/>
      <c r="AR30" s="373"/>
      <c r="AS30" s="373"/>
      <c r="AT30" s="373"/>
      <c r="AU30" s="373"/>
      <c r="AV30" s="373"/>
      <c r="AW30" s="373"/>
      <c r="AX30" s="373"/>
      <c r="AY30" s="373"/>
      <c r="AZ30" s="373"/>
      <c r="BA30" s="373"/>
      <c r="BB30" s="373"/>
      <c r="BC30" s="373"/>
      <c r="BD30" s="373"/>
      <c r="BE30" s="373"/>
      <c r="BF30" s="415"/>
      <c r="BG30" s="372" t="s">
        <v>406</v>
      </c>
      <c r="BH30" s="633"/>
      <c r="BI30" s="633"/>
      <c r="BJ30" s="633"/>
      <c r="BK30" s="633"/>
      <c r="BL30" s="633"/>
      <c r="BM30" s="633"/>
      <c r="BN30" s="633"/>
      <c r="BO30" s="633"/>
      <c r="BP30" s="633"/>
      <c r="BQ30" s="634"/>
      <c r="BR30" s="372" t="s">
        <v>135</v>
      </c>
      <c r="BS30" s="633"/>
      <c r="BT30" s="633"/>
      <c r="BU30" s="633"/>
      <c r="BV30" s="633"/>
      <c r="BW30" s="633"/>
      <c r="BX30" s="633"/>
      <c r="BY30" s="633"/>
      <c r="BZ30" s="633"/>
      <c r="CA30" s="633"/>
      <c r="CB30" s="634"/>
      <c r="CD30" s="578"/>
      <c r="CE30" s="573"/>
      <c r="CF30" s="602" t="s">
        <v>407</v>
      </c>
      <c r="CG30" s="603"/>
      <c r="CH30" s="603"/>
      <c r="CI30" s="603"/>
      <c r="CJ30" s="603"/>
      <c r="CK30" s="603"/>
      <c r="CL30" s="603"/>
      <c r="CM30" s="603"/>
      <c r="CN30" s="603"/>
      <c r="CO30" s="603"/>
      <c r="CP30" s="603"/>
      <c r="CQ30" s="604"/>
      <c r="CR30" s="597">
        <v>1697473</v>
      </c>
      <c r="CS30" s="378"/>
      <c r="CT30" s="378"/>
      <c r="CU30" s="378"/>
      <c r="CV30" s="378"/>
      <c r="CW30" s="378"/>
      <c r="CX30" s="378"/>
      <c r="CY30" s="598"/>
      <c r="CZ30" s="605">
        <v>5</v>
      </c>
      <c r="DA30" s="629"/>
      <c r="DB30" s="629"/>
      <c r="DC30" s="630"/>
      <c r="DD30" s="608">
        <v>1664313</v>
      </c>
      <c r="DE30" s="378"/>
      <c r="DF30" s="378"/>
      <c r="DG30" s="378"/>
      <c r="DH30" s="378"/>
      <c r="DI30" s="378"/>
      <c r="DJ30" s="378"/>
      <c r="DK30" s="598"/>
      <c r="DL30" s="608">
        <v>1664313</v>
      </c>
      <c r="DM30" s="378"/>
      <c r="DN30" s="378"/>
      <c r="DO30" s="378"/>
      <c r="DP30" s="378"/>
      <c r="DQ30" s="378"/>
      <c r="DR30" s="378"/>
      <c r="DS30" s="378"/>
      <c r="DT30" s="378"/>
      <c r="DU30" s="378"/>
      <c r="DV30" s="598"/>
      <c r="DW30" s="605">
        <v>11.9</v>
      </c>
      <c r="DX30" s="629"/>
      <c r="DY30" s="629"/>
      <c r="DZ30" s="629"/>
      <c r="EA30" s="629"/>
      <c r="EB30" s="629"/>
      <c r="EC30" s="631"/>
    </row>
    <row r="31" spans="2:133" ht="11.25" customHeight="1" x14ac:dyDescent="0.15">
      <c r="B31" s="602" t="s">
        <v>355</v>
      </c>
      <c r="C31" s="603"/>
      <c r="D31" s="603"/>
      <c r="E31" s="603"/>
      <c r="F31" s="603"/>
      <c r="G31" s="603"/>
      <c r="H31" s="603"/>
      <c r="I31" s="603"/>
      <c r="J31" s="603"/>
      <c r="K31" s="603"/>
      <c r="L31" s="603"/>
      <c r="M31" s="603"/>
      <c r="N31" s="603"/>
      <c r="O31" s="603"/>
      <c r="P31" s="603"/>
      <c r="Q31" s="604"/>
      <c r="R31" s="597">
        <v>11640055</v>
      </c>
      <c r="S31" s="378"/>
      <c r="T31" s="378"/>
      <c r="U31" s="378"/>
      <c r="V31" s="378"/>
      <c r="W31" s="378"/>
      <c r="X31" s="378"/>
      <c r="Y31" s="598"/>
      <c r="Z31" s="599">
        <v>33.700000000000003</v>
      </c>
      <c r="AA31" s="599"/>
      <c r="AB31" s="599"/>
      <c r="AC31" s="599"/>
      <c r="AD31" s="600" t="s">
        <v>213</v>
      </c>
      <c r="AE31" s="600"/>
      <c r="AF31" s="600"/>
      <c r="AG31" s="600"/>
      <c r="AH31" s="600"/>
      <c r="AI31" s="600"/>
      <c r="AJ31" s="600"/>
      <c r="AK31" s="600"/>
      <c r="AL31" s="605" t="s">
        <v>213</v>
      </c>
      <c r="AM31" s="384"/>
      <c r="AN31" s="384"/>
      <c r="AO31" s="606"/>
      <c r="AP31" s="551" t="s">
        <v>11</v>
      </c>
      <c r="AQ31" s="552"/>
      <c r="AR31" s="552"/>
      <c r="AS31" s="552"/>
      <c r="AT31" s="682" t="s">
        <v>408</v>
      </c>
      <c r="AU31" s="47"/>
      <c r="AV31" s="47"/>
      <c r="AW31" s="47"/>
      <c r="AX31" s="586" t="s">
        <v>285</v>
      </c>
      <c r="AY31" s="587"/>
      <c r="AZ31" s="587"/>
      <c r="BA31" s="587"/>
      <c r="BB31" s="587"/>
      <c r="BC31" s="587"/>
      <c r="BD31" s="587"/>
      <c r="BE31" s="587"/>
      <c r="BF31" s="588"/>
      <c r="BG31" s="635">
        <v>99.2</v>
      </c>
      <c r="BH31" s="636"/>
      <c r="BI31" s="636"/>
      <c r="BJ31" s="636"/>
      <c r="BK31" s="636"/>
      <c r="BL31" s="636"/>
      <c r="BM31" s="595">
        <v>97.6</v>
      </c>
      <c r="BN31" s="636"/>
      <c r="BO31" s="636"/>
      <c r="BP31" s="636"/>
      <c r="BQ31" s="637"/>
      <c r="BR31" s="635">
        <v>99.4</v>
      </c>
      <c r="BS31" s="636"/>
      <c r="BT31" s="636"/>
      <c r="BU31" s="636"/>
      <c r="BV31" s="636"/>
      <c r="BW31" s="636"/>
      <c r="BX31" s="595">
        <v>97.5</v>
      </c>
      <c r="BY31" s="636"/>
      <c r="BZ31" s="636"/>
      <c r="CA31" s="636"/>
      <c r="CB31" s="637"/>
      <c r="CD31" s="578"/>
      <c r="CE31" s="573"/>
      <c r="CF31" s="602" t="s">
        <v>325</v>
      </c>
      <c r="CG31" s="603"/>
      <c r="CH31" s="603"/>
      <c r="CI31" s="603"/>
      <c r="CJ31" s="603"/>
      <c r="CK31" s="603"/>
      <c r="CL31" s="603"/>
      <c r="CM31" s="603"/>
      <c r="CN31" s="603"/>
      <c r="CO31" s="603"/>
      <c r="CP31" s="603"/>
      <c r="CQ31" s="604"/>
      <c r="CR31" s="597">
        <v>92442</v>
      </c>
      <c r="CS31" s="627"/>
      <c r="CT31" s="627"/>
      <c r="CU31" s="627"/>
      <c r="CV31" s="627"/>
      <c r="CW31" s="627"/>
      <c r="CX31" s="627"/>
      <c r="CY31" s="628"/>
      <c r="CZ31" s="605">
        <v>0.3</v>
      </c>
      <c r="DA31" s="629"/>
      <c r="DB31" s="629"/>
      <c r="DC31" s="630"/>
      <c r="DD31" s="608">
        <v>92442</v>
      </c>
      <c r="DE31" s="627"/>
      <c r="DF31" s="627"/>
      <c r="DG31" s="627"/>
      <c r="DH31" s="627"/>
      <c r="DI31" s="627"/>
      <c r="DJ31" s="627"/>
      <c r="DK31" s="628"/>
      <c r="DL31" s="608">
        <v>92442</v>
      </c>
      <c r="DM31" s="627"/>
      <c r="DN31" s="627"/>
      <c r="DO31" s="627"/>
      <c r="DP31" s="627"/>
      <c r="DQ31" s="627"/>
      <c r="DR31" s="627"/>
      <c r="DS31" s="627"/>
      <c r="DT31" s="627"/>
      <c r="DU31" s="627"/>
      <c r="DV31" s="628"/>
      <c r="DW31" s="605">
        <v>0.7</v>
      </c>
      <c r="DX31" s="629"/>
      <c r="DY31" s="629"/>
      <c r="DZ31" s="629"/>
      <c r="EA31" s="629"/>
      <c r="EB31" s="629"/>
      <c r="EC31" s="631"/>
    </row>
    <row r="32" spans="2:133" ht="11.25" customHeight="1" x14ac:dyDescent="0.15">
      <c r="B32" s="638" t="s">
        <v>60</v>
      </c>
      <c r="C32" s="639"/>
      <c r="D32" s="639"/>
      <c r="E32" s="639"/>
      <c r="F32" s="639"/>
      <c r="G32" s="639"/>
      <c r="H32" s="639"/>
      <c r="I32" s="639"/>
      <c r="J32" s="639"/>
      <c r="K32" s="639"/>
      <c r="L32" s="639"/>
      <c r="M32" s="639"/>
      <c r="N32" s="639"/>
      <c r="O32" s="639"/>
      <c r="P32" s="639"/>
      <c r="Q32" s="640"/>
      <c r="R32" s="597" t="s">
        <v>213</v>
      </c>
      <c r="S32" s="378"/>
      <c r="T32" s="378"/>
      <c r="U32" s="378"/>
      <c r="V32" s="378"/>
      <c r="W32" s="378"/>
      <c r="X32" s="378"/>
      <c r="Y32" s="598"/>
      <c r="Z32" s="599" t="s">
        <v>213</v>
      </c>
      <c r="AA32" s="599"/>
      <c r="AB32" s="599"/>
      <c r="AC32" s="599"/>
      <c r="AD32" s="600" t="s">
        <v>213</v>
      </c>
      <c r="AE32" s="600"/>
      <c r="AF32" s="600"/>
      <c r="AG32" s="600"/>
      <c r="AH32" s="600"/>
      <c r="AI32" s="600"/>
      <c r="AJ32" s="600"/>
      <c r="AK32" s="600"/>
      <c r="AL32" s="605" t="s">
        <v>213</v>
      </c>
      <c r="AM32" s="384"/>
      <c r="AN32" s="384"/>
      <c r="AO32" s="606"/>
      <c r="AP32" s="681"/>
      <c r="AQ32" s="538"/>
      <c r="AR32" s="538"/>
      <c r="AS32" s="538"/>
      <c r="AT32" s="683"/>
      <c r="AU32" s="8" t="s">
        <v>264</v>
      </c>
      <c r="AV32" s="8"/>
      <c r="AW32" s="8"/>
      <c r="AX32" s="602" t="s">
        <v>387</v>
      </c>
      <c r="AY32" s="603"/>
      <c r="AZ32" s="603"/>
      <c r="BA32" s="603"/>
      <c r="BB32" s="603"/>
      <c r="BC32" s="603"/>
      <c r="BD32" s="603"/>
      <c r="BE32" s="603"/>
      <c r="BF32" s="604"/>
      <c r="BG32" s="641">
        <v>98.8</v>
      </c>
      <c r="BH32" s="627"/>
      <c r="BI32" s="627"/>
      <c r="BJ32" s="627"/>
      <c r="BK32" s="627"/>
      <c r="BL32" s="627"/>
      <c r="BM32" s="384">
        <v>96.7</v>
      </c>
      <c r="BN32" s="642"/>
      <c r="BO32" s="642"/>
      <c r="BP32" s="642"/>
      <c r="BQ32" s="643"/>
      <c r="BR32" s="641">
        <v>99.3</v>
      </c>
      <c r="BS32" s="627"/>
      <c r="BT32" s="627"/>
      <c r="BU32" s="627"/>
      <c r="BV32" s="627"/>
      <c r="BW32" s="627"/>
      <c r="BX32" s="384">
        <v>96.7</v>
      </c>
      <c r="BY32" s="642"/>
      <c r="BZ32" s="642"/>
      <c r="CA32" s="642"/>
      <c r="CB32" s="643"/>
      <c r="CD32" s="579"/>
      <c r="CE32" s="581"/>
      <c r="CF32" s="602" t="s">
        <v>221</v>
      </c>
      <c r="CG32" s="603"/>
      <c r="CH32" s="603"/>
      <c r="CI32" s="603"/>
      <c r="CJ32" s="603"/>
      <c r="CK32" s="603"/>
      <c r="CL32" s="603"/>
      <c r="CM32" s="603"/>
      <c r="CN32" s="603"/>
      <c r="CO32" s="603"/>
      <c r="CP32" s="603"/>
      <c r="CQ32" s="604"/>
      <c r="CR32" s="597" t="s">
        <v>213</v>
      </c>
      <c r="CS32" s="378"/>
      <c r="CT32" s="378"/>
      <c r="CU32" s="378"/>
      <c r="CV32" s="378"/>
      <c r="CW32" s="378"/>
      <c r="CX32" s="378"/>
      <c r="CY32" s="598"/>
      <c r="CZ32" s="605" t="s">
        <v>213</v>
      </c>
      <c r="DA32" s="629"/>
      <c r="DB32" s="629"/>
      <c r="DC32" s="630"/>
      <c r="DD32" s="608" t="s">
        <v>213</v>
      </c>
      <c r="DE32" s="378"/>
      <c r="DF32" s="378"/>
      <c r="DG32" s="378"/>
      <c r="DH32" s="378"/>
      <c r="DI32" s="378"/>
      <c r="DJ32" s="378"/>
      <c r="DK32" s="598"/>
      <c r="DL32" s="608" t="s">
        <v>213</v>
      </c>
      <c r="DM32" s="378"/>
      <c r="DN32" s="378"/>
      <c r="DO32" s="378"/>
      <c r="DP32" s="378"/>
      <c r="DQ32" s="378"/>
      <c r="DR32" s="378"/>
      <c r="DS32" s="378"/>
      <c r="DT32" s="378"/>
      <c r="DU32" s="378"/>
      <c r="DV32" s="598"/>
      <c r="DW32" s="605" t="s">
        <v>213</v>
      </c>
      <c r="DX32" s="629"/>
      <c r="DY32" s="629"/>
      <c r="DZ32" s="629"/>
      <c r="EA32" s="629"/>
      <c r="EB32" s="629"/>
      <c r="EC32" s="631"/>
    </row>
    <row r="33" spans="2:133" ht="11.25" customHeight="1" x14ac:dyDescent="0.15">
      <c r="B33" s="602" t="s">
        <v>409</v>
      </c>
      <c r="C33" s="603"/>
      <c r="D33" s="603"/>
      <c r="E33" s="603"/>
      <c r="F33" s="603"/>
      <c r="G33" s="603"/>
      <c r="H33" s="603"/>
      <c r="I33" s="603"/>
      <c r="J33" s="603"/>
      <c r="K33" s="603"/>
      <c r="L33" s="603"/>
      <c r="M33" s="603"/>
      <c r="N33" s="603"/>
      <c r="O33" s="603"/>
      <c r="P33" s="603"/>
      <c r="Q33" s="604"/>
      <c r="R33" s="597">
        <v>2350699</v>
      </c>
      <c r="S33" s="378"/>
      <c r="T33" s="378"/>
      <c r="U33" s="378"/>
      <c r="V33" s="378"/>
      <c r="W33" s="378"/>
      <c r="X33" s="378"/>
      <c r="Y33" s="598"/>
      <c r="Z33" s="599">
        <v>6.8</v>
      </c>
      <c r="AA33" s="599"/>
      <c r="AB33" s="599"/>
      <c r="AC33" s="599"/>
      <c r="AD33" s="600" t="s">
        <v>213</v>
      </c>
      <c r="AE33" s="600"/>
      <c r="AF33" s="600"/>
      <c r="AG33" s="600"/>
      <c r="AH33" s="600"/>
      <c r="AI33" s="600"/>
      <c r="AJ33" s="600"/>
      <c r="AK33" s="600"/>
      <c r="AL33" s="605" t="s">
        <v>213</v>
      </c>
      <c r="AM33" s="384"/>
      <c r="AN33" s="384"/>
      <c r="AO33" s="606"/>
      <c r="AP33" s="554"/>
      <c r="AQ33" s="555"/>
      <c r="AR33" s="555"/>
      <c r="AS33" s="555"/>
      <c r="AT33" s="684"/>
      <c r="AU33" s="48"/>
      <c r="AV33" s="48"/>
      <c r="AW33" s="48"/>
      <c r="AX33" s="614" t="s">
        <v>170</v>
      </c>
      <c r="AY33" s="615"/>
      <c r="AZ33" s="615"/>
      <c r="BA33" s="615"/>
      <c r="BB33" s="615"/>
      <c r="BC33" s="615"/>
      <c r="BD33" s="615"/>
      <c r="BE33" s="615"/>
      <c r="BF33" s="616"/>
      <c r="BG33" s="644">
        <v>99.4</v>
      </c>
      <c r="BH33" s="645"/>
      <c r="BI33" s="645"/>
      <c r="BJ33" s="645"/>
      <c r="BK33" s="645"/>
      <c r="BL33" s="645"/>
      <c r="BM33" s="646">
        <v>98.3</v>
      </c>
      <c r="BN33" s="645"/>
      <c r="BO33" s="645"/>
      <c r="BP33" s="645"/>
      <c r="BQ33" s="647"/>
      <c r="BR33" s="644">
        <v>99.5</v>
      </c>
      <c r="BS33" s="645"/>
      <c r="BT33" s="645"/>
      <c r="BU33" s="645"/>
      <c r="BV33" s="645"/>
      <c r="BW33" s="645"/>
      <c r="BX33" s="646">
        <v>98.1</v>
      </c>
      <c r="BY33" s="645"/>
      <c r="BZ33" s="645"/>
      <c r="CA33" s="645"/>
      <c r="CB33" s="647"/>
      <c r="CD33" s="602" t="s">
        <v>410</v>
      </c>
      <c r="CE33" s="603"/>
      <c r="CF33" s="603"/>
      <c r="CG33" s="603"/>
      <c r="CH33" s="603"/>
      <c r="CI33" s="603"/>
      <c r="CJ33" s="603"/>
      <c r="CK33" s="603"/>
      <c r="CL33" s="603"/>
      <c r="CM33" s="603"/>
      <c r="CN33" s="603"/>
      <c r="CO33" s="603"/>
      <c r="CP33" s="603"/>
      <c r="CQ33" s="604"/>
      <c r="CR33" s="597">
        <v>18629327</v>
      </c>
      <c r="CS33" s="627"/>
      <c r="CT33" s="627"/>
      <c r="CU33" s="627"/>
      <c r="CV33" s="627"/>
      <c r="CW33" s="627"/>
      <c r="CX33" s="627"/>
      <c r="CY33" s="628"/>
      <c r="CZ33" s="605">
        <v>55.1</v>
      </c>
      <c r="DA33" s="629"/>
      <c r="DB33" s="629"/>
      <c r="DC33" s="630"/>
      <c r="DD33" s="608">
        <v>9389867</v>
      </c>
      <c r="DE33" s="627"/>
      <c r="DF33" s="627"/>
      <c r="DG33" s="627"/>
      <c r="DH33" s="627"/>
      <c r="DI33" s="627"/>
      <c r="DJ33" s="627"/>
      <c r="DK33" s="628"/>
      <c r="DL33" s="608">
        <v>5391205</v>
      </c>
      <c r="DM33" s="627"/>
      <c r="DN33" s="627"/>
      <c r="DO33" s="627"/>
      <c r="DP33" s="627"/>
      <c r="DQ33" s="627"/>
      <c r="DR33" s="627"/>
      <c r="DS33" s="627"/>
      <c r="DT33" s="627"/>
      <c r="DU33" s="627"/>
      <c r="DV33" s="628"/>
      <c r="DW33" s="605">
        <v>38.6</v>
      </c>
      <c r="DX33" s="629"/>
      <c r="DY33" s="629"/>
      <c r="DZ33" s="629"/>
      <c r="EA33" s="629"/>
      <c r="EB33" s="629"/>
      <c r="EC33" s="631"/>
    </row>
    <row r="34" spans="2:133" ht="11.25" customHeight="1" x14ac:dyDescent="0.15">
      <c r="B34" s="602" t="s">
        <v>250</v>
      </c>
      <c r="C34" s="603"/>
      <c r="D34" s="603"/>
      <c r="E34" s="603"/>
      <c r="F34" s="603"/>
      <c r="G34" s="603"/>
      <c r="H34" s="603"/>
      <c r="I34" s="603"/>
      <c r="J34" s="603"/>
      <c r="K34" s="603"/>
      <c r="L34" s="603"/>
      <c r="M34" s="603"/>
      <c r="N34" s="603"/>
      <c r="O34" s="603"/>
      <c r="P34" s="603"/>
      <c r="Q34" s="604"/>
      <c r="R34" s="597">
        <v>115628</v>
      </c>
      <c r="S34" s="378"/>
      <c r="T34" s="378"/>
      <c r="U34" s="378"/>
      <c r="V34" s="378"/>
      <c r="W34" s="378"/>
      <c r="X34" s="378"/>
      <c r="Y34" s="598"/>
      <c r="Z34" s="599">
        <v>0.3</v>
      </c>
      <c r="AA34" s="599"/>
      <c r="AB34" s="599"/>
      <c r="AC34" s="599"/>
      <c r="AD34" s="600" t="s">
        <v>213</v>
      </c>
      <c r="AE34" s="600"/>
      <c r="AF34" s="600"/>
      <c r="AG34" s="600"/>
      <c r="AH34" s="600"/>
      <c r="AI34" s="600"/>
      <c r="AJ34" s="600"/>
      <c r="AK34" s="600"/>
      <c r="AL34" s="605" t="s">
        <v>213</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413</v>
      </c>
      <c r="CE34" s="603"/>
      <c r="CF34" s="603"/>
      <c r="CG34" s="603"/>
      <c r="CH34" s="603"/>
      <c r="CI34" s="603"/>
      <c r="CJ34" s="603"/>
      <c r="CK34" s="603"/>
      <c r="CL34" s="603"/>
      <c r="CM34" s="603"/>
      <c r="CN34" s="603"/>
      <c r="CO34" s="603"/>
      <c r="CP34" s="603"/>
      <c r="CQ34" s="604"/>
      <c r="CR34" s="597">
        <v>3873765</v>
      </c>
      <c r="CS34" s="378"/>
      <c r="CT34" s="378"/>
      <c r="CU34" s="378"/>
      <c r="CV34" s="378"/>
      <c r="CW34" s="378"/>
      <c r="CX34" s="378"/>
      <c r="CY34" s="598"/>
      <c r="CZ34" s="605">
        <v>11.5</v>
      </c>
      <c r="DA34" s="629"/>
      <c r="DB34" s="629"/>
      <c r="DC34" s="630"/>
      <c r="DD34" s="608">
        <v>2846086</v>
      </c>
      <c r="DE34" s="378"/>
      <c r="DF34" s="378"/>
      <c r="DG34" s="378"/>
      <c r="DH34" s="378"/>
      <c r="DI34" s="378"/>
      <c r="DJ34" s="378"/>
      <c r="DK34" s="598"/>
      <c r="DL34" s="608">
        <v>2166626</v>
      </c>
      <c r="DM34" s="378"/>
      <c r="DN34" s="378"/>
      <c r="DO34" s="378"/>
      <c r="DP34" s="378"/>
      <c r="DQ34" s="378"/>
      <c r="DR34" s="378"/>
      <c r="DS34" s="378"/>
      <c r="DT34" s="378"/>
      <c r="DU34" s="378"/>
      <c r="DV34" s="598"/>
      <c r="DW34" s="605">
        <v>15.5</v>
      </c>
      <c r="DX34" s="629"/>
      <c r="DY34" s="629"/>
      <c r="DZ34" s="629"/>
      <c r="EA34" s="629"/>
      <c r="EB34" s="629"/>
      <c r="EC34" s="631"/>
    </row>
    <row r="35" spans="2:133" ht="11.25" customHeight="1" x14ac:dyDescent="0.15">
      <c r="B35" s="602" t="s">
        <v>152</v>
      </c>
      <c r="C35" s="603"/>
      <c r="D35" s="603"/>
      <c r="E35" s="603"/>
      <c r="F35" s="603"/>
      <c r="G35" s="603"/>
      <c r="H35" s="603"/>
      <c r="I35" s="603"/>
      <c r="J35" s="603"/>
      <c r="K35" s="603"/>
      <c r="L35" s="603"/>
      <c r="M35" s="603"/>
      <c r="N35" s="603"/>
      <c r="O35" s="603"/>
      <c r="P35" s="603"/>
      <c r="Q35" s="604"/>
      <c r="R35" s="597">
        <v>258536</v>
      </c>
      <c r="S35" s="378"/>
      <c r="T35" s="378"/>
      <c r="U35" s="378"/>
      <c r="V35" s="378"/>
      <c r="W35" s="378"/>
      <c r="X35" s="378"/>
      <c r="Y35" s="598"/>
      <c r="Z35" s="599">
        <v>0.7</v>
      </c>
      <c r="AA35" s="599"/>
      <c r="AB35" s="599"/>
      <c r="AC35" s="599"/>
      <c r="AD35" s="600" t="s">
        <v>213</v>
      </c>
      <c r="AE35" s="600"/>
      <c r="AF35" s="600"/>
      <c r="AG35" s="600"/>
      <c r="AH35" s="600"/>
      <c r="AI35" s="600"/>
      <c r="AJ35" s="600"/>
      <c r="AK35" s="600"/>
      <c r="AL35" s="605" t="s">
        <v>213</v>
      </c>
      <c r="AM35" s="384"/>
      <c r="AN35" s="384"/>
      <c r="AO35" s="606"/>
      <c r="AP35" s="18"/>
      <c r="AQ35" s="372" t="s">
        <v>415</v>
      </c>
      <c r="AR35" s="373"/>
      <c r="AS35" s="373"/>
      <c r="AT35" s="373"/>
      <c r="AU35" s="373"/>
      <c r="AV35" s="373"/>
      <c r="AW35" s="373"/>
      <c r="AX35" s="373"/>
      <c r="AY35" s="373"/>
      <c r="AZ35" s="373"/>
      <c r="BA35" s="373"/>
      <c r="BB35" s="373"/>
      <c r="BC35" s="373"/>
      <c r="BD35" s="373"/>
      <c r="BE35" s="373"/>
      <c r="BF35" s="415"/>
      <c r="BG35" s="372" t="s">
        <v>224</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310</v>
      </c>
      <c r="CE35" s="603"/>
      <c r="CF35" s="603"/>
      <c r="CG35" s="603"/>
      <c r="CH35" s="603"/>
      <c r="CI35" s="603"/>
      <c r="CJ35" s="603"/>
      <c r="CK35" s="603"/>
      <c r="CL35" s="603"/>
      <c r="CM35" s="603"/>
      <c r="CN35" s="603"/>
      <c r="CO35" s="603"/>
      <c r="CP35" s="603"/>
      <c r="CQ35" s="604"/>
      <c r="CR35" s="597">
        <v>114360</v>
      </c>
      <c r="CS35" s="627"/>
      <c r="CT35" s="627"/>
      <c r="CU35" s="627"/>
      <c r="CV35" s="627"/>
      <c r="CW35" s="627"/>
      <c r="CX35" s="627"/>
      <c r="CY35" s="628"/>
      <c r="CZ35" s="605">
        <v>0.3</v>
      </c>
      <c r="DA35" s="629"/>
      <c r="DB35" s="629"/>
      <c r="DC35" s="630"/>
      <c r="DD35" s="608">
        <v>104019</v>
      </c>
      <c r="DE35" s="627"/>
      <c r="DF35" s="627"/>
      <c r="DG35" s="627"/>
      <c r="DH35" s="627"/>
      <c r="DI35" s="627"/>
      <c r="DJ35" s="627"/>
      <c r="DK35" s="628"/>
      <c r="DL35" s="608">
        <v>83510</v>
      </c>
      <c r="DM35" s="627"/>
      <c r="DN35" s="627"/>
      <c r="DO35" s="627"/>
      <c r="DP35" s="627"/>
      <c r="DQ35" s="627"/>
      <c r="DR35" s="627"/>
      <c r="DS35" s="627"/>
      <c r="DT35" s="627"/>
      <c r="DU35" s="627"/>
      <c r="DV35" s="628"/>
      <c r="DW35" s="605">
        <v>0.6</v>
      </c>
      <c r="DX35" s="629"/>
      <c r="DY35" s="629"/>
      <c r="DZ35" s="629"/>
      <c r="EA35" s="629"/>
      <c r="EB35" s="629"/>
      <c r="EC35" s="631"/>
    </row>
    <row r="36" spans="2:133" ht="11.25" customHeight="1" x14ac:dyDescent="0.15">
      <c r="B36" s="602" t="s">
        <v>416</v>
      </c>
      <c r="C36" s="603"/>
      <c r="D36" s="603"/>
      <c r="E36" s="603"/>
      <c r="F36" s="603"/>
      <c r="G36" s="603"/>
      <c r="H36" s="603"/>
      <c r="I36" s="603"/>
      <c r="J36" s="603"/>
      <c r="K36" s="603"/>
      <c r="L36" s="603"/>
      <c r="M36" s="603"/>
      <c r="N36" s="603"/>
      <c r="O36" s="603"/>
      <c r="P36" s="603"/>
      <c r="Q36" s="604"/>
      <c r="R36" s="597">
        <v>441529</v>
      </c>
      <c r="S36" s="378"/>
      <c r="T36" s="378"/>
      <c r="U36" s="378"/>
      <c r="V36" s="378"/>
      <c r="W36" s="378"/>
      <c r="X36" s="378"/>
      <c r="Y36" s="598"/>
      <c r="Z36" s="599">
        <v>1.3</v>
      </c>
      <c r="AA36" s="599"/>
      <c r="AB36" s="599"/>
      <c r="AC36" s="599"/>
      <c r="AD36" s="600" t="s">
        <v>213</v>
      </c>
      <c r="AE36" s="600"/>
      <c r="AF36" s="600"/>
      <c r="AG36" s="600"/>
      <c r="AH36" s="600"/>
      <c r="AI36" s="600"/>
      <c r="AJ36" s="600"/>
      <c r="AK36" s="600"/>
      <c r="AL36" s="605" t="s">
        <v>213</v>
      </c>
      <c r="AM36" s="384"/>
      <c r="AN36" s="384"/>
      <c r="AO36" s="606"/>
      <c r="AP36" s="18"/>
      <c r="AQ36" s="648" t="s">
        <v>403</v>
      </c>
      <c r="AR36" s="649"/>
      <c r="AS36" s="649"/>
      <c r="AT36" s="649"/>
      <c r="AU36" s="649"/>
      <c r="AV36" s="649"/>
      <c r="AW36" s="649"/>
      <c r="AX36" s="649"/>
      <c r="AY36" s="650"/>
      <c r="AZ36" s="589">
        <v>2623865</v>
      </c>
      <c r="BA36" s="590"/>
      <c r="BB36" s="590"/>
      <c r="BC36" s="590"/>
      <c r="BD36" s="590"/>
      <c r="BE36" s="590"/>
      <c r="BF36" s="651"/>
      <c r="BG36" s="586" t="s">
        <v>417</v>
      </c>
      <c r="BH36" s="587"/>
      <c r="BI36" s="587"/>
      <c r="BJ36" s="587"/>
      <c r="BK36" s="587"/>
      <c r="BL36" s="587"/>
      <c r="BM36" s="587"/>
      <c r="BN36" s="587"/>
      <c r="BO36" s="587"/>
      <c r="BP36" s="587"/>
      <c r="BQ36" s="587"/>
      <c r="BR36" s="587"/>
      <c r="BS36" s="587"/>
      <c r="BT36" s="587"/>
      <c r="BU36" s="588"/>
      <c r="BV36" s="589">
        <v>178246</v>
      </c>
      <c r="BW36" s="590"/>
      <c r="BX36" s="590"/>
      <c r="BY36" s="590"/>
      <c r="BZ36" s="590"/>
      <c r="CA36" s="590"/>
      <c r="CB36" s="651"/>
      <c r="CD36" s="602" t="s">
        <v>35</v>
      </c>
      <c r="CE36" s="603"/>
      <c r="CF36" s="603"/>
      <c r="CG36" s="603"/>
      <c r="CH36" s="603"/>
      <c r="CI36" s="603"/>
      <c r="CJ36" s="603"/>
      <c r="CK36" s="603"/>
      <c r="CL36" s="603"/>
      <c r="CM36" s="603"/>
      <c r="CN36" s="603"/>
      <c r="CO36" s="603"/>
      <c r="CP36" s="603"/>
      <c r="CQ36" s="604"/>
      <c r="CR36" s="597">
        <v>12378189</v>
      </c>
      <c r="CS36" s="378"/>
      <c r="CT36" s="378"/>
      <c r="CU36" s="378"/>
      <c r="CV36" s="378"/>
      <c r="CW36" s="378"/>
      <c r="CX36" s="378"/>
      <c r="CY36" s="598"/>
      <c r="CZ36" s="605">
        <v>36.6</v>
      </c>
      <c r="DA36" s="629"/>
      <c r="DB36" s="629"/>
      <c r="DC36" s="630"/>
      <c r="DD36" s="608">
        <v>4686936</v>
      </c>
      <c r="DE36" s="378"/>
      <c r="DF36" s="378"/>
      <c r="DG36" s="378"/>
      <c r="DH36" s="378"/>
      <c r="DI36" s="378"/>
      <c r="DJ36" s="378"/>
      <c r="DK36" s="598"/>
      <c r="DL36" s="608">
        <v>1579759</v>
      </c>
      <c r="DM36" s="378"/>
      <c r="DN36" s="378"/>
      <c r="DO36" s="378"/>
      <c r="DP36" s="378"/>
      <c r="DQ36" s="378"/>
      <c r="DR36" s="378"/>
      <c r="DS36" s="378"/>
      <c r="DT36" s="378"/>
      <c r="DU36" s="378"/>
      <c r="DV36" s="598"/>
      <c r="DW36" s="605">
        <v>11.3</v>
      </c>
      <c r="DX36" s="629"/>
      <c r="DY36" s="629"/>
      <c r="DZ36" s="629"/>
      <c r="EA36" s="629"/>
      <c r="EB36" s="629"/>
      <c r="EC36" s="631"/>
    </row>
    <row r="37" spans="2:133" ht="11.25" customHeight="1" x14ac:dyDescent="0.15">
      <c r="B37" s="602" t="s">
        <v>388</v>
      </c>
      <c r="C37" s="603"/>
      <c r="D37" s="603"/>
      <c r="E37" s="603"/>
      <c r="F37" s="603"/>
      <c r="G37" s="603"/>
      <c r="H37" s="603"/>
      <c r="I37" s="603"/>
      <c r="J37" s="603"/>
      <c r="K37" s="603"/>
      <c r="L37" s="603"/>
      <c r="M37" s="603"/>
      <c r="N37" s="603"/>
      <c r="O37" s="603"/>
      <c r="P37" s="603"/>
      <c r="Q37" s="604"/>
      <c r="R37" s="597">
        <v>638945</v>
      </c>
      <c r="S37" s="378"/>
      <c r="T37" s="378"/>
      <c r="U37" s="378"/>
      <c r="V37" s="378"/>
      <c r="W37" s="378"/>
      <c r="X37" s="378"/>
      <c r="Y37" s="598"/>
      <c r="Z37" s="599">
        <v>1.9</v>
      </c>
      <c r="AA37" s="599"/>
      <c r="AB37" s="599"/>
      <c r="AC37" s="599"/>
      <c r="AD37" s="600" t="s">
        <v>213</v>
      </c>
      <c r="AE37" s="600"/>
      <c r="AF37" s="600"/>
      <c r="AG37" s="600"/>
      <c r="AH37" s="600"/>
      <c r="AI37" s="600"/>
      <c r="AJ37" s="600"/>
      <c r="AK37" s="600"/>
      <c r="AL37" s="605" t="s">
        <v>213</v>
      </c>
      <c r="AM37" s="384"/>
      <c r="AN37" s="384"/>
      <c r="AO37" s="606"/>
      <c r="AQ37" s="652" t="s">
        <v>418</v>
      </c>
      <c r="AR37" s="381"/>
      <c r="AS37" s="381"/>
      <c r="AT37" s="381"/>
      <c r="AU37" s="381"/>
      <c r="AV37" s="381"/>
      <c r="AW37" s="381"/>
      <c r="AX37" s="381"/>
      <c r="AY37" s="653"/>
      <c r="AZ37" s="597">
        <v>488825</v>
      </c>
      <c r="BA37" s="378"/>
      <c r="BB37" s="378"/>
      <c r="BC37" s="378"/>
      <c r="BD37" s="627"/>
      <c r="BE37" s="627"/>
      <c r="BF37" s="643"/>
      <c r="BG37" s="602" t="s">
        <v>421</v>
      </c>
      <c r="BH37" s="603"/>
      <c r="BI37" s="603"/>
      <c r="BJ37" s="603"/>
      <c r="BK37" s="603"/>
      <c r="BL37" s="603"/>
      <c r="BM37" s="603"/>
      <c r="BN37" s="603"/>
      <c r="BO37" s="603"/>
      <c r="BP37" s="603"/>
      <c r="BQ37" s="603"/>
      <c r="BR37" s="603"/>
      <c r="BS37" s="603"/>
      <c r="BT37" s="603"/>
      <c r="BU37" s="604"/>
      <c r="BV37" s="597">
        <v>152995</v>
      </c>
      <c r="BW37" s="378"/>
      <c r="BX37" s="378"/>
      <c r="BY37" s="378"/>
      <c r="BZ37" s="378"/>
      <c r="CA37" s="378"/>
      <c r="CB37" s="609"/>
      <c r="CD37" s="602" t="s">
        <v>169</v>
      </c>
      <c r="CE37" s="603"/>
      <c r="CF37" s="603"/>
      <c r="CG37" s="603"/>
      <c r="CH37" s="603"/>
      <c r="CI37" s="603"/>
      <c r="CJ37" s="603"/>
      <c r="CK37" s="603"/>
      <c r="CL37" s="603"/>
      <c r="CM37" s="603"/>
      <c r="CN37" s="603"/>
      <c r="CO37" s="603"/>
      <c r="CP37" s="603"/>
      <c r="CQ37" s="604"/>
      <c r="CR37" s="597">
        <v>3326658</v>
      </c>
      <c r="CS37" s="627"/>
      <c r="CT37" s="627"/>
      <c r="CU37" s="627"/>
      <c r="CV37" s="627"/>
      <c r="CW37" s="627"/>
      <c r="CX37" s="627"/>
      <c r="CY37" s="628"/>
      <c r="CZ37" s="605">
        <v>9.8000000000000007</v>
      </c>
      <c r="DA37" s="629"/>
      <c r="DB37" s="629"/>
      <c r="DC37" s="630"/>
      <c r="DD37" s="608">
        <v>3250081</v>
      </c>
      <c r="DE37" s="627"/>
      <c r="DF37" s="627"/>
      <c r="DG37" s="627"/>
      <c r="DH37" s="627"/>
      <c r="DI37" s="627"/>
      <c r="DJ37" s="627"/>
      <c r="DK37" s="628"/>
      <c r="DL37" s="608">
        <v>1467798</v>
      </c>
      <c r="DM37" s="627"/>
      <c r="DN37" s="627"/>
      <c r="DO37" s="627"/>
      <c r="DP37" s="627"/>
      <c r="DQ37" s="627"/>
      <c r="DR37" s="627"/>
      <c r="DS37" s="627"/>
      <c r="DT37" s="627"/>
      <c r="DU37" s="627"/>
      <c r="DV37" s="628"/>
      <c r="DW37" s="605">
        <v>10.5</v>
      </c>
      <c r="DX37" s="629"/>
      <c r="DY37" s="629"/>
      <c r="DZ37" s="629"/>
      <c r="EA37" s="629"/>
      <c r="EB37" s="629"/>
      <c r="EC37" s="631"/>
    </row>
    <row r="38" spans="2:133" ht="11.25" customHeight="1" x14ac:dyDescent="0.15">
      <c r="B38" s="602" t="s">
        <v>411</v>
      </c>
      <c r="C38" s="603"/>
      <c r="D38" s="603"/>
      <c r="E38" s="603"/>
      <c r="F38" s="603"/>
      <c r="G38" s="603"/>
      <c r="H38" s="603"/>
      <c r="I38" s="603"/>
      <c r="J38" s="603"/>
      <c r="K38" s="603"/>
      <c r="L38" s="603"/>
      <c r="M38" s="603"/>
      <c r="N38" s="603"/>
      <c r="O38" s="603"/>
      <c r="P38" s="603"/>
      <c r="Q38" s="604"/>
      <c r="R38" s="597">
        <v>685993</v>
      </c>
      <c r="S38" s="378"/>
      <c r="T38" s="378"/>
      <c r="U38" s="378"/>
      <c r="V38" s="378"/>
      <c r="W38" s="378"/>
      <c r="X38" s="378"/>
      <c r="Y38" s="598"/>
      <c r="Z38" s="599">
        <v>2</v>
      </c>
      <c r="AA38" s="599"/>
      <c r="AB38" s="599"/>
      <c r="AC38" s="599"/>
      <c r="AD38" s="600">
        <v>10910</v>
      </c>
      <c r="AE38" s="600"/>
      <c r="AF38" s="600"/>
      <c r="AG38" s="600"/>
      <c r="AH38" s="600"/>
      <c r="AI38" s="600"/>
      <c r="AJ38" s="600"/>
      <c r="AK38" s="600"/>
      <c r="AL38" s="605">
        <v>0.1</v>
      </c>
      <c r="AM38" s="384"/>
      <c r="AN38" s="384"/>
      <c r="AO38" s="606"/>
      <c r="AQ38" s="652" t="s">
        <v>33</v>
      </c>
      <c r="AR38" s="381"/>
      <c r="AS38" s="381"/>
      <c r="AT38" s="381"/>
      <c r="AU38" s="381"/>
      <c r="AV38" s="381"/>
      <c r="AW38" s="381"/>
      <c r="AX38" s="381"/>
      <c r="AY38" s="653"/>
      <c r="AZ38" s="597">
        <v>103395</v>
      </c>
      <c r="BA38" s="378"/>
      <c r="BB38" s="378"/>
      <c r="BC38" s="378"/>
      <c r="BD38" s="627"/>
      <c r="BE38" s="627"/>
      <c r="BF38" s="643"/>
      <c r="BG38" s="602" t="s">
        <v>422</v>
      </c>
      <c r="BH38" s="603"/>
      <c r="BI38" s="603"/>
      <c r="BJ38" s="603"/>
      <c r="BK38" s="603"/>
      <c r="BL38" s="603"/>
      <c r="BM38" s="603"/>
      <c r="BN38" s="603"/>
      <c r="BO38" s="603"/>
      <c r="BP38" s="603"/>
      <c r="BQ38" s="603"/>
      <c r="BR38" s="603"/>
      <c r="BS38" s="603"/>
      <c r="BT38" s="603"/>
      <c r="BU38" s="604"/>
      <c r="BV38" s="597">
        <v>10296</v>
      </c>
      <c r="BW38" s="378"/>
      <c r="BX38" s="378"/>
      <c r="BY38" s="378"/>
      <c r="BZ38" s="378"/>
      <c r="CA38" s="378"/>
      <c r="CB38" s="609"/>
      <c r="CD38" s="602" t="s">
        <v>423</v>
      </c>
      <c r="CE38" s="603"/>
      <c r="CF38" s="603"/>
      <c r="CG38" s="603"/>
      <c r="CH38" s="603"/>
      <c r="CI38" s="603"/>
      <c r="CJ38" s="603"/>
      <c r="CK38" s="603"/>
      <c r="CL38" s="603"/>
      <c r="CM38" s="603"/>
      <c r="CN38" s="603"/>
      <c r="CO38" s="603"/>
      <c r="CP38" s="603"/>
      <c r="CQ38" s="604"/>
      <c r="CR38" s="597">
        <v>2150023</v>
      </c>
      <c r="CS38" s="378"/>
      <c r="CT38" s="378"/>
      <c r="CU38" s="378"/>
      <c r="CV38" s="378"/>
      <c r="CW38" s="378"/>
      <c r="CX38" s="378"/>
      <c r="CY38" s="598"/>
      <c r="CZ38" s="605">
        <v>6.4</v>
      </c>
      <c r="DA38" s="629"/>
      <c r="DB38" s="629"/>
      <c r="DC38" s="630"/>
      <c r="DD38" s="608">
        <v>1704697</v>
      </c>
      <c r="DE38" s="378"/>
      <c r="DF38" s="378"/>
      <c r="DG38" s="378"/>
      <c r="DH38" s="378"/>
      <c r="DI38" s="378"/>
      <c r="DJ38" s="378"/>
      <c r="DK38" s="598"/>
      <c r="DL38" s="608">
        <v>1542127</v>
      </c>
      <c r="DM38" s="378"/>
      <c r="DN38" s="378"/>
      <c r="DO38" s="378"/>
      <c r="DP38" s="378"/>
      <c r="DQ38" s="378"/>
      <c r="DR38" s="378"/>
      <c r="DS38" s="378"/>
      <c r="DT38" s="378"/>
      <c r="DU38" s="378"/>
      <c r="DV38" s="598"/>
      <c r="DW38" s="605">
        <v>11</v>
      </c>
      <c r="DX38" s="629"/>
      <c r="DY38" s="629"/>
      <c r="DZ38" s="629"/>
      <c r="EA38" s="629"/>
      <c r="EB38" s="629"/>
      <c r="EC38" s="631"/>
    </row>
    <row r="39" spans="2:133" ht="11.25" customHeight="1" x14ac:dyDescent="0.15">
      <c r="B39" s="602" t="s">
        <v>424</v>
      </c>
      <c r="C39" s="603"/>
      <c r="D39" s="603"/>
      <c r="E39" s="603"/>
      <c r="F39" s="603"/>
      <c r="G39" s="603"/>
      <c r="H39" s="603"/>
      <c r="I39" s="603"/>
      <c r="J39" s="603"/>
      <c r="K39" s="603"/>
      <c r="L39" s="603"/>
      <c r="M39" s="603"/>
      <c r="N39" s="603"/>
      <c r="O39" s="603"/>
      <c r="P39" s="603"/>
      <c r="Q39" s="604"/>
      <c r="R39" s="597">
        <v>1992900</v>
      </c>
      <c r="S39" s="378"/>
      <c r="T39" s="378"/>
      <c r="U39" s="378"/>
      <c r="V39" s="378"/>
      <c r="W39" s="378"/>
      <c r="X39" s="378"/>
      <c r="Y39" s="598"/>
      <c r="Z39" s="599">
        <v>5.8</v>
      </c>
      <c r="AA39" s="599"/>
      <c r="AB39" s="599"/>
      <c r="AC39" s="599"/>
      <c r="AD39" s="600" t="s">
        <v>213</v>
      </c>
      <c r="AE39" s="600"/>
      <c r="AF39" s="600"/>
      <c r="AG39" s="600"/>
      <c r="AH39" s="600"/>
      <c r="AI39" s="600"/>
      <c r="AJ39" s="600"/>
      <c r="AK39" s="600"/>
      <c r="AL39" s="605" t="s">
        <v>213</v>
      </c>
      <c r="AM39" s="384"/>
      <c r="AN39" s="384"/>
      <c r="AO39" s="606"/>
      <c r="AQ39" s="652" t="s">
        <v>180</v>
      </c>
      <c r="AR39" s="381"/>
      <c r="AS39" s="381"/>
      <c r="AT39" s="381"/>
      <c r="AU39" s="381"/>
      <c r="AV39" s="381"/>
      <c r="AW39" s="381"/>
      <c r="AX39" s="381"/>
      <c r="AY39" s="653"/>
      <c r="AZ39" s="597">
        <v>35023</v>
      </c>
      <c r="BA39" s="378"/>
      <c r="BB39" s="378"/>
      <c r="BC39" s="378"/>
      <c r="BD39" s="627"/>
      <c r="BE39" s="627"/>
      <c r="BF39" s="643"/>
      <c r="BG39" s="602" t="s">
        <v>349</v>
      </c>
      <c r="BH39" s="603"/>
      <c r="BI39" s="603"/>
      <c r="BJ39" s="603"/>
      <c r="BK39" s="603"/>
      <c r="BL39" s="603"/>
      <c r="BM39" s="603"/>
      <c r="BN39" s="603"/>
      <c r="BO39" s="603"/>
      <c r="BP39" s="603"/>
      <c r="BQ39" s="603"/>
      <c r="BR39" s="603"/>
      <c r="BS39" s="603"/>
      <c r="BT39" s="603"/>
      <c r="BU39" s="604"/>
      <c r="BV39" s="597">
        <v>16222</v>
      </c>
      <c r="BW39" s="378"/>
      <c r="BX39" s="378"/>
      <c r="BY39" s="378"/>
      <c r="BZ39" s="378"/>
      <c r="CA39" s="378"/>
      <c r="CB39" s="609"/>
      <c r="CD39" s="602" t="s">
        <v>428</v>
      </c>
      <c r="CE39" s="603"/>
      <c r="CF39" s="603"/>
      <c r="CG39" s="603"/>
      <c r="CH39" s="603"/>
      <c r="CI39" s="603"/>
      <c r="CJ39" s="603"/>
      <c r="CK39" s="603"/>
      <c r="CL39" s="603"/>
      <c r="CM39" s="603"/>
      <c r="CN39" s="603"/>
      <c r="CO39" s="603"/>
      <c r="CP39" s="603"/>
      <c r="CQ39" s="604"/>
      <c r="CR39" s="597">
        <v>64807</v>
      </c>
      <c r="CS39" s="627"/>
      <c r="CT39" s="627"/>
      <c r="CU39" s="627"/>
      <c r="CV39" s="627"/>
      <c r="CW39" s="627"/>
      <c r="CX39" s="627"/>
      <c r="CY39" s="628"/>
      <c r="CZ39" s="605">
        <v>0.2</v>
      </c>
      <c r="DA39" s="629"/>
      <c r="DB39" s="629"/>
      <c r="DC39" s="630"/>
      <c r="DD39" s="608">
        <v>13946</v>
      </c>
      <c r="DE39" s="627"/>
      <c r="DF39" s="627"/>
      <c r="DG39" s="627"/>
      <c r="DH39" s="627"/>
      <c r="DI39" s="627"/>
      <c r="DJ39" s="627"/>
      <c r="DK39" s="628"/>
      <c r="DL39" s="608" t="s">
        <v>213</v>
      </c>
      <c r="DM39" s="627"/>
      <c r="DN39" s="627"/>
      <c r="DO39" s="627"/>
      <c r="DP39" s="627"/>
      <c r="DQ39" s="627"/>
      <c r="DR39" s="627"/>
      <c r="DS39" s="627"/>
      <c r="DT39" s="627"/>
      <c r="DU39" s="627"/>
      <c r="DV39" s="628"/>
      <c r="DW39" s="605" t="s">
        <v>213</v>
      </c>
      <c r="DX39" s="629"/>
      <c r="DY39" s="629"/>
      <c r="DZ39" s="629"/>
      <c r="EA39" s="629"/>
      <c r="EB39" s="629"/>
      <c r="EC39" s="631"/>
    </row>
    <row r="40" spans="2:133" ht="11.25" customHeight="1" x14ac:dyDescent="0.15">
      <c r="B40" s="602" t="s">
        <v>429</v>
      </c>
      <c r="C40" s="603"/>
      <c r="D40" s="603"/>
      <c r="E40" s="603"/>
      <c r="F40" s="603"/>
      <c r="G40" s="603"/>
      <c r="H40" s="603"/>
      <c r="I40" s="603"/>
      <c r="J40" s="603"/>
      <c r="K40" s="603"/>
      <c r="L40" s="603"/>
      <c r="M40" s="603"/>
      <c r="N40" s="603"/>
      <c r="O40" s="603"/>
      <c r="P40" s="603"/>
      <c r="Q40" s="604"/>
      <c r="R40" s="597">
        <v>68200</v>
      </c>
      <c r="S40" s="378"/>
      <c r="T40" s="378"/>
      <c r="U40" s="378"/>
      <c r="V40" s="378"/>
      <c r="W40" s="378"/>
      <c r="X40" s="378"/>
      <c r="Y40" s="598"/>
      <c r="Z40" s="599">
        <v>0.2</v>
      </c>
      <c r="AA40" s="599"/>
      <c r="AB40" s="599"/>
      <c r="AC40" s="599"/>
      <c r="AD40" s="600" t="s">
        <v>213</v>
      </c>
      <c r="AE40" s="600"/>
      <c r="AF40" s="600"/>
      <c r="AG40" s="600"/>
      <c r="AH40" s="600"/>
      <c r="AI40" s="600"/>
      <c r="AJ40" s="600"/>
      <c r="AK40" s="600"/>
      <c r="AL40" s="605" t="s">
        <v>213</v>
      </c>
      <c r="AM40" s="384"/>
      <c r="AN40" s="384"/>
      <c r="AO40" s="606"/>
      <c r="AQ40" s="652" t="s">
        <v>317</v>
      </c>
      <c r="AR40" s="381"/>
      <c r="AS40" s="381"/>
      <c r="AT40" s="381"/>
      <c r="AU40" s="381"/>
      <c r="AV40" s="381"/>
      <c r="AW40" s="381"/>
      <c r="AX40" s="381"/>
      <c r="AY40" s="653"/>
      <c r="AZ40" s="597">
        <v>26233</v>
      </c>
      <c r="BA40" s="378"/>
      <c r="BB40" s="378"/>
      <c r="BC40" s="378"/>
      <c r="BD40" s="627"/>
      <c r="BE40" s="627"/>
      <c r="BF40" s="643"/>
      <c r="BG40" s="681" t="s">
        <v>430</v>
      </c>
      <c r="BH40" s="538"/>
      <c r="BI40" s="538"/>
      <c r="BJ40" s="538"/>
      <c r="BK40" s="538"/>
      <c r="BL40" s="7"/>
      <c r="BM40" s="603" t="s">
        <v>431</v>
      </c>
      <c r="BN40" s="603"/>
      <c r="BO40" s="603"/>
      <c r="BP40" s="603"/>
      <c r="BQ40" s="603"/>
      <c r="BR40" s="603"/>
      <c r="BS40" s="603"/>
      <c r="BT40" s="603"/>
      <c r="BU40" s="604"/>
      <c r="BV40" s="597">
        <v>94</v>
      </c>
      <c r="BW40" s="378"/>
      <c r="BX40" s="378"/>
      <c r="BY40" s="378"/>
      <c r="BZ40" s="378"/>
      <c r="CA40" s="378"/>
      <c r="CB40" s="609"/>
      <c r="CD40" s="602" t="s">
        <v>383</v>
      </c>
      <c r="CE40" s="603"/>
      <c r="CF40" s="603"/>
      <c r="CG40" s="603"/>
      <c r="CH40" s="603"/>
      <c r="CI40" s="603"/>
      <c r="CJ40" s="603"/>
      <c r="CK40" s="603"/>
      <c r="CL40" s="603"/>
      <c r="CM40" s="603"/>
      <c r="CN40" s="603"/>
      <c r="CO40" s="603"/>
      <c r="CP40" s="603"/>
      <c r="CQ40" s="604"/>
      <c r="CR40" s="597">
        <v>48183</v>
      </c>
      <c r="CS40" s="378"/>
      <c r="CT40" s="378"/>
      <c r="CU40" s="378"/>
      <c r="CV40" s="378"/>
      <c r="CW40" s="378"/>
      <c r="CX40" s="378"/>
      <c r="CY40" s="598"/>
      <c r="CZ40" s="605">
        <v>0.1</v>
      </c>
      <c r="DA40" s="629"/>
      <c r="DB40" s="629"/>
      <c r="DC40" s="630"/>
      <c r="DD40" s="608">
        <v>34183</v>
      </c>
      <c r="DE40" s="378"/>
      <c r="DF40" s="378"/>
      <c r="DG40" s="378"/>
      <c r="DH40" s="378"/>
      <c r="DI40" s="378"/>
      <c r="DJ40" s="378"/>
      <c r="DK40" s="598"/>
      <c r="DL40" s="608">
        <v>19183</v>
      </c>
      <c r="DM40" s="378"/>
      <c r="DN40" s="378"/>
      <c r="DO40" s="378"/>
      <c r="DP40" s="378"/>
      <c r="DQ40" s="378"/>
      <c r="DR40" s="378"/>
      <c r="DS40" s="378"/>
      <c r="DT40" s="378"/>
      <c r="DU40" s="378"/>
      <c r="DV40" s="598"/>
      <c r="DW40" s="605">
        <v>0.1</v>
      </c>
      <c r="DX40" s="629"/>
      <c r="DY40" s="629"/>
      <c r="DZ40" s="629"/>
      <c r="EA40" s="629"/>
      <c r="EB40" s="629"/>
      <c r="EC40" s="631"/>
    </row>
    <row r="41" spans="2:133" ht="11.25" customHeight="1" x14ac:dyDescent="0.15">
      <c r="B41" s="602" t="s">
        <v>432</v>
      </c>
      <c r="C41" s="603"/>
      <c r="D41" s="603"/>
      <c r="E41" s="603"/>
      <c r="F41" s="603"/>
      <c r="G41" s="603"/>
      <c r="H41" s="603"/>
      <c r="I41" s="603"/>
      <c r="J41" s="603"/>
      <c r="K41" s="603"/>
      <c r="L41" s="603"/>
      <c r="M41" s="603"/>
      <c r="N41" s="603"/>
      <c r="O41" s="603"/>
      <c r="P41" s="603"/>
      <c r="Q41" s="604"/>
      <c r="R41" s="597" t="s">
        <v>213</v>
      </c>
      <c r="S41" s="378"/>
      <c r="T41" s="378"/>
      <c r="U41" s="378"/>
      <c r="V41" s="378"/>
      <c r="W41" s="378"/>
      <c r="X41" s="378"/>
      <c r="Y41" s="598"/>
      <c r="Z41" s="599" t="s">
        <v>213</v>
      </c>
      <c r="AA41" s="599"/>
      <c r="AB41" s="599"/>
      <c r="AC41" s="599"/>
      <c r="AD41" s="600" t="s">
        <v>213</v>
      </c>
      <c r="AE41" s="600"/>
      <c r="AF41" s="600"/>
      <c r="AG41" s="600"/>
      <c r="AH41" s="600"/>
      <c r="AI41" s="600"/>
      <c r="AJ41" s="600"/>
      <c r="AK41" s="600"/>
      <c r="AL41" s="605" t="s">
        <v>213</v>
      </c>
      <c r="AM41" s="384"/>
      <c r="AN41" s="384"/>
      <c r="AO41" s="606"/>
      <c r="AQ41" s="652" t="s">
        <v>433</v>
      </c>
      <c r="AR41" s="381"/>
      <c r="AS41" s="381"/>
      <c r="AT41" s="381"/>
      <c r="AU41" s="381"/>
      <c r="AV41" s="381"/>
      <c r="AW41" s="381"/>
      <c r="AX41" s="381"/>
      <c r="AY41" s="653"/>
      <c r="AZ41" s="597">
        <v>458655</v>
      </c>
      <c r="BA41" s="378"/>
      <c r="BB41" s="378"/>
      <c r="BC41" s="378"/>
      <c r="BD41" s="627"/>
      <c r="BE41" s="627"/>
      <c r="BF41" s="643"/>
      <c r="BG41" s="681"/>
      <c r="BH41" s="538"/>
      <c r="BI41" s="538"/>
      <c r="BJ41" s="538"/>
      <c r="BK41" s="538"/>
      <c r="BL41" s="7"/>
      <c r="BM41" s="603" t="s">
        <v>355</v>
      </c>
      <c r="BN41" s="603"/>
      <c r="BO41" s="603"/>
      <c r="BP41" s="603"/>
      <c r="BQ41" s="603"/>
      <c r="BR41" s="603"/>
      <c r="BS41" s="603"/>
      <c r="BT41" s="603"/>
      <c r="BU41" s="604"/>
      <c r="BV41" s="597">
        <v>1</v>
      </c>
      <c r="BW41" s="378"/>
      <c r="BX41" s="378"/>
      <c r="BY41" s="378"/>
      <c r="BZ41" s="378"/>
      <c r="CA41" s="378"/>
      <c r="CB41" s="609"/>
      <c r="CD41" s="602" t="s">
        <v>296</v>
      </c>
      <c r="CE41" s="603"/>
      <c r="CF41" s="603"/>
      <c r="CG41" s="603"/>
      <c r="CH41" s="603"/>
      <c r="CI41" s="603"/>
      <c r="CJ41" s="603"/>
      <c r="CK41" s="603"/>
      <c r="CL41" s="603"/>
      <c r="CM41" s="603"/>
      <c r="CN41" s="603"/>
      <c r="CO41" s="603"/>
      <c r="CP41" s="603"/>
      <c r="CQ41" s="604"/>
      <c r="CR41" s="597" t="s">
        <v>213</v>
      </c>
      <c r="CS41" s="627"/>
      <c r="CT41" s="627"/>
      <c r="CU41" s="627"/>
      <c r="CV41" s="627"/>
      <c r="CW41" s="627"/>
      <c r="CX41" s="627"/>
      <c r="CY41" s="628"/>
      <c r="CZ41" s="605" t="s">
        <v>213</v>
      </c>
      <c r="DA41" s="629"/>
      <c r="DB41" s="629"/>
      <c r="DC41" s="630"/>
      <c r="DD41" s="608" t="s">
        <v>213</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146</v>
      </c>
      <c r="C42" s="603"/>
      <c r="D42" s="603"/>
      <c r="E42" s="603"/>
      <c r="F42" s="603"/>
      <c r="G42" s="603"/>
      <c r="H42" s="603"/>
      <c r="I42" s="603"/>
      <c r="J42" s="603"/>
      <c r="K42" s="603"/>
      <c r="L42" s="603"/>
      <c r="M42" s="603"/>
      <c r="N42" s="603"/>
      <c r="O42" s="603"/>
      <c r="P42" s="603"/>
      <c r="Q42" s="604"/>
      <c r="R42" s="597">
        <v>283900</v>
      </c>
      <c r="S42" s="378"/>
      <c r="T42" s="378"/>
      <c r="U42" s="378"/>
      <c r="V42" s="378"/>
      <c r="W42" s="378"/>
      <c r="X42" s="378"/>
      <c r="Y42" s="598"/>
      <c r="Z42" s="599">
        <v>0.8</v>
      </c>
      <c r="AA42" s="599"/>
      <c r="AB42" s="599"/>
      <c r="AC42" s="599"/>
      <c r="AD42" s="600" t="s">
        <v>213</v>
      </c>
      <c r="AE42" s="600"/>
      <c r="AF42" s="600"/>
      <c r="AG42" s="600"/>
      <c r="AH42" s="600"/>
      <c r="AI42" s="600"/>
      <c r="AJ42" s="600"/>
      <c r="AK42" s="600"/>
      <c r="AL42" s="605" t="s">
        <v>213</v>
      </c>
      <c r="AM42" s="384"/>
      <c r="AN42" s="384"/>
      <c r="AO42" s="606"/>
      <c r="AQ42" s="660" t="s">
        <v>434</v>
      </c>
      <c r="AR42" s="661"/>
      <c r="AS42" s="661"/>
      <c r="AT42" s="661"/>
      <c r="AU42" s="661"/>
      <c r="AV42" s="661"/>
      <c r="AW42" s="661"/>
      <c r="AX42" s="661"/>
      <c r="AY42" s="662"/>
      <c r="AZ42" s="663">
        <v>1511734</v>
      </c>
      <c r="BA42" s="664"/>
      <c r="BB42" s="664"/>
      <c r="BC42" s="664"/>
      <c r="BD42" s="645"/>
      <c r="BE42" s="645"/>
      <c r="BF42" s="647"/>
      <c r="BG42" s="554"/>
      <c r="BH42" s="555"/>
      <c r="BI42" s="555"/>
      <c r="BJ42" s="555"/>
      <c r="BK42" s="555"/>
      <c r="BL42" s="23"/>
      <c r="BM42" s="615" t="s">
        <v>435</v>
      </c>
      <c r="BN42" s="615"/>
      <c r="BO42" s="615"/>
      <c r="BP42" s="615"/>
      <c r="BQ42" s="615"/>
      <c r="BR42" s="615"/>
      <c r="BS42" s="615"/>
      <c r="BT42" s="615"/>
      <c r="BU42" s="616"/>
      <c r="BV42" s="663">
        <v>288</v>
      </c>
      <c r="BW42" s="664"/>
      <c r="BX42" s="664"/>
      <c r="BY42" s="664"/>
      <c r="BZ42" s="664"/>
      <c r="CA42" s="664"/>
      <c r="CB42" s="665"/>
      <c r="CD42" s="602" t="s">
        <v>289</v>
      </c>
      <c r="CE42" s="603"/>
      <c r="CF42" s="603"/>
      <c r="CG42" s="603"/>
      <c r="CH42" s="603"/>
      <c r="CI42" s="603"/>
      <c r="CJ42" s="603"/>
      <c r="CK42" s="603"/>
      <c r="CL42" s="603"/>
      <c r="CM42" s="603"/>
      <c r="CN42" s="603"/>
      <c r="CO42" s="603"/>
      <c r="CP42" s="603"/>
      <c r="CQ42" s="604"/>
      <c r="CR42" s="597">
        <v>3010357</v>
      </c>
      <c r="CS42" s="378"/>
      <c r="CT42" s="378"/>
      <c r="CU42" s="378"/>
      <c r="CV42" s="378"/>
      <c r="CW42" s="378"/>
      <c r="CX42" s="378"/>
      <c r="CY42" s="598"/>
      <c r="CZ42" s="605">
        <v>8.9</v>
      </c>
      <c r="DA42" s="384"/>
      <c r="DB42" s="384"/>
      <c r="DC42" s="610"/>
      <c r="DD42" s="608">
        <v>556236</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147</v>
      </c>
      <c r="C43" s="615"/>
      <c r="D43" s="615"/>
      <c r="E43" s="615"/>
      <c r="F43" s="615"/>
      <c r="G43" s="615"/>
      <c r="H43" s="615"/>
      <c r="I43" s="615"/>
      <c r="J43" s="615"/>
      <c r="K43" s="615"/>
      <c r="L43" s="615"/>
      <c r="M43" s="615"/>
      <c r="N43" s="615"/>
      <c r="O43" s="615"/>
      <c r="P43" s="615"/>
      <c r="Q43" s="616"/>
      <c r="R43" s="663">
        <v>34499202</v>
      </c>
      <c r="S43" s="664"/>
      <c r="T43" s="664"/>
      <c r="U43" s="664"/>
      <c r="V43" s="664"/>
      <c r="W43" s="664"/>
      <c r="X43" s="664"/>
      <c r="Y43" s="666"/>
      <c r="Z43" s="667">
        <v>100</v>
      </c>
      <c r="AA43" s="667"/>
      <c r="AB43" s="667"/>
      <c r="AC43" s="667"/>
      <c r="AD43" s="668">
        <v>13622631</v>
      </c>
      <c r="AE43" s="668"/>
      <c r="AF43" s="668"/>
      <c r="AG43" s="668"/>
      <c r="AH43" s="668"/>
      <c r="AI43" s="668"/>
      <c r="AJ43" s="668"/>
      <c r="AK43" s="668"/>
      <c r="AL43" s="669">
        <v>100</v>
      </c>
      <c r="AM43" s="646"/>
      <c r="AN43" s="646"/>
      <c r="AO43" s="670"/>
      <c r="CD43" s="602" t="s">
        <v>89</v>
      </c>
      <c r="CE43" s="603"/>
      <c r="CF43" s="603"/>
      <c r="CG43" s="603"/>
      <c r="CH43" s="603"/>
      <c r="CI43" s="603"/>
      <c r="CJ43" s="603"/>
      <c r="CK43" s="603"/>
      <c r="CL43" s="603"/>
      <c r="CM43" s="603"/>
      <c r="CN43" s="603"/>
      <c r="CO43" s="603"/>
      <c r="CP43" s="603"/>
      <c r="CQ43" s="604"/>
      <c r="CR43" s="597">
        <v>72770</v>
      </c>
      <c r="CS43" s="627"/>
      <c r="CT43" s="627"/>
      <c r="CU43" s="627"/>
      <c r="CV43" s="627"/>
      <c r="CW43" s="627"/>
      <c r="CX43" s="627"/>
      <c r="CY43" s="628"/>
      <c r="CZ43" s="605">
        <v>0.2</v>
      </c>
      <c r="DA43" s="629"/>
      <c r="DB43" s="629"/>
      <c r="DC43" s="630"/>
      <c r="DD43" s="608">
        <v>72770</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189</v>
      </c>
      <c r="CE44" s="570"/>
      <c r="CF44" s="602" t="s">
        <v>436</v>
      </c>
      <c r="CG44" s="603"/>
      <c r="CH44" s="603"/>
      <c r="CI44" s="603"/>
      <c r="CJ44" s="603"/>
      <c r="CK44" s="603"/>
      <c r="CL44" s="603"/>
      <c r="CM44" s="603"/>
      <c r="CN44" s="603"/>
      <c r="CO44" s="603"/>
      <c r="CP44" s="603"/>
      <c r="CQ44" s="604"/>
      <c r="CR44" s="597">
        <v>2956860</v>
      </c>
      <c r="CS44" s="378"/>
      <c r="CT44" s="378"/>
      <c r="CU44" s="378"/>
      <c r="CV44" s="378"/>
      <c r="CW44" s="378"/>
      <c r="CX44" s="378"/>
      <c r="CY44" s="598"/>
      <c r="CZ44" s="605">
        <v>8.6999999999999993</v>
      </c>
      <c r="DA44" s="384"/>
      <c r="DB44" s="384"/>
      <c r="DC44" s="610"/>
      <c r="DD44" s="608">
        <v>543906</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57</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437</v>
      </c>
      <c r="CG45" s="603"/>
      <c r="CH45" s="603"/>
      <c r="CI45" s="603"/>
      <c r="CJ45" s="603"/>
      <c r="CK45" s="603"/>
      <c r="CL45" s="603"/>
      <c r="CM45" s="603"/>
      <c r="CN45" s="603"/>
      <c r="CO45" s="603"/>
      <c r="CP45" s="603"/>
      <c r="CQ45" s="604"/>
      <c r="CR45" s="597">
        <v>1693307</v>
      </c>
      <c r="CS45" s="627"/>
      <c r="CT45" s="627"/>
      <c r="CU45" s="627"/>
      <c r="CV45" s="627"/>
      <c r="CW45" s="627"/>
      <c r="CX45" s="627"/>
      <c r="CY45" s="628"/>
      <c r="CZ45" s="605">
        <v>5</v>
      </c>
      <c r="DA45" s="629"/>
      <c r="DB45" s="629"/>
      <c r="DC45" s="630"/>
      <c r="DD45" s="608">
        <v>129446</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312</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405</v>
      </c>
      <c r="CG46" s="603"/>
      <c r="CH46" s="603"/>
      <c r="CI46" s="603"/>
      <c r="CJ46" s="603"/>
      <c r="CK46" s="603"/>
      <c r="CL46" s="603"/>
      <c r="CM46" s="603"/>
      <c r="CN46" s="603"/>
      <c r="CO46" s="603"/>
      <c r="CP46" s="603"/>
      <c r="CQ46" s="604"/>
      <c r="CR46" s="597">
        <v>1227048</v>
      </c>
      <c r="CS46" s="378"/>
      <c r="CT46" s="378"/>
      <c r="CU46" s="378"/>
      <c r="CV46" s="378"/>
      <c r="CW46" s="378"/>
      <c r="CX46" s="378"/>
      <c r="CY46" s="598"/>
      <c r="CZ46" s="605">
        <v>3.6</v>
      </c>
      <c r="DA46" s="384"/>
      <c r="DB46" s="384"/>
      <c r="DC46" s="610"/>
      <c r="DD46" s="608">
        <v>390255</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277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439</v>
      </c>
      <c r="CG47" s="603"/>
      <c r="CH47" s="603"/>
      <c r="CI47" s="603"/>
      <c r="CJ47" s="603"/>
      <c r="CK47" s="603"/>
      <c r="CL47" s="603"/>
      <c r="CM47" s="603"/>
      <c r="CN47" s="603"/>
      <c r="CO47" s="603"/>
      <c r="CP47" s="603"/>
      <c r="CQ47" s="604"/>
      <c r="CR47" s="597">
        <v>53497</v>
      </c>
      <c r="CS47" s="627"/>
      <c r="CT47" s="627"/>
      <c r="CU47" s="627"/>
      <c r="CV47" s="627"/>
      <c r="CW47" s="627"/>
      <c r="CX47" s="627"/>
      <c r="CY47" s="628"/>
      <c r="CZ47" s="605">
        <v>0.2</v>
      </c>
      <c r="DA47" s="629"/>
      <c r="DB47" s="629"/>
      <c r="DC47" s="630"/>
      <c r="DD47" s="608">
        <v>12330</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440</v>
      </c>
      <c r="CG48" s="603"/>
      <c r="CH48" s="603"/>
      <c r="CI48" s="603"/>
      <c r="CJ48" s="603"/>
      <c r="CK48" s="603"/>
      <c r="CL48" s="603"/>
      <c r="CM48" s="603"/>
      <c r="CN48" s="603"/>
      <c r="CO48" s="603"/>
      <c r="CP48" s="603"/>
      <c r="CQ48" s="604"/>
      <c r="CR48" s="597" t="s">
        <v>213</v>
      </c>
      <c r="CS48" s="378"/>
      <c r="CT48" s="378"/>
      <c r="CU48" s="378"/>
      <c r="CV48" s="378"/>
      <c r="CW48" s="378"/>
      <c r="CX48" s="378"/>
      <c r="CY48" s="598"/>
      <c r="CZ48" s="605" t="s">
        <v>213</v>
      </c>
      <c r="DA48" s="384"/>
      <c r="DB48" s="384"/>
      <c r="DC48" s="610"/>
      <c r="DD48" s="608" t="s">
        <v>213</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203</v>
      </c>
      <c r="CE49" s="615"/>
      <c r="CF49" s="615"/>
      <c r="CG49" s="615"/>
      <c r="CH49" s="615"/>
      <c r="CI49" s="615"/>
      <c r="CJ49" s="615"/>
      <c r="CK49" s="615"/>
      <c r="CL49" s="615"/>
      <c r="CM49" s="615"/>
      <c r="CN49" s="615"/>
      <c r="CO49" s="615"/>
      <c r="CP49" s="615"/>
      <c r="CQ49" s="616"/>
      <c r="CR49" s="663">
        <v>33805373</v>
      </c>
      <c r="CS49" s="645"/>
      <c r="CT49" s="645"/>
      <c r="CU49" s="645"/>
      <c r="CV49" s="645"/>
      <c r="CW49" s="645"/>
      <c r="CX49" s="645"/>
      <c r="CY49" s="671"/>
      <c r="CZ49" s="669">
        <v>100</v>
      </c>
      <c r="DA49" s="672"/>
      <c r="DB49" s="672"/>
      <c r="DC49" s="673"/>
      <c r="DD49" s="674">
        <v>17238403</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otE2jWqlJe2zxmvsu+tkXPc33Hq7O4V6jNwP86MtV3Xs2p+MHdJbD1coJ5rZOt5+eyU8gOwsbe5FCvsQbFVm+g==" saltValue="vLDLo0cLo41nhH6oCjxxD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299</v>
      </c>
      <c r="DK2" s="686"/>
      <c r="DL2" s="686"/>
      <c r="DM2" s="686"/>
      <c r="DN2" s="686"/>
      <c r="DO2" s="687"/>
      <c r="DP2" s="70"/>
      <c r="DQ2" s="685" t="s">
        <v>309</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217</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441</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442</v>
      </c>
      <c r="B5" s="954"/>
      <c r="C5" s="954"/>
      <c r="D5" s="954"/>
      <c r="E5" s="954"/>
      <c r="F5" s="954"/>
      <c r="G5" s="954"/>
      <c r="H5" s="954"/>
      <c r="I5" s="954"/>
      <c r="J5" s="954"/>
      <c r="K5" s="954"/>
      <c r="L5" s="954"/>
      <c r="M5" s="954"/>
      <c r="N5" s="954"/>
      <c r="O5" s="954"/>
      <c r="P5" s="955"/>
      <c r="Q5" s="959" t="s">
        <v>192</v>
      </c>
      <c r="R5" s="960"/>
      <c r="S5" s="960"/>
      <c r="T5" s="960"/>
      <c r="U5" s="961"/>
      <c r="V5" s="959" t="s">
        <v>443</v>
      </c>
      <c r="W5" s="960"/>
      <c r="X5" s="960"/>
      <c r="Y5" s="960"/>
      <c r="Z5" s="961"/>
      <c r="AA5" s="959" t="s">
        <v>444</v>
      </c>
      <c r="AB5" s="960"/>
      <c r="AC5" s="960"/>
      <c r="AD5" s="960"/>
      <c r="AE5" s="960"/>
      <c r="AF5" s="965" t="s">
        <v>190</v>
      </c>
      <c r="AG5" s="960"/>
      <c r="AH5" s="960"/>
      <c r="AI5" s="960"/>
      <c r="AJ5" s="966"/>
      <c r="AK5" s="960" t="s">
        <v>445</v>
      </c>
      <c r="AL5" s="960"/>
      <c r="AM5" s="960"/>
      <c r="AN5" s="960"/>
      <c r="AO5" s="961"/>
      <c r="AP5" s="959" t="s">
        <v>446</v>
      </c>
      <c r="AQ5" s="960"/>
      <c r="AR5" s="960"/>
      <c r="AS5" s="960"/>
      <c r="AT5" s="961"/>
      <c r="AU5" s="959" t="s">
        <v>448</v>
      </c>
      <c r="AV5" s="960"/>
      <c r="AW5" s="960"/>
      <c r="AX5" s="960"/>
      <c r="AY5" s="966"/>
      <c r="AZ5" s="73"/>
      <c r="BA5" s="73"/>
      <c r="BB5" s="73"/>
      <c r="BC5" s="73"/>
      <c r="BD5" s="73"/>
      <c r="BE5" s="85"/>
      <c r="BF5" s="85"/>
      <c r="BG5" s="85"/>
      <c r="BH5" s="85"/>
      <c r="BI5" s="85"/>
      <c r="BJ5" s="85"/>
      <c r="BK5" s="85"/>
      <c r="BL5" s="85"/>
      <c r="BM5" s="85"/>
      <c r="BN5" s="85"/>
      <c r="BO5" s="85"/>
      <c r="BP5" s="85"/>
      <c r="BQ5" s="953" t="s">
        <v>449</v>
      </c>
      <c r="BR5" s="954"/>
      <c r="BS5" s="954"/>
      <c r="BT5" s="954"/>
      <c r="BU5" s="954"/>
      <c r="BV5" s="954"/>
      <c r="BW5" s="954"/>
      <c r="BX5" s="954"/>
      <c r="BY5" s="954"/>
      <c r="BZ5" s="954"/>
      <c r="CA5" s="954"/>
      <c r="CB5" s="954"/>
      <c r="CC5" s="954"/>
      <c r="CD5" s="954"/>
      <c r="CE5" s="954"/>
      <c r="CF5" s="954"/>
      <c r="CG5" s="955"/>
      <c r="CH5" s="959" t="s">
        <v>380</v>
      </c>
      <c r="CI5" s="960"/>
      <c r="CJ5" s="960"/>
      <c r="CK5" s="960"/>
      <c r="CL5" s="961"/>
      <c r="CM5" s="959" t="s">
        <v>332</v>
      </c>
      <c r="CN5" s="960"/>
      <c r="CO5" s="960"/>
      <c r="CP5" s="960"/>
      <c r="CQ5" s="961"/>
      <c r="CR5" s="959" t="s">
        <v>258</v>
      </c>
      <c r="CS5" s="960"/>
      <c r="CT5" s="960"/>
      <c r="CU5" s="960"/>
      <c r="CV5" s="961"/>
      <c r="CW5" s="959" t="s">
        <v>58</v>
      </c>
      <c r="CX5" s="960"/>
      <c r="CY5" s="960"/>
      <c r="CZ5" s="960"/>
      <c r="DA5" s="961"/>
      <c r="DB5" s="959" t="s">
        <v>452</v>
      </c>
      <c r="DC5" s="960"/>
      <c r="DD5" s="960"/>
      <c r="DE5" s="960"/>
      <c r="DF5" s="961"/>
      <c r="DG5" s="969" t="s">
        <v>256</v>
      </c>
      <c r="DH5" s="970"/>
      <c r="DI5" s="970"/>
      <c r="DJ5" s="970"/>
      <c r="DK5" s="971"/>
      <c r="DL5" s="969" t="s">
        <v>454</v>
      </c>
      <c r="DM5" s="970"/>
      <c r="DN5" s="970"/>
      <c r="DO5" s="970"/>
      <c r="DP5" s="971"/>
      <c r="DQ5" s="959" t="s">
        <v>456</v>
      </c>
      <c r="DR5" s="960"/>
      <c r="DS5" s="960"/>
      <c r="DT5" s="960"/>
      <c r="DU5" s="961"/>
      <c r="DV5" s="959" t="s">
        <v>448</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457</v>
      </c>
      <c r="C7" s="690"/>
      <c r="D7" s="690"/>
      <c r="E7" s="690"/>
      <c r="F7" s="690"/>
      <c r="G7" s="690"/>
      <c r="H7" s="690"/>
      <c r="I7" s="690"/>
      <c r="J7" s="690"/>
      <c r="K7" s="690"/>
      <c r="L7" s="690"/>
      <c r="M7" s="690"/>
      <c r="N7" s="690"/>
      <c r="O7" s="690"/>
      <c r="P7" s="691"/>
      <c r="Q7" s="692">
        <v>34591</v>
      </c>
      <c r="R7" s="693"/>
      <c r="S7" s="693"/>
      <c r="T7" s="693"/>
      <c r="U7" s="693"/>
      <c r="V7" s="693">
        <v>33907</v>
      </c>
      <c r="W7" s="693"/>
      <c r="X7" s="693"/>
      <c r="Y7" s="693"/>
      <c r="Z7" s="693"/>
      <c r="AA7" s="693">
        <v>685</v>
      </c>
      <c r="AB7" s="693"/>
      <c r="AC7" s="693"/>
      <c r="AD7" s="693"/>
      <c r="AE7" s="694"/>
      <c r="AF7" s="695">
        <v>539</v>
      </c>
      <c r="AG7" s="696"/>
      <c r="AH7" s="696"/>
      <c r="AI7" s="696"/>
      <c r="AJ7" s="697"/>
      <c r="AK7" s="698">
        <v>475</v>
      </c>
      <c r="AL7" s="693"/>
      <c r="AM7" s="693"/>
      <c r="AN7" s="693"/>
      <c r="AO7" s="693"/>
      <c r="AP7" s="693">
        <v>17480</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549</v>
      </c>
      <c r="BT7" s="690"/>
      <c r="BU7" s="690"/>
      <c r="BV7" s="690"/>
      <c r="BW7" s="690"/>
      <c r="BX7" s="690"/>
      <c r="BY7" s="690"/>
      <c r="BZ7" s="690"/>
      <c r="CA7" s="690"/>
      <c r="CB7" s="690"/>
      <c r="CC7" s="690"/>
      <c r="CD7" s="690"/>
      <c r="CE7" s="690"/>
      <c r="CF7" s="690"/>
      <c r="CG7" s="691"/>
      <c r="CH7" s="701">
        <v>-14</v>
      </c>
      <c r="CI7" s="702"/>
      <c r="CJ7" s="702"/>
      <c r="CK7" s="702"/>
      <c r="CL7" s="703"/>
      <c r="CM7" s="701">
        <v>348</v>
      </c>
      <c r="CN7" s="702"/>
      <c r="CO7" s="702"/>
      <c r="CP7" s="702"/>
      <c r="CQ7" s="703"/>
      <c r="CR7" s="701">
        <v>80</v>
      </c>
      <c r="CS7" s="702"/>
      <c r="CT7" s="702"/>
      <c r="CU7" s="702"/>
      <c r="CV7" s="703"/>
      <c r="CW7" s="701">
        <v>13</v>
      </c>
      <c r="CX7" s="702"/>
      <c r="CY7" s="702"/>
      <c r="CZ7" s="702"/>
      <c r="DA7" s="703"/>
      <c r="DB7" s="701" t="s">
        <v>213</v>
      </c>
      <c r="DC7" s="702"/>
      <c r="DD7" s="702"/>
      <c r="DE7" s="702"/>
      <c r="DF7" s="703"/>
      <c r="DG7" s="701" t="s">
        <v>213</v>
      </c>
      <c r="DH7" s="702"/>
      <c r="DI7" s="702"/>
      <c r="DJ7" s="702"/>
      <c r="DK7" s="703"/>
      <c r="DL7" s="701" t="s">
        <v>213</v>
      </c>
      <c r="DM7" s="702"/>
      <c r="DN7" s="702"/>
      <c r="DO7" s="702"/>
      <c r="DP7" s="703"/>
      <c r="DQ7" s="701" t="s">
        <v>213</v>
      </c>
      <c r="DR7" s="702"/>
      <c r="DS7" s="702"/>
      <c r="DT7" s="702"/>
      <c r="DU7" s="703"/>
      <c r="DV7" s="689"/>
      <c r="DW7" s="690"/>
      <c r="DX7" s="690"/>
      <c r="DY7" s="690"/>
      <c r="DZ7" s="704"/>
      <c r="EA7" s="82"/>
    </row>
    <row r="8" spans="1:131" s="54" customFormat="1" ht="26.25" customHeight="1" x14ac:dyDescent="0.15">
      <c r="A8" s="60">
        <v>2</v>
      </c>
      <c r="B8" s="705" t="s">
        <v>459</v>
      </c>
      <c r="C8" s="706"/>
      <c r="D8" s="706"/>
      <c r="E8" s="706"/>
      <c r="F8" s="706"/>
      <c r="G8" s="706"/>
      <c r="H8" s="706"/>
      <c r="I8" s="706"/>
      <c r="J8" s="706"/>
      <c r="K8" s="706"/>
      <c r="L8" s="706"/>
      <c r="M8" s="706"/>
      <c r="N8" s="706"/>
      <c r="O8" s="706"/>
      <c r="P8" s="707"/>
      <c r="Q8" s="708">
        <v>19</v>
      </c>
      <c r="R8" s="709"/>
      <c r="S8" s="709"/>
      <c r="T8" s="709"/>
      <c r="U8" s="709"/>
      <c r="V8" s="709">
        <v>9</v>
      </c>
      <c r="W8" s="709"/>
      <c r="X8" s="709"/>
      <c r="Y8" s="709"/>
      <c r="Z8" s="709"/>
      <c r="AA8" s="709">
        <v>9</v>
      </c>
      <c r="AB8" s="709"/>
      <c r="AC8" s="709"/>
      <c r="AD8" s="709"/>
      <c r="AE8" s="710"/>
      <c r="AF8" s="711">
        <v>9</v>
      </c>
      <c r="AG8" s="712"/>
      <c r="AH8" s="712"/>
      <c r="AI8" s="712"/>
      <c r="AJ8" s="713"/>
      <c r="AK8" s="714" t="s">
        <v>213</v>
      </c>
      <c r="AL8" s="709"/>
      <c r="AM8" s="709"/>
      <c r="AN8" s="709"/>
      <c r="AO8" s="709"/>
      <c r="AP8" s="709" t="s">
        <v>213</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83</v>
      </c>
      <c r="BT8" s="706"/>
      <c r="BU8" s="706"/>
      <c r="BV8" s="706"/>
      <c r="BW8" s="706"/>
      <c r="BX8" s="706"/>
      <c r="BY8" s="706"/>
      <c r="BZ8" s="706"/>
      <c r="CA8" s="706"/>
      <c r="CB8" s="706"/>
      <c r="CC8" s="706"/>
      <c r="CD8" s="706"/>
      <c r="CE8" s="706"/>
      <c r="CF8" s="706"/>
      <c r="CG8" s="707"/>
      <c r="CH8" s="717">
        <v>0</v>
      </c>
      <c r="CI8" s="712"/>
      <c r="CJ8" s="712"/>
      <c r="CK8" s="712"/>
      <c r="CL8" s="718"/>
      <c r="CM8" s="717">
        <v>130</v>
      </c>
      <c r="CN8" s="712"/>
      <c r="CO8" s="712"/>
      <c r="CP8" s="712"/>
      <c r="CQ8" s="718"/>
      <c r="CR8" s="717">
        <v>80</v>
      </c>
      <c r="CS8" s="712"/>
      <c r="CT8" s="712"/>
      <c r="CU8" s="712"/>
      <c r="CV8" s="718"/>
      <c r="CW8" s="717">
        <v>24</v>
      </c>
      <c r="CX8" s="712"/>
      <c r="CY8" s="712"/>
      <c r="CZ8" s="712"/>
      <c r="DA8" s="718"/>
      <c r="DB8" s="717" t="s">
        <v>213</v>
      </c>
      <c r="DC8" s="712"/>
      <c r="DD8" s="712"/>
      <c r="DE8" s="712"/>
      <c r="DF8" s="718"/>
      <c r="DG8" s="717" t="s">
        <v>213</v>
      </c>
      <c r="DH8" s="712"/>
      <c r="DI8" s="712"/>
      <c r="DJ8" s="712"/>
      <c r="DK8" s="718"/>
      <c r="DL8" s="717" t="s">
        <v>213</v>
      </c>
      <c r="DM8" s="712"/>
      <c r="DN8" s="712"/>
      <c r="DO8" s="712"/>
      <c r="DP8" s="718"/>
      <c r="DQ8" s="717" t="s">
        <v>213</v>
      </c>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t="s">
        <v>352</v>
      </c>
      <c r="BT9" s="706"/>
      <c r="BU9" s="706"/>
      <c r="BV9" s="706"/>
      <c r="BW9" s="706"/>
      <c r="BX9" s="706"/>
      <c r="BY9" s="706"/>
      <c r="BZ9" s="706"/>
      <c r="CA9" s="706"/>
      <c r="CB9" s="706"/>
      <c r="CC9" s="706"/>
      <c r="CD9" s="706"/>
      <c r="CE9" s="706"/>
      <c r="CF9" s="706"/>
      <c r="CG9" s="707"/>
      <c r="CH9" s="717">
        <v>11</v>
      </c>
      <c r="CI9" s="712"/>
      <c r="CJ9" s="712"/>
      <c r="CK9" s="712"/>
      <c r="CL9" s="718"/>
      <c r="CM9" s="717">
        <v>14</v>
      </c>
      <c r="CN9" s="712"/>
      <c r="CO9" s="712"/>
      <c r="CP9" s="712"/>
      <c r="CQ9" s="718"/>
      <c r="CR9" s="717">
        <v>1</v>
      </c>
      <c r="CS9" s="712"/>
      <c r="CT9" s="712"/>
      <c r="CU9" s="712"/>
      <c r="CV9" s="718"/>
      <c r="CW9" s="717">
        <v>19</v>
      </c>
      <c r="CX9" s="712"/>
      <c r="CY9" s="712"/>
      <c r="CZ9" s="712"/>
      <c r="DA9" s="718"/>
      <c r="DB9" s="717" t="s">
        <v>213</v>
      </c>
      <c r="DC9" s="712"/>
      <c r="DD9" s="712"/>
      <c r="DE9" s="712"/>
      <c r="DF9" s="718"/>
      <c r="DG9" s="717" t="s">
        <v>213</v>
      </c>
      <c r="DH9" s="712"/>
      <c r="DI9" s="712"/>
      <c r="DJ9" s="712"/>
      <c r="DK9" s="718"/>
      <c r="DL9" s="717" t="s">
        <v>213</v>
      </c>
      <c r="DM9" s="712"/>
      <c r="DN9" s="712"/>
      <c r="DO9" s="712"/>
      <c r="DP9" s="718"/>
      <c r="DQ9" s="717" t="s">
        <v>213</v>
      </c>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t="s">
        <v>154</v>
      </c>
      <c r="BT10" s="706"/>
      <c r="BU10" s="706"/>
      <c r="BV10" s="706"/>
      <c r="BW10" s="706"/>
      <c r="BX10" s="706"/>
      <c r="BY10" s="706"/>
      <c r="BZ10" s="706"/>
      <c r="CA10" s="706"/>
      <c r="CB10" s="706"/>
      <c r="CC10" s="706"/>
      <c r="CD10" s="706"/>
      <c r="CE10" s="706"/>
      <c r="CF10" s="706"/>
      <c r="CG10" s="707"/>
      <c r="CH10" s="717">
        <v>-2</v>
      </c>
      <c r="CI10" s="712"/>
      <c r="CJ10" s="712"/>
      <c r="CK10" s="712"/>
      <c r="CL10" s="718"/>
      <c r="CM10" s="717">
        <v>12</v>
      </c>
      <c r="CN10" s="712"/>
      <c r="CO10" s="712"/>
      <c r="CP10" s="712"/>
      <c r="CQ10" s="718"/>
      <c r="CR10" s="717">
        <v>2</v>
      </c>
      <c r="CS10" s="712"/>
      <c r="CT10" s="712"/>
      <c r="CU10" s="712"/>
      <c r="CV10" s="718"/>
      <c r="CW10" s="717">
        <v>4</v>
      </c>
      <c r="CX10" s="712"/>
      <c r="CY10" s="712"/>
      <c r="CZ10" s="712"/>
      <c r="DA10" s="718"/>
      <c r="DB10" s="717" t="s">
        <v>213</v>
      </c>
      <c r="DC10" s="712"/>
      <c r="DD10" s="712"/>
      <c r="DE10" s="712"/>
      <c r="DF10" s="718"/>
      <c r="DG10" s="717" t="s">
        <v>213</v>
      </c>
      <c r="DH10" s="712"/>
      <c r="DI10" s="712"/>
      <c r="DJ10" s="712"/>
      <c r="DK10" s="718"/>
      <c r="DL10" s="717" t="s">
        <v>213</v>
      </c>
      <c r="DM10" s="712"/>
      <c r="DN10" s="712"/>
      <c r="DO10" s="712"/>
      <c r="DP10" s="718"/>
      <c r="DQ10" s="717" t="s">
        <v>213</v>
      </c>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460</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265</v>
      </c>
      <c r="B23" s="728" t="s">
        <v>313</v>
      </c>
      <c r="C23" s="729"/>
      <c r="D23" s="729"/>
      <c r="E23" s="729"/>
      <c r="F23" s="729"/>
      <c r="G23" s="729"/>
      <c r="H23" s="729"/>
      <c r="I23" s="729"/>
      <c r="J23" s="729"/>
      <c r="K23" s="729"/>
      <c r="L23" s="729"/>
      <c r="M23" s="729"/>
      <c r="N23" s="729"/>
      <c r="O23" s="729"/>
      <c r="P23" s="730"/>
      <c r="Q23" s="731">
        <f>SUM(Q7:U8)</f>
        <v>34610</v>
      </c>
      <c r="R23" s="732"/>
      <c r="S23" s="732"/>
      <c r="T23" s="732"/>
      <c r="U23" s="732"/>
      <c r="V23" s="732">
        <f>SUM(V7:Z8)</f>
        <v>33916</v>
      </c>
      <c r="W23" s="732"/>
      <c r="X23" s="732"/>
      <c r="Y23" s="732"/>
      <c r="Z23" s="732"/>
      <c r="AA23" s="732">
        <f>SUM(AA7:AE8)</f>
        <v>694</v>
      </c>
      <c r="AB23" s="732"/>
      <c r="AC23" s="732"/>
      <c r="AD23" s="732"/>
      <c r="AE23" s="733"/>
      <c r="AF23" s="734">
        <v>548</v>
      </c>
      <c r="AG23" s="732"/>
      <c r="AH23" s="732"/>
      <c r="AI23" s="732"/>
      <c r="AJ23" s="735"/>
      <c r="AK23" s="736"/>
      <c r="AL23" s="737"/>
      <c r="AM23" s="737"/>
      <c r="AN23" s="737"/>
      <c r="AO23" s="737"/>
      <c r="AP23" s="732">
        <f>SUM(AP7:AT8)</f>
        <v>17480</v>
      </c>
      <c r="AQ23" s="732"/>
      <c r="AR23" s="732"/>
      <c r="AS23" s="732"/>
      <c r="AT23" s="732"/>
      <c r="AU23" s="738"/>
      <c r="AV23" s="738"/>
      <c r="AW23" s="738"/>
      <c r="AX23" s="738"/>
      <c r="AY23" s="739"/>
      <c r="AZ23" s="740" t="s">
        <v>213</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402</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425</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442</v>
      </c>
      <c r="B26" s="954"/>
      <c r="C26" s="954"/>
      <c r="D26" s="954"/>
      <c r="E26" s="954"/>
      <c r="F26" s="954"/>
      <c r="G26" s="954"/>
      <c r="H26" s="954"/>
      <c r="I26" s="954"/>
      <c r="J26" s="954"/>
      <c r="K26" s="954"/>
      <c r="L26" s="954"/>
      <c r="M26" s="954"/>
      <c r="N26" s="954"/>
      <c r="O26" s="954"/>
      <c r="P26" s="955"/>
      <c r="Q26" s="959" t="s">
        <v>462</v>
      </c>
      <c r="R26" s="960"/>
      <c r="S26" s="960"/>
      <c r="T26" s="960"/>
      <c r="U26" s="961"/>
      <c r="V26" s="959" t="s">
        <v>463</v>
      </c>
      <c r="W26" s="960"/>
      <c r="X26" s="960"/>
      <c r="Y26" s="960"/>
      <c r="Z26" s="961"/>
      <c r="AA26" s="959" t="s">
        <v>464</v>
      </c>
      <c r="AB26" s="960"/>
      <c r="AC26" s="960"/>
      <c r="AD26" s="960"/>
      <c r="AE26" s="960"/>
      <c r="AF26" s="975" t="s">
        <v>262</v>
      </c>
      <c r="AG26" s="976"/>
      <c r="AH26" s="976"/>
      <c r="AI26" s="976"/>
      <c r="AJ26" s="977"/>
      <c r="AK26" s="960" t="s">
        <v>404</v>
      </c>
      <c r="AL26" s="960"/>
      <c r="AM26" s="960"/>
      <c r="AN26" s="960"/>
      <c r="AO26" s="961"/>
      <c r="AP26" s="959" t="s">
        <v>373</v>
      </c>
      <c r="AQ26" s="960"/>
      <c r="AR26" s="960"/>
      <c r="AS26" s="960"/>
      <c r="AT26" s="961"/>
      <c r="AU26" s="959" t="s">
        <v>465</v>
      </c>
      <c r="AV26" s="960"/>
      <c r="AW26" s="960"/>
      <c r="AX26" s="960"/>
      <c r="AY26" s="961"/>
      <c r="AZ26" s="959" t="s">
        <v>466</v>
      </c>
      <c r="BA26" s="960"/>
      <c r="BB26" s="960"/>
      <c r="BC26" s="960"/>
      <c r="BD26" s="961"/>
      <c r="BE26" s="959" t="s">
        <v>448</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242</v>
      </c>
      <c r="C28" s="690"/>
      <c r="D28" s="690"/>
      <c r="E28" s="690"/>
      <c r="F28" s="690"/>
      <c r="G28" s="690"/>
      <c r="H28" s="690"/>
      <c r="I28" s="690"/>
      <c r="J28" s="690"/>
      <c r="K28" s="690"/>
      <c r="L28" s="690"/>
      <c r="M28" s="690"/>
      <c r="N28" s="690"/>
      <c r="O28" s="690"/>
      <c r="P28" s="691"/>
      <c r="Q28" s="744">
        <v>6815</v>
      </c>
      <c r="R28" s="745"/>
      <c r="S28" s="745"/>
      <c r="T28" s="745"/>
      <c r="U28" s="745"/>
      <c r="V28" s="745">
        <v>6637</v>
      </c>
      <c r="W28" s="745"/>
      <c r="X28" s="745"/>
      <c r="Y28" s="745"/>
      <c r="Z28" s="745"/>
      <c r="AA28" s="745">
        <v>178</v>
      </c>
      <c r="AB28" s="745"/>
      <c r="AC28" s="745"/>
      <c r="AD28" s="745"/>
      <c r="AE28" s="746"/>
      <c r="AF28" s="747">
        <v>178</v>
      </c>
      <c r="AG28" s="745"/>
      <c r="AH28" s="745"/>
      <c r="AI28" s="745"/>
      <c r="AJ28" s="748"/>
      <c r="AK28" s="749">
        <v>396</v>
      </c>
      <c r="AL28" s="745"/>
      <c r="AM28" s="745"/>
      <c r="AN28" s="745"/>
      <c r="AO28" s="745"/>
      <c r="AP28" s="745" t="s">
        <v>213</v>
      </c>
      <c r="AQ28" s="745"/>
      <c r="AR28" s="745"/>
      <c r="AS28" s="745"/>
      <c r="AT28" s="745"/>
      <c r="AU28" s="745" t="s">
        <v>213</v>
      </c>
      <c r="AV28" s="745"/>
      <c r="AW28" s="745"/>
      <c r="AX28" s="745"/>
      <c r="AY28" s="745"/>
      <c r="AZ28" s="750" t="s">
        <v>213</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29</v>
      </c>
      <c r="C29" s="706"/>
      <c r="D29" s="706"/>
      <c r="E29" s="706"/>
      <c r="F29" s="706"/>
      <c r="G29" s="706"/>
      <c r="H29" s="706"/>
      <c r="I29" s="706"/>
      <c r="J29" s="706"/>
      <c r="K29" s="706"/>
      <c r="L29" s="706"/>
      <c r="M29" s="706"/>
      <c r="N29" s="706"/>
      <c r="O29" s="706"/>
      <c r="P29" s="707"/>
      <c r="Q29" s="708">
        <v>4613</v>
      </c>
      <c r="R29" s="709"/>
      <c r="S29" s="709"/>
      <c r="T29" s="709"/>
      <c r="U29" s="709"/>
      <c r="V29" s="709">
        <v>4406</v>
      </c>
      <c r="W29" s="709"/>
      <c r="X29" s="709"/>
      <c r="Y29" s="709"/>
      <c r="Z29" s="709"/>
      <c r="AA29" s="709">
        <v>207</v>
      </c>
      <c r="AB29" s="709"/>
      <c r="AC29" s="709"/>
      <c r="AD29" s="709"/>
      <c r="AE29" s="710"/>
      <c r="AF29" s="711">
        <v>207</v>
      </c>
      <c r="AG29" s="712"/>
      <c r="AH29" s="712"/>
      <c r="AI29" s="712"/>
      <c r="AJ29" s="713"/>
      <c r="AK29" s="714">
        <v>649</v>
      </c>
      <c r="AL29" s="709"/>
      <c r="AM29" s="709"/>
      <c r="AN29" s="709"/>
      <c r="AO29" s="709"/>
      <c r="AP29" s="709" t="s">
        <v>213</v>
      </c>
      <c r="AQ29" s="709"/>
      <c r="AR29" s="709"/>
      <c r="AS29" s="709"/>
      <c r="AT29" s="709"/>
      <c r="AU29" s="709" t="s">
        <v>213</v>
      </c>
      <c r="AV29" s="709"/>
      <c r="AW29" s="709"/>
      <c r="AX29" s="709"/>
      <c r="AY29" s="709"/>
      <c r="AZ29" s="753" t="s">
        <v>213</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239</v>
      </c>
      <c r="C30" s="706"/>
      <c r="D30" s="706"/>
      <c r="E30" s="706"/>
      <c r="F30" s="706"/>
      <c r="G30" s="706"/>
      <c r="H30" s="706"/>
      <c r="I30" s="706"/>
      <c r="J30" s="706"/>
      <c r="K30" s="706"/>
      <c r="L30" s="706"/>
      <c r="M30" s="706"/>
      <c r="N30" s="706"/>
      <c r="O30" s="706"/>
      <c r="P30" s="707"/>
      <c r="Q30" s="708">
        <v>795</v>
      </c>
      <c r="R30" s="709"/>
      <c r="S30" s="709"/>
      <c r="T30" s="709"/>
      <c r="U30" s="709"/>
      <c r="V30" s="709">
        <v>792</v>
      </c>
      <c r="W30" s="709"/>
      <c r="X30" s="709"/>
      <c r="Y30" s="709"/>
      <c r="Z30" s="709"/>
      <c r="AA30" s="709">
        <v>3</v>
      </c>
      <c r="AB30" s="709"/>
      <c r="AC30" s="709"/>
      <c r="AD30" s="709"/>
      <c r="AE30" s="710"/>
      <c r="AF30" s="711">
        <v>3</v>
      </c>
      <c r="AG30" s="712"/>
      <c r="AH30" s="712"/>
      <c r="AI30" s="712"/>
      <c r="AJ30" s="713"/>
      <c r="AK30" s="714">
        <v>162</v>
      </c>
      <c r="AL30" s="709"/>
      <c r="AM30" s="709"/>
      <c r="AN30" s="709"/>
      <c r="AO30" s="709"/>
      <c r="AP30" s="709" t="s">
        <v>213</v>
      </c>
      <c r="AQ30" s="709"/>
      <c r="AR30" s="709"/>
      <c r="AS30" s="709"/>
      <c r="AT30" s="709"/>
      <c r="AU30" s="709" t="s">
        <v>213</v>
      </c>
      <c r="AV30" s="709"/>
      <c r="AW30" s="709"/>
      <c r="AX30" s="709"/>
      <c r="AY30" s="709"/>
      <c r="AZ30" s="753" t="s">
        <v>213</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366</v>
      </c>
      <c r="C31" s="706"/>
      <c r="D31" s="706"/>
      <c r="E31" s="706"/>
      <c r="F31" s="706"/>
      <c r="G31" s="706"/>
      <c r="H31" s="706"/>
      <c r="I31" s="706"/>
      <c r="J31" s="706"/>
      <c r="K31" s="706"/>
      <c r="L31" s="706"/>
      <c r="M31" s="706"/>
      <c r="N31" s="706"/>
      <c r="O31" s="706"/>
      <c r="P31" s="707"/>
      <c r="Q31" s="708">
        <v>1481</v>
      </c>
      <c r="R31" s="709"/>
      <c r="S31" s="709"/>
      <c r="T31" s="709"/>
      <c r="U31" s="709"/>
      <c r="V31" s="709">
        <v>1365</v>
      </c>
      <c r="W31" s="709"/>
      <c r="X31" s="709"/>
      <c r="Y31" s="709"/>
      <c r="Z31" s="709"/>
      <c r="AA31" s="709">
        <v>116</v>
      </c>
      <c r="AB31" s="709"/>
      <c r="AC31" s="709"/>
      <c r="AD31" s="709"/>
      <c r="AE31" s="710"/>
      <c r="AF31" s="711">
        <v>200</v>
      </c>
      <c r="AG31" s="712"/>
      <c r="AH31" s="712"/>
      <c r="AI31" s="712"/>
      <c r="AJ31" s="713"/>
      <c r="AK31" s="714">
        <v>433</v>
      </c>
      <c r="AL31" s="709"/>
      <c r="AM31" s="709"/>
      <c r="AN31" s="709"/>
      <c r="AO31" s="709"/>
      <c r="AP31" s="709">
        <v>7800</v>
      </c>
      <c r="AQ31" s="709"/>
      <c r="AR31" s="709"/>
      <c r="AS31" s="709"/>
      <c r="AT31" s="709"/>
      <c r="AU31" s="709">
        <v>5312</v>
      </c>
      <c r="AV31" s="709"/>
      <c r="AW31" s="709"/>
      <c r="AX31" s="709"/>
      <c r="AY31" s="709"/>
      <c r="AZ31" s="753" t="s">
        <v>213</v>
      </c>
      <c r="BA31" s="753"/>
      <c r="BB31" s="753"/>
      <c r="BC31" s="753"/>
      <c r="BD31" s="753"/>
      <c r="BE31" s="715" t="s">
        <v>467</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468</v>
      </c>
      <c r="C32" s="706"/>
      <c r="D32" s="706"/>
      <c r="E32" s="706"/>
      <c r="F32" s="706"/>
      <c r="G32" s="706"/>
      <c r="H32" s="706"/>
      <c r="I32" s="706"/>
      <c r="J32" s="706"/>
      <c r="K32" s="706"/>
      <c r="L32" s="706"/>
      <c r="M32" s="706"/>
      <c r="N32" s="706"/>
      <c r="O32" s="706"/>
      <c r="P32" s="707"/>
      <c r="Q32" s="708">
        <v>1510</v>
      </c>
      <c r="R32" s="709"/>
      <c r="S32" s="709"/>
      <c r="T32" s="709"/>
      <c r="U32" s="709"/>
      <c r="V32" s="709">
        <v>1493</v>
      </c>
      <c r="W32" s="709"/>
      <c r="X32" s="709"/>
      <c r="Y32" s="709"/>
      <c r="Z32" s="709"/>
      <c r="AA32" s="709">
        <v>17</v>
      </c>
      <c r="AB32" s="709"/>
      <c r="AC32" s="709"/>
      <c r="AD32" s="709"/>
      <c r="AE32" s="710"/>
      <c r="AF32" s="711">
        <v>2254</v>
      </c>
      <c r="AG32" s="712"/>
      <c r="AH32" s="712"/>
      <c r="AI32" s="712"/>
      <c r="AJ32" s="713"/>
      <c r="AK32" s="714">
        <v>1</v>
      </c>
      <c r="AL32" s="709"/>
      <c r="AM32" s="709"/>
      <c r="AN32" s="709"/>
      <c r="AO32" s="709"/>
      <c r="AP32" s="709">
        <v>3781</v>
      </c>
      <c r="AQ32" s="709"/>
      <c r="AR32" s="709"/>
      <c r="AS32" s="709"/>
      <c r="AT32" s="709"/>
      <c r="AU32" s="709">
        <v>405</v>
      </c>
      <c r="AV32" s="709"/>
      <c r="AW32" s="709"/>
      <c r="AX32" s="709"/>
      <c r="AY32" s="709"/>
      <c r="AZ32" s="753" t="s">
        <v>213</v>
      </c>
      <c r="BA32" s="753"/>
      <c r="BB32" s="753"/>
      <c r="BC32" s="753"/>
      <c r="BD32" s="753"/>
      <c r="BE32" s="715" t="s">
        <v>467</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322</v>
      </c>
      <c r="C33" s="706"/>
      <c r="D33" s="706"/>
      <c r="E33" s="706"/>
      <c r="F33" s="706"/>
      <c r="G33" s="706"/>
      <c r="H33" s="706"/>
      <c r="I33" s="706"/>
      <c r="J33" s="706"/>
      <c r="K33" s="706"/>
      <c r="L33" s="706"/>
      <c r="M33" s="706"/>
      <c r="N33" s="706"/>
      <c r="O33" s="706"/>
      <c r="P33" s="707"/>
      <c r="Q33" s="708">
        <v>73</v>
      </c>
      <c r="R33" s="709"/>
      <c r="S33" s="709"/>
      <c r="T33" s="709"/>
      <c r="U33" s="709"/>
      <c r="V33" s="709">
        <v>63</v>
      </c>
      <c r="W33" s="709"/>
      <c r="X33" s="709"/>
      <c r="Y33" s="709"/>
      <c r="Z33" s="709"/>
      <c r="AA33" s="709">
        <v>11</v>
      </c>
      <c r="AB33" s="709"/>
      <c r="AC33" s="709"/>
      <c r="AD33" s="709"/>
      <c r="AE33" s="710"/>
      <c r="AF33" s="711">
        <v>11</v>
      </c>
      <c r="AG33" s="712"/>
      <c r="AH33" s="712"/>
      <c r="AI33" s="712"/>
      <c r="AJ33" s="713"/>
      <c r="AK33" s="714">
        <v>41</v>
      </c>
      <c r="AL33" s="709"/>
      <c r="AM33" s="709"/>
      <c r="AN33" s="709"/>
      <c r="AO33" s="709"/>
      <c r="AP33" s="709">
        <v>284</v>
      </c>
      <c r="AQ33" s="709"/>
      <c r="AR33" s="709"/>
      <c r="AS33" s="709"/>
      <c r="AT33" s="709"/>
      <c r="AU33" s="709">
        <v>284</v>
      </c>
      <c r="AV33" s="709"/>
      <c r="AW33" s="709"/>
      <c r="AX33" s="709"/>
      <c r="AY33" s="709"/>
      <c r="AZ33" s="753" t="s">
        <v>213</v>
      </c>
      <c r="BA33" s="753"/>
      <c r="BB33" s="753"/>
      <c r="BC33" s="753"/>
      <c r="BD33" s="753"/>
      <c r="BE33" s="715" t="s">
        <v>25</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t="s">
        <v>254</v>
      </c>
      <c r="C34" s="706"/>
      <c r="D34" s="706"/>
      <c r="E34" s="706"/>
      <c r="F34" s="706"/>
      <c r="G34" s="706"/>
      <c r="H34" s="706"/>
      <c r="I34" s="706"/>
      <c r="J34" s="706"/>
      <c r="K34" s="706"/>
      <c r="L34" s="706"/>
      <c r="M34" s="706"/>
      <c r="N34" s="706"/>
      <c r="O34" s="706"/>
      <c r="P34" s="707"/>
      <c r="Q34" s="708">
        <v>147</v>
      </c>
      <c r="R34" s="709"/>
      <c r="S34" s="709"/>
      <c r="T34" s="709"/>
      <c r="U34" s="709"/>
      <c r="V34" s="709">
        <v>93</v>
      </c>
      <c r="W34" s="709"/>
      <c r="X34" s="709"/>
      <c r="Y34" s="709"/>
      <c r="Z34" s="709"/>
      <c r="AA34" s="709">
        <v>54</v>
      </c>
      <c r="AB34" s="709"/>
      <c r="AC34" s="709"/>
      <c r="AD34" s="709"/>
      <c r="AE34" s="710"/>
      <c r="AF34" s="711">
        <v>640</v>
      </c>
      <c r="AG34" s="712"/>
      <c r="AH34" s="712"/>
      <c r="AI34" s="712"/>
      <c r="AJ34" s="713"/>
      <c r="AK34" s="714">
        <v>117</v>
      </c>
      <c r="AL34" s="709"/>
      <c r="AM34" s="709"/>
      <c r="AN34" s="709"/>
      <c r="AO34" s="709"/>
      <c r="AP34" s="709" t="s">
        <v>213</v>
      </c>
      <c r="AQ34" s="709"/>
      <c r="AR34" s="709"/>
      <c r="AS34" s="709"/>
      <c r="AT34" s="709"/>
      <c r="AU34" s="709" t="s">
        <v>213</v>
      </c>
      <c r="AV34" s="709"/>
      <c r="AW34" s="709"/>
      <c r="AX34" s="709"/>
      <c r="AY34" s="709"/>
      <c r="AZ34" s="753" t="s">
        <v>213</v>
      </c>
      <c r="BA34" s="753"/>
      <c r="BB34" s="753"/>
      <c r="BC34" s="753"/>
      <c r="BD34" s="753"/>
      <c r="BE34" s="715" t="s">
        <v>25</v>
      </c>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469</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265</v>
      </c>
      <c r="B63" s="728" t="s">
        <v>391</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3492</v>
      </c>
      <c r="AG63" s="732"/>
      <c r="AH63" s="732"/>
      <c r="AI63" s="732"/>
      <c r="AJ63" s="735"/>
      <c r="AK63" s="736"/>
      <c r="AL63" s="737"/>
      <c r="AM63" s="737"/>
      <c r="AN63" s="737"/>
      <c r="AO63" s="737"/>
      <c r="AP63" s="732">
        <f>SUM(AP28:AT34)</f>
        <v>11865</v>
      </c>
      <c r="AQ63" s="732"/>
      <c r="AR63" s="732"/>
      <c r="AS63" s="732"/>
      <c r="AT63" s="732"/>
      <c r="AU63" s="732">
        <f>SUM(AU28:AY34)</f>
        <v>6001</v>
      </c>
      <c r="AV63" s="732"/>
      <c r="AW63" s="732"/>
      <c r="AX63" s="732"/>
      <c r="AY63" s="732"/>
      <c r="AZ63" s="762"/>
      <c r="BA63" s="762"/>
      <c r="BB63" s="762"/>
      <c r="BC63" s="762"/>
      <c r="BD63" s="762"/>
      <c r="BE63" s="738"/>
      <c r="BF63" s="738"/>
      <c r="BG63" s="738"/>
      <c r="BH63" s="738"/>
      <c r="BI63" s="739"/>
      <c r="BJ63" s="740" t="s">
        <v>213</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453</v>
      </c>
      <c r="B66" s="954"/>
      <c r="C66" s="954"/>
      <c r="D66" s="954"/>
      <c r="E66" s="954"/>
      <c r="F66" s="954"/>
      <c r="G66" s="954"/>
      <c r="H66" s="954"/>
      <c r="I66" s="954"/>
      <c r="J66" s="954"/>
      <c r="K66" s="954"/>
      <c r="L66" s="954"/>
      <c r="M66" s="954"/>
      <c r="N66" s="954"/>
      <c r="O66" s="954"/>
      <c r="P66" s="955"/>
      <c r="Q66" s="959" t="s">
        <v>462</v>
      </c>
      <c r="R66" s="960"/>
      <c r="S66" s="960"/>
      <c r="T66" s="960"/>
      <c r="U66" s="961"/>
      <c r="V66" s="959" t="s">
        <v>463</v>
      </c>
      <c r="W66" s="960"/>
      <c r="X66" s="960"/>
      <c r="Y66" s="960"/>
      <c r="Z66" s="961"/>
      <c r="AA66" s="959" t="s">
        <v>464</v>
      </c>
      <c r="AB66" s="960"/>
      <c r="AC66" s="960"/>
      <c r="AD66" s="960"/>
      <c r="AE66" s="961"/>
      <c r="AF66" s="981" t="s">
        <v>262</v>
      </c>
      <c r="AG66" s="976"/>
      <c r="AH66" s="976"/>
      <c r="AI66" s="976"/>
      <c r="AJ66" s="982"/>
      <c r="AK66" s="959" t="s">
        <v>404</v>
      </c>
      <c r="AL66" s="954"/>
      <c r="AM66" s="954"/>
      <c r="AN66" s="954"/>
      <c r="AO66" s="955"/>
      <c r="AP66" s="959" t="s">
        <v>373</v>
      </c>
      <c r="AQ66" s="960"/>
      <c r="AR66" s="960"/>
      <c r="AS66" s="960"/>
      <c r="AT66" s="961"/>
      <c r="AU66" s="959" t="s">
        <v>470</v>
      </c>
      <c r="AV66" s="960"/>
      <c r="AW66" s="960"/>
      <c r="AX66" s="960"/>
      <c r="AY66" s="961"/>
      <c r="AZ66" s="959" t="s">
        <v>448</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550</v>
      </c>
      <c r="C68" s="690"/>
      <c r="D68" s="690"/>
      <c r="E68" s="690"/>
      <c r="F68" s="690"/>
      <c r="G68" s="690"/>
      <c r="H68" s="690"/>
      <c r="I68" s="690"/>
      <c r="J68" s="690"/>
      <c r="K68" s="690"/>
      <c r="L68" s="690"/>
      <c r="M68" s="690"/>
      <c r="N68" s="690"/>
      <c r="O68" s="690"/>
      <c r="P68" s="691"/>
      <c r="Q68" s="692">
        <v>16027</v>
      </c>
      <c r="R68" s="693"/>
      <c r="S68" s="693"/>
      <c r="T68" s="693"/>
      <c r="U68" s="693"/>
      <c r="V68" s="693">
        <v>16007</v>
      </c>
      <c r="W68" s="693"/>
      <c r="X68" s="693"/>
      <c r="Y68" s="693"/>
      <c r="Z68" s="693"/>
      <c r="AA68" s="693">
        <v>20</v>
      </c>
      <c r="AB68" s="693"/>
      <c r="AC68" s="693"/>
      <c r="AD68" s="693"/>
      <c r="AE68" s="693"/>
      <c r="AF68" s="693">
        <v>20</v>
      </c>
      <c r="AG68" s="693"/>
      <c r="AH68" s="693"/>
      <c r="AI68" s="693"/>
      <c r="AJ68" s="693"/>
      <c r="AK68" s="693">
        <v>67</v>
      </c>
      <c r="AL68" s="693"/>
      <c r="AM68" s="693"/>
      <c r="AN68" s="693"/>
      <c r="AO68" s="693"/>
      <c r="AP68" s="693" t="s">
        <v>213</v>
      </c>
      <c r="AQ68" s="693"/>
      <c r="AR68" s="693"/>
      <c r="AS68" s="693"/>
      <c r="AT68" s="693"/>
      <c r="AU68" s="693" t="s">
        <v>213</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v>
      </c>
      <c r="C69" s="706"/>
      <c r="D69" s="706"/>
      <c r="E69" s="706"/>
      <c r="F69" s="706"/>
      <c r="G69" s="706"/>
      <c r="H69" s="706"/>
      <c r="I69" s="706"/>
      <c r="J69" s="706"/>
      <c r="K69" s="706"/>
      <c r="L69" s="706"/>
      <c r="M69" s="706"/>
      <c r="N69" s="706"/>
      <c r="O69" s="706"/>
      <c r="P69" s="707"/>
      <c r="Q69" s="708">
        <v>112</v>
      </c>
      <c r="R69" s="709"/>
      <c r="S69" s="709"/>
      <c r="T69" s="709"/>
      <c r="U69" s="709"/>
      <c r="V69" s="709">
        <v>111</v>
      </c>
      <c r="W69" s="709"/>
      <c r="X69" s="709"/>
      <c r="Y69" s="709"/>
      <c r="Z69" s="709"/>
      <c r="AA69" s="709">
        <v>1</v>
      </c>
      <c r="AB69" s="709"/>
      <c r="AC69" s="709"/>
      <c r="AD69" s="709"/>
      <c r="AE69" s="709"/>
      <c r="AF69" s="709">
        <v>1</v>
      </c>
      <c r="AG69" s="709"/>
      <c r="AH69" s="709"/>
      <c r="AI69" s="709"/>
      <c r="AJ69" s="709"/>
      <c r="AK69" s="709">
        <v>11</v>
      </c>
      <c r="AL69" s="709"/>
      <c r="AM69" s="709"/>
      <c r="AN69" s="709"/>
      <c r="AO69" s="709"/>
      <c r="AP69" s="709" t="s">
        <v>213</v>
      </c>
      <c r="AQ69" s="709"/>
      <c r="AR69" s="709"/>
      <c r="AS69" s="709"/>
      <c r="AT69" s="709"/>
      <c r="AU69" s="709" t="s">
        <v>213</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551</v>
      </c>
      <c r="C70" s="706"/>
      <c r="D70" s="706"/>
      <c r="E70" s="706"/>
      <c r="F70" s="706"/>
      <c r="G70" s="706"/>
      <c r="H70" s="706"/>
      <c r="I70" s="706"/>
      <c r="J70" s="706"/>
      <c r="K70" s="706"/>
      <c r="L70" s="706"/>
      <c r="M70" s="706"/>
      <c r="N70" s="706"/>
      <c r="O70" s="706"/>
      <c r="P70" s="707"/>
      <c r="Q70" s="708">
        <v>519</v>
      </c>
      <c r="R70" s="709"/>
      <c r="S70" s="709"/>
      <c r="T70" s="709"/>
      <c r="U70" s="709"/>
      <c r="V70" s="709">
        <v>299</v>
      </c>
      <c r="W70" s="709"/>
      <c r="X70" s="709"/>
      <c r="Y70" s="709"/>
      <c r="Z70" s="709"/>
      <c r="AA70" s="709">
        <v>220</v>
      </c>
      <c r="AB70" s="709"/>
      <c r="AC70" s="709"/>
      <c r="AD70" s="709"/>
      <c r="AE70" s="709"/>
      <c r="AF70" s="709">
        <v>220</v>
      </c>
      <c r="AG70" s="709"/>
      <c r="AH70" s="709"/>
      <c r="AI70" s="709"/>
      <c r="AJ70" s="709"/>
      <c r="AK70" s="709" t="s">
        <v>213</v>
      </c>
      <c r="AL70" s="709"/>
      <c r="AM70" s="709"/>
      <c r="AN70" s="709"/>
      <c r="AO70" s="709"/>
      <c r="AP70" s="709" t="s">
        <v>213</v>
      </c>
      <c r="AQ70" s="709"/>
      <c r="AR70" s="709"/>
      <c r="AS70" s="709"/>
      <c r="AT70" s="709"/>
      <c r="AU70" s="709" t="s">
        <v>213</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208</v>
      </c>
      <c r="C71" s="706"/>
      <c r="D71" s="706"/>
      <c r="E71" s="706"/>
      <c r="F71" s="706"/>
      <c r="G71" s="706"/>
      <c r="H71" s="706"/>
      <c r="I71" s="706"/>
      <c r="J71" s="706"/>
      <c r="K71" s="706"/>
      <c r="L71" s="706"/>
      <c r="M71" s="706"/>
      <c r="N71" s="706"/>
      <c r="O71" s="706"/>
      <c r="P71" s="707"/>
      <c r="Q71" s="708">
        <v>971</v>
      </c>
      <c r="R71" s="709"/>
      <c r="S71" s="709"/>
      <c r="T71" s="709"/>
      <c r="U71" s="709"/>
      <c r="V71" s="709">
        <v>961</v>
      </c>
      <c r="W71" s="709"/>
      <c r="X71" s="709"/>
      <c r="Y71" s="709"/>
      <c r="Z71" s="709"/>
      <c r="AA71" s="709">
        <v>10</v>
      </c>
      <c r="AB71" s="709"/>
      <c r="AC71" s="709"/>
      <c r="AD71" s="709"/>
      <c r="AE71" s="709"/>
      <c r="AF71" s="709">
        <v>10</v>
      </c>
      <c r="AG71" s="709"/>
      <c r="AH71" s="709"/>
      <c r="AI71" s="709"/>
      <c r="AJ71" s="709"/>
      <c r="AK71" s="709" t="s">
        <v>213</v>
      </c>
      <c r="AL71" s="709"/>
      <c r="AM71" s="709"/>
      <c r="AN71" s="709"/>
      <c r="AO71" s="709"/>
      <c r="AP71" s="709" t="s">
        <v>213</v>
      </c>
      <c r="AQ71" s="709"/>
      <c r="AR71" s="709"/>
      <c r="AS71" s="709"/>
      <c r="AT71" s="709"/>
      <c r="AU71" s="709" t="s">
        <v>213</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552</v>
      </c>
      <c r="C72" s="706"/>
      <c r="D72" s="706"/>
      <c r="E72" s="706"/>
      <c r="F72" s="706"/>
      <c r="G72" s="706"/>
      <c r="H72" s="706"/>
      <c r="I72" s="706"/>
      <c r="J72" s="706"/>
      <c r="K72" s="706"/>
      <c r="L72" s="706"/>
      <c r="M72" s="706"/>
      <c r="N72" s="706"/>
      <c r="O72" s="706"/>
      <c r="P72" s="707"/>
      <c r="Q72" s="708">
        <v>346250</v>
      </c>
      <c r="R72" s="709"/>
      <c r="S72" s="709"/>
      <c r="T72" s="709"/>
      <c r="U72" s="709"/>
      <c r="V72" s="709">
        <v>330270</v>
      </c>
      <c r="W72" s="709"/>
      <c r="X72" s="709"/>
      <c r="Y72" s="709"/>
      <c r="Z72" s="709"/>
      <c r="AA72" s="709">
        <v>15980</v>
      </c>
      <c r="AB72" s="709"/>
      <c r="AC72" s="709"/>
      <c r="AD72" s="709"/>
      <c r="AE72" s="709"/>
      <c r="AF72" s="709">
        <v>15980</v>
      </c>
      <c r="AG72" s="709"/>
      <c r="AH72" s="709"/>
      <c r="AI72" s="709"/>
      <c r="AJ72" s="709"/>
      <c r="AK72" s="709">
        <v>702</v>
      </c>
      <c r="AL72" s="709"/>
      <c r="AM72" s="709"/>
      <c r="AN72" s="709"/>
      <c r="AO72" s="709"/>
      <c r="AP72" s="709" t="s">
        <v>213</v>
      </c>
      <c r="AQ72" s="709"/>
      <c r="AR72" s="709"/>
      <c r="AS72" s="709"/>
      <c r="AT72" s="709"/>
      <c r="AU72" s="709" t="s">
        <v>213</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553</v>
      </c>
      <c r="C73" s="706"/>
      <c r="D73" s="706"/>
      <c r="E73" s="706"/>
      <c r="F73" s="706"/>
      <c r="G73" s="706"/>
      <c r="H73" s="706"/>
      <c r="I73" s="706"/>
      <c r="J73" s="706"/>
      <c r="K73" s="706"/>
      <c r="L73" s="706"/>
      <c r="M73" s="706"/>
      <c r="N73" s="706"/>
      <c r="O73" s="706"/>
      <c r="P73" s="707"/>
      <c r="Q73" s="708">
        <v>55</v>
      </c>
      <c r="R73" s="709"/>
      <c r="S73" s="709"/>
      <c r="T73" s="709"/>
      <c r="U73" s="709"/>
      <c r="V73" s="709">
        <v>50</v>
      </c>
      <c r="W73" s="709"/>
      <c r="X73" s="709"/>
      <c r="Y73" s="709"/>
      <c r="Z73" s="709"/>
      <c r="AA73" s="709">
        <v>4</v>
      </c>
      <c r="AB73" s="709"/>
      <c r="AC73" s="709"/>
      <c r="AD73" s="709"/>
      <c r="AE73" s="709"/>
      <c r="AF73" s="709">
        <v>4</v>
      </c>
      <c r="AG73" s="709"/>
      <c r="AH73" s="709"/>
      <c r="AI73" s="709"/>
      <c r="AJ73" s="709"/>
      <c r="AK73" s="709" t="s">
        <v>213</v>
      </c>
      <c r="AL73" s="709"/>
      <c r="AM73" s="709"/>
      <c r="AN73" s="709"/>
      <c r="AO73" s="709"/>
      <c r="AP73" s="709" t="s">
        <v>213</v>
      </c>
      <c r="AQ73" s="709"/>
      <c r="AR73" s="709"/>
      <c r="AS73" s="709"/>
      <c r="AT73" s="709"/>
      <c r="AU73" s="709" t="s">
        <v>213</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554</v>
      </c>
      <c r="C74" s="706"/>
      <c r="D74" s="706"/>
      <c r="E74" s="706"/>
      <c r="F74" s="706"/>
      <c r="G74" s="706"/>
      <c r="H74" s="706"/>
      <c r="I74" s="706"/>
      <c r="J74" s="706"/>
      <c r="K74" s="706"/>
      <c r="L74" s="706"/>
      <c r="M74" s="706"/>
      <c r="N74" s="706"/>
      <c r="O74" s="706"/>
      <c r="P74" s="707"/>
      <c r="Q74" s="708">
        <v>174</v>
      </c>
      <c r="R74" s="709"/>
      <c r="S74" s="709"/>
      <c r="T74" s="709"/>
      <c r="U74" s="709"/>
      <c r="V74" s="709">
        <v>158</v>
      </c>
      <c r="W74" s="709"/>
      <c r="X74" s="709"/>
      <c r="Y74" s="709"/>
      <c r="Z74" s="709"/>
      <c r="AA74" s="709">
        <v>17</v>
      </c>
      <c r="AB74" s="709"/>
      <c r="AC74" s="709"/>
      <c r="AD74" s="709"/>
      <c r="AE74" s="709"/>
      <c r="AF74" s="709">
        <v>17</v>
      </c>
      <c r="AG74" s="709"/>
      <c r="AH74" s="709"/>
      <c r="AI74" s="709"/>
      <c r="AJ74" s="709"/>
      <c r="AK74" s="709" t="s">
        <v>213</v>
      </c>
      <c r="AL74" s="709"/>
      <c r="AM74" s="709"/>
      <c r="AN74" s="709"/>
      <c r="AO74" s="709"/>
      <c r="AP74" s="709" t="s">
        <v>213</v>
      </c>
      <c r="AQ74" s="709"/>
      <c r="AR74" s="709"/>
      <c r="AS74" s="709"/>
      <c r="AT74" s="709"/>
      <c r="AU74" s="709" t="s">
        <v>213</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555</v>
      </c>
      <c r="C75" s="706"/>
      <c r="D75" s="706"/>
      <c r="E75" s="706"/>
      <c r="F75" s="706"/>
      <c r="G75" s="706"/>
      <c r="H75" s="706"/>
      <c r="I75" s="706"/>
      <c r="J75" s="706"/>
      <c r="K75" s="706"/>
      <c r="L75" s="706"/>
      <c r="M75" s="706"/>
      <c r="N75" s="706"/>
      <c r="O75" s="706"/>
      <c r="P75" s="707"/>
      <c r="Q75" s="717">
        <v>115</v>
      </c>
      <c r="R75" s="712"/>
      <c r="S75" s="712"/>
      <c r="T75" s="712"/>
      <c r="U75" s="714"/>
      <c r="V75" s="710">
        <v>99</v>
      </c>
      <c r="W75" s="712"/>
      <c r="X75" s="712"/>
      <c r="Y75" s="712"/>
      <c r="Z75" s="714"/>
      <c r="AA75" s="710">
        <v>15</v>
      </c>
      <c r="AB75" s="712"/>
      <c r="AC75" s="712"/>
      <c r="AD75" s="712"/>
      <c r="AE75" s="714"/>
      <c r="AF75" s="710">
        <v>15</v>
      </c>
      <c r="AG75" s="712"/>
      <c r="AH75" s="712"/>
      <c r="AI75" s="712"/>
      <c r="AJ75" s="714"/>
      <c r="AK75" s="710">
        <v>102</v>
      </c>
      <c r="AL75" s="712"/>
      <c r="AM75" s="712"/>
      <c r="AN75" s="712"/>
      <c r="AO75" s="714"/>
      <c r="AP75" s="710" t="s">
        <v>213</v>
      </c>
      <c r="AQ75" s="712"/>
      <c r="AR75" s="712"/>
      <c r="AS75" s="712"/>
      <c r="AT75" s="714"/>
      <c r="AU75" s="710" t="s">
        <v>213</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556</v>
      </c>
      <c r="C76" s="706"/>
      <c r="D76" s="706"/>
      <c r="E76" s="706"/>
      <c r="F76" s="706"/>
      <c r="G76" s="706"/>
      <c r="H76" s="706"/>
      <c r="I76" s="706"/>
      <c r="J76" s="706"/>
      <c r="K76" s="706"/>
      <c r="L76" s="706"/>
      <c r="M76" s="706"/>
      <c r="N76" s="706"/>
      <c r="O76" s="706"/>
      <c r="P76" s="707"/>
      <c r="Q76" s="708">
        <v>6197</v>
      </c>
      <c r="R76" s="709"/>
      <c r="S76" s="709"/>
      <c r="T76" s="709"/>
      <c r="U76" s="709"/>
      <c r="V76" s="709">
        <v>2024</v>
      </c>
      <c r="W76" s="709"/>
      <c r="X76" s="709"/>
      <c r="Y76" s="709"/>
      <c r="Z76" s="709"/>
      <c r="AA76" s="709">
        <v>4173</v>
      </c>
      <c r="AB76" s="709"/>
      <c r="AC76" s="709"/>
      <c r="AD76" s="709"/>
      <c r="AE76" s="709"/>
      <c r="AF76" s="709">
        <v>187</v>
      </c>
      <c r="AG76" s="709"/>
      <c r="AH76" s="709"/>
      <c r="AI76" s="709"/>
      <c r="AJ76" s="709"/>
      <c r="AK76" s="709">
        <v>145</v>
      </c>
      <c r="AL76" s="709"/>
      <c r="AM76" s="709"/>
      <c r="AN76" s="709"/>
      <c r="AO76" s="709"/>
      <c r="AP76" s="709">
        <v>87</v>
      </c>
      <c r="AQ76" s="709"/>
      <c r="AR76" s="709"/>
      <c r="AS76" s="709"/>
      <c r="AT76" s="709"/>
      <c r="AU76" s="709">
        <v>37</v>
      </c>
      <c r="AV76" s="709"/>
      <c r="AW76" s="709"/>
      <c r="AX76" s="709"/>
      <c r="AY76" s="709"/>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t="s">
        <v>561</v>
      </c>
      <c r="C77" s="706"/>
      <c r="D77" s="706"/>
      <c r="E77" s="706"/>
      <c r="F77" s="706"/>
      <c r="G77" s="706"/>
      <c r="H77" s="706"/>
      <c r="I77" s="706"/>
      <c r="J77" s="706"/>
      <c r="K77" s="706"/>
      <c r="L77" s="706"/>
      <c r="M77" s="706"/>
      <c r="N77" s="706"/>
      <c r="O77" s="706"/>
      <c r="P77" s="707"/>
      <c r="Q77" s="708">
        <v>3455</v>
      </c>
      <c r="R77" s="709"/>
      <c r="S77" s="709"/>
      <c r="T77" s="709"/>
      <c r="U77" s="709"/>
      <c r="V77" s="709">
        <v>3310</v>
      </c>
      <c r="W77" s="709"/>
      <c r="X77" s="709"/>
      <c r="Y77" s="709"/>
      <c r="Z77" s="709"/>
      <c r="AA77" s="709">
        <v>145</v>
      </c>
      <c r="AB77" s="709"/>
      <c r="AC77" s="709"/>
      <c r="AD77" s="709"/>
      <c r="AE77" s="709"/>
      <c r="AF77" s="709">
        <v>145</v>
      </c>
      <c r="AG77" s="709"/>
      <c r="AH77" s="709"/>
      <c r="AI77" s="709"/>
      <c r="AJ77" s="709"/>
      <c r="AK77" s="709">
        <v>108</v>
      </c>
      <c r="AL77" s="709"/>
      <c r="AM77" s="709"/>
      <c r="AN77" s="709"/>
      <c r="AO77" s="709"/>
      <c r="AP77" s="709">
        <v>821</v>
      </c>
      <c r="AQ77" s="709"/>
      <c r="AR77" s="709"/>
      <c r="AS77" s="709"/>
      <c r="AT77" s="709"/>
      <c r="AU77" s="709">
        <v>232</v>
      </c>
      <c r="AV77" s="709"/>
      <c r="AW77" s="709"/>
      <c r="AX77" s="709"/>
      <c r="AY77" s="709"/>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t="s">
        <v>562</v>
      </c>
      <c r="C78" s="706"/>
      <c r="D78" s="706"/>
      <c r="E78" s="706"/>
      <c r="F78" s="706"/>
      <c r="G78" s="706"/>
      <c r="H78" s="706"/>
      <c r="I78" s="706"/>
      <c r="J78" s="706"/>
      <c r="K78" s="706"/>
      <c r="L78" s="706"/>
      <c r="M78" s="706"/>
      <c r="N78" s="706"/>
      <c r="O78" s="706"/>
      <c r="P78" s="707"/>
      <c r="Q78" s="708">
        <v>55</v>
      </c>
      <c r="R78" s="709"/>
      <c r="S78" s="709"/>
      <c r="T78" s="709"/>
      <c r="U78" s="709"/>
      <c r="V78" s="709">
        <v>52</v>
      </c>
      <c r="W78" s="709"/>
      <c r="X78" s="709"/>
      <c r="Y78" s="709"/>
      <c r="Z78" s="709"/>
      <c r="AA78" s="709">
        <v>4</v>
      </c>
      <c r="AB78" s="709"/>
      <c r="AC78" s="709"/>
      <c r="AD78" s="709"/>
      <c r="AE78" s="709"/>
      <c r="AF78" s="709">
        <v>10</v>
      </c>
      <c r="AG78" s="709"/>
      <c r="AH78" s="709"/>
      <c r="AI78" s="709"/>
      <c r="AJ78" s="709"/>
      <c r="AK78" s="709">
        <v>0</v>
      </c>
      <c r="AL78" s="709"/>
      <c r="AM78" s="709"/>
      <c r="AN78" s="709"/>
      <c r="AO78" s="709"/>
      <c r="AP78" s="709">
        <v>1044</v>
      </c>
      <c r="AQ78" s="709"/>
      <c r="AR78" s="709"/>
      <c r="AS78" s="709"/>
      <c r="AT78" s="709"/>
      <c r="AU78" s="709">
        <v>355</v>
      </c>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265</v>
      </c>
      <c r="B88" s="728" t="s">
        <v>196</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f>SUM(AF68:AJ82)</f>
        <v>16609</v>
      </c>
      <c r="AG88" s="732"/>
      <c r="AH88" s="732"/>
      <c r="AI88" s="732"/>
      <c r="AJ88" s="732"/>
      <c r="AK88" s="737"/>
      <c r="AL88" s="737"/>
      <c r="AM88" s="737"/>
      <c r="AN88" s="737"/>
      <c r="AO88" s="737"/>
      <c r="AP88" s="732">
        <f>SUM(AP68:AT82)</f>
        <v>1952</v>
      </c>
      <c r="AQ88" s="732"/>
      <c r="AR88" s="732"/>
      <c r="AS88" s="732"/>
      <c r="AT88" s="732"/>
      <c r="AU88" s="732">
        <f>SUM(AU68:AY82)</f>
        <v>624</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265</v>
      </c>
      <c r="BR102" s="728" t="s">
        <v>455</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f>SUM(CR7:CV10)</f>
        <v>163</v>
      </c>
      <c r="CS102" s="741"/>
      <c r="CT102" s="741"/>
      <c r="CU102" s="741"/>
      <c r="CV102" s="781"/>
      <c r="CW102" s="780">
        <f>SUM(CW7:DA10)</f>
        <v>60</v>
      </c>
      <c r="CX102" s="741"/>
      <c r="CY102" s="741"/>
      <c r="CZ102" s="741"/>
      <c r="DA102" s="781"/>
      <c r="DB102" s="780" t="s">
        <v>213</v>
      </c>
      <c r="DC102" s="741"/>
      <c r="DD102" s="741"/>
      <c r="DE102" s="741"/>
      <c r="DF102" s="781"/>
      <c r="DG102" s="780" t="s">
        <v>213</v>
      </c>
      <c r="DH102" s="741"/>
      <c r="DI102" s="741"/>
      <c r="DJ102" s="741"/>
      <c r="DK102" s="781"/>
      <c r="DL102" s="780" t="s">
        <v>213</v>
      </c>
      <c r="DM102" s="741"/>
      <c r="DN102" s="741"/>
      <c r="DO102" s="741"/>
      <c r="DP102" s="781"/>
      <c r="DQ102" s="780" t="s">
        <v>213</v>
      </c>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471</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472</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473</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292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475</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214</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476</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477</v>
      </c>
      <c r="AB109" s="789"/>
      <c r="AC109" s="789"/>
      <c r="AD109" s="789"/>
      <c r="AE109" s="790"/>
      <c r="AF109" s="791" t="s">
        <v>173</v>
      </c>
      <c r="AG109" s="789"/>
      <c r="AH109" s="789"/>
      <c r="AI109" s="789"/>
      <c r="AJ109" s="790"/>
      <c r="AK109" s="791" t="s">
        <v>406</v>
      </c>
      <c r="AL109" s="789"/>
      <c r="AM109" s="789"/>
      <c r="AN109" s="789"/>
      <c r="AO109" s="790"/>
      <c r="AP109" s="791" t="s">
        <v>478</v>
      </c>
      <c r="AQ109" s="789"/>
      <c r="AR109" s="789"/>
      <c r="AS109" s="789"/>
      <c r="AT109" s="792"/>
      <c r="AU109" s="788" t="s">
        <v>476</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477</v>
      </c>
      <c r="BR109" s="789"/>
      <c r="BS109" s="789"/>
      <c r="BT109" s="789"/>
      <c r="BU109" s="790"/>
      <c r="BV109" s="791" t="s">
        <v>173</v>
      </c>
      <c r="BW109" s="789"/>
      <c r="BX109" s="789"/>
      <c r="BY109" s="789"/>
      <c r="BZ109" s="790"/>
      <c r="CA109" s="791" t="s">
        <v>406</v>
      </c>
      <c r="CB109" s="789"/>
      <c r="CC109" s="789"/>
      <c r="CD109" s="789"/>
      <c r="CE109" s="790"/>
      <c r="CF109" s="793" t="s">
        <v>478</v>
      </c>
      <c r="CG109" s="793"/>
      <c r="CH109" s="793"/>
      <c r="CI109" s="793"/>
      <c r="CJ109" s="793"/>
      <c r="CK109" s="791" t="s">
        <v>100</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477</v>
      </c>
      <c r="DH109" s="789"/>
      <c r="DI109" s="789"/>
      <c r="DJ109" s="789"/>
      <c r="DK109" s="790"/>
      <c r="DL109" s="791" t="s">
        <v>173</v>
      </c>
      <c r="DM109" s="789"/>
      <c r="DN109" s="789"/>
      <c r="DO109" s="789"/>
      <c r="DP109" s="790"/>
      <c r="DQ109" s="791" t="s">
        <v>406</v>
      </c>
      <c r="DR109" s="789"/>
      <c r="DS109" s="789"/>
      <c r="DT109" s="789"/>
      <c r="DU109" s="790"/>
      <c r="DV109" s="791" t="s">
        <v>478</v>
      </c>
      <c r="DW109" s="789"/>
      <c r="DX109" s="789"/>
      <c r="DY109" s="789"/>
      <c r="DZ109" s="792"/>
    </row>
    <row r="110" spans="1:131" s="55" customFormat="1" ht="26.25" customHeight="1" x14ac:dyDescent="0.15">
      <c r="A110" s="794" t="s">
        <v>340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1661001</v>
      </c>
      <c r="AB110" s="798"/>
      <c r="AC110" s="798"/>
      <c r="AD110" s="798"/>
      <c r="AE110" s="799"/>
      <c r="AF110" s="800">
        <v>1715607</v>
      </c>
      <c r="AG110" s="798"/>
      <c r="AH110" s="798"/>
      <c r="AI110" s="798"/>
      <c r="AJ110" s="799"/>
      <c r="AK110" s="800">
        <v>1745915</v>
      </c>
      <c r="AL110" s="798"/>
      <c r="AM110" s="798"/>
      <c r="AN110" s="798"/>
      <c r="AO110" s="799"/>
      <c r="AP110" s="801">
        <v>12.9</v>
      </c>
      <c r="AQ110" s="802"/>
      <c r="AR110" s="802"/>
      <c r="AS110" s="802"/>
      <c r="AT110" s="803"/>
      <c r="AU110" s="1017" t="s">
        <v>127</v>
      </c>
      <c r="AV110" s="1018"/>
      <c r="AW110" s="1018"/>
      <c r="AX110" s="1018"/>
      <c r="AY110" s="1018"/>
      <c r="AZ110" s="804" t="s">
        <v>479</v>
      </c>
      <c r="BA110" s="795"/>
      <c r="BB110" s="795"/>
      <c r="BC110" s="795"/>
      <c r="BD110" s="795"/>
      <c r="BE110" s="795"/>
      <c r="BF110" s="795"/>
      <c r="BG110" s="795"/>
      <c r="BH110" s="795"/>
      <c r="BI110" s="795"/>
      <c r="BJ110" s="795"/>
      <c r="BK110" s="795"/>
      <c r="BL110" s="795"/>
      <c r="BM110" s="795"/>
      <c r="BN110" s="795"/>
      <c r="BO110" s="795"/>
      <c r="BP110" s="796"/>
      <c r="BQ110" s="805">
        <v>17421629</v>
      </c>
      <c r="BR110" s="806"/>
      <c r="BS110" s="806"/>
      <c r="BT110" s="806"/>
      <c r="BU110" s="806"/>
      <c r="BV110" s="806">
        <v>17184609</v>
      </c>
      <c r="BW110" s="806"/>
      <c r="BX110" s="806"/>
      <c r="BY110" s="806"/>
      <c r="BZ110" s="806"/>
      <c r="CA110" s="806">
        <v>17480036</v>
      </c>
      <c r="CB110" s="806"/>
      <c r="CC110" s="806"/>
      <c r="CD110" s="806"/>
      <c r="CE110" s="806"/>
      <c r="CF110" s="807">
        <v>129.5</v>
      </c>
      <c r="CG110" s="808"/>
      <c r="CH110" s="808"/>
      <c r="CI110" s="808"/>
      <c r="CJ110" s="808"/>
      <c r="CK110" s="1023" t="s">
        <v>399</v>
      </c>
      <c r="CL110" s="1024"/>
      <c r="CM110" s="809" t="s">
        <v>481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213</v>
      </c>
      <c r="DH110" s="806"/>
      <c r="DI110" s="806"/>
      <c r="DJ110" s="806"/>
      <c r="DK110" s="806"/>
      <c r="DL110" s="806" t="s">
        <v>213</v>
      </c>
      <c r="DM110" s="806"/>
      <c r="DN110" s="806"/>
      <c r="DO110" s="806"/>
      <c r="DP110" s="806"/>
      <c r="DQ110" s="806" t="s">
        <v>213</v>
      </c>
      <c r="DR110" s="806"/>
      <c r="DS110" s="806"/>
      <c r="DT110" s="806"/>
      <c r="DU110" s="806"/>
      <c r="DV110" s="812" t="s">
        <v>213</v>
      </c>
      <c r="DW110" s="812"/>
      <c r="DX110" s="812"/>
      <c r="DY110" s="812"/>
      <c r="DZ110" s="813"/>
    </row>
    <row r="111" spans="1:131" s="55" customFormat="1" ht="26.25" customHeight="1" x14ac:dyDescent="0.15">
      <c r="A111" s="814" t="s">
        <v>461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213</v>
      </c>
      <c r="AB111" s="818"/>
      <c r="AC111" s="818"/>
      <c r="AD111" s="818"/>
      <c r="AE111" s="819"/>
      <c r="AF111" s="820" t="s">
        <v>213</v>
      </c>
      <c r="AG111" s="818"/>
      <c r="AH111" s="818"/>
      <c r="AI111" s="818"/>
      <c r="AJ111" s="819"/>
      <c r="AK111" s="820" t="s">
        <v>213</v>
      </c>
      <c r="AL111" s="818"/>
      <c r="AM111" s="818"/>
      <c r="AN111" s="818"/>
      <c r="AO111" s="819"/>
      <c r="AP111" s="821" t="s">
        <v>213</v>
      </c>
      <c r="AQ111" s="822"/>
      <c r="AR111" s="822"/>
      <c r="AS111" s="822"/>
      <c r="AT111" s="823"/>
      <c r="AU111" s="1019"/>
      <c r="AV111" s="1020"/>
      <c r="AW111" s="1020"/>
      <c r="AX111" s="1020"/>
      <c r="AY111" s="1020"/>
      <c r="AZ111" s="824" t="s">
        <v>482</v>
      </c>
      <c r="BA111" s="825"/>
      <c r="BB111" s="825"/>
      <c r="BC111" s="825"/>
      <c r="BD111" s="825"/>
      <c r="BE111" s="825"/>
      <c r="BF111" s="825"/>
      <c r="BG111" s="825"/>
      <c r="BH111" s="825"/>
      <c r="BI111" s="825"/>
      <c r="BJ111" s="825"/>
      <c r="BK111" s="825"/>
      <c r="BL111" s="825"/>
      <c r="BM111" s="825"/>
      <c r="BN111" s="825"/>
      <c r="BO111" s="825"/>
      <c r="BP111" s="826"/>
      <c r="BQ111" s="827" t="s">
        <v>213</v>
      </c>
      <c r="BR111" s="828"/>
      <c r="BS111" s="828"/>
      <c r="BT111" s="828"/>
      <c r="BU111" s="828"/>
      <c r="BV111" s="828" t="s">
        <v>213</v>
      </c>
      <c r="BW111" s="828"/>
      <c r="BX111" s="828"/>
      <c r="BY111" s="828"/>
      <c r="BZ111" s="828"/>
      <c r="CA111" s="828" t="s">
        <v>213</v>
      </c>
      <c r="CB111" s="828"/>
      <c r="CC111" s="828"/>
      <c r="CD111" s="828"/>
      <c r="CE111" s="828"/>
      <c r="CF111" s="829" t="s">
        <v>213</v>
      </c>
      <c r="CG111" s="830"/>
      <c r="CH111" s="830"/>
      <c r="CI111" s="830"/>
      <c r="CJ111" s="830"/>
      <c r="CK111" s="1025"/>
      <c r="CL111" s="1026"/>
      <c r="CM111" s="831" t="s">
        <v>142</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213</v>
      </c>
      <c r="DH111" s="828"/>
      <c r="DI111" s="828"/>
      <c r="DJ111" s="828"/>
      <c r="DK111" s="828"/>
      <c r="DL111" s="828" t="s">
        <v>213</v>
      </c>
      <c r="DM111" s="828"/>
      <c r="DN111" s="828"/>
      <c r="DO111" s="828"/>
      <c r="DP111" s="828"/>
      <c r="DQ111" s="828" t="s">
        <v>213</v>
      </c>
      <c r="DR111" s="828"/>
      <c r="DS111" s="828"/>
      <c r="DT111" s="828"/>
      <c r="DU111" s="828"/>
      <c r="DV111" s="834" t="s">
        <v>213</v>
      </c>
      <c r="DW111" s="834"/>
      <c r="DX111" s="834"/>
      <c r="DY111" s="834"/>
      <c r="DZ111" s="835"/>
    </row>
    <row r="112" spans="1:131" s="55" customFormat="1" ht="26.25" customHeight="1" x14ac:dyDescent="0.15">
      <c r="A112" s="986" t="s">
        <v>163</v>
      </c>
      <c r="B112" s="987"/>
      <c r="C112" s="825" t="s">
        <v>484</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v>12240</v>
      </c>
      <c r="AB112" s="818"/>
      <c r="AC112" s="818"/>
      <c r="AD112" s="818"/>
      <c r="AE112" s="819"/>
      <c r="AF112" s="820">
        <v>8907</v>
      </c>
      <c r="AG112" s="818"/>
      <c r="AH112" s="818"/>
      <c r="AI112" s="818"/>
      <c r="AJ112" s="819"/>
      <c r="AK112" s="820">
        <v>5573</v>
      </c>
      <c r="AL112" s="818"/>
      <c r="AM112" s="818"/>
      <c r="AN112" s="818"/>
      <c r="AO112" s="819"/>
      <c r="AP112" s="821">
        <v>0</v>
      </c>
      <c r="AQ112" s="822"/>
      <c r="AR112" s="822"/>
      <c r="AS112" s="822"/>
      <c r="AT112" s="823"/>
      <c r="AU112" s="1019"/>
      <c r="AV112" s="1020"/>
      <c r="AW112" s="1020"/>
      <c r="AX112" s="1020"/>
      <c r="AY112" s="1020"/>
      <c r="AZ112" s="824" t="s">
        <v>280</v>
      </c>
      <c r="BA112" s="825"/>
      <c r="BB112" s="825"/>
      <c r="BC112" s="825"/>
      <c r="BD112" s="825"/>
      <c r="BE112" s="825"/>
      <c r="BF112" s="825"/>
      <c r="BG112" s="825"/>
      <c r="BH112" s="825"/>
      <c r="BI112" s="825"/>
      <c r="BJ112" s="825"/>
      <c r="BK112" s="825"/>
      <c r="BL112" s="825"/>
      <c r="BM112" s="825"/>
      <c r="BN112" s="825"/>
      <c r="BO112" s="825"/>
      <c r="BP112" s="826"/>
      <c r="BQ112" s="827">
        <v>7003231</v>
      </c>
      <c r="BR112" s="828"/>
      <c r="BS112" s="828"/>
      <c r="BT112" s="828"/>
      <c r="BU112" s="828"/>
      <c r="BV112" s="828">
        <v>6510463</v>
      </c>
      <c r="BW112" s="828"/>
      <c r="BX112" s="828"/>
      <c r="BY112" s="828"/>
      <c r="BZ112" s="828"/>
      <c r="CA112" s="828">
        <v>6000122</v>
      </c>
      <c r="CB112" s="828"/>
      <c r="CC112" s="828"/>
      <c r="CD112" s="828"/>
      <c r="CE112" s="828"/>
      <c r="CF112" s="829">
        <v>44.5</v>
      </c>
      <c r="CG112" s="830"/>
      <c r="CH112" s="830"/>
      <c r="CI112" s="830"/>
      <c r="CJ112" s="830"/>
      <c r="CK112" s="1025"/>
      <c r="CL112" s="1026"/>
      <c r="CM112" s="831" t="s">
        <v>219</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213</v>
      </c>
      <c r="DH112" s="828"/>
      <c r="DI112" s="828"/>
      <c r="DJ112" s="828"/>
      <c r="DK112" s="828"/>
      <c r="DL112" s="828" t="s">
        <v>213</v>
      </c>
      <c r="DM112" s="828"/>
      <c r="DN112" s="828"/>
      <c r="DO112" s="828"/>
      <c r="DP112" s="828"/>
      <c r="DQ112" s="828" t="s">
        <v>213</v>
      </c>
      <c r="DR112" s="828"/>
      <c r="DS112" s="828"/>
      <c r="DT112" s="828"/>
      <c r="DU112" s="828"/>
      <c r="DV112" s="834" t="s">
        <v>213</v>
      </c>
      <c r="DW112" s="834"/>
      <c r="DX112" s="834"/>
      <c r="DY112" s="834"/>
      <c r="DZ112" s="835"/>
    </row>
    <row r="113" spans="1:130" s="55" customFormat="1" ht="26.25" customHeight="1" x14ac:dyDescent="0.15">
      <c r="A113" s="988"/>
      <c r="B113" s="989"/>
      <c r="C113" s="825" t="s">
        <v>486</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546772</v>
      </c>
      <c r="AB113" s="818"/>
      <c r="AC113" s="818"/>
      <c r="AD113" s="818"/>
      <c r="AE113" s="819"/>
      <c r="AF113" s="820">
        <v>463189</v>
      </c>
      <c r="AG113" s="818"/>
      <c r="AH113" s="818"/>
      <c r="AI113" s="818"/>
      <c r="AJ113" s="819"/>
      <c r="AK113" s="820">
        <v>456905</v>
      </c>
      <c r="AL113" s="818"/>
      <c r="AM113" s="818"/>
      <c r="AN113" s="818"/>
      <c r="AO113" s="819"/>
      <c r="AP113" s="821">
        <v>3.4</v>
      </c>
      <c r="AQ113" s="822"/>
      <c r="AR113" s="822"/>
      <c r="AS113" s="822"/>
      <c r="AT113" s="823"/>
      <c r="AU113" s="1019"/>
      <c r="AV113" s="1020"/>
      <c r="AW113" s="1020"/>
      <c r="AX113" s="1020"/>
      <c r="AY113" s="1020"/>
      <c r="AZ113" s="824" t="s">
        <v>487</v>
      </c>
      <c r="BA113" s="825"/>
      <c r="BB113" s="825"/>
      <c r="BC113" s="825"/>
      <c r="BD113" s="825"/>
      <c r="BE113" s="825"/>
      <c r="BF113" s="825"/>
      <c r="BG113" s="825"/>
      <c r="BH113" s="825"/>
      <c r="BI113" s="825"/>
      <c r="BJ113" s="825"/>
      <c r="BK113" s="825"/>
      <c r="BL113" s="825"/>
      <c r="BM113" s="825"/>
      <c r="BN113" s="825"/>
      <c r="BO113" s="825"/>
      <c r="BP113" s="826"/>
      <c r="BQ113" s="827">
        <v>732706</v>
      </c>
      <c r="BR113" s="828"/>
      <c r="BS113" s="828"/>
      <c r="BT113" s="828"/>
      <c r="BU113" s="828"/>
      <c r="BV113" s="828">
        <v>661361</v>
      </c>
      <c r="BW113" s="828"/>
      <c r="BX113" s="828"/>
      <c r="BY113" s="828"/>
      <c r="BZ113" s="828"/>
      <c r="CA113" s="828">
        <v>624187</v>
      </c>
      <c r="CB113" s="828"/>
      <c r="CC113" s="828"/>
      <c r="CD113" s="828"/>
      <c r="CE113" s="828"/>
      <c r="CF113" s="829">
        <v>4.5999999999999996</v>
      </c>
      <c r="CG113" s="830"/>
      <c r="CH113" s="830"/>
      <c r="CI113" s="830"/>
      <c r="CJ113" s="830"/>
      <c r="CK113" s="1025"/>
      <c r="CL113" s="1026"/>
      <c r="CM113" s="831" t="s">
        <v>311</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213</v>
      </c>
      <c r="DH113" s="818"/>
      <c r="DI113" s="818"/>
      <c r="DJ113" s="818"/>
      <c r="DK113" s="819"/>
      <c r="DL113" s="820" t="s">
        <v>213</v>
      </c>
      <c r="DM113" s="818"/>
      <c r="DN113" s="818"/>
      <c r="DO113" s="818"/>
      <c r="DP113" s="819"/>
      <c r="DQ113" s="820" t="s">
        <v>213</v>
      </c>
      <c r="DR113" s="818"/>
      <c r="DS113" s="818"/>
      <c r="DT113" s="818"/>
      <c r="DU113" s="819"/>
      <c r="DV113" s="821" t="s">
        <v>213</v>
      </c>
      <c r="DW113" s="822"/>
      <c r="DX113" s="822"/>
      <c r="DY113" s="822"/>
      <c r="DZ113" s="823"/>
    </row>
    <row r="114" spans="1:130" s="55" customFormat="1" ht="26.25" customHeight="1" x14ac:dyDescent="0.15">
      <c r="A114" s="988"/>
      <c r="B114" s="989"/>
      <c r="C114" s="825" t="s">
        <v>488</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73359</v>
      </c>
      <c r="AB114" s="818"/>
      <c r="AC114" s="818"/>
      <c r="AD114" s="818"/>
      <c r="AE114" s="819"/>
      <c r="AF114" s="820">
        <v>83584</v>
      </c>
      <c r="AG114" s="818"/>
      <c r="AH114" s="818"/>
      <c r="AI114" s="818"/>
      <c r="AJ114" s="819"/>
      <c r="AK114" s="820">
        <v>95701</v>
      </c>
      <c r="AL114" s="818"/>
      <c r="AM114" s="818"/>
      <c r="AN114" s="818"/>
      <c r="AO114" s="819"/>
      <c r="AP114" s="821">
        <v>0.7</v>
      </c>
      <c r="AQ114" s="822"/>
      <c r="AR114" s="822"/>
      <c r="AS114" s="822"/>
      <c r="AT114" s="823"/>
      <c r="AU114" s="1019"/>
      <c r="AV114" s="1020"/>
      <c r="AW114" s="1020"/>
      <c r="AX114" s="1020"/>
      <c r="AY114" s="1020"/>
      <c r="AZ114" s="824" t="s">
        <v>489</v>
      </c>
      <c r="BA114" s="825"/>
      <c r="BB114" s="825"/>
      <c r="BC114" s="825"/>
      <c r="BD114" s="825"/>
      <c r="BE114" s="825"/>
      <c r="BF114" s="825"/>
      <c r="BG114" s="825"/>
      <c r="BH114" s="825"/>
      <c r="BI114" s="825"/>
      <c r="BJ114" s="825"/>
      <c r="BK114" s="825"/>
      <c r="BL114" s="825"/>
      <c r="BM114" s="825"/>
      <c r="BN114" s="825"/>
      <c r="BO114" s="825"/>
      <c r="BP114" s="826"/>
      <c r="BQ114" s="827">
        <v>3071900</v>
      </c>
      <c r="BR114" s="828"/>
      <c r="BS114" s="828"/>
      <c r="BT114" s="828"/>
      <c r="BU114" s="828"/>
      <c r="BV114" s="828">
        <v>2970292</v>
      </c>
      <c r="BW114" s="828"/>
      <c r="BX114" s="828"/>
      <c r="BY114" s="828"/>
      <c r="BZ114" s="828"/>
      <c r="CA114" s="828">
        <v>2846017</v>
      </c>
      <c r="CB114" s="828"/>
      <c r="CC114" s="828"/>
      <c r="CD114" s="828"/>
      <c r="CE114" s="828"/>
      <c r="CF114" s="829">
        <v>21.1</v>
      </c>
      <c r="CG114" s="830"/>
      <c r="CH114" s="830"/>
      <c r="CI114" s="830"/>
      <c r="CJ114" s="830"/>
      <c r="CK114" s="1025"/>
      <c r="CL114" s="1026"/>
      <c r="CM114" s="831" t="s">
        <v>490</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213</v>
      </c>
      <c r="DH114" s="818"/>
      <c r="DI114" s="818"/>
      <c r="DJ114" s="818"/>
      <c r="DK114" s="819"/>
      <c r="DL114" s="820" t="s">
        <v>213</v>
      </c>
      <c r="DM114" s="818"/>
      <c r="DN114" s="818"/>
      <c r="DO114" s="818"/>
      <c r="DP114" s="819"/>
      <c r="DQ114" s="820" t="s">
        <v>213</v>
      </c>
      <c r="DR114" s="818"/>
      <c r="DS114" s="818"/>
      <c r="DT114" s="818"/>
      <c r="DU114" s="819"/>
      <c r="DV114" s="821" t="s">
        <v>213</v>
      </c>
      <c r="DW114" s="822"/>
      <c r="DX114" s="822"/>
      <c r="DY114" s="822"/>
      <c r="DZ114" s="823"/>
    </row>
    <row r="115" spans="1:130" s="55" customFormat="1" ht="26.25" customHeight="1" x14ac:dyDescent="0.15">
      <c r="A115" s="988"/>
      <c r="B115" s="989"/>
      <c r="C115" s="825" t="s">
        <v>389</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1</v>
      </c>
      <c r="AB115" s="818"/>
      <c r="AC115" s="818"/>
      <c r="AD115" s="818"/>
      <c r="AE115" s="819"/>
      <c r="AF115" s="820" t="s">
        <v>213</v>
      </c>
      <c r="AG115" s="818"/>
      <c r="AH115" s="818"/>
      <c r="AI115" s="818"/>
      <c r="AJ115" s="819"/>
      <c r="AK115" s="820">
        <v>77</v>
      </c>
      <c r="AL115" s="818"/>
      <c r="AM115" s="818"/>
      <c r="AN115" s="818"/>
      <c r="AO115" s="819"/>
      <c r="AP115" s="821">
        <v>0</v>
      </c>
      <c r="AQ115" s="822"/>
      <c r="AR115" s="822"/>
      <c r="AS115" s="822"/>
      <c r="AT115" s="823"/>
      <c r="AU115" s="1019"/>
      <c r="AV115" s="1020"/>
      <c r="AW115" s="1020"/>
      <c r="AX115" s="1020"/>
      <c r="AY115" s="1020"/>
      <c r="AZ115" s="824" t="s">
        <v>359</v>
      </c>
      <c r="BA115" s="825"/>
      <c r="BB115" s="825"/>
      <c r="BC115" s="825"/>
      <c r="BD115" s="825"/>
      <c r="BE115" s="825"/>
      <c r="BF115" s="825"/>
      <c r="BG115" s="825"/>
      <c r="BH115" s="825"/>
      <c r="BI115" s="825"/>
      <c r="BJ115" s="825"/>
      <c r="BK115" s="825"/>
      <c r="BL115" s="825"/>
      <c r="BM115" s="825"/>
      <c r="BN115" s="825"/>
      <c r="BO115" s="825"/>
      <c r="BP115" s="826"/>
      <c r="BQ115" s="827" t="s">
        <v>213</v>
      </c>
      <c r="BR115" s="828"/>
      <c r="BS115" s="828"/>
      <c r="BT115" s="828"/>
      <c r="BU115" s="828"/>
      <c r="BV115" s="828" t="s">
        <v>213</v>
      </c>
      <c r="BW115" s="828"/>
      <c r="BX115" s="828"/>
      <c r="BY115" s="828"/>
      <c r="BZ115" s="828"/>
      <c r="CA115" s="828">
        <v>2260</v>
      </c>
      <c r="CB115" s="828"/>
      <c r="CC115" s="828"/>
      <c r="CD115" s="828"/>
      <c r="CE115" s="828"/>
      <c r="CF115" s="829">
        <v>0</v>
      </c>
      <c r="CG115" s="830"/>
      <c r="CH115" s="830"/>
      <c r="CI115" s="830"/>
      <c r="CJ115" s="830"/>
      <c r="CK115" s="1025"/>
      <c r="CL115" s="1026"/>
      <c r="CM115" s="824" t="s">
        <v>36</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213</v>
      </c>
      <c r="DH115" s="818"/>
      <c r="DI115" s="818"/>
      <c r="DJ115" s="818"/>
      <c r="DK115" s="819"/>
      <c r="DL115" s="820" t="s">
        <v>213</v>
      </c>
      <c r="DM115" s="818"/>
      <c r="DN115" s="818"/>
      <c r="DO115" s="818"/>
      <c r="DP115" s="819"/>
      <c r="DQ115" s="820" t="s">
        <v>213</v>
      </c>
      <c r="DR115" s="818"/>
      <c r="DS115" s="818"/>
      <c r="DT115" s="818"/>
      <c r="DU115" s="819"/>
      <c r="DV115" s="821" t="s">
        <v>213</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213</v>
      </c>
      <c r="AB116" s="818"/>
      <c r="AC116" s="818"/>
      <c r="AD116" s="818"/>
      <c r="AE116" s="819"/>
      <c r="AF116" s="820" t="s">
        <v>213</v>
      </c>
      <c r="AG116" s="818"/>
      <c r="AH116" s="818"/>
      <c r="AI116" s="818"/>
      <c r="AJ116" s="819"/>
      <c r="AK116" s="820" t="s">
        <v>213</v>
      </c>
      <c r="AL116" s="818"/>
      <c r="AM116" s="818"/>
      <c r="AN116" s="818"/>
      <c r="AO116" s="819"/>
      <c r="AP116" s="821" t="s">
        <v>213</v>
      </c>
      <c r="AQ116" s="822"/>
      <c r="AR116" s="822"/>
      <c r="AS116" s="822"/>
      <c r="AT116" s="823"/>
      <c r="AU116" s="1019"/>
      <c r="AV116" s="1020"/>
      <c r="AW116" s="1020"/>
      <c r="AX116" s="1020"/>
      <c r="AY116" s="1020"/>
      <c r="AZ116" s="839" t="s">
        <v>237</v>
      </c>
      <c r="BA116" s="840"/>
      <c r="BB116" s="840"/>
      <c r="BC116" s="840"/>
      <c r="BD116" s="840"/>
      <c r="BE116" s="840"/>
      <c r="BF116" s="840"/>
      <c r="BG116" s="840"/>
      <c r="BH116" s="840"/>
      <c r="BI116" s="840"/>
      <c r="BJ116" s="840"/>
      <c r="BK116" s="840"/>
      <c r="BL116" s="840"/>
      <c r="BM116" s="840"/>
      <c r="BN116" s="840"/>
      <c r="BO116" s="840"/>
      <c r="BP116" s="841"/>
      <c r="BQ116" s="827" t="s">
        <v>213</v>
      </c>
      <c r="BR116" s="828"/>
      <c r="BS116" s="828"/>
      <c r="BT116" s="828"/>
      <c r="BU116" s="828"/>
      <c r="BV116" s="828" t="s">
        <v>213</v>
      </c>
      <c r="BW116" s="828"/>
      <c r="BX116" s="828"/>
      <c r="BY116" s="828"/>
      <c r="BZ116" s="828"/>
      <c r="CA116" s="828" t="s">
        <v>213</v>
      </c>
      <c r="CB116" s="828"/>
      <c r="CC116" s="828"/>
      <c r="CD116" s="828"/>
      <c r="CE116" s="828"/>
      <c r="CF116" s="829" t="s">
        <v>213</v>
      </c>
      <c r="CG116" s="830"/>
      <c r="CH116" s="830"/>
      <c r="CI116" s="830"/>
      <c r="CJ116" s="830"/>
      <c r="CK116" s="1025"/>
      <c r="CL116" s="1026"/>
      <c r="CM116" s="831" t="s">
        <v>491</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213</v>
      </c>
      <c r="DH116" s="818"/>
      <c r="DI116" s="818"/>
      <c r="DJ116" s="818"/>
      <c r="DK116" s="819"/>
      <c r="DL116" s="820" t="s">
        <v>213</v>
      </c>
      <c r="DM116" s="818"/>
      <c r="DN116" s="818"/>
      <c r="DO116" s="818"/>
      <c r="DP116" s="819"/>
      <c r="DQ116" s="820" t="s">
        <v>213</v>
      </c>
      <c r="DR116" s="818"/>
      <c r="DS116" s="818"/>
      <c r="DT116" s="818"/>
      <c r="DU116" s="819"/>
      <c r="DV116" s="821" t="s">
        <v>213</v>
      </c>
      <c r="DW116" s="822"/>
      <c r="DX116" s="822"/>
      <c r="DY116" s="822"/>
      <c r="DZ116" s="823"/>
    </row>
    <row r="117" spans="1:130" s="55" customFormat="1" ht="26.25" customHeight="1" x14ac:dyDescent="0.15">
      <c r="A117" s="788" t="s">
        <v>285</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335</v>
      </c>
      <c r="Z117" s="790"/>
      <c r="AA117" s="843">
        <v>2293373</v>
      </c>
      <c r="AB117" s="844"/>
      <c r="AC117" s="844"/>
      <c r="AD117" s="844"/>
      <c r="AE117" s="845"/>
      <c r="AF117" s="846">
        <v>2271287</v>
      </c>
      <c r="AG117" s="844"/>
      <c r="AH117" s="844"/>
      <c r="AI117" s="844"/>
      <c r="AJ117" s="845"/>
      <c r="AK117" s="846">
        <v>2304171</v>
      </c>
      <c r="AL117" s="844"/>
      <c r="AM117" s="844"/>
      <c r="AN117" s="844"/>
      <c r="AO117" s="845"/>
      <c r="AP117" s="847"/>
      <c r="AQ117" s="848"/>
      <c r="AR117" s="848"/>
      <c r="AS117" s="848"/>
      <c r="AT117" s="849"/>
      <c r="AU117" s="1019"/>
      <c r="AV117" s="1020"/>
      <c r="AW117" s="1020"/>
      <c r="AX117" s="1020"/>
      <c r="AY117" s="1020"/>
      <c r="AZ117" s="839" t="s">
        <v>492</v>
      </c>
      <c r="BA117" s="840"/>
      <c r="BB117" s="840"/>
      <c r="BC117" s="840"/>
      <c r="BD117" s="840"/>
      <c r="BE117" s="840"/>
      <c r="BF117" s="840"/>
      <c r="BG117" s="840"/>
      <c r="BH117" s="840"/>
      <c r="BI117" s="840"/>
      <c r="BJ117" s="840"/>
      <c r="BK117" s="840"/>
      <c r="BL117" s="840"/>
      <c r="BM117" s="840"/>
      <c r="BN117" s="840"/>
      <c r="BO117" s="840"/>
      <c r="BP117" s="841"/>
      <c r="BQ117" s="827" t="s">
        <v>213</v>
      </c>
      <c r="BR117" s="828"/>
      <c r="BS117" s="828"/>
      <c r="BT117" s="828"/>
      <c r="BU117" s="828"/>
      <c r="BV117" s="828" t="s">
        <v>213</v>
      </c>
      <c r="BW117" s="828"/>
      <c r="BX117" s="828"/>
      <c r="BY117" s="828"/>
      <c r="BZ117" s="828"/>
      <c r="CA117" s="828" t="s">
        <v>213</v>
      </c>
      <c r="CB117" s="828"/>
      <c r="CC117" s="828"/>
      <c r="CD117" s="828"/>
      <c r="CE117" s="828"/>
      <c r="CF117" s="829" t="s">
        <v>213</v>
      </c>
      <c r="CG117" s="830"/>
      <c r="CH117" s="830"/>
      <c r="CI117" s="830"/>
      <c r="CJ117" s="830"/>
      <c r="CK117" s="1025"/>
      <c r="CL117" s="1026"/>
      <c r="CM117" s="831" t="s">
        <v>351</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213</v>
      </c>
      <c r="DH117" s="818"/>
      <c r="DI117" s="818"/>
      <c r="DJ117" s="818"/>
      <c r="DK117" s="819"/>
      <c r="DL117" s="820" t="s">
        <v>213</v>
      </c>
      <c r="DM117" s="818"/>
      <c r="DN117" s="818"/>
      <c r="DO117" s="818"/>
      <c r="DP117" s="819"/>
      <c r="DQ117" s="820" t="s">
        <v>213</v>
      </c>
      <c r="DR117" s="818"/>
      <c r="DS117" s="818"/>
      <c r="DT117" s="818"/>
      <c r="DU117" s="819"/>
      <c r="DV117" s="821" t="s">
        <v>213</v>
      </c>
      <c r="DW117" s="822"/>
      <c r="DX117" s="822"/>
      <c r="DY117" s="822"/>
      <c r="DZ117" s="823"/>
    </row>
    <row r="118" spans="1:130" s="55" customFormat="1" ht="26.25" customHeight="1" x14ac:dyDescent="0.15">
      <c r="A118" s="788" t="s">
        <v>100</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477</v>
      </c>
      <c r="AB118" s="789"/>
      <c r="AC118" s="789"/>
      <c r="AD118" s="789"/>
      <c r="AE118" s="790"/>
      <c r="AF118" s="791" t="s">
        <v>173</v>
      </c>
      <c r="AG118" s="789"/>
      <c r="AH118" s="789"/>
      <c r="AI118" s="789"/>
      <c r="AJ118" s="790"/>
      <c r="AK118" s="791" t="s">
        <v>406</v>
      </c>
      <c r="AL118" s="789"/>
      <c r="AM118" s="789"/>
      <c r="AN118" s="789"/>
      <c r="AO118" s="790"/>
      <c r="AP118" s="791" t="s">
        <v>478</v>
      </c>
      <c r="AQ118" s="789"/>
      <c r="AR118" s="789"/>
      <c r="AS118" s="789"/>
      <c r="AT118" s="792"/>
      <c r="AU118" s="1019"/>
      <c r="AV118" s="1020"/>
      <c r="AW118" s="1020"/>
      <c r="AX118" s="1020"/>
      <c r="AY118" s="1020"/>
      <c r="AZ118" s="850" t="s">
        <v>493</v>
      </c>
      <c r="BA118" s="837"/>
      <c r="BB118" s="837"/>
      <c r="BC118" s="837"/>
      <c r="BD118" s="837"/>
      <c r="BE118" s="837"/>
      <c r="BF118" s="837"/>
      <c r="BG118" s="837"/>
      <c r="BH118" s="837"/>
      <c r="BI118" s="837"/>
      <c r="BJ118" s="837"/>
      <c r="BK118" s="837"/>
      <c r="BL118" s="837"/>
      <c r="BM118" s="837"/>
      <c r="BN118" s="837"/>
      <c r="BO118" s="837"/>
      <c r="BP118" s="838"/>
      <c r="BQ118" s="851" t="s">
        <v>213</v>
      </c>
      <c r="BR118" s="852"/>
      <c r="BS118" s="852"/>
      <c r="BT118" s="852"/>
      <c r="BU118" s="852"/>
      <c r="BV118" s="852" t="s">
        <v>213</v>
      </c>
      <c r="BW118" s="852"/>
      <c r="BX118" s="852"/>
      <c r="BY118" s="852"/>
      <c r="BZ118" s="852"/>
      <c r="CA118" s="852" t="s">
        <v>213</v>
      </c>
      <c r="CB118" s="852"/>
      <c r="CC118" s="852"/>
      <c r="CD118" s="852"/>
      <c r="CE118" s="852"/>
      <c r="CF118" s="829" t="s">
        <v>213</v>
      </c>
      <c r="CG118" s="830"/>
      <c r="CH118" s="830"/>
      <c r="CI118" s="830"/>
      <c r="CJ118" s="830"/>
      <c r="CK118" s="1025"/>
      <c r="CL118" s="1026"/>
      <c r="CM118" s="831" t="s">
        <v>494</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213</v>
      </c>
      <c r="DH118" s="818"/>
      <c r="DI118" s="818"/>
      <c r="DJ118" s="818"/>
      <c r="DK118" s="819"/>
      <c r="DL118" s="820" t="s">
        <v>213</v>
      </c>
      <c r="DM118" s="818"/>
      <c r="DN118" s="818"/>
      <c r="DO118" s="818"/>
      <c r="DP118" s="819"/>
      <c r="DQ118" s="820" t="s">
        <v>213</v>
      </c>
      <c r="DR118" s="818"/>
      <c r="DS118" s="818"/>
      <c r="DT118" s="818"/>
      <c r="DU118" s="819"/>
      <c r="DV118" s="821" t="s">
        <v>213</v>
      </c>
      <c r="DW118" s="822"/>
      <c r="DX118" s="822"/>
      <c r="DY118" s="822"/>
      <c r="DZ118" s="823"/>
    </row>
    <row r="119" spans="1:130" s="55" customFormat="1" ht="26.25" customHeight="1" x14ac:dyDescent="0.15">
      <c r="A119" s="1029" t="s">
        <v>399</v>
      </c>
      <c r="B119" s="1024"/>
      <c r="C119" s="809" t="s">
        <v>481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213</v>
      </c>
      <c r="AB119" s="798"/>
      <c r="AC119" s="798"/>
      <c r="AD119" s="798"/>
      <c r="AE119" s="799"/>
      <c r="AF119" s="800" t="s">
        <v>213</v>
      </c>
      <c r="AG119" s="798"/>
      <c r="AH119" s="798"/>
      <c r="AI119" s="798"/>
      <c r="AJ119" s="799"/>
      <c r="AK119" s="800" t="s">
        <v>213</v>
      </c>
      <c r="AL119" s="798"/>
      <c r="AM119" s="798"/>
      <c r="AN119" s="798"/>
      <c r="AO119" s="799"/>
      <c r="AP119" s="801" t="s">
        <v>213</v>
      </c>
      <c r="AQ119" s="802"/>
      <c r="AR119" s="802"/>
      <c r="AS119" s="802"/>
      <c r="AT119" s="803"/>
      <c r="AU119" s="1021"/>
      <c r="AV119" s="1022"/>
      <c r="AW119" s="1022"/>
      <c r="AX119" s="1022"/>
      <c r="AY119" s="1022"/>
      <c r="AZ119" s="84" t="s">
        <v>285</v>
      </c>
      <c r="BA119" s="84"/>
      <c r="BB119" s="84"/>
      <c r="BC119" s="84"/>
      <c r="BD119" s="84"/>
      <c r="BE119" s="84"/>
      <c r="BF119" s="84"/>
      <c r="BG119" s="84"/>
      <c r="BH119" s="84"/>
      <c r="BI119" s="84"/>
      <c r="BJ119" s="84"/>
      <c r="BK119" s="84"/>
      <c r="BL119" s="84"/>
      <c r="BM119" s="84"/>
      <c r="BN119" s="84"/>
      <c r="BO119" s="842" t="s">
        <v>178</v>
      </c>
      <c r="BP119" s="853"/>
      <c r="BQ119" s="851">
        <v>28229466</v>
      </c>
      <c r="BR119" s="852"/>
      <c r="BS119" s="852"/>
      <c r="BT119" s="852"/>
      <c r="BU119" s="852"/>
      <c r="BV119" s="852">
        <v>27326725</v>
      </c>
      <c r="BW119" s="852"/>
      <c r="BX119" s="852"/>
      <c r="BY119" s="852"/>
      <c r="BZ119" s="852"/>
      <c r="CA119" s="852">
        <v>26952622</v>
      </c>
      <c r="CB119" s="852"/>
      <c r="CC119" s="852"/>
      <c r="CD119" s="852"/>
      <c r="CE119" s="852"/>
      <c r="CF119" s="854"/>
      <c r="CG119" s="855"/>
      <c r="CH119" s="855"/>
      <c r="CI119" s="855"/>
      <c r="CJ119" s="856"/>
      <c r="CK119" s="1027"/>
      <c r="CL119" s="1028"/>
      <c r="CM119" s="857" t="s">
        <v>495</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213</v>
      </c>
      <c r="DH119" s="861"/>
      <c r="DI119" s="861"/>
      <c r="DJ119" s="861"/>
      <c r="DK119" s="862"/>
      <c r="DL119" s="863" t="s">
        <v>213</v>
      </c>
      <c r="DM119" s="861"/>
      <c r="DN119" s="861"/>
      <c r="DO119" s="861"/>
      <c r="DP119" s="862"/>
      <c r="DQ119" s="863" t="s">
        <v>213</v>
      </c>
      <c r="DR119" s="861"/>
      <c r="DS119" s="861"/>
      <c r="DT119" s="861"/>
      <c r="DU119" s="862"/>
      <c r="DV119" s="864" t="s">
        <v>213</v>
      </c>
      <c r="DW119" s="865"/>
      <c r="DX119" s="865"/>
      <c r="DY119" s="865"/>
      <c r="DZ119" s="866"/>
    </row>
    <row r="120" spans="1:130" s="55" customFormat="1" ht="26.25" customHeight="1" x14ac:dyDescent="0.15">
      <c r="A120" s="1030"/>
      <c r="B120" s="1026"/>
      <c r="C120" s="831" t="s">
        <v>142</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213</v>
      </c>
      <c r="AB120" s="818"/>
      <c r="AC120" s="818"/>
      <c r="AD120" s="818"/>
      <c r="AE120" s="819"/>
      <c r="AF120" s="820" t="s">
        <v>213</v>
      </c>
      <c r="AG120" s="818"/>
      <c r="AH120" s="818"/>
      <c r="AI120" s="818"/>
      <c r="AJ120" s="819"/>
      <c r="AK120" s="820" t="s">
        <v>213</v>
      </c>
      <c r="AL120" s="818"/>
      <c r="AM120" s="818"/>
      <c r="AN120" s="818"/>
      <c r="AO120" s="819"/>
      <c r="AP120" s="821" t="s">
        <v>213</v>
      </c>
      <c r="AQ120" s="822"/>
      <c r="AR120" s="822"/>
      <c r="AS120" s="822"/>
      <c r="AT120" s="823"/>
      <c r="AU120" s="992" t="s">
        <v>483</v>
      </c>
      <c r="AV120" s="993"/>
      <c r="AW120" s="993"/>
      <c r="AX120" s="993"/>
      <c r="AY120" s="994"/>
      <c r="AZ120" s="804" t="s">
        <v>229</v>
      </c>
      <c r="BA120" s="795"/>
      <c r="BB120" s="795"/>
      <c r="BC120" s="795"/>
      <c r="BD120" s="795"/>
      <c r="BE120" s="795"/>
      <c r="BF120" s="795"/>
      <c r="BG120" s="795"/>
      <c r="BH120" s="795"/>
      <c r="BI120" s="795"/>
      <c r="BJ120" s="795"/>
      <c r="BK120" s="795"/>
      <c r="BL120" s="795"/>
      <c r="BM120" s="795"/>
      <c r="BN120" s="795"/>
      <c r="BO120" s="795"/>
      <c r="BP120" s="796"/>
      <c r="BQ120" s="805">
        <v>5801694</v>
      </c>
      <c r="BR120" s="806"/>
      <c r="BS120" s="806"/>
      <c r="BT120" s="806"/>
      <c r="BU120" s="806"/>
      <c r="BV120" s="806">
        <v>4908212</v>
      </c>
      <c r="BW120" s="806"/>
      <c r="BX120" s="806"/>
      <c r="BY120" s="806"/>
      <c r="BZ120" s="806"/>
      <c r="CA120" s="806">
        <v>5249267</v>
      </c>
      <c r="CB120" s="806"/>
      <c r="CC120" s="806"/>
      <c r="CD120" s="806"/>
      <c r="CE120" s="806"/>
      <c r="CF120" s="807">
        <v>38.9</v>
      </c>
      <c r="CG120" s="808"/>
      <c r="CH120" s="808"/>
      <c r="CI120" s="808"/>
      <c r="CJ120" s="808"/>
      <c r="CK120" s="1000" t="s">
        <v>281</v>
      </c>
      <c r="CL120" s="1001"/>
      <c r="CM120" s="1001"/>
      <c r="CN120" s="1001"/>
      <c r="CO120" s="1002"/>
      <c r="CP120" s="867" t="s">
        <v>327</v>
      </c>
      <c r="CQ120" s="868"/>
      <c r="CR120" s="868"/>
      <c r="CS120" s="868"/>
      <c r="CT120" s="868"/>
      <c r="CU120" s="868"/>
      <c r="CV120" s="868"/>
      <c r="CW120" s="868"/>
      <c r="CX120" s="868"/>
      <c r="CY120" s="868"/>
      <c r="CZ120" s="868"/>
      <c r="DA120" s="868"/>
      <c r="DB120" s="868"/>
      <c r="DC120" s="868"/>
      <c r="DD120" s="868"/>
      <c r="DE120" s="868"/>
      <c r="DF120" s="869"/>
      <c r="DG120" s="805">
        <v>5537229</v>
      </c>
      <c r="DH120" s="806"/>
      <c r="DI120" s="806"/>
      <c r="DJ120" s="806"/>
      <c r="DK120" s="806"/>
      <c r="DL120" s="806">
        <v>5436875</v>
      </c>
      <c r="DM120" s="806"/>
      <c r="DN120" s="806"/>
      <c r="DO120" s="806"/>
      <c r="DP120" s="806"/>
      <c r="DQ120" s="806">
        <v>5311864</v>
      </c>
      <c r="DR120" s="806"/>
      <c r="DS120" s="806"/>
      <c r="DT120" s="806"/>
      <c r="DU120" s="806"/>
      <c r="DV120" s="812">
        <v>39.4</v>
      </c>
      <c r="DW120" s="812"/>
      <c r="DX120" s="812"/>
      <c r="DY120" s="812"/>
      <c r="DZ120" s="813"/>
    </row>
    <row r="121" spans="1:130" s="55" customFormat="1" ht="26.25" customHeight="1" x14ac:dyDescent="0.15">
      <c r="A121" s="1030"/>
      <c r="B121" s="1026"/>
      <c r="C121" s="839" t="s">
        <v>141</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213</v>
      </c>
      <c r="AB121" s="818"/>
      <c r="AC121" s="818"/>
      <c r="AD121" s="818"/>
      <c r="AE121" s="819"/>
      <c r="AF121" s="820" t="s">
        <v>213</v>
      </c>
      <c r="AG121" s="818"/>
      <c r="AH121" s="818"/>
      <c r="AI121" s="818"/>
      <c r="AJ121" s="819"/>
      <c r="AK121" s="820" t="s">
        <v>213</v>
      </c>
      <c r="AL121" s="818"/>
      <c r="AM121" s="818"/>
      <c r="AN121" s="818"/>
      <c r="AO121" s="819"/>
      <c r="AP121" s="821" t="s">
        <v>213</v>
      </c>
      <c r="AQ121" s="822"/>
      <c r="AR121" s="822"/>
      <c r="AS121" s="822"/>
      <c r="AT121" s="823"/>
      <c r="AU121" s="995"/>
      <c r="AV121" s="996"/>
      <c r="AW121" s="996"/>
      <c r="AX121" s="996"/>
      <c r="AY121" s="997"/>
      <c r="AZ121" s="824" t="s">
        <v>496</v>
      </c>
      <c r="BA121" s="825"/>
      <c r="BB121" s="825"/>
      <c r="BC121" s="825"/>
      <c r="BD121" s="825"/>
      <c r="BE121" s="825"/>
      <c r="BF121" s="825"/>
      <c r="BG121" s="825"/>
      <c r="BH121" s="825"/>
      <c r="BI121" s="825"/>
      <c r="BJ121" s="825"/>
      <c r="BK121" s="825"/>
      <c r="BL121" s="825"/>
      <c r="BM121" s="825"/>
      <c r="BN121" s="825"/>
      <c r="BO121" s="825"/>
      <c r="BP121" s="826"/>
      <c r="BQ121" s="827">
        <v>257138</v>
      </c>
      <c r="BR121" s="828"/>
      <c r="BS121" s="828"/>
      <c r="BT121" s="828"/>
      <c r="BU121" s="828"/>
      <c r="BV121" s="828">
        <v>325987</v>
      </c>
      <c r="BW121" s="828"/>
      <c r="BX121" s="828"/>
      <c r="BY121" s="828"/>
      <c r="BZ121" s="828"/>
      <c r="CA121" s="828">
        <v>292815</v>
      </c>
      <c r="CB121" s="828"/>
      <c r="CC121" s="828"/>
      <c r="CD121" s="828"/>
      <c r="CE121" s="828"/>
      <c r="CF121" s="829">
        <v>2.2000000000000002</v>
      </c>
      <c r="CG121" s="830"/>
      <c r="CH121" s="830"/>
      <c r="CI121" s="830"/>
      <c r="CJ121" s="830"/>
      <c r="CK121" s="1003"/>
      <c r="CL121" s="1004"/>
      <c r="CM121" s="1004"/>
      <c r="CN121" s="1004"/>
      <c r="CO121" s="1005"/>
      <c r="CP121" s="870" t="s">
        <v>497</v>
      </c>
      <c r="CQ121" s="871"/>
      <c r="CR121" s="871"/>
      <c r="CS121" s="871"/>
      <c r="CT121" s="871"/>
      <c r="CU121" s="871"/>
      <c r="CV121" s="871"/>
      <c r="CW121" s="871"/>
      <c r="CX121" s="871"/>
      <c r="CY121" s="871"/>
      <c r="CZ121" s="871"/>
      <c r="DA121" s="871"/>
      <c r="DB121" s="871"/>
      <c r="DC121" s="871"/>
      <c r="DD121" s="871"/>
      <c r="DE121" s="871"/>
      <c r="DF121" s="872"/>
      <c r="DG121" s="827" t="s">
        <v>213</v>
      </c>
      <c r="DH121" s="828"/>
      <c r="DI121" s="828"/>
      <c r="DJ121" s="828"/>
      <c r="DK121" s="828"/>
      <c r="DL121" s="828">
        <v>762269</v>
      </c>
      <c r="DM121" s="828"/>
      <c r="DN121" s="828"/>
      <c r="DO121" s="828"/>
      <c r="DP121" s="828"/>
      <c r="DQ121" s="828">
        <v>404540</v>
      </c>
      <c r="DR121" s="828"/>
      <c r="DS121" s="828"/>
      <c r="DT121" s="828"/>
      <c r="DU121" s="828"/>
      <c r="DV121" s="834">
        <v>3</v>
      </c>
      <c r="DW121" s="834"/>
      <c r="DX121" s="834"/>
      <c r="DY121" s="834"/>
      <c r="DZ121" s="835"/>
    </row>
    <row r="122" spans="1:130" s="55" customFormat="1" ht="26.25" customHeight="1" x14ac:dyDescent="0.15">
      <c r="A122" s="1030"/>
      <c r="B122" s="1026"/>
      <c r="C122" s="831" t="s">
        <v>490</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213</v>
      </c>
      <c r="AB122" s="818"/>
      <c r="AC122" s="818"/>
      <c r="AD122" s="818"/>
      <c r="AE122" s="819"/>
      <c r="AF122" s="820" t="s">
        <v>213</v>
      </c>
      <c r="AG122" s="818"/>
      <c r="AH122" s="818"/>
      <c r="AI122" s="818"/>
      <c r="AJ122" s="819"/>
      <c r="AK122" s="820" t="s">
        <v>213</v>
      </c>
      <c r="AL122" s="818"/>
      <c r="AM122" s="818"/>
      <c r="AN122" s="818"/>
      <c r="AO122" s="819"/>
      <c r="AP122" s="821" t="s">
        <v>213</v>
      </c>
      <c r="AQ122" s="822"/>
      <c r="AR122" s="822"/>
      <c r="AS122" s="822"/>
      <c r="AT122" s="823"/>
      <c r="AU122" s="995"/>
      <c r="AV122" s="996"/>
      <c r="AW122" s="996"/>
      <c r="AX122" s="996"/>
      <c r="AY122" s="997"/>
      <c r="AZ122" s="850" t="s">
        <v>499</v>
      </c>
      <c r="BA122" s="837"/>
      <c r="BB122" s="837"/>
      <c r="BC122" s="837"/>
      <c r="BD122" s="837"/>
      <c r="BE122" s="837"/>
      <c r="BF122" s="837"/>
      <c r="BG122" s="837"/>
      <c r="BH122" s="837"/>
      <c r="BI122" s="837"/>
      <c r="BJ122" s="837"/>
      <c r="BK122" s="837"/>
      <c r="BL122" s="837"/>
      <c r="BM122" s="837"/>
      <c r="BN122" s="837"/>
      <c r="BO122" s="837"/>
      <c r="BP122" s="838"/>
      <c r="BQ122" s="851">
        <v>14537372</v>
      </c>
      <c r="BR122" s="852"/>
      <c r="BS122" s="852"/>
      <c r="BT122" s="852"/>
      <c r="BU122" s="852"/>
      <c r="BV122" s="852">
        <v>13813406</v>
      </c>
      <c r="BW122" s="852"/>
      <c r="BX122" s="852"/>
      <c r="BY122" s="852"/>
      <c r="BZ122" s="852"/>
      <c r="CA122" s="852">
        <v>13819004</v>
      </c>
      <c r="CB122" s="852"/>
      <c r="CC122" s="852"/>
      <c r="CD122" s="852"/>
      <c r="CE122" s="852"/>
      <c r="CF122" s="873">
        <v>102.4</v>
      </c>
      <c r="CG122" s="874"/>
      <c r="CH122" s="874"/>
      <c r="CI122" s="874"/>
      <c r="CJ122" s="874"/>
      <c r="CK122" s="1003"/>
      <c r="CL122" s="1004"/>
      <c r="CM122" s="1004"/>
      <c r="CN122" s="1004"/>
      <c r="CO122" s="1005"/>
      <c r="CP122" s="870" t="s">
        <v>2</v>
      </c>
      <c r="CQ122" s="871"/>
      <c r="CR122" s="871"/>
      <c r="CS122" s="871"/>
      <c r="CT122" s="871"/>
      <c r="CU122" s="871"/>
      <c r="CV122" s="871"/>
      <c r="CW122" s="871"/>
      <c r="CX122" s="871"/>
      <c r="CY122" s="871"/>
      <c r="CZ122" s="871"/>
      <c r="DA122" s="871"/>
      <c r="DB122" s="871"/>
      <c r="DC122" s="871"/>
      <c r="DD122" s="871"/>
      <c r="DE122" s="871"/>
      <c r="DF122" s="872"/>
      <c r="DG122" s="827">
        <v>338336</v>
      </c>
      <c r="DH122" s="828"/>
      <c r="DI122" s="828"/>
      <c r="DJ122" s="828"/>
      <c r="DK122" s="828"/>
      <c r="DL122" s="828">
        <v>311319</v>
      </c>
      <c r="DM122" s="828"/>
      <c r="DN122" s="828"/>
      <c r="DO122" s="828"/>
      <c r="DP122" s="828"/>
      <c r="DQ122" s="828">
        <v>283718</v>
      </c>
      <c r="DR122" s="828"/>
      <c r="DS122" s="828"/>
      <c r="DT122" s="828"/>
      <c r="DU122" s="828"/>
      <c r="DV122" s="834">
        <v>2.1</v>
      </c>
      <c r="DW122" s="834"/>
      <c r="DX122" s="834"/>
      <c r="DY122" s="834"/>
      <c r="DZ122" s="835"/>
    </row>
    <row r="123" spans="1:130" s="55" customFormat="1" ht="26.25" customHeight="1" x14ac:dyDescent="0.15">
      <c r="A123" s="1030"/>
      <c r="B123" s="1026"/>
      <c r="C123" s="831" t="s">
        <v>491</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213</v>
      </c>
      <c r="AB123" s="818"/>
      <c r="AC123" s="818"/>
      <c r="AD123" s="818"/>
      <c r="AE123" s="819"/>
      <c r="AF123" s="820" t="s">
        <v>213</v>
      </c>
      <c r="AG123" s="818"/>
      <c r="AH123" s="818"/>
      <c r="AI123" s="818"/>
      <c r="AJ123" s="819"/>
      <c r="AK123" s="820" t="s">
        <v>213</v>
      </c>
      <c r="AL123" s="818"/>
      <c r="AM123" s="818"/>
      <c r="AN123" s="818"/>
      <c r="AO123" s="819"/>
      <c r="AP123" s="821" t="s">
        <v>213</v>
      </c>
      <c r="AQ123" s="822"/>
      <c r="AR123" s="822"/>
      <c r="AS123" s="822"/>
      <c r="AT123" s="823"/>
      <c r="AU123" s="998"/>
      <c r="AV123" s="999"/>
      <c r="AW123" s="999"/>
      <c r="AX123" s="999"/>
      <c r="AY123" s="999"/>
      <c r="AZ123" s="84" t="s">
        <v>285</v>
      </c>
      <c r="BA123" s="84"/>
      <c r="BB123" s="84"/>
      <c r="BC123" s="84"/>
      <c r="BD123" s="84"/>
      <c r="BE123" s="84"/>
      <c r="BF123" s="84"/>
      <c r="BG123" s="84"/>
      <c r="BH123" s="84"/>
      <c r="BI123" s="84"/>
      <c r="BJ123" s="84"/>
      <c r="BK123" s="84"/>
      <c r="BL123" s="84"/>
      <c r="BM123" s="84"/>
      <c r="BN123" s="84"/>
      <c r="BO123" s="842" t="s">
        <v>500</v>
      </c>
      <c r="BP123" s="853"/>
      <c r="BQ123" s="875">
        <v>20596204</v>
      </c>
      <c r="BR123" s="876"/>
      <c r="BS123" s="876"/>
      <c r="BT123" s="876"/>
      <c r="BU123" s="876"/>
      <c r="BV123" s="876">
        <v>19047605</v>
      </c>
      <c r="BW123" s="876"/>
      <c r="BX123" s="876"/>
      <c r="BY123" s="876"/>
      <c r="BZ123" s="876"/>
      <c r="CA123" s="876">
        <v>19361086</v>
      </c>
      <c r="CB123" s="876"/>
      <c r="CC123" s="876"/>
      <c r="CD123" s="876"/>
      <c r="CE123" s="876"/>
      <c r="CF123" s="854"/>
      <c r="CG123" s="855"/>
      <c r="CH123" s="855"/>
      <c r="CI123" s="855"/>
      <c r="CJ123" s="856"/>
      <c r="CK123" s="1003"/>
      <c r="CL123" s="1004"/>
      <c r="CM123" s="1004"/>
      <c r="CN123" s="1004"/>
      <c r="CO123" s="1005"/>
      <c r="CP123" s="870" t="s">
        <v>93</v>
      </c>
      <c r="CQ123" s="871"/>
      <c r="CR123" s="871"/>
      <c r="CS123" s="871"/>
      <c r="CT123" s="871"/>
      <c r="CU123" s="871"/>
      <c r="CV123" s="871"/>
      <c r="CW123" s="871"/>
      <c r="CX123" s="871"/>
      <c r="CY123" s="871"/>
      <c r="CZ123" s="871"/>
      <c r="DA123" s="871"/>
      <c r="DB123" s="871"/>
      <c r="DC123" s="871"/>
      <c r="DD123" s="871"/>
      <c r="DE123" s="871"/>
      <c r="DF123" s="872"/>
      <c r="DG123" s="817" t="s">
        <v>213</v>
      </c>
      <c r="DH123" s="818"/>
      <c r="DI123" s="818"/>
      <c r="DJ123" s="818"/>
      <c r="DK123" s="819"/>
      <c r="DL123" s="820" t="s">
        <v>213</v>
      </c>
      <c r="DM123" s="818"/>
      <c r="DN123" s="818"/>
      <c r="DO123" s="818"/>
      <c r="DP123" s="819"/>
      <c r="DQ123" s="820" t="s">
        <v>213</v>
      </c>
      <c r="DR123" s="818"/>
      <c r="DS123" s="818"/>
      <c r="DT123" s="818"/>
      <c r="DU123" s="819"/>
      <c r="DV123" s="821" t="s">
        <v>213</v>
      </c>
      <c r="DW123" s="822"/>
      <c r="DX123" s="822"/>
      <c r="DY123" s="822"/>
      <c r="DZ123" s="823"/>
    </row>
    <row r="124" spans="1:130" s="55" customFormat="1" ht="26.25" customHeight="1" x14ac:dyDescent="0.15">
      <c r="A124" s="1030"/>
      <c r="B124" s="1026"/>
      <c r="C124" s="831" t="s">
        <v>351</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213</v>
      </c>
      <c r="AB124" s="818"/>
      <c r="AC124" s="818"/>
      <c r="AD124" s="818"/>
      <c r="AE124" s="819"/>
      <c r="AF124" s="820" t="s">
        <v>213</v>
      </c>
      <c r="AG124" s="818"/>
      <c r="AH124" s="818"/>
      <c r="AI124" s="818"/>
      <c r="AJ124" s="819"/>
      <c r="AK124" s="820" t="s">
        <v>213</v>
      </c>
      <c r="AL124" s="818"/>
      <c r="AM124" s="818"/>
      <c r="AN124" s="818"/>
      <c r="AO124" s="819"/>
      <c r="AP124" s="821" t="s">
        <v>213</v>
      </c>
      <c r="AQ124" s="822"/>
      <c r="AR124" s="822"/>
      <c r="AS124" s="822"/>
      <c r="AT124" s="823"/>
      <c r="AU124" s="877" t="s">
        <v>501</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59.4</v>
      </c>
      <c r="BR124" s="881"/>
      <c r="BS124" s="881"/>
      <c r="BT124" s="881"/>
      <c r="BU124" s="881"/>
      <c r="BV124" s="881">
        <v>63.5</v>
      </c>
      <c r="BW124" s="881"/>
      <c r="BX124" s="881"/>
      <c r="BY124" s="881"/>
      <c r="BZ124" s="881"/>
      <c r="CA124" s="881">
        <v>56.2</v>
      </c>
      <c r="CB124" s="881"/>
      <c r="CC124" s="881"/>
      <c r="CD124" s="881"/>
      <c r="CE124" s="881"/>
      <c r="CF124" s="882"/>
      <c r="CG124" s="883"/>
      <c r="CH124" s="883"/>
      <c r="CI124" s="883"/>
      <c r="CJ124" s="884"/>
      <c r="CK124" s="1006"/>
      <c r="CL124" s="1006"/>
      <c r="CM124" s="1006"/>
      <c r="CN124" s="1006"/>
      <c r="CO124" s="1007"/>
      <c r="CP124" s="870" t="s">
        <v>502</v>
      </c>
      <c r="CQ124" s="871"/>
      <c r="CR124" s="871"/>
      <c r="CS124" s="871"/>
      <c r="CT124" s="871"/>
      <c r="CU124" s="871"/>
      <c r="CV124" s="871"/>
      <c r="CW124" s="871"/>
      <c r="CX124" s="871"/>
      <c r="CY124" s="871"/>
      <c r="CZ124" s="871"/>
      <c r="DA124" s="871"/>
      <c r="DB124" s="871"/>
      <c r="DC124" s="871"/>
      <c r="DD124" s="871"/>
      <c r="DE124" s="871"/>
      <c r="DF124" s="872"/>
      <c r="DG124" s="860">
        <v>1127666</v>
      </c>
      <c r="DH124" s="861"/>
      <c r="DI124" s="861"/>
      <c r="DJ124" s="861"/>
      <c r="DK124" s="862"/>
      <c r="DL124" s="863" t="s">
        <v>213</v>
      </c>
      <c r="DM124" s="861"/>
      <c r="DN124" s="861"/>
      <c r="DO124" s="861"/>
      <c r="DP124" s="862"/>
      <c r="DQ124" s="863" t="s">
        <v>213</v>
      </c>
      <c r="DR124" s="861"/>
      <c r="DS124" s="861"/>
      <c r="DT124" s="861"/>
      <c r="DU124" s="862"/>
      <c r="DV124" s="864" t="s">
        <v>213</v>
      </c>
      <c r="DW124" s="865"/>
      <c r="DX124" s="865"/>
      <c r="DY124" s="865"/>
      <c r="DZ124" s="866"/>
    </row>
    <row r="125" spans="1:130" s="55" customFormat="1" ht="26.25" customHeight="1" x14ac:dyDescent="0.15">
      <c r="A125" s="1030"/>
      <c r="B125" s="1026"/>
      <c r="C125" s="831" t="s">
        <v>494</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213</v>
      </c>
      <c r="AB125" s="818"/>
      <c r="AC125" s="818"/>
      <c r="AD125" s="818"/>
      <c r="AE125" s="819"/>
      <c r="AF125" s="820" t="s">
        <v>213</v>
      </c>
      <c r="AG125" s="818"/>
      <c r="AH125" s="818"/>
      <c r="AI125" s="818"/>
      <c r="AJ125" s="819"/>
      <c r="AK125" s="820" t="s">
        <v>213</v>
      </c>
      <c r="AL125" s="818"/>
      <c r="AM125" s="818"/>
      <c r="AN125" s="818"/>
      <c r="AO125" s="819"/>
      <c r="AP125" s="821" t="s">
        <v>213</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505</v>
      </c>
      <c r="CL125" s="1001"/>
      <c r="CM125" s="1001"/>
      <c r="CN125" s="1001"/>
      <c r="CO125" s="1002"/>
      <c r="CP125" s="804" t="s">
        <v>144</v>
      </c>
      <c r="CQ125" s="795"/>
      <c r="CR125" s="795"/>
      <c r="CS125" s="795"/>
      <c r="CT125" s="795"/>
      <c r="CU125" s="795"/>
      <c r="CV125" s="795"/>
      <c r="CW125" s="795"/>
      <c r="CX125" s="795"/>
      <c r="CY125" s="795"/>
      <c r="CZ125" s="795"/>
      <c r="DA125" s="795"/>
      <c r="DB125" s="795"/>
      <c r="DC125" s="795"/>
      <c r="DD125" s="795"/>
      <c r="DE125" s="795"/>
      <c r="DF125" s="796"/>
      <c r="DG125" s="805" t="s">
        <v>213</v>
      </c>
      <c r="DH125" s="806"/>
      <c r="DI125" s="806"/>
      <c r="DJ125" s="806"/>
      <c r="DK125" s="806"/>
      <c r="DL125" s="806" t="s">
        <v>213</v>
      </c>
      <c r="DM125" s="806"/>
      <c r="DN125" s="806"/>
      <c r="DO125" s="806"/>
      <c r="DP125" s="806"/>
      <c r="DQ125" s="806" t="s">
        <v>213</v>
      </c>
      <c r="DR125" s="806"/>
      <c r="DS125" s="806"/>
      <c r="DT125" s="806"/>
      <c r="DU125" s="806"/>
      <c r="DV125" s="812" t="s">
        <v>213</v>
      </c>
      <c r="DW125" s="812"/>
      <c r="DX125" s="812"/>
      <c r="DY125" s="812"/>
      <c r="DZ125" s="813"/>
    </row>
    <row r="126" spans="1:130" s="55" customFormat="1" ht="26.25" customHeight="1" x14ac:dyDescent="0.15">
      <c r="A126" s="1030"/>
      <c r="B126" s="1026"/>
      <c r="C126" s="831" t="s">
        <v>495</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213</v>
      </c>
      <c r="AB126" s="818"/>
      <c r="AC126" s="818"/>
      <c r="AD126" s="818"/>
      <c r="AE126" s="819"/>
      <c r="AF126" s="820" t="s">
        <v>213</v>
      </c>
      <c r="AG126" s="818"/>
      <c r="AH126" s="818"/>
      <c r="AI126" s="818"/>
      <c r="AJ126" s="819"/>
      <c r="AK126" s="820" t="s">
        <v>213</v>
      </c>
      <c r="AL126" s="818"/>
      <c r="AM126" s="818"/>
      <c r="AN126" s="818"/>
      <c r="AO126" s="819"/>
      <c r="AP126" s="821" t="s">
        <v>213</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426</v>
      </c>
      <c r="CQ126" s="825"/>
      <c r="CR126" s="825"/>
      <c r="CS126" s="825"/>
      <c r="CT126" s="825"/>
      <c r="CU126" s="825"/>
      <c r="CV126" s="825"/>
      <c r="CW126" s="825"/>
      <c r="CX126" s="825"/>
      <c r="CY126" s="825"/>
      <c r="CZ126" s="825"/>
      <c r="DA126" s="825"/>
      <c r="DB126" s="825"/>
      <c r="DC126" s="825"/>
      <c r="DD126" s="825"/>
      <c r="DE126" s="825"/>
      <c r="DF126" s="826"/>
      <c r="DG126" s="827" t="s">
        <v>213</v>
      </c>
      <c r="DH126" s="828"/>
      <c r="DI126" s="828"/>
      <c r="DJ126" s="828"/>
      <c r="DK126" s="828"/>
      <c r="DL126" s="828" t="s">
        <v>213</v>
      </c>
      <c r="DM126" s="828"/>
      <c r="DN126" s="828"/>
      <c r="DO126" s="828"/>
      <c r="DP126" s="828"/>
      <c r="DQ126" s="828" t="s">
        <v>213</v>
      </c>
      <c r="DR126" s="828"/>
      <c r="DS126" s="828"/>
      <c r="DT126" s="828"/>
      <c r="DU126" s="828"/>
      <c r="DV126" s="834" t="s">
        <v>213</v>
      </c>
      <c r="DW126" s="834"/>
      <c r="DX126" s="834"/>
      <c r="DY126" s="834"/>
      <c r="DZ126" s="835"/>
    </row>
    <row r="127" spans="1:130" s="55" customFormat="1" ht="26.25" customHeight="1" x14ac:dyDescent="0.15">
      <c r="A127" s="1031"/>
      <c r="B127" s="1028"/>
      <c r="C127" s="857" t="s">
        <v>80</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v>1</v>
      </c>
      <c r="AB127" s="818"/>
      <c r="AC127" s="818"/>
      <c r="AD127" s="818"/>
      <c r="AE127" s="819"/>
      <c r="AF127" s="820" t="s">
        <v>213</v>
      </c>
      <c r="AG127" s="818"/>
      <c r="AH127" s="818"/>
      <c r="AI127" s="818"/>
      <c r="AJ127" s="819"/>
      <c r="AK127" s="820">
        <v>77</v>
      </c>
      <c r="AL127" s="818"/>
      <c r="AM127" s="818"/>
      <c r="AN127" s="818"/>
      <c r="AO127" s="819"/>
      <c r="AP127" s="821">
        <v>0</v>
      </c>
      <c r="AQ127" s="822"/>
      <c r="AR127" s="822"/>
      <c r="AS127" s="822"/>
      <c r="AT127" s="823"/>
      <c r="AU127" s="78"/>
      <c r="AV127" s="78"/>
      <c r="AW127" s="78"/>
      <c r="AX127" s="885" t="s">
        <v>506</v>
      </c>
      <c r="AY127" s="886"/>
      <c r="AZ127" s="886"/>
      <c r="BA127" s="886"/>
      <c r="BB127" s="886"/>
      <c r="BC127" s="886"/>
      <c r="BD127" s="886"/>
      <c r="BE127" s="887"/>
      <c r="BF127" s="888" t="s">
        <v>248</v>
      </c>
      <c r="BG127" s="886"/>
      <c r="BH127" s="886"/>
      <c r="BI127" s="886"/>
      <c r="BJ127" s="886"/>
      <c r="BK127" s="886"/>
      <c r="BL127" s="887"/>
      <c r="BM127" s="888" t="s">
        <v>427</v>
      </c>
      <c r="BN127" s="886"/>
      <c r="BO127" s="886"/>
      <c r="BP127" s="886"/>
      <c r="BQ127" s="886"/>
      <c r="BR127" s="886"/>
      <c r="BS127" s="887"/>
      <c r="BT127" s="888" t="s">
        <v>419</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451</v>
      </c>
      <c r="CQ127" s="825"/>
      <c r="CR127" s="825"/>
      <c r="CS127" s="825"/>
      <c r="CT127" s="825"/>
      <c r="CU127" s="825"/>
      <c r="CV127" s="825"/>
      <c r="CW127" s="825"/>
      <c r="CX127" s="825"/>
      <c r="CY127" s="825"/>
      <c r="CZ127" s="825"/>
      <c r="DA127" s="825"/>
      <c r="DB127" s="825"/>
      <c r="DC127" s="825"/>
      <c r="DD127" s="825"/>
      <c r="DE127" s="825"/>
      <c r="DF127" s="826"/>
      <c r="DG127" s="827" t="s">
        <v>213</v>
      </c>
      <c r="DH127" s="828"/>
      <c r="DI127" s="828"/>
      <c r="DJ127" s="828"/>
      <c r="DK127" s="828"/>
      <c r="DL127" s="828" t="s">
        <v>213</v>
      </c>
      <c r="DM127" s="828"/>
      <c r="DN127" s="828"/>
      <c r="DO127" s="828"/>
      <c r="DP127" s="828"/>
      <c r="DQ127" s="828" t="s">
        <v>213</v>
      </c>
      <c r="DR127" s="828"/>
      <c r="DS127" s="828"/>
      <c r="DT127" s="828"/>
      <c r="DU127" s="828"/>
      <c r="DV127" s="834" t="s">
        <v>213</v>
      </c>
      <c r="DW127" s="834"/>
      <c r="DX127" s="834"/>
      <c r="DY127" s="834"/>
      <c r="DZ127" s="835"/>
    </row>
    <row r="128" spans="1:130" s="55" customFormat="1" ht="26.25" customHeight="1" x14ac:dyDescent="0.15">
      <c r="A128" s="890" t="s">
        <v>507</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9</v>
      </c>
      <c r="X128" s="892"/>
      <c r="Y128" s="892"/>
      <c r="Z128" s="893"/>
      <c r="AA128" s="797">
        <v>48570</v>
      </c>
      <c r="AB128" s="798"/>
      <c r="AC128" s="798"/>
      <c r="AD128" s="798"/>
      <c r="AE128" s="799"/>
      <c r="AF128" s="800">
        <v>48429</v>
      </c>
      <c r="AG128" s="798"/>
      <c r="AH128" s="798"/>
      <c r="AI128" s="798"/>
      <c r="AJ128" s="799"/>
      <c r="AK128" s="800">
        <v>33160</v>
      </c>
      <c r="AL128" s="798"/>
      <c r="AM128" s="798"/>
      <c r="AN128" s="798"/>
      <c r="AO128" s="799"/>
      <c r="AP128" s="894"/>
      <c r="AQ128" s="895"/>
      <c r="AR128" s="895"/>
      <c r="AS128" s="895"/>
      <c r="AT128" s="896"/>
      <c r="AU128" s="78"/>
      <c r="AV128" s="78"/>
      <c r="AW128" s="78"/>
      <c r="AX128" s="794" t="s">
        <v>318</v>
      </c>
      <c r="AY128" s="795"/>
      <c r="AZ128" s="795"/>
      <c r="BA128" s="795"/>
      <c r="BB128" s="795"/>
      <c r="BC128" s="795"/>
      <c r="BD128" s="795"/>
      <c r="BE128" s="796"/>
      <c r="BF128" s="897" t="s">
        <v>213</v>
      </c>
      <c r="BG128" s="898"/>
      <c r="BH128" s="898"/>
      <c r="BI128" s="898"/>
      <c r="BJ128" s="898"/>
      <c r="BK128" s="898"/>
      <c r="BL128" s="899"/>
      <c r="BM128" s="897">
        <v>12.79</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414</v>
      </c>
      <c r="CQ128" s="902"/>
      <c r="CR128" s="902"/>
      <c r="CS128" s="902"/>
      <c r="CT128" s="902"/>
      <c r="CU128" s="902"/>
      <c r="CV128" s="902"/>
      <c r="CW128" s="902"/>
      <c r="CX128" s="902"/>
      <c r="CY128" s="902"/>
      <c r="CZ128" s="902"/>
      <c r="DA128" s="902"/>
      <c r="DB128" s="902"/>
      <c r="DC128" s="902"/>
      <c r="DD128" s="902"/>
      <c r="DE128" s="902"/>
      <c r="DF128" s="903"/>
      <c r="DG128" s="904" t="s">
        <v>213</v>
      </c>
      <c r="DH128" s="905"/>
      <c r="DI128" s="905"/>
      <c r="DJ128" s="905"/>
      <c r="DK128" s="905"/>
      <c r="DL128" s="905" t="s">
        <v>213</v>
      </c>
      <c r="DM128" s="905"/>
      <c r="DN128" s="905"/>
      <c r="DO128" s="905"/>
      <c r="DP128" s="905"/>
      <c r="DQ128" s="905">
        <v>2260</v>
      </c>
      <c r="DR128" s="905"/>
      <c r="DS128" s="905"/>
      <c r="DT128" s="905"/>
      <c r="DU128" s="905"/>
      <c r="DV128" s="906">
        <v>0</v>
      </c>
      <c r="DW128" s="906"/>
      <c r="DX128" s="906"/>
      <c r="DY128" s="906"/>
      <c r="DZ128" s="907"/>
    </row>
    <row r="129" spans="1:131" s="55" customFormat="1" ht="26.25" customHeight="1" x14ac:dyDescent="0.15">
      <c r="A129" s="814" t="s">
        <v>186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252</v>
      </c>
      <c r="X129" s="909"/>
      <c r="Y129" s="909"/>
      <c r="Z129" s="910"/>
      <c r="AA129" s="817">
        <v>14289689</v>
      </c>
      <c r="AB129" s="818"/>
      <c r="AC129" s="818"/>
      <c r="AD129" s="818"/>
      <c r="AE129" s="819"/>
      <c r="AF129" s="820">
        <v>14414171</v>
      </c>
      <c r="AG129" s="818"/>
      <c r="AH129" s="818"/>
      <c r="AI129" s="818"/>
      <c r="AJ129" s="819"/>
      <c r="AK129" s="820">
        <v>14863062</v>
      </c>
      <c r="AL129" s="818"/>
      <c r="AM129" s="818"/>
      <c r="AN129" s="818"/>
      <c r="AO129" s="819"/>
      <c r="AP129" s="911"/>
      <c r="AQ129" s="912"/>
      <c r="AR129" s="912"/>
      <c r="AS129" s="912"/>
      <c r="AT129" s="913"/>
      <c r="AU129" s="80"/>
      <c r="AV129" s="80"/>
      <c r="AW129" s="80"/>
      <c r="AX129" s="914" t="s">
        <v>121</v>
      </c>
      <c r="AY129" s="825"/>
      <c r="AZ129" s="825"/>
      <c r="BA129" s="825"/>
      <c r="BB129" s="825"/>
      <c r="BC129" s="825"/>
      <c r="BD129" s="825"/>
      <c r="BE129" s="826"/>
      <c r="BF129" s="915" t="s">
        <v>213</v>
      </c>
      <c r="BG129" s="916"/>
      <c r="BH129" s="916"/>
      <c r="BI129" s="916"/>
      <c r="BJ129" s="916"/>
      <c r="BK129" s="916"/>
      <c r="BL129" s="917"/>
      <c r="BM129" s="915">
        <v>17.79</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509</v>
      </c>
      <c r="X130" s="909"/>
      <c r="Y130" s="909"/>
      <c r="Z130" s="910"/>
      <c r="AA130" s="817">
        <v>1446954</v>
      </c>
      <c r="AB130" s="818"/>
      <c r="AC130" s="818"/>
      <c r="AD130" s="818"/>
      <c r="AE130" s="819"/>
      <c r="AF130" s="820">
        <v>1394577</v>
      </c>
      <c r="AG130" s="818"/>
      <c r="AH130" s="818"/>
      <c r="AI130" s="818"/>
      <c r="AJ130" s="819"/>
      <c r="AK130" s="820">
        <v>1367229</v>
      </c>
      <c r="AL130" s="818"/>
      <c r="AM130" s="818"/>
      <c r="AN130" s="818"/>
      <c r="AO130" s="819"/>
      <c r="AP130" s="911"/>
      <c r="AQ130" s="912"/>
      <c r="AR130" s="912"/>
      <c r="AS130" s="912"/>
      <c r="AT130" s="913"/>
      <c r="AU130" s="80"/>
      <c r="AV130" s="80"/>
      <c r="AW130" s="80"/>
      <c r="AX130" s="914" t="s">
        <v>438</v>
      </c>
      <c r="AY130" s="825"/>
      <c r="AZ130" s="825"/>
      <c r="BA130" s="825"/>
      <c r="BB130" s="825"/>
      <c r="BC130" s="825"/>
      <c r="BD130" s="825"/>
      <c r="BE130" s="826"/>
      <c r="BF130" s="920">
        <v>6.4</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188</v>
      </c>
      <c r="X131" s="928"/>
      <c r="Y131" s="928"/>
      <c r="Z131" s="929"/>
      <c r="AA131" s="860">
        <v>12842735</v>
      </c>
      <c r="AB131" s="861"/>
      <c r="AC131" s="861"/>
      <c r="AD131" s="861"/>
      <c r="AE131" s="862"/>
      <c r="AF131" s="863">
        <v>13019594</v>
      </c>
      <c r="AG131" s="861"/>
      <c r="AH131" s="861"/>
      <c r="AI131" s="861"/>
      <c r="AJ131" s="862"/>
      <c r="AK131" s="863">
        <v>13495833</v>
      </c>
      <c r="AL131" s="861"/>
      <c r="AM131" s="861"/>
      <c r="AN131" s="861"/>
      <c r="AO131" s="862"/>
      <c r="AP131" s="930"/>
      <c r="AQ131" s="931"/>
      <c r="AR131" s="931"/>
      <c r="AS131" s="931"/>
      <c r="AT131" s="932"/>
      <c r="AU131" s="80"/>
      <c r="AV131" s="80"/>
      <c r="AW131" s="80"/>
      <c r="AX131" s="933" t="s">
        <v>480</v>
      </c>
      <c r="AY131" s="902"/>
      <c r="AZ131" s="902"/>
      <c r="BA131" s="902"/>
      <c r="BB131" s="902"/>
      <c r="BC131" s="902"/>
      <c r="BD131" s="902"/>
      <c r="BE131" s="903"/>
      <c r="BF131" s="934">
        <v>56.2</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32</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510</v>
      </c>
      <c r="W132" s="940"/>
      <c r="X132" s="940"/>
      <c r="Y132" s="940"/>
      <c r="Z132" s="941"/>
      <c r="AA132" s="942">
        <v>6.2124539670000001</v>
      </c>
      <c r="AB132" s="943"/>
      <c r="AC132" s="943"/>
      <c r="AD132" s="943"/>
      <c r="AE132" s="944"/>
      <c r="AF132" s="945">
        <v>6.3618036020000002</v>
      </c>
      <c r="AG132" s="943"/>
      <c r="AH132" s="943"/>
      <c r="AI132" s="943"/>
      <c r="AJ132" s="944"/>
      <c r="AK132" s="945">
        <v>6.6967485450000002</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90</v>
      </c>
      <c r="W133" s="947"/>
      <c r="X133" s="947"/>
      <c r="Y133" s="947"/>
      <c r="Z133" s="948"/>
      <c r="AA133" s="949">
        <v>6.3</v>
      </c>
      <c r="AB133" s="950"/>
      <c r="AC133" s="950"/>
      <c r="AD133" s="950"/>
      <c r="AE133" s="951"/>
      <c r="AF133" s="949">
        <v>6.2</v>
      </c>
      <c r="AG133" s="950"/>
      <c r="AH133" s="950"/>
      <c r="AI133" s="950"/>
      <c r="AJ133" s="951"/>
      <c r="AK133" s="949">
        <v>6.4</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esR7zFPUerc+5N8YhLqVMEjH11iI5XRSmyDaziZQJg2wJp38WeoTqDWm2tTlFKaOZsdn8jnY+4lf/GWUcnXXkw==" saltValue="gCqLM6egyMGS9cJ4RucFu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104</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uiD6oQmj0eHGrIogFZXT2n28Te6xJk5Xa8TQ0ce7KNukzWapZHuhTqYPZl/so3MAuZf/ntqp1YMQBg8GUuf7iw==" saltValue="UeLMOTIyQW5d/+j21MQcNg=="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NDKT4h5hisSrHTPTIhjtDNbQtYsH5V+xxT4A88Hl08JLeYyi5sc7ENNSXbTUuY05PVe2wfxdzuU2q4/9wGP0A==" saltValue="k3XZqObAKYxeDS8sDeMofw=="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511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344</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91</v>
      </c>
      <c r="AP7" s="145"/>
      <c r="AQ7" s="156" t="s">
        <v>512</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513</v>
      </c>
      <c r="AQ8" s="157" t="s">
        <v>514</v>
      </c>
      <c r="AR8" s="171" t="s">
        <v>515</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516</v>
      </c>
      <c r="AL9" s="1033"/>
      <c r="AM9" s="1033"/>
      <c r="AN9" s="1034"/>
      <c r="AO9" s="135">
        <v>3950288</v>
      </c>
      <c r="AP9" s="135">
        <v>58596</v>
      </c>
      <c r="AQ9" s="158">
        <v>70597</v>
      </c>
      <c r="AR9" s="172">
        <v>-17</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223</v>
      </c>
      <c r="AL10" s="1033"/>
      <c r="AM10" s="1033"/>
      <c r="AN10" s="1034"/>
      <c r="AO10" s="136">
        <v>982042</v>
      </c>
      <c r="AP10" s="136">
        <v>14567</v>
      </c>
      <c r="AQ10" s="159">
        <v>6273</v>
      </c>
      <c r="AR10" s="173">
        <v>132.19999999999999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412</v>
      </c>
      <c r="AL11" s="1033"/>
      <c r="AM11" s="1033"/>
      <c r="AN11" s="1034"/>
      <c r="AO11" s="136" t="s">
        <v>213</v>
      </c>
      <c r="AP11" s="136" t="s">
        <v>213</v>
      </c>
      <c r="AQ11" s="159">
        <v>1314</v>
      </c>
      <c r="AR11" s="173" t="s">
        <v>213</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251</v>
      </c>
      <c r="AL12" s="1033"/>
      <c r="AM12" s="1033"/>
      <c r="AN12" s="1034"/>
      <c r="AO12" s="136" t="s">
        <v>213</v>
      </c>
      <c r="AP12" s="136" t="s">
        <v>213</v>
      </c>
      <c r="AQ12" s="159">
        <v>3</v>
      </c>
      <c r="AR12" s="173" t="s">
        <v>213</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517</v>
      </c>
      <c r="AL13" s="1033"/>
      <c r="AM13" s="1033"/>
      <c r="AN13" s="1034"/>
      <c r="AO13" s="136">
        <v>123632</v>
      </c>
      <c r="AP13" s="136">
        <v>1834</v>
      </c>
      <c r="AQ13" s="159">
        <v>2424</v>
      </c>
      <c r="AR13" s="173">
        <v>-24.3</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518</v>
      </c>
      <c r="AL14" s="1033"/>
      <c r="AM14" s="1033"/>
      <c r="AN14" s="1034"/>
      <c r="AO14" s="136">
        <v>72770</v>
      </c>
      <c r="AP14" s="136">
        <v>1079</v>
      </c>
      <c r="AQ14" s="159">
        <v>1774</v>
      </c>
      <c r="AR14" s="173">
        <v>-39.200000000000003</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320</v>
      </c>
      <c r="AL15" s="1036"/>
      <c r="AM15" s="1036"/>
      <c r="AN15" s="1037"/>
      <c r="AO15" s="136">
        <v>-236951</v>
      </c>
      <c r="AP15" s="136">
        <v>-3515</v>
      </c>
      <c r="AQ15" s="159">
        <v>-4858</v>
      </c>
      <c r="AR15" s="173">
        <v>-27.6</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285</v>
      </c>
      <c r="AL16" s="1036"/>
      <c r="AM16" s="1036"/>
      <c r="AN16" s="1037"/>
      <c r="AO16" s="136">
        <v>4891781</v>
      </c>
      <c r="AP16" s="136">
        <v>72561</v>
      </c>
      <c r="AQ16" s="159">
        <v>77526</v>
      </c>
      <c r="AR16" s="173">
        <v>-6.4</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183</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519</v>
      </c>
      <c r="AP20" s="147" t="s">
        <v>348</v>
      </c>
      <c r="AQ20" s="160" t="s">
        <v>46</v>
      </c>
      <c r="AR20" s="174"/>
    </row>
    <row r="21" spans="1:46" s="99" customFormat="1" x14ac:dyDescent="0.15">
      <c r="A21" s="101"/>
      <c r="AK21" s="1038" t="s">
        <v>520</v>
      </c>
      <c r="AL21" s="1039"/>
      <c r="AM21" s="1039"/>
      <c r="AN21" s="1040"/>
      <c r="AO21" s="138">
        <v>5.99</v>
      </c>
      <c r="AP21" s="148">
        <v>7.31</v>
      </c>
      <c r="AQ21" s="161">
        <v>-1.32</v>
      </c>
      <c r="AS21" s="180"/>
      <c r="AT21" s="101"/>
    </row>
    <row r="22" spans="1:46" s="99" customFormat="1" x14ac:dyDescent="0.15">
      <c r="A22" s="101"/>
      <c r="AK22" s="1038" t="s">
        <v>521</v>
      </c>
      <c r="AL22" s="1039"/>
      <c r="AM22" s="1039"/>
      <c r="AN22" s="1040"/>
      <c r="AO22" s="139">
        <v>99.1</v>
      </c>
      <c r="AP22" s="149">
        <v>98.5</v>
      </c>
      <c r="AQ22" s="162">
        <v>0.6</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522</v>
      </c>
      <c r="AP26" s="150"/>
      <c r="AQ26" s="150"/>
      <c r="AR26" s="150"/>
      <c r="AS26" s="103"/>
      <c r="AT26" s="103"/>
    </row>
    <row r="27" spans="1:46" x14ac:dyDescent="0.15">
      <c r="A27" s="104"/>
      <c r="AO27" s="109"/>
      <c r="AP27" s="109"/>
      <c r="AQ27" s="109"/>
      <c r="AR27" s="109"/>
      <c r="AS27" s="109"/>
      <c r="AT27" s="109"/>
    </row>
    <row r="28" spans="1:46" ht="17.25" x14ac:dyDescent="0.15">
      <c r="A28" s="100" t="s">
        <v>275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125</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91</v>
      </c>
      <c r="AP30" s="145"/>
      <c r="AQ30" s="156" t="s">
        <v>512</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513</v>
      </c>
      <c r="AQ31" s="157" t="s">
        <v>514</v>
      </c>
      <c r="AR31" s="171" t="s">
        <v>515</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523</v>
      </c>
      <c r="AL32" s="1042"/>
      <c r="AM32" s="1042"/>
      <c r="AN32" s="1043"/>
      <c r="AO32" s="136">
        <v>1745915</v>
      </c>
      <c r="AP32" s="136">
        <v>25898</v>
      </c>
      <c r="AQ32" s="163">
        <v>38968</v>
      </c>
      <c r="AR32" s="173">
        <v>-33.5</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524</v>
      </c>
      <c r="AL33" s="1042"/>
      <c r="AM33" s="1042"/>
      <c r="AN33" s="1043"/>
      <c r="AO33" s="136" t="s">
        <v>213</v>
      </c>
      <c r="AP33" s="136" t="s">
        <v>213</v>
      </c>
      <c r="AQ33" s="163" t="s">
        <v>213</v>
      </c>
      <c r="AR33" s="173" t="s">
        <v>213</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18</v>
      </c>
      <c r="AL34" s="1042"/>
      <c r="AM34" s="1042"/>
      <c r="AN34" s="1043"/>
      <c r="AO34" s="136">
        <v>5573</v>
      </c>
      <c r="AP34" s="136">
        <v>83</v>
      </c>
      <c r="AQ34" s="163">
        <v>58</v>
      </c>
      <c r="AR34" s="173">
        <v>43.1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525</v>
      </c>
      <c r="AL35" s="1042"/>
      <c r="AM35" s="1042"/>
      <c r="AN35" s="1043"/>
      <c r="AO35" s="136">
        <v>456905</v>
      </c>
      <c r="AP35" s="136">
        <v>6777</v>
      </c>
      <c r="AQ35" s="163">
        <v>12321</v>
      </c>
      <c r="AR35" s="173">
        <v>-45</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42</v>
      </c>
      <c r="AL36" s="1042"/>
      <c r="AM36" s="1042"/>
      <c r="AN36" s="1043"/>
      <c r="AO36" s="136">
        <v>95701</v>
      </c>
      <c r="AP36" s="136">
        <v>1420</v>
      </c>
      <c r="AQ36" s="163">
        <v>1771</v>
      </c>
      <c r="AR36" s="173">
        <v>-19.8</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362</v>
      </c>
      <c r="AL37" s="1042"/>
      <c r="AM37" s="1042"/>
      <c r="AN37" s="1043"/>
      <c r="AO37" s="136">
        <v>77</v>
      </c>
      <c r="AP37" s="136">
        <v>1</v>
      </c>
      <c r="AQ37" s="163">
        <v>588</v>
      </c>
      <c r="AR37" s="173">
        <v>-99.8</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526</v>
      </c>
      <c r="AL38" s="1045"/>
      <c r="AM38" s="1045"/>
      <c r="AN38" s="1046"/>
      <c r="AO38" s="140" t="s">
        <v>213</v>
      </c>
      <c r="AP38" s="140" t="s">
        <v>213</v>
      </c>
      <c r="AQ38" s="164">
        <v>1</v>
      </c>
      <c r="AR38" s="162" t="s">
        <v>213</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88</v>
      </c>
      <c r="AL39" s="1045"/>
      <c r="AM39" s="1045"/>
      <c r="AN39" s="1046"/>
      <c r="AO39" s="136">
        <v>-33160</v>
      </c>
      <c r="AP39" s="136">
        <v>-492</v>
      </c>
      <c r="AQ39" s="163">
        <v>-5205</v>
      </c>
      <c r="AR39" s="173">
        <v>-90.5</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527</v>
      </c>
      <c r="AL40" s="1042"/>
      <c r="AM40" s="1042"/>
      <c r="AN40" s="1043"/>
      <c r="AO40" s="136">
        <v>-1367229</v>
      </c>
      <c r="AP40" s="136">
        <v>-20280</v>
      </c>
      <c r="AQ40" s="163">
        <v>-35431</v>
      </c>
      <c r="AR40" s="173">
        <v>-42.8</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403</v>
      </c>
      <c r="AL41" s="1048"/>
      <c r="AM41" s="1048"/>
      <c r="AN41" s="1049"/>
      <c r="AO41" s="136">
        <v>903782</v>
      </c>
      <c r="AP41" s="136">
        <v>13406</v>
      </c>
      <c r="AQ41" s="163">
        <v>13072</v>
      </c>
      <c r="AR41" s="173">
        <v>2.6</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69</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529</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91</v>
      </c>
      <c r="AN49" s="1050" t="s">
        <v>447</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503</v>
      </c>
      <c r="AO50" s="142" t="s">
        <v>504</v>
      </c>
      <c r="AP50" s="153" t="s">
        <v>530</v>
      </c>
      <c r="AQ50" s="166" t="s">
        <v>397</v>
      </c>
      <c r="AR50" s="176" t="s">
        <v>531</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138</v>
      </c>
      <c r="AL51" s="121"/>
      <c r="AM51" s="126">
        <v>4988219</v>
      </c>
      <c r="AN51" s="133">
        <v>73219</v>
      </c>
      <c r="AO51" s="143">
        <v>28.8</v>
      </c>
      <c r="AP51" s="154">
        <v>57295</v>
      </c>
      <c r="AQ51" s="167">
        <v>5.7</v>
      </c>
      <c r="AR51" s="177">
        <v>23.1</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286</v>
      </c>
      <c r="AM52" s="127">
        <v>1052123</v>
      </c>
      <c r="AN52" s="134">
        <v>15444</v>
      </c>
      <c r="AO52" s="144">
        <v>-15.6</v>
      </c>
      <c r="AP52" s="155">
        <v>32771</v>
      </c>
      <c r="AQ52" s="168">
        <v>10.4</v>
      </c>
      <c r="AR52" s="178">
        <v>-26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245</v>
      </c>
      <c r="AL53" s="121"/>
      <c r="AM53" s="126">
        <v>5097977</v>
      </c>
      <c r="AN53" s="133">
        <v>74907</v>
      </c>
      <c r="AO53" s="143">
        <v>2.2999999999999998</v>
      </c>
      <c r="AP53" s="154">
        <v>54110</v>
      </c>
      <c r="AQ53" s="167">
        <v>-5.6</v>
      </c>
      <c r="AR53" s="177">
        <v>7.9</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286</v>
      </c>
      <c r="AM54" s="127">
        <v>1809342</v>
      </c>
      <c r="AN54" s="134">
        <v>26586</v>
      </c>
      <c r="AO54" s="144">
        <v>72.099999999999994</v>
      </c>
      <c r="AP54" s="155">
        <v>30620</v>
      </c>
      <c r="AQ54" s="168">
        <v>-6.6</v>
      </c>
      <c r="AR54" s="178">
        <v>78.7</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532</v>
      </c>
      <c r="AL55" s="121"/>
      <c r="AM55" s="126">
        <v>2709957</v>
      </c>
      <c r="AN55" s="133">
        <v>39916</v>
      </c>
      <c r="AO55" s="143">
        <v>-46.7</v>
      </c>
      <c r="AP55" s="154">
        <v>54684</v>
      </c>
      <c r="AQ55" s="167">
        <v>1.1000000000000001</v>
      </c>
      <c r="AR55" s="177">
        <v>-47.8</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286</v>
      </c>
      <c r="AM56" s="127">
        <v>1470147</v>
      </c>
      <c r="AN56" s="134">
        <v>21654</v>
      </c>
      <c r="AO56" s="144">
        <v>-18.600000000000001</v>
      </c>
      <c r="AP56" s="155">
        <v>32829</v>
      </c>
      <c r="AQ56" s="168">
        <v>7.2</v>
      </c>
      <c r="AR56" s="178">
        <v>-25.8</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533</v>
      </c>
      <c r="AL57" s="121"/>
      <c r="AM57" s="126">
        <v>2572435</v>
      </c>
      <c r="AN57" s="133">
        <v>38005</v>
      </c>
      <c r="AO57" s="143">
        <v>-4.8</v>
      </c>
      <c r="AP57" s="154">
        <v>62383</v>
      </c>
      <c r="AQ57" s="167">
        <v>14.1</v>
      </c>
      <c r="AR57" s="177">
        <v>-18.899999999999999</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286</v>
      </c>
      <c r="AM58" s="127">
        <v>1636620</v>
      </c>
      <c r="AN58" s="134">
        <v>24179</v>
      </c>
      <c r="AO58" s="144">
        <v>11.7</v>
      </c>
      <c r="AP58" s="155">
        <v>35325</v>
      </c>
      <c r="AQ58" s="168">
        <v>7.6</v>
      </c>
      <c r="AR58" s="178">
        <v>4.0999999999999996</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2956860</v>
      </c>
      <c r="AN59" s="133">
        <v>43860</v>
      </c>
      <c r="AO59" s="143">
        <v>15.4</v>
      </c>
      <c r="AP59" s="154">
        <v>63812</v>
      </c>
      <c r="AQ59" s="167">
        <v>2.2999999999999998</v>
      </c>
      <c r="AR59" s="177">
        <v>13.1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286</v>
      </c>
      <c r="AM60" s="127">
        <v>1227048</v>
      </c>
      <c r="AN60" s="134">
        <v>18201</v>
      </c>
      <c r="AO60" s="144">
        <v>-24.7</v>
      </c>
      <c r="AP60" s="155">
        <v>33848</v>
      </c>
      <c r="AQ60" s="168">
        <v>-4.2</v>
      </c>
      <c r="AR60" s="178">
        <v>-20.5</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534</v>
      </c>
      <c r="AL61" s="124"/>
      <c r="AM61" s="126">
        <v>3665090</v>
      </c>
      <c r="AN61" s="133">
        <v>53981</v>
      </c>
      <c r="AO61" s="143">
        <v>-1</v>
      </c>
      <c r="AP61" s="154">
        <v>58457</v>
      </c>
      <c r="AQ61" s="169">
        <v>3.5</v>
      </c>
      <c r="AR61" s="177">
        <v>-4.5</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286</v>
      </c>
      <c r="AM62" s="127">
        <v>1439056</v>
      </c>
      <c r="AN62" s="134">
        <v>21213</v>
      </c>
      <c r="AO62" s="144">
        <v>5</v>
      </c>
      <c r="AP62" s="155">
        <v>33079</v>
      </c>
      <c r="AQ62" s="168">
        <v>2.9</v>
      </c>
      <c r="AR62" s="178">
        <v>2.1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sM0it13qyyJqnRywafv+3fyLZ0pNWjdW7z/Pyt33EwpuAfIHhR1riffXyzhhFLgqaXoOqAhxhn0gRP8TrKxVzg==" saltValue="AHp02iBVo2Ue0SV+4oqSUA=="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104</v>
      </c>
    </row>
    <row r="120" spans="125:125" ht="13.5" hidden="1" customHeight="1" x14ac:dyDescent="0.15"/>
    <row r="121" spans="125:125" ht="13.5" hidden="1" customHeight="1" x14ac:dyDescent="0.15">
      <c r="DU121" s="96"/>
    </row>
  </sheetData>
  <sheetProtection algorithmName="SHA-512" hashValue="zlrMoaVSzdUN1qEIH/yPBnFVKDF2M4aDWq98mSvcCFW0FK6xwQ1ZBNW6TMft7kEVyS9S++JPSsSX5fJq3JXQqA==" saltValue="D4NFSqa6y+iEn/xOyTsKU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104</v>
      </c>
    </row>
  </sheetData>
  <sheetProtection algorithmName="SHA-512" hashValue="Wr1weGlx5ADRUQm4M8NxBLq6PXkE7JjJP9ZYBWRs8x2xhXrGGibdS8ds3MFAfgNWGgGVQRK4hbNzWv2lbpGQTA==" saltValue="YCcQs/FzNwy9TBT6m+gNn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3</v>
      </c>
    </row>
    <row r="46" spans="2:10" ht="29.25" customHeight="1" x14ac:dyDescent="0.2">
      <c r="B46" s="185" t="s">
        <v>10</v>
      </c>
      <c r="C46" s="189"/>
      <c r="D46" s="189"/>
      <c r="E46" s="190" t="s">
        <v>16</v>
      </c>
      <c r="F46" s="191" t="s">
        <v>536</v>
      </c>
      <c r="G46" s="195" t="s">
        <v>450</v>
      </c>
      <c r="H46" s="195" t="s">
        <v>537</v>
      </c>
      <c r="I46" s="195" t="s">
        <v>538</v>
      </c>
      <c r="J46" s="200" t="s">
        <v>539</v>
      </c>
    </row>
    <row r="47" spans="2:10" ht="57.75" customHeight="1" x14ac:dyDescent="0.15">
      <c r="B47" s="186"/>
      <c r="C47" s="1057" t="s">
        <v>4</v>
      </c>
      <c r="D47" s="1057"/>
      <c r="E47" s="1058"/>
      <c r="F47" s="192">
        <v>18.559999999999999</v>
      </c>
      <c r="G47" s="196">
        <v>14.58</v>
      </c>
      <c r="H47" s="196">
        <v>14.74</v>
      </c>
      <c r="I47" s="196">
        <v>9.73</v>
      </c>
      <c r="J47" s="201">
        <v>11.75</v>
      </c>
    </row>
    <row r="48" spans="2:10" ht="57.75" customHeight="1" x14ac:dyDescent="0.15">
      <c r="B48" s="187"/>
      <c r="C48" s="1059" t="s">
        <v>6</v>
      </c>
      <c r="D48" s="1059"/>
      <c r="E48" s="1060"/>
      <c r="F48" s="193">
        <v>6.13</v>
      </c>
      <c r="G48" s="197">
        <v>15.29</v>
      </c>
      <c r="H48" s="197">
        <v>6.4</v>
      </c>
      <c r="I48" s="197">
        <v>5.75</v>
      </c>
      <c r="J48" s="202">
        <v>3.69</v>
      </c>
    </row>
    <row r="49" spans="2:10" ht="57.75" customHeight="1" x14ac:dyDescent="0.15">
      <c r="B49" s="188"/>
      <c r="C49" s="1061" t="s">
        <v>15</v>
      </c>
      <c r="D49" s="1061"/>
      <c r="E49" s="1062"/>
      <c r="F49" s="194" t="s">
        <v>71</v>
      </c>
      <c r="G49" s="198">
        <v>2.77</v>
      </c>
      <c r="H49" s="198" t="s">
        <v>540</v>
      </c>
      <c r="I49" s="198" t="s">
        <v>233</v>
      </c>
      <c r="J49" s="203" t="s">
        <v>541</v>
      </c>
    </row>
    <row r="50" spans="2:10" ht="13.5" customHeight="1" x14ac:dyDescent="0.15"/>
  </sheetData>
  <sheetProtection algorithmName="SHA-512" hashValue="xQk3HnDl/pVtfxRu6EDCbqH7Cf1tMbl2FhLnYfOqS/zNsvnEaV04022XLMsRkSF/NXyoVa4d6tR7MNjw6L4qiA==" saltValue="JgcsclLrAIrJumaL3mTQfQ=="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2022-09-12T01:46:28Z</cp:lastPrinted>
  <dcterms:created xsi:type="dcterms:W3CDTF">2022-02-02T03:58:16Z</dcterms:created>
  <dcterms:modified xsi:type="dcterms:W3CDTF">2022-09-27T05:23:15Z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2022-09-13T02:29:35Z</vt:filetime>
  </property>
</Properties>
</file>