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Y:\09 予算・決算\03　調査・報告\01　財政\R7\R80302_【県市町村課：310（火）〆】令和６年度財政状況資料集の作成等について（依頼）\04 県提出\"/>
    </mc:Choice>
  </mc:AlternateContent>
  <xr:revisionPtr revIDLastSave="0" documentId="13_ncr:1_{985F45DC-A4A7-4244-AD5E-E4B93CD96E43}"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12">基金残高に係る経年分析!$A$1:$AD$64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C35"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AM35" i="10" s="1"/>
  <c r="AM36" i="10" s="1"/>
  <c r="BE34" i="10" l="1"/>
  <c r="BE35" i="10" s="1"/>
  <c r="BW34" i="10" l="1"/>
  <c r="BW35" i="10" s="1"/>
  <c r="BW36" i="10" s="1"/>
  <c r="BW37" i="10" s="1"/>
  <c r="BW38" i="10" s="1"/>
  <c r="BW39" i="10" s="1"/>
  <c r="CO34" i="10" l="1"/>
  <c r="CO35" i="10" s="1"/>
  <c r="CO36" i="10" s="1"/>
</calcChain>
</file>

<file path=xl/sharedStrings.xml><?xml version="1.0" encoding="utf-8"?>
<sst xmlns="http://schemas.openxmlformats.org/spreadsheetml/2006/main" count="1091" uniqueCount="567">
  <si>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</si>
  <si>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</si>
  <si>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</si>
  <si>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</si>
  <si>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</si>
  <si>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</si>
  <si>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</si>
  <si>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</si>
  <si>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</si>
  <si>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</si>
  <si>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</si>
  <si>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</si>
  <si>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</si>
  <si>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</si>
  <si>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</si>
  <si>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</si>
  <si>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</si>
  <si>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</si>
  <si>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</si>
  <si>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</si>
  <si>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</si>
  <si>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</si>
  <si>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</si>
  <si>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</si>
  <si>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</si>
  <si>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</si>
  <si>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</si>
  <si>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</si>
  <si>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</si>
  <si>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</si>
  <si>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</si>
  <si>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</si>
  <si>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</si>
  <si>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</si>
  <si>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</si>
  <si>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</si>
  <si>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</si>
  <si>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</si>
  <si>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</si>
  <si>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</si>
  <si>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</si>
  <si>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</si>
  <si>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</si>
  <si>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</si>
  <si>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</si>
  <si>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</si>
  <si>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</si>
  <si>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</si>
  <si>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</si>
  <si>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</si>
  <si>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</si>
  <si>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</si>
  <si>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</si>
  <si>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</si>
  <si>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</si>
  <si>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</si>
  <si>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</si>
  <si>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</si>
  <si>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</si>
  <si>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</si>
  <si>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</si>
  <si>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</si>
  <si>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</si>
  <si>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</si>
  <si>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</si>
  <si>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</si>
  <si>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</si>
  <si>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</si>
  <si>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</si>
  <si>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</si>
  <si>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</si>
  <si>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</si>
  <si>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</si>
  <si>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</si>
  <si>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</si>
  <si>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</si>
  <si>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</si>
  <si>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</si>
  <si>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</si>
  <si>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</si>
  <si>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</si>
  <si>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</si>
  <si>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</si>
  <si>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</si>
  <si>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</si>
  <si>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</si>
  <si>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</si>
  <si>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</si>
  <si>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</si>
  <si>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</si>
  <si>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</si>
  <si>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</si>
  <si>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</si>
  <si>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</si>
  <si>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結城市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</si>
  <si>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</si>
  <si>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</si>
  <si>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</si>
  <si>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</si>
  <si>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</si>
  <si>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</si>
  <si>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</si>
  <si>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</si>
  <si>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</si>
  <si>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</si>
  <si>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</si>
  <si>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</si>
  <si>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</si>
  <si>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</si>
  <si>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</si>
  <si>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</si>
  <si>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</si>
  <si>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</si>
  <si>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</si>
  <si>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</si>
  <si>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</si>
  <si>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</si>
  <si>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</si>
  <si>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</si>
  <si>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</si>
  <si>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</si>
  <si>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</si>
  <si>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</si>
  <si>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</si>
  <si>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</si>
  <si>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</si>
  <si>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</si>
  <si>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</si>
  <si>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</si>
  <si>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</si>
  <si>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</si>
  <si>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</si>
  <si>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</si>
  <si>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</si>
  <si>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</si>
  <si>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</si>
  <si>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</si>
  <si>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</si>
  <si>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</si>
  <si>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</si>
  <si>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</si>
  <si>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</si>
  <si>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</si>
  <si>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</si>
  <si>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</si>
  <si>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</si>
  <si>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</si>
  <si>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</si>
  <si>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</si>
  <si>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</si>
  <si>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</si>
  <si>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</si>
  <si>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</si>
  <si>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</si>
  <si>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</si>
  <si>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</si>
  <si>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</si>
  <si>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</si>
  <si>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</si>
  <si>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</si>
  <si>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</si>
  <si>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</si>
  <si>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</si>
  <si>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</si>
  <si>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</si>
  <si>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</si>
  <si>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</si>
  <si>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</si>
  <si>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</si>
  <si>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</si>
  <si>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</si>
  <si>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</si>
  <si>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</si>
  <si>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</si>
  <si>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</si>
  <si>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</si>
  <si>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</si>
  <si>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</si>
  <si>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</si>
  <si>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</si>
  <si>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</si>
  <si>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</si>
  <si>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</si>
  <si>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</si>
  <si>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</si>
  <si>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</si>
  <si>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</si>
  <si>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</si>
  <si>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</si>
  <si>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</si>
  <si>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</si>
  <si>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</si>
  <si>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</si>
  <si>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</si>
  <si>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</si>
  <si>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</si>
  <si>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</si>
  <si>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</si>
  <si>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</si>
  <si>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</si>
  <si>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</si>
  <si>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</si>
  <si>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</si>
  <si>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</si>
  <si>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茨城県結城市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</si>
  <si>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</si>
  <si>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</si>
  <si>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</si>
  <si>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</si>
  <si>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</si>
  <si>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</si>
  <si>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</si>
  <si>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</si>
  <si>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</si>
  <si>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</si>
  <si>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</si>
  <si>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</si>
  <si>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</si>
  <si>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</si>
  <si>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</si>
  <si>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</si>
  <si>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</si>
  <si>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</si>
  <si>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</si>
  <si>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</si>
  <si>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</si>
  <si>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</si>
  <si>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</si>
  <si>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</si>
  <si>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</si>
  <si>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</si>
  <si>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</si>
  <si>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</si>
  <si>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</si>
  <si>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</si>
  <si>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</si>
  <si>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</si>
  <si>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</si>
  <si>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</si>
  <si>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</si>
  <si>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</si>
  <si>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</si>
  <si>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</si>
  <si>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</si>
  <si>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</si>
  <si>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</si>
  <si>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</si>
  <si>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</si>
  <si>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</si>
  <si>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</si>
  <si>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</si>
  <si>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</si>
  <si>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</si>
  <si>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</si>
  <si>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</si>
  <si>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</si>
  <si>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</si>
  <si>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</si>
  <si>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</si>
  <si>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</si>
  <si>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</si>
  <si>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</si>
  <si>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</si>
  <si>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</si>
  <si>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</si>
  <si>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</si>
  <si>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</si>
  <si>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</si>
  <si>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</si>
  <si>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</si>
  <si>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</si>
  <si>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</si>
  <si>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</si>
  <si>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</si>
  <si>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</si>
  <si>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</si>
  <si>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</si>
  <si>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</si>
  <si>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</si>
  <si>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</si>
  <si>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</si>
  <si>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</si>
  <si>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</si>
  <si>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</si>
  <si>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</si>
  <si>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</si>
  <si>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</si>
  <si>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</si>
  <si>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</si>
  <si>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</si>
  <si>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</si>
  <si>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</si>
  <si>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</si>
  <si>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</si>
  <si>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</si>
  <si>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</si>
  <si>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</si>
  <si>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</si>
  <si>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</si>
  <si>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</si>
  <si>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</si>
  <si>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</si>
  <si>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</si>
  <si>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</si>
  <si>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</si>
  <si>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</si>
  <si>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</si>
  <si>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</si>
  <si>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</si>
  <si>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</si>
  <si>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</si>
  <si>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</si>
  <si>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</si>
  <si>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</si>
  <si>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</si>
  <si>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</si>
  <si>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</si>
  <si>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</si>
  <si>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</si>
  <si>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</si>
  <si>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</si>
  <si>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</si>
  <si>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</si>
  <si>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</si>
  <si>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</si>
  <si>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</si>
  <si>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</si>
  <si>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</si>
  <si>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</si>
  <si>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</si>
  <si>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</si>
  <si>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</si>
  <si>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</si>
  <si>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</si>
  <si>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</si>
  <si>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</si>
  <si>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</si>
  <si>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</si>
  <si>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</si>
  <si>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</si>
  <si>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</si>
  <si>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</si>
  <si>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</si>
  <si>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</si>
  <si>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</si>
  <si>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</si>
  <si>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</si>
  <si>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</si>
  <si>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</si>
  <si>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</si>
  <si>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</si>
  <si>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</si>
  <si>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</si>
  <si>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</si>
  <si>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</si>
  <si>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茨城県結城市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</si>
  <si>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</si>
  <si>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</si>
  <si>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</si>
  <si>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</si>
  <si>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</si>
  <si>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</si>
  <si>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</si>
  <si>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</si>
  <si>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</si>
  <si>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</si>
  <si>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</si>
  <si>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</si>
  <si>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</si>
  <si>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</si>
  <si>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</si>
  <si>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</si>
  <si>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</si>
  <si>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</si>
  <si>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</si>
  <si>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</si>
  <si>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</si>
  <si>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</si>
  <si>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</si>
  <si>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</si>
  <si>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</si>
  <si>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</si>
  <si>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</si>
  <si>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</si>
  <si>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</si>
  <si>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</si>
  <si>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</si>
  <si>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</si>
  <si>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</si>
  <si>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結城市国民健康保険特別会計</t>
    <phoneticPr fontId="5"/>
  </si>
  <si>
    <t>結城市水道事業会計</t>
    <phoneticPr fontId="5"/>
  </si>
  <si>
    <t>法適用企業</t>
    <phoneticPr fontId="5"/>
  </si>
  <si>
    <t>結城市公共下水道事業会計</t>
    <phoneticPr fontId="5"/>
  </si>
  <si>
    <t>結城市農業集落排水事業会計</t>
    <phoneticPr fontId="5"/>
  </si>
  <si>
    <t>下館・結城都市計画事業結城南部第二土地区画整理事業特別会計</t>
    <phoneticPr fontId="5"/>
  </si>
  <si>
    <t>法非適用企業</t>
    <phoneticPr fontId="5"/>
  </si>
  <si>
    <t>下館・結城都市計画事業結城南部第三土地区画整理事業特別会計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</si>
  <si>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</si>
  <si>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</si>
  <si>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</si>
  <si>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</si>
  <si>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</si>
  <si>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</si>
  <si>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</si>
  <si>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</si>
  <si>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</si>
  <si>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</si>
  <si>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</si>
  <si>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</si>
  <si>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</si>
  <si>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</si>
  <si>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</si>
  <si>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</si>
  <si>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</si>
  <si>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</si>
  <si>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</si>
  <si>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</si>
  <si>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</si>
  <si>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</si>
  <si>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</si>
  <si>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</si>
  <si>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</si>
  <si>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</si>
  <si>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</si>
  <si>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</si>
  <si>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</si>
  <si>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</si>
  <si>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</si>
  <si>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</si>
  <si>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</si>
  <si>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</si>
  <si>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</si>
  <si>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</si>
  <si>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</si>
  <si>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</si>
  <si>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</si>
  <si>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</si>
  <si>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</si>
  <si>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</si>
  <si>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</si>
  <si>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</si>
  <si>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</si>
  <si>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</si>
  <si>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</si>
  <si>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</si>
  <si>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</si>
  <si>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</si>
  <si>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</si>
  <si>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</si>
  <si>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</si>
  <si>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</si>
  <si>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</si>
  <si>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</si>
  <si>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</si>
  <si>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</si>
  <si>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</si>
  <si>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</si>
  <si>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</si>
  <si>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</si>
  <si>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</si>
  <si>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</si>
  <si>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</si>
  <si>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</si>
  <si>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</si>
  <si>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</si>
  <si>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</si>
  <si>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</si>
  <si>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</si>
  <si>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</si>
  <si>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</si>
  <si>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</si>
  <si>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</si>
  <si>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</si>
  <si>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</si>
  <si>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</si>
  <si>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</si>
  <si>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</si>
  <si>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</si>
  <si>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</si>
  <si>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</si>
  <si>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</si>
  <si>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</si>
  <si>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</si>
  <si>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</si>
  <si>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</si>
  <si>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</si>
  <si>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</si>
  <si>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</si>
  <si>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</si>
  <si>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</si>
  <si>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</si>
  <si>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</si>
  <si>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</si>
  <si>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</si>
  <si>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</si>
  <si>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</si>
  <si>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</si>
  <si>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</si>
  <si>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</si>
  <si>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</si>
  <si>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</si>
  <si>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</si>
  <si>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</si>
  <si>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</si>
  <si>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</si>
  <si>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</si>
  <si>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</si>
  <si>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</si>
  <si>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</si>
  <si>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</si>
  <si>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</si>
  <si>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</si>
  <si>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</si>
  <si>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</si>
  <si>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</si>
  <si>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</si>
  <si>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</si>
  <si>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</si>
  <si>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</si>
  <si>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</si>
  <si>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</si>
  <si>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</si>
  <si>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</si>
  <si>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</si>
  <si>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</si>
  <si>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</si>
  <si>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</si>
  <si>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</si>
  <si>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</si>
  <si>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</si>
  <si>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</si>
  <si>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</si>
  <si>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1.82</t>
  </si>
  <si>
    <t>▲ 3.91</t>
  </si>
  <si>
    <t>▲ 3.31</t>
  </si>
  <si>
    <t>結城市水道事業会計</t>
  </si>
  <si>
    <t>一般会計</t>
  </si>
  <si>
    <t>結城市介護保険特別会計</t>
  </si>
  <si>
    <t>下館・結城都市計画事業結城南部第二土地区画整理事業特別会計</t>
  </si>
  <si>
    <t>結城市国民健康保険特別会計</t>
  </si>
  <si>
    <t>結城市公共下水道事業会計</t>
  </si>
  <si>
    <t>下館・結城都市計画事業結城南部第三土地区画整理事業特別会計</t>
  </si>
  <si>
    <t>結城市農業集落排水事業会計</t>
  </si>
  <si>
    <t>その他会計（赤字）</t>
  </si>
  <si>
    <t>その他会計（黒字）</t>
  </si>
  <si>
    <t>R02</t>
    <phoneticPr fontId="5"/>
  </si>
  <si>
    <t>R03</t>
    <phoneticPr fontId="5"/>
  </si>
  <si>
    <t>R04</t>
    <phoneticPr fontId="5"/>
  </si>
  <si>
    <t>R05</t>
    <phoneticPr fontId="5"/>
  </si>
  <si>
    <t>R06</t>
    <phoneticPr fontId="5"/>
  </si>
  <si>
    <t>学校建設事業基金</t>
    <phoneticPr fontId="5"/>
  </si>
  <si>
    <t>公共施設長寿命化等推進基金</t>
    <phoneticPr fontId="38"/>
  </si>
  <si>
    <t>奨学基金</t>
    <phoneticPr fontId="38"/>
  </si>
  <si>
    <t>歴史・民俗資料館建設事業基金</t>
    <phoneticPr fontId="38"/>
  </si>
  <si>
    <t>地域福祉基金</t>
    <phoneticPr fontId="38"/>
  </si>
  <si>
    <t>-</t>
    <phoneticPr fontId="2"/>
  </si>
  <si>
    <t>結城市後期高齢者医療特別会計</t>
    <phoneticPr fontId="2"/>
  </si>
  <si>
    <t>結城市文化・スポーツ振興事業団</t>
    <rPh sb="0" eb="3">
      <t>ユウキシ</t>
    </rPh>
    <rPh sb="3" eb="5">
      <t>ブンカ</t>
    </rPh>
    <rPh sb="10" eb="15">
      <t>シンコウジギョウダン</t>
    </rPh>
    <phoneticPr fontId="2"/>
  </si>
  <si>
    <t>結城市土地開発公社</t>
    <rPh sb="0" eb="3">
      <t>ユウキシ</t>
    </rPh>
    <rPh sb="3" eb="9">
      <t>トチカイハツコウシャ</t>
    </rPh>
    <phoneticPr fontId="2"/>
  </si>
  <si>
    <t>TMO結城</t>
    <rPh sb="3" eb="5">
      <t>ユウキ</t>
    </rPh>
    <phoneticPr fontId="2"/>
  </si>
  <si>
    <t>茨城県市町村総合事務組合（県民交通災害共済事業特別会計）</t>
    <phoneticPr fontId="2"/>
  </si>
  <si>
    <t>筑西広域市町村圏事務組合（一般会計）</t>
    <phoneticPr fontId="2"/>
  </si>
  <si>
    <t>茨城県市町村総合事務組合（一般会計）</t>
    <phoneticPr fontId="2"/>
  </si>
  <si>
    <t>茨城租税債権管理機構（一般会計）</t>
    <phoneticPr fontId="2"/>
  </si>
  <si>
    <t>茨城県後期高齢者医療広域連合（一般会計）</t>
    <phoneticPr fontId="2"/>
  </si>
  <si>
    <t>茨城県後期高齢者医療広域連合（後期高齢医療特別会計）</t>
    <phoneticPr fontId="2"/>
  </si>
  <si>
    <t>結城市介護保険特別会計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</si>
</sst>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67009</c:v>
                </c:pt>
                <c:pt idx="1">
                  <c:v>54225</c:v>
                </c:pt>
                <c:pt idx="2">
                  <c:v>54016</c:v>
                </c:pt>
                <c:pt idx="3">
                  <c:v>52786</c:v>
                </c:pt>
                <c:pt idx="4">
                  <c:v>58465</c:v>
                </c:pt>
              </c:numCache>
            </c:numRef>
          </c:val>
          <c:smooth val="0"/>
          <c:extLst>
            <c:ext xmlns:c16="http://schemas.microsoft.com/office/drawing/2014/chart" uri="{C3380CC4-5D6E-409C-BE32-E72D297353CC}">
              <c16:uniqueId val="{00000000-5F27-4649-BCC3-EDF4A97E7E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60613</c:v>
                </c:pt>
                <c:pt idx="1">
                  <c:v>23986</c:v>
                </c:pt>
                <c:pt idx="2">
                  <c:v>28639</c:v>
                </c:pt>
                <c:pt idx="3">
                  <c:v>22174</c:v>
                </c:pt>
                <c:pt idx="4">
                  <c:v>42592</c:v>
                </c:pt>
              </c:numCache>
            </c:numRef>
          </c:val>
          <c:smooth val="0"/>
          <c:extLst>
            <c:ext xmlns:c16="http://schemas.microsoft.com/office/drawing/2014/chart" uri="{C3380CC4-5D6E-409C-BE32-E72D297353CC}">
              <c16:uniqueId val="{00000001-5F27-4649-BCC3-EDF4A97E7E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9.4700000000000006</c:v>
                </c:pt>
                <c:pt idx="1">
                  <c:v>14.14</c:v>
                </c:pt>
                <c:pt idx="2">
                  <c:v>11.74</c:v>
                </c:pt>
                <c:pt idx="3">
                  <c:v>7.72</c:v>
                </c:pt>
                <c:pt idx="4">
                  <c:v>7.35</c:v>
                </c:pt>
              </c:numCache>
            </c:numRef>
          </c:val>
          <c:extLst>
            <c:ext xmlns:c16="http://schemas.microsoft.com/office/drawing/2014/chart" uri="{C3380CC4-5D6E-409C-BE32-E72D297353CC}">
              <c16:uniqueId val="{00000000-2508-4E27-9978-806375CA5E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15.94</c:v>
                </c:pt>
                <c:pt idx="1">
                  <c:v>17.309999999999999</c:v>
                </c:pt>
                <c:pt idx="2">
                  <c:v>18.61</c:v>
                </c:pt>
                <c:pt idx="3">
                  <c:v>18.37</c:v>
                </c:pt>
                <c:pt idx="4">
                  <c:v>14.86</c:v>
                </c:pt>
              </c:numCache>
            </c:numRef>
          </c:val>
          <c:extLst>
            <c:ext xmlns:c16="http://schemas.microsoft.com/office/drawing/2014/chart" uri="{C3380CC4-5D6E-409C-BE32-E72D297353CC}">
              <c16:uniqueId val="{00000001-2508-4E27-9978-806375CA5E5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1.95</c:v>
                </c:pt>
                <c:pt idx="1">
                  <c:v>7.22</c:v>
                </c:pt>
                <c:pt idx="2">
                  <c:v>-1.82</c:v>
                </c:pt>
                <c:pt idx="3">
                  <c:v>-3.91</c:v>
                </c:pt>
                <c:pt idx="4">
                  <c:v>-3.31</c:v>
                </c:pt>
              </c:numCache>
            </c:numRef>
          </c:val>
          <c:smooth val="0"/>
          <c:extLst>
            <c:ext xmlns:c16="http://schemas.microsoft.com/office/drawing/2014/chart" uri="{C3380CC4-5D6E-409C-BE32-E72D297353CC}">
              <c16:uniqueId val="{00000002-2508-4E27-9978-806375CA5E5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0-0A89-4BEB-B0F2-B7BE12440AF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89-4BEB-B0F2-B7BE12440AF9}"/>
            </c:ext>
          </c:extLst>
        </c:ser>
        <c:ser>
          <c:idx val="2"/>
          <c:order val="2"/>
          <c:tx>
            <c:strRef>
              <c:f>データシート!$A$29</c:f>
              <c:strCache>
                <c:ptCount val="1"/>
                <c:pt idx="0">
                  <c:v>結城市農業集落排水事業会計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2-0A89-4BEB-B0F2-B7BE12440AF9}"/>
            </c:ext>
          </c:extLst>
        </c:ser>
        <c:ser>
          <c:idx val="3"/>
          <c:order val="3"/>
          <c:tx>
            <c:strRef>
              <c:f>データシート!$A$30</c:f>
              <c:strCache>
                <c:ptCount val="1"/>
                <c:pt idx="0">
                  <c:v>下館・結城都市計画事業結城南部第三土地区画整理事業特別会計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0.37</c:v>
                </c:pt>
                <c:pt idx="2">
                  <c:v>#N/A</c:v>
                </c:pt>
                <c:pt idx="3">
                  <c:v>0.35</c:v>
                </c:pt>
                <c:pt idx="4">
                  <c:v>#N/A</c:v>
                </c:pt>
                <c:pt idx="5">
                  <c:v>0.35</c:v>
                </c:pt>
                <c:pt idx="6">
                  <c:v>#N/A</c:v>
                </c:pt>
                <c:pt idx="7">
                  <c:v>0.3</c:v>
                </c:pt>
                <c:pt idx="8">
                  <c:v>#N/A</c:v>
                </c:pt>
                <c:pt idx="9">
                  <c:v>0.17</c:v>
                </c:pt>
              </c:numCache>
            </c:numRef>
          </c:val>
          <c:extLst>
            <c:ext xmlns:c16="http://schemas.microsoft.com/office/drawing/2014/chart" uri="{C3380CC4-5D6E-409C-BE32-E72D297353CC}">
              <c16:uniqueId val="{00000003-0A89-4BEB-B0F2-B7BE12440AF9}"/>
            </c:ext>
          </c:extLst>
        </c:ser>
        <c:ser>
          <c:idx val="4"/>
          <c:order val="4"/>
          <c:tx>
            <c:strRef>
              <c:f>データシート!$A$31</c:f>
              <c:strCache>
                <c:ptCount val="1"/>
                <c:pt idx="0">
                  <c:v>結城市公共下水道事業会計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0.56999999999999995</c:v>
                </c:pt>
                <c:pt idx="2">
                  <c:v>#N/A</c:v>
                </c:pt>
                <c:pt idx="3">
                  <c:v>0.87</c:v>
                </c:pt>
                <c:pt idx="4">
                  <c:v>#N/A</c:v>
                </c:pt>
                <c:pt idx="5">
                  <c:v>0.86</c:v>
                </c:pt>
                <c:pt idx="6">
                  <c:v>#N/A</c:v>
                </c:pt>
                <c:pt idx="7">
                  <c:v>0.62</c:v>
                </c:pt>
                <c:pt idx="8">
                  <c:v>#N/A</c:v>
                </c:pt>
                <c:pt idx="9">
                  <c:v>0.78</c:v>
                </c:pt>
              </c:numCache>
            </c:numRef>
          </c:val>
          <c:extLst>
            <c:ext xmlns:c16="http://schemas.microsoft.com/office/drawing/2014/chart" uri="{C3380CC4-5D6E-409C-BE32-E72D297353CC}">
              <c16:uniqueId val="{00000004-0A89-4BEB-B0F2-B7BE12440AF9}"/>
            </c:ext>
          </c:extLst>
        </c:ser>
        <c:ser>
          <c:idx val="5"/>
          <c:order val="5"/>
          <c:tx>
            <c:strRef>
              <c:f>データシート!$A$32</c:f>
              <c:strCache>
                <c:ptCount val="1"/>
                <c:pt idx="0">
                  <c:v>結城市国民健康保険特別会計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2.15</c:v>
                </c:pt>
                <c:pt idx="2">
                  <c:v>#N/A</c:v>
                </c:pt>
                <c:pt idx="3">
                  <c:v>1.91</c:v>
                </c:pt>
                <c:pt idx="4">
                  <c:v>#N/A</c:v>
                </c:pt>
                <c:pt idx="5">
                  <c:v>0.28000000000000003</c:v>
                </c:pt>
                <c:pt idx="6">
                  <c:v>#N/A</c:v>
                </c:pt>
                <c:pt idx="7">
                  <c:v>0.02</c:v>
                </c:pt>
                <c:pt idx="8">
                  <c:v>#N/A</c:v>
                </c:pt>
                <c:pt idx="9">
                  <c:v>0.87</c:v>
                </c:pt>
              </c:numCache>
            </c:numRef>
          </c:val>
          <c:extLst>
            <c:ext xmlns:c16="http://schemas.microsoft.com/office/drawing/2014/chart" uri="{C3380CC4-5D6E-409C-BE32-E72D297353CC}">
              <c16:uniqueId val="{00000005-0A89-4BEB-B0F2-B7BE12440AF9}"/>
            </c:ext>
          </c:extLst>
        </c:ser>
        <c:ser>
          <c:idx val="6"/>
          <c:order val="6"/>
          <c:tx>
            <c:strRef>
              <c:f>データシート!$A$33</c:f>
              <c:strCache>
                <c:ptCount val="1"/>
                <c:pt idx="0">
                  <c:v>下館・結城都市計画事業結城南部第二土地区画整理事業特別会計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0.73</c:v>
                </c:pt>
                <c:pt idx="4">
                  <c:v>#N/A</c:v>
                </c:pt>
                <c:pt idx="5">
                  <c:v>0.73</c:v>
                </c:pt>
                <c:pt idx="6">
                  <c:v>#N/A</c:v>
                </c:pt>
                <c:pt idx="7">
                  <c:v>0.64</c:v>
                </c:pt>
                <c:pt idx="8">
                  <c:v>#N/A</c:v>
                </c:pt>
                <c:pt idx="9">
                  <c:v>0.94</c:v>
                </c:pt>
              </c:numCache>
            </c:numRef>
          </c:val>
          <c:extLst>
            <c:ext xmlns:c16="http://schemas.microsoft.com/office/drawing/2014/chart" uri="{C3380CC4-5D6E-409C-BE32-E72D297353CC}">
              <c16:uniqueId val="{00000006-0A89-4BEB-B0F2-B7BE12440AF9}"/>
            </c:ext>
          </c:extLst>
        </c:ser>
        <c:ser>
          <c:idx val="7"/>
          <c:order val="7"/>
          <c:tx>
            <c:strRef>
              <c:f>データシート!$A$34</c:f>
              <c:strCache>
                <c:ptCount val="1"/>
                <c:pt idx="0">
                  <c:v>結城市介護保険特別会計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1.31</c:v>
                </c:pt>
                <c:pt idx="2">
                  <c:v>#N/A</c:v>
                </c:pt>
                <c:pt idx="3">
                  <c:v>0.83</c:v>
                </c:pt>
                <c:pt idx="4">
                  <c:v>#N/A</c:v>
                </c:pt>
                <c:pt idx="5">
                  <c:v>1.27</c:v>
                </c:pt>
                <c:pt idx="6">
                  <c:v>#N/A</c:v>
                </c:pt>
                <c:pt idx="7">
                  <c:v>1.06</c:v>
                </c:pt>
                <c:pt idx="8">
                  <c:v>#N/A</c:v>
                </c:pt>
                <c:pt idx="9">
                  <c:v>1.35</c:v>
                </c:pt>
              </c:numCache>
            </c:numRef>
          </c:val>
          <c:extLst>
            <c:ext xmlns:c16="http://schemas.microsoft.com/office/drawing/2014/chart" uri="{C3380CC4-5D6E-409C-BE32-E72D297353CC}">
              <c16:uniqueId val="{00000007-0A89-4BEB-B0F2-B7BE12440AF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9.44</c:v>
                </c:pt>
                <c:pt idx="2">
                  <c:v>#N/A</c:v>
                </c:pt>
                <c:pt idx="3">
                  <c:v>14.13</c:v>
                </c:pt>
                <c:pt idx="4">
                  <c:v>#N/A</c:v>
                </c:pt>
                <c:pt idx="5">
                  <c:v>11.73</c:v>
                </c:pt>
                <c:pt idx="6">
                  <c:v>#N/A</c:v>
                </c:pt>
                <c:pt idx="7">
                  <c:v>7.72</c:v>
                </c:pt>
                <c:pt idx="8">
                  <c:v>#N/A</c:v>
                </c:pt>
                <c:pt idx="9">
                  <c:v>7.34</c:v>
                </c:pt>
              </c:numCache>
            </c:numRef>
          </c:val>
          <c:extLst>
            <c:ext xmlns:c16="http://schemas.microsoft.com/office/drawing/2014/chart" uri="{C3380CC4-5D6E-409C-BE32-E72D297353CC}">
              <c16:uniqueId val="{00000008-0A89-4BEB-B0F2-B7BE12440AF9}"/>
            </c:ext>
          </c:extLst>
        </c:ser>
        <c:ser>
          <c:idx val="9"/>
          <c:order val="9"/>
          <c:tx>
            <c:strRef>
              <c:f>データシート!$A$36</c:f>
              <c:strCache>
                <c:ptCount val="1"/>
                <c:pt idx="0">
                  <c:v>結城市水道事業会計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15.1</c:v>
                </c:pt>
                <c:pt idx="2">
                  <c:v>#N/A</c:v>
                </c:pt>
                <c:pt idx="3">
                  <c:v>12.63</c:v>
                </c:pt>
                <c:pt idx="4">
                  <c:v>#N/A</c:v>
                </c:pt>
                <c:pt idx="5">
                  <c:v>14.24</c:v>
                </c:pt>
                <c:pt idx="6">
                  <c:v>#N/A</c:v>
                </c:pt>
                <c:pt idx="7">
                  <c:v>14.79</c:v>
                </c:pt>
                <c:pt idx="8">
                  <c:v>#N/A</c:v>
                </c:pt>
                <c:pt idx="9">
                  <c:v>14.77</c:v>
                </c:pt>
              </c:numCache>
            </c:numRef>
          </c:val>
          <c:extLst>
            <c:ext xmlns:c16="http://schemas.microsoft.com/office/drawing/2014/chart" uri="{C3380CC4-5D6E-409C-BE32-E72D297353CC}">
              <c16:uniqueId val="{00000009-0A89-4BEB-B0F2-B7BE12440AF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1495</c:v>
                </c:pt>
                <c:pt idx="5">
                  <c:v>1501</c:v>
                </c:pt>
                <c:pt idx="8">
                  <c:v>1479</c:v>
                </c:pt>
                <c:pt idx="11">
                  <c:v>1478</c:v>
                </c:pt>
                <c:pt idx="14">
                  <c:v>1436</c:v>
                </c:pt>
              </c:numCache>
            </c:numRef>
          </c:val>
          <c:extLst>
            <c:ext xmlns:c16="http://schemas.microsoft.com/office/drawing/2014/chart" uri="{C3380CC4-5D6E-409C-BE32-E72D297353CC}">
              <c16:uniqueId val="{00000000-C291-488A-93A7-0CB1E9C3A49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91-488A-93A7-0CB1E9C3A49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118</c:v>
                </c:pt>
                <c:pt idx="3">
                  <c:v>117</c:v>
                </c:pt>
                <c:pt idx="6">
                  <c:v>117</c:v>
                </c:pt>
                <c:pt idx="9">
                  <c:v>90</c:v>
                </c:pt>
                <c:pt idx="12">
                  <c:v>6</c:v>
                </c:pt>
              </c:numCache>
            </c:numRef>
          </c:val>
          <c:extLst>
            <c:ext xmlns:c16="http://schemas.microsoft.com/office/drawing/2014/chart" uri="{C3380CC4-5D6E-409C-BE32-E72D297353CC}">
              <c16:uniqueId val="{00000002-C291-488A-93A7-0CB1E9C3A49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90</c:v>
                </c:pt>
                <c:pt idx="3">
                  <c:v>80</c:v>
                </c:pt>
                <c:pt idx="6">
                  <c:v>98</c:v>
                </c:pt>
                <c:pt idx="9">
                  <c:v>101</c:v>
                </c:pt>
                <c:pt idx="12">
                  <c:v>90</c:v>
                </c:pt>
              </c:numCache>
            </c:numRef>
          </c:val>
          <c:extLst>
            <c:ext xmlns:c16="http://schemas.microsoft.com/office/drawing/2014/chart" uri="{C3380CC4-5D6E-409C-BE32-E72D297353CC}">
              <c16:uniqueId val="{00000003-C291-488A-93A7-0CB1E9C3A49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542</c:v>
                </c:pt>
                <c:pt idx="3">
                  <c:v>558</c:v>
                </c:pt>
                <c:pt idx="6">
                  <c:v>575</c:v>
                </c:pt>
                <c:pt idx="9">
                  <c:v>510</c:v>
                </c:pt>
                <c:pt idx="12">
                  <c:v>454</c:v>
                </c:pt>
              </c:numCache>
            </c:numRef>
          </c:val>
          <c:extLst>
            <c:ext xmlns:c16="http://schemas.microsoft.com/office/drawing/2014/chart" uri="{C3380CC4-5D6E-409C-BE32-E72D297353CC}">
              <c16:uniqueId val="{00000004-C291-488A-93A7-0CB1E9C3A49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91-488A-93A7-0CB1E9C3A49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91-488A-93A7-0CB1E9C3A49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1378</c:v>
                </c:pt>
                <c:pt idx="3">
                  <c:v>1436</c:v>
                </c:pt>
                <c:pt idx="6">
                  <c:v>1474</c:v>
                </c:pt>
                <c:pt idx="9">
                  <c:v>1626</c:v>
                </c:pt>
                <c:pt idx="12">
                  <c:v>1656</c:v>
                </c:pt>
              </c:numCache>
            </c:numRef>
          </c:val>
          <c:extLst>
            <c:ext xmlns:c16="http://schemas.microsoft.com/office/drawing/2014/chart" uri="{C3380CC4-5D6E-409C-BE32-E72D297353CC}">
              <c16:uniqueId val="{00000007-C291-488A-93A7-0CB1E9C3A49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633</c:v>
                </c:pt>
                <c:pt idx="2">
                  <c:v>#N/A</c:v>
                </c:pt>
                <c:pt idx="3">
                  <c:v>#N/A</c:v>
                </c:pt>
                <c:pt idx="4">
                  <c:v>690</c:v>
                </c:pt>
                <c:pt idx="5">
                  <c:v>#N/A</c:v>
                </c:pt>
                <c:pt idx="6">
                  <c:v>#N/A</c:v>
                </c:pt>
                <c:pt idx="7">
                  <c:v>785</c:v>
                </c:pt>
                <c:pt idx="8">
                  <c:v>#N/A</c:v>
                </c:pt>
                <c:pt idx="9">
                  <c:v>#N/A</c:v>
                </c:pt>
                <c:pt idx="10">
                  <c:v>849</c:v>
                </c:pt>
                <c:pt idx="11">
                  <c:v>#N/A</c:v>
                </c:pt>
                <c:pt idx="12">
                  <c:v>#N/A</c:v>
                </c:pt>
                <c:pt idx="13">
                  <c:v>770</c:v>
                </c:pt>
                <c:pt idx="14">
                  <c:v>#N/A</c:v>
                </c:pt>
              </c:numCache>
            </c:numRef>
          </c:val>
          <c:smooth val="0"/>
          <c:extLst>
            <c:ext xmlns:c16="http://schemas.microsoft.com/office/drawing/2014/chart" uri="{C3380CC4-5D6E-409C-BE32-E72D297353CC}">
              <c16:uniqueId val="{00000008-C291-488A-93A7-0CB1E9C3A49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13949</c:v>
                </c:pt>
                <c:pt idx="5">
                  <c:v>13710</c:v>
                </c:pt>
                <c:pt idx="8">
                  <c:v>13289</c:v>
                </c:pt>
                <c:pt idx="11">
                  <c:v>12609</c:v>
                </c:pt>
                <c:pt idx="14">
                  <c:v>12464</c:v>
                </c:pt>
              </c:numCache>
            </c:numRef>
          </c:val>
          <c:extLst>
            <c:ext xmlns:c16="http://schemas.microsoft.com/office/drawing/2014/chart" uri="{C3380CC4-5D6E-409C-BE32-E72D297353CC}">
              <c16:uniqueId val="{00000000-7115-4B8C-883D-6AAEE11628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2103</c:v>
                </c:pt>
                <c:pt idx="5">
                  <c:v>2283</c:v>
                </c:pt>
                <c:pt idx="8">
                  <c:v>2189</c:v>
                </c:pt>
                <c:pt idx="11">
                  <c:v>2146</c:v>
                </c:pt>
                <c:pt idx="14">
                  <c:v>2227</c:v>
                </c:pt>
              </c:numCache>
            </c:numRef>
          </c:val>
          <c:extLst>
            <c:ext xmlns:c16="http://schemas.microsoft.com/office/drawing/2014/chart" uri="{C3380CC4-5D6E-409C-BE32-E72D297353CC}">
              <c16:uniqueId val="{00000001-7115-4B8C-883D-6AAEE11628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4272</c:v>
                </c:pt>
                <c:pt idx="5">
                  <c:v>5244</c:v>
                </c:pt>
                <c:pt idx="8">
                  <c:v>5863</c:v>
                </c:pt>
                <c:pt idx="11">
                  <c:v>5790</c:v>
                </c:pt>
                <c:pt idx="14">
                  <c:v>5308</c:v>
                </c:pt>
              </c:numCache>
            </c:numRef>
          </c:val>
          <c:extLst>
            <c:ext xmlns:c16="http://schemas.microsoft.com/office/drawing/2014/chart" uri="{C3380CC4-5D6E-409C-BE32-E72D297353CC}">
              <c16:uniqueId val="{00000002-7115-4B8C-883D-6AAEE11628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115-4B8C-883D-6AAEE11628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115-4B8C-883D-6AAEE11628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15-4B8C-883D-6AAEE11628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2654</c:v>
                </c:pt>
                <c:pt idx="3">
                  <c:v>2602</c:v>
                </c:pt>
                <c:pt idx="6">
                  <c:v>2565</c:v>
                </c:pt>
                <c:pt idx="9">
                  <c:v>2640</c:v>
                </c:pt>
                <c:pt idx="12">
                  <c:v>2619</c:v>
                </c:pt>
              </c:numCache>
            </c:numRef>
          </c:val>
          <c:extLst>
            <c:ext xmlns:c16="http://schemas.microsoft.com/office/drawing/2014/chart" uri="{C3380CC4-5D6E-409C-BE32-E72D297353CC}">
              <c16:uniqueId val="{00000006-7115-4B8C-883D-6AAEE11628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549</c:v>
                </c:pt>
                <c:pt idx="3">
                  <c:v>646</c:v>
                </c:pt>
                <c:pt idx="6">
                  <c:v>1127</c:v>
                </c:pt>
                <c:pt idx="9">
                  <c:v>1131</c:v>
                </c:pt>
                <c:pt idx="12">
                  <c:v>1542</c:v>
                </c:pt>
              </c:numCache>
            </c:numRef>
          </c:val>
          <c:extLst>
            <c:ext xmlns:c16="http://schemas.microsoft.com/office/drawing/2014/chart" uri="{C3380CC4-5D6E-409C-BE32-E72D297353CC}">
              <c16:uniqueId val="{00000007-7115-4B8C-883D-6AAEE11628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5171</c:v>
                </c:pt>
                <c:pt idx="3">
                  <c:v>5058</c:v>
                </c:pt>
                <c:pt idx="6">
                  <c:v>4740</c:v>
                </c:pt>
                <c:pt idx="9">
                  <c:v>4644</c:v>
                </c:pt>
                <c:pt idx="12">
                  <c:v>4505</c:v>
                </c:pt>
              </c:numCache>
            </c:numRef>
          </c:val>
          <c:extLst>
            <c:ext xmlns:c16="http://schemas.microsoft.com/office/drawing/2014/chart" uri="{C3380CC4-5D6E-409C-BE32-E72D297353CC}">
              <c16:uniqueId val="{00000008-7115-4B8C-883D-6AAEE11628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376</c:v>
                </c:pt>
                <c:pt idx="3">
                  <c:v>259</c:v>
                </c:pt>
                <c:pt idx="6">
                  <c:v>142</c:v>
                </c:pt>
                <c:pt idx="9">
                  <c:v>38</c:v>
                </c:pt>
                <c:pt idx="12">
                  <c:v>32</c:v>
                </c:pt>
              </c:numCache>
            </c:numRef>
          </c:val>
          <c:extLst>
            <c:ext xmlns:c16="http://schemas.microsoft.com/office/drawing/2014/chart" uri="{C3380CC4-5D6E-409C-BE32-E72D297353CC}">
              <c16:uniqueId val="{00000009-7115-4B8C-883D-6AAEE11628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16838</c:v>
                </c:pt>
                <c:pt idx="3">
                  <c:v>16734</c:v>
                </c:pt>
                <c:pt idx="6">
                  <c:v>16122</c:v>
                </c:pt>
                <c:pt idx="9">
                  <c:v>14993</c:v>
                </c:pt>
                <c:pt idx="12">
                  <c:v>14541</c:v>
                </c:pt>
              </c:numCache>
            </c:numRef>
          </c:val>
          <c:extLst>
            <c:ext xmlns:c16="http://schemas.microsoft.com/office/drawing/2014/chart" uri="{C3380CC4-5D6E-409C-BE32-E72D297353CC}">
              <c16:uniqueId val="{0000000A-7115-4B8C-883D-6AAEE116282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5264</c:v>
                </c:pt>
                <c:pt idx="2">
                  <c:v>#N/A</c:v>
                </c:pt>
                <c:pt idx="3">
                  <c:v>#N/A</c:v>
                </c:pt>
                <c:pt idx="4">
                  <c:v>4062</c:v>
                </c:pt>
                <c:pt idx="5">
                  <c:v>#N/A</c:v>
                </c:pt>
                <c:pt idx="6">
                  <c:v>#N/A</c:v>
                </c:pt>
                <c:pt idx="7">
                  <c:v>3354</c:v>
                </c:pt>
                <c:pt idx="8">
                  <c:v>#N/A</c:v>
                </c:pt>
                <c:pt idx="9">
                  <c:v>#N/A</c:v>
                </c:pt>
                <c:pt idx="10">
                  <c:v>2902</c:v>
                </c:pt>
                <c:pt idx="11">
                  <c:v>#N/A</c:v>
                </c:pt>
                <c:pt idx="12">
                  <c:v>#N/A</c:v>
                </c:pt>
                <c:pt idx="13">
                  <c:v>3240</c:v>
                </c:pt>
                <c:pt idx="14">
                  <c:v>#N/A</c:v>
                </c:pt>
              </c:numCache>
            </c:numRef>
          </c:val>
          <c:smooth val="0"/>
          <c:extLst>
            <c:ext xmlns:c16="http://schemas.microsoft.com/office/drawing/2014/chart" uri="{C3380CC4-5D6E-409C-BE32-E72D297353CC}">
              <c16:uniqueId val="{0000000B-7115-4B8C-883D-6AAEE116282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2068</c:v>
                </c:pt>
                <c:pt idx="1">
                  <c:v>2064</c:v>
                </c:pt>
                <c:pt idx="2">
                  <c:v>1707</c:v>
                </c:pt>
              </c:numCache>
            </c:numRef>
          </c:val>
          <c:extLst>
            <c:ext xmlns:c16="http://schemas.microsoft.com/office/drawing/2014/chart" uri="{C3380CC4-5D6E-409C-BE32-E72D297353CC}">
              <c16:uniqueId val="{00000000-F866-4DEE-8849-BC14E41F05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887</c:v>
                </c:pt>
                <c:pt idx="1">
                  <c:v>944</c:v>
                </c:pt>
                <c:pt idx="2">
                  <c:v>1020</c:v>
                </c:pt>
              </c:numCache>
            </c:numRef>
          </c:val>
          <c:extLst>
            <c:ext xmlns:c16="http://schemas.microsoft.com/office/drawing/2014/chart" uri="{C3380CC4-5D6E-409C-BE32-E72D297353CC}">
              <c16:uniqueId val="{00000001-F866-4DEE-8849-BC14E41F05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1021</c:v>
                </c:pt>
                <c:pt idx="1">
                  <c:v>1057</c:v>
                </c:pt>
                <c:pt idx="2">
                  <c:v>1087</c:v>
                </c:pt>
              </c:numCache>
            </c:numRef>
          </c:val>
          <c:extLst>
            <c:ext xmlns:c16="http://schemas.microsoft.com/office/drawing/2014/chart" uri="{C3380CC4-5D6E-409C-BE32-E72D297353CC}">
              <c16:uniqueId val="{00000002-F866-4DEE-8849-BC14E41F05F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茨城県結城市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実質公債費比率の各算定項目の主な増減は次のとおりである。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公債費の元利償還金の額が約</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百万円の増</a:t>
          </a:r>
          <a:r>
            <a:rPr kumimoji="1" lang="ja-JP" altLang="en-US" sz="1100">
              <a:solidFill>
                <a:sysClr val="windowText" lastClr="000000"/>
              </a:solidFill>
              <a:effectLst/>
              <a:latin typeface="+mn-lt"/>
              <a:ea typeface="+mn-ea"/>
              <a:cs typeface="+mn-cs"/>
            </a:rPr>
            <a:t>になったものの</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公営企業債の元利償還金に対する繰入金の額が約</a:t>
          </a:r>
          <a:r>
            <a:rPr kumimoji="1" lang="en-US" altLang="ja-JP" sz="1100">
              <a:solidFill>
                <a:sysClr val="windowText" lastClr="000000"/>
              </a:solidFill>
              <a:effectLst/>
              <a:latin typeface="+mn-lt"/>
              <a:ea typeface="+mn-ea"/>
              <a:cs typeface="+mn-cs"/>
            </a:rPr>
            <a:t>56</a:t>
          </a:r>
          <a:r>
            <a:rPr kumimoji="1" lang="ja-JP" altLang="en-US" sz="1100">
              <a:solidFill>
                <a:sysClr val="windowText" lastClr="000000"/>
              </a:solidFill>
              <a:effectLst/>
              <a:latin typeface="+mn-lt"/>
              <a:ea typeface="+mn-ea"/>
              <a:cs typeface="+mn-cs"/>
            </a:rPr>
            <a:t>百万円の減、債務負担行為に基づく支出額が約</a:t>
          </a:r>
          <a:r>
            <a:rPr kumimoji="1" lang="en-US" altLang="ja-JP" sz="1100">
              <a:solidFill>
                <a:sysClr val="windowText" lastClr="000000"/>
              </a:solidFill>
              <a:effectLst/>
              <a:latin typeface="+mn-lt"/>
              <a:ea typeface="+mn-ea"/>
              <a:cs typeface="+mn-cs"/>
            </a:rPr>
            <a:t>84</a:t>
          </a:r>
          <a:r>
            <a:rPr kumimoji="1" lang="ja-JP" altLang="en-US" sz="1100">
              <a:solidFill>
                <a:sysClr val="windowText" lastClr="000000"/>
              </a:solidFill>
              <a:effectLst/>
              <a:latin typeface="+mn-lt"/>
              <a:ea typeface="+mn-ea"/>
              <a:cs typeface="+mn-cs"/>
            </a:rPr>
            <a:t>百万円の減と</a:t>
          </a:r>
          <a:r>
            <a:rPr kumimoji="1" lang="ja-JP" altLang="ja-JP" sz="1100">
              <a:solidFill>
                <a:sysClr val="windowText" lastClr="000000"/>
              </a:solidFill>
              <a:effectLst/>
              <a:latin typeface="+mn-lt"/>
              <a:ea typeface="+mn-ea"/>
              <a:cs typeface="+mn-cs"/>
            </a:rPr>
            <a:t>なった影響により、元利償還金等の額は前年度から約</a:t>
          </a:r>
          <a:r>
            <a:rPr kumimoji="1" lang="en-US" altLang="ja-JP" sz="1100">
              <a:solidFill>
                <a:sysClr val="windowText" lastClr="000000"/>
              </a:solidFill>
              <a:effectLst/>
              <a:latin typeface="+mn-lt"/>
              <a:ea typeface="+mn-ea"/>
              <a:cs typeface="+mn-cs"/>
            </a:rPr>
            <a:t>120</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算入公債費等においては、普通交付税における事業費補正（下水道費等）</a:t>
          </a:r>
          <a:r>
            <a:rPr kumimoji="1" lang="ja-JP" altLang="en-US" sz="1100">
              <a:solidFill>
                <a:sysClr val="windowText" lastClr="000000"/>
              </a:solidFill>
              <a:effectLst/>
              <a:latin typeface="+mn-lt"/>
              <a:ea typeface="+mn-ea"/>
              <a:cs typeface="+mn-cs"/>
            </a:rPr>
            <a:t>や臨時財政対策債償還費</a:t>
          </a:r>
          <a:r>
            <a:rPr kumimoji="1" lang="ja-JP" altLang="ja-JP" sz="1100">
              <a:solidFill>
                <a:sysClr val="windowText" lastClr="000000"/>
              </a:solidFill>
              <a:effectLst/>
              <a:latin typeface="+mn-lt"/>
              <a:ea typeface="+mn-ea"/>
              <a:cs typeface="+mn-cs"/>
            </a:rPr>
            <a:t>の算入額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により、</a:t>
          </a:r>
          <a:r>
            <a:rPr kumimoji="1" lang="ja-JP" altLang="ja-JP" sz="1100">
              <a:solidFill>
                <a:sysClr val="windowText" lastClr="000000"/>
              </a:solidFill>
              <a:effectLst/>
              <a:latin typeface="+mn-lt"/>
              <a:ea typeface="+mn-ea"/>
              <a:cs typeface="+mn-cs"/>
            </a:rPr>
            <a:t>全体で約</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百万円の減となった。</a:t>
          </a:r>
          <a:endParaRPr lang="ja-JP" altLang="ja-JP" sz="1400">
            <a:solidFill>
              <a:sysClr val="windowText" lastClr="000000"/>
            </a:solidFill>
            <a:effectLst/>
          </a:endParaRPr>
        </a:p>
        <a:p>
          <a:pPr algn="ct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年度末時点で満期一括償還地方債の償還終了となったため、満期一括償還の財源とするための減債基金残高は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百万円となっている。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茨城県結城市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将来負担額の各算定項目の主な増減は次のとおりである。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一般会計等に係る</a:t>
          </a:r>
          <a:r>
            <a:rPr kumimoji="1" lang="ja-JP" altLang="ja-JP" sz="1100">
              <a:solidFill>
                <a:sysClr val="windowText" lastClr="000000"/>
              </a:solidFill>
              <a:effectLst/>
              <a:latin typeface="+mn-lt"/>
              <a:ea typeface="+mn-ea"/>
              <a:cs typeface="+mn-cs"/>
            </a:rPr>
            <a:t>地方債</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現在高は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借入額を償還額が上回ったことにより約</a:t>
          </a:r>
          <a:r>
            <a:rPr kumimoji="1" lang="en-US" altLang="ja-JP" sz="1100">
              <a:solidFill>
                <a:sysClr val="windowText" lastClr="000000"/>
              </a:solidFill>
              <a:effectLst/>
              <a:latin typeface="+mn-lt"/>
              <a:ea typeface="+mn-ea"/>
              <a:cs typeface="+mn-cs"/>
            </a:rPr>
            <a:t>452</a:t>
          </a:r>
          <a:r>
            <a:rPr kumimoji="1" lang="ja-JP" altLang="ja-JP" sz="1100">
              <a:solidFill>
                <a:sysClr val="windowText" lastClr="000000"/>
              </a:solidFill>
              <a:effectLst/>
              <a:latin typeface="+mn-lt"/>
              <a:ea typeface="+mn-ea"/>
              <a:cs typeface="+mn-cs"/>
            </a:rPr>
            <a:t>百万円の減</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公営企業債等繰入見込額は、公営企業地方債現在高の減により約</a:t>
          </a:r>
          <a:r>
            <a:rPr kumimoji="1" lang="en-US" altLang="ja-JP" sz="1100">
              <a:solidFill>
                <a:sysClr val="windowText" lastClr="000000"/>
              </a:solidFill>
              <a:effectLst/>
              <a:latin typeface="+mn-lt"/>
              <a:ea typeface="+mn-ea"/>
              <a:cs typeface="+mn-cs"/>
            </a:rPr>
            <a:t>139</a:t>
          </a:r>
          <a:r>
            <a:rPr kumimoji="1" lang="ja-JP" altLang="ja-JP" sz="1100">
              <a:solidFill>
                <a:sysClr val="windowText" lastClr="000000"/>
              </a:solidFill>
              <a:effectLst/>
              <a:latin typeface="+mn-lt"/>
              <a:ea typeface="+mn-ea"/>
              <a:cs typeface="+mn-cs"/>
            </a:rPr>
            <a:t>百万円の減</a:t>
          </a:r>
          <a:r>
            <a:rPr kumimoji="1" lang="ja-JP" altLang="en-US" sz="1100">
              <a:solidFill>
                <a:sysClr val="windowText" lastClr="000000"/>
              </a:solidFill>
              <a:effectLst/>
              <a:latin typeface="+mn-lt"/>
              <a:ea typeface="+mn-ea"/>
              <a:cs typeface="+mn-cs"/>
            </a:rPr>
            <a:t>、組合等負担等見込額は、筑西広域市町村圏事務組合への負担等見込額の増により約</a:t>
          </a:r>
          <a:r>
            <a:rPr kumimoji="1" lang="en-US" altLang="ja-JP" sz="1100">
              <a:solidFill>
                <a:sysClr val="windowText" lastClr="000000"/>
              </a:solidFill>
              <a:effectLst/>
              <a:latin typeface="+mn-lt"/>
              <a:ea typeface="+mn-ea"/>
              <a:cs typeface="+mn-cs"/>
            </a:rPr>
            <a:t>411</a:t>
          </a:r>
          <a:r>
            <a:rPr kumimoji="1" lang="ja-JP" altLang="en-US" sz="1100">
              <a:solidFill>
                <a:sysClr val="windowText" lastClr="000000"/>
              </a:solidFill>
              <a:effectLst/>
              <a:latin typeface="+mn-lt"/>
              <a:ea typeface="+mn-ea"/>
              <a:cs typeface="+mn-cs"/>
            </a:rPr>
            <a:t>百万円の増であった</a:t>
          </a:r>
          <a:r>
            <a:rPr kumimoji="1" lang="ja-JP" altLang="ja-JP" sz="1100">
              <a:solidFill>
                <a:sysClr val="windowText" lastClr="000000"/>
              </a:solidFill>
              <a:effectLst/>
              <a:latin typeface="+mn-lt"/>
              <a:ea typeface="+mn-ea"/>
              <a:cs typeface="+mn-cs"/>
            </a:rPr>
            <a:t>。将来負担額全体では、約</a:t>
          </a:r>
          <a:r>
            <a:rPr kumimoji="1" lang="en-US" altLang="ja-JP" sz="1100">
              <a:solidFill>
                <a:sysClr val="windowText" lastClr="000000"/>
              </a:solidFill>
              <a:effectLst/>
              <a:latin typeface="+mn-lt"/>
              <a:ea typeface="+mn-ea"/>
              <a:cs typeface="+mn-cs"/>
            </a:rPr>
            <a:t>208</a:t>
          </a:r>
          <a:r>
            <a:rPr kumimoji="1" lang="ja-JP" altLang="ja-JP" sz="1100">
              <a:solidFill>
                <a:sysClr val="windowText" lastClr="000000"/>
              </a:solidFill>
              <a:effectLst/>
              <a:latin typeface="+mn-lt"/>
              <a:ea typeface="+mn-ea"/>
              <a:cs typeface="+mn-cs"/>
            </a:rPr>
            <a:t>百万円の減となっている。</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将来負担額から差し引く充当可能財源においては、</a:t>
          </a:r>
          <a:r>
            <a:rPr kumimoji="1" lang="ja-JP" altLang="en-US" sz="1100">
              <a:solidFill>
                <a:sysClr val="windowText" lastClr="000000"/>
              </a:solidFill>
              <a:effectLst/>
              <a:latin typeface="+mn-lt"/>
              <a:ea typeface="+mn-ea"/>
              <a:cs typeface="+mn-cs"/>
            </a:rPr>
            <a:t>充当可能基金が、財政調整基金及び国民健康保険支払準備基金残高の減により約</a:t>
          </a:r>
          <a:r>
            <a:rPr kumimoji="1" lang="en-US" altLang="ja-JP" sz="1100">
              <a:solidFill>
                <a:sysClr val="windowText" lastClr="000000"/>
              </a:solidFill>
              <a:effectLst/>
              <a:latin typeface="+mn-lt"/>
              <a:ea typeface="+mn-ea"/>
              <a:cs typeface="+mn-cs"/>
            </a:rPr>
            <a:t>483</a:t>
          </a:r>
          <a:r>
            <a:rPr kumimoji="1" lang="ja-JP" altLang="en-US" sz="1100">
              <a:solidFill>
                <a:sysClr val="windowText" lastClr="000000"/>
              </a:solidFill>
              <a:effectLst/>
              <a:latin typeface="+mn-lt"/>
              <a:ea typeface="+mn-ea"/>
              <a:cs typeface="+mn-cs"/>
            </a:rPr>
            <a:t>百万円</a:t>
          </a:r>
          <a:r>
            <a:rPr kumimoji="1" lang="ja-JP" altLang="ja-JP" sz="1100">
              <a:solidFill>
                <a:sysClr val="windowText" lastClr="000000"/>
              </a:solidFill>
              <a:effectLst/>
              <a:latin typeface="+mn-lt"/>
              <a:ea typeface="+mn-ea"/>
              <a:cs typeface="+mn-cs"/>
            </a:rPr>
            <a:t>減少し、充当可能財源全体では約</a:t>
          </a:r>
          <a:r>
            <a:rPr kumimoji="1" lang="en-US" altLang="ja-JP" sz="1100">
              <a:solidFill>
                <a:sysClr val="windowText" lastClr="000000"/>
              </a:solidFill>
              <a:effectLst/>
              <a:latin typeface="+mn-lt"/>
              <a:ea typeface="+mn-ea"/>
              <a:cs typeface="+mn-cs"/>
            </a:rPr>
            <a:t>546</a:t>
          </a:r>
          <a:r>
            <a:rPr kumimoji="1" lang="ja-JP" altLang="ja-JP" sz="1100">
              <a:solidFill>
                <a:sysClr val="windowText" lastClr="000000"/>
              </a:solidFill>
              <a:effectLst/>
              <a:latin typeface="+mn-lt"/>
              <a:ea typeface="+mn-ea"/>
              <a:cs typeface="+mn-cs"/>
            </a:rPr>
            <a:t>百万円</a:t>
          </a:r>
          <a:r>
            <a:rPr kumimoji="1" lang="ja-JP" altLang="ja-JP" sz="1100">
              <a:solidFill>
                <a:schemeClr val="dk1"/>
              </a:solidFill>
              <a:effectLst/>
              <a:latin typeface="+mn-lt"/>
              <a:ea typeface="+mn-ea"/>
              <a:cs typeface="+mn-cs"/>
            </a:rPr>
            <a:t>の減となった。</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茨城県結城市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游ゴシック 本文"/>
              <a:ea typeface="ＭＳ ゴシック" panose="020B0609070205080204" pitchFamily="49" charset="-128"/>
              <a:cs typeface="+mn-cs"/>
            </a:rPr>
            <a:t>（増減理由）</a:t>
          </a:r>
        </a:p>
        <a:p>
          <a:r>
            <a:rPr kumimoji="1" lang="ja-JP" altLang="en-US" sz="1300">
              <a:solidFill>
                <a:schemeClr val="dk1"/>
              </a:solidFill>
              <a:effectLst/>
              <a:latin typeface="游ゴシック 本文"/>
              <a:ea typeface="ＭＳ ゴシック" panose="020B0609070205080204" pitchFamily="49" charset="-128"/>
              <a:cs typeface="+mn-cs"/>
            </a:rPr>
            <a:t>　</a:t>
          </a:r>
          <a:r>
            <a:rPr kumimoji="1" lang="ja-JP" altLang="en-US" sz="1300">
              <a:solidFill>
                <a:sysClr val="windowText" lastClr="000000"/>
              </a:solidFill>
              <a:effectLst/>
              <a:latin typeface="游ゴシック 本文"/>
              <a:ea typeface="ＭＳ ゴシック" panose="020B0609070205080204" pitchFamily="49" charset="-128"/>
              <a:cs typeface="+mn-cs"/>
            </a:rPr>
            <a:t>財政調整基金は取崩しにより約</a:t>
          </a:r>
          <a:r>
            <a:rPr kumimoji="1" lang="en-US" altLang="ja-JP" sz="1300">
              <a:solidFill>
                <a:sysClr val="windowText" lastClr="000000"/>
              </a:solidFill>
              <a:effectLst/>
              <a:latin typeface="游ゴシック 本文"/>
              <a:ea typeface="ＭＳ ゴシック" panose="020B0609070205080204" pitchFamily="49" charset="-128"/>
              <a:cs typeface="+mn-cs"/>
            </a:rPr>
            <a:t>357</a:t>
          </a:r>
          <a:r>
            <a:rPr kumimoji="1" lang="ja-JP" altLang="en-US" sz="1300">
              <a:solidFill>
                <a:sysClr val="windowText" lastClr="000000"/>
              </a:solidFill>
              <a:effectLst/>
              <a:latin typeface="游ゴシック 本文"/>
              <a:ea typeface="ＭＳ ゴシック" panose="020B0609070205080204" pitchFamily="49" charset="-128"/>
              <a:cs typeface="+mn-cs"/>
            </a:rPr>
            <a:t>百万円の減、減債基金は積立てを行ったことにより約</a:t>
          </a:r>
          <a:r>
            <a:rPr kumimoji="1" lang="en-US" altLang="ja-JP" sz="1300">
              <a:solidFill>
                <a:sysClr val="windowText" lastClr="000000"/>
              </a:solidFill>
              <a:effectLst/>
              <a:latin typeface="游ゴシック 本文"/>
              <a:ea typeface="ＭＳ ゴシック" panose="020B0609070205080204" pitchFamily="49" charset="-128"/>
              <a:cs typeface="+mn-cs"/>
            </a:rPr>
            <a:t>76</a:t>
          </a:r>
          <a:r>
            <a:rPr kumimoji="1" lang="ja-JP" altLang="en-US" sz="1300">
              <a:solidFill>
                <a:sysClr val="windowText" lastClr="000000"/>
              </a:solidFill>
              <a:effectLst/>
              <a:latin typeface="游ゴシック 本文"/>
              <a:ea typeface="ＭＳ ゴシック" panose="020B0609070205080204" pitchFamily="49" charset="-128"/>
              <a:cs typeface="+mn-cs"/>
            </a:rPr>
            <a:t>百万円の増となった。特定目的基金については、公共施設長寿命化等推進基金へ約</a:t>
          </a:r>
          <a:r>
            <a:rPr kumimoji="1" lang="en-US" altLang="ja-JP" sz="1300">
              <a:solidFill>
                <a:sysClr val="windowText" lastClr="000000"/>
              </a:solidFill>
              <a:effectLst/>
              <a:latin typeface="游ゴシック 本文"/>
              <a:ea typeface="ＭＳ ゴシック" panose="020B0609070205080204" pitchFamily="49" charset="-128"/>
              <a:cs typeface="+mn-cs"/>
            </a:rPr>
            <a:t>33</a:t>
          </a:r>
          <a:r>
            <a:rPr kumimoji="1" lang="ja-JP" altLang="en-US" sz="1300">
              <a:solidFill>
                <a:sysClr val="windowText" lastClr="000000"/>
              </a:solidFill>
              <a:effectLst/>
              <a:latin typeface="游ゴシック 本文"/>
              <a:ea typeface="ＭＳ ゴシック" panose="020B0609070205080204" pitchFamily="49" charset="-128"/>
              <a:cs typeface="+mn-cs"/>
            </a:rPr>
            <a:t>百万円の積立てを行ったことなどにより、合計で約</a:t>
          </a:r>
          <a:r>
            <a:rPr kumimoji="1" lang="en-US" altLang="ja-JP" sz="1300">
              <a:solidFill>
                <a:sysClr val="windowText" lastClr="000000"/>
              </a:solidFill>
              <a:effectLst/>
              <a:latin typeface="游ゴシック 本文"/>
              <a:ea typeface="ＭＳ ゴシック" panose="020B0609070205080204" pitchFamily="49" charset="-128"/>
              <a:cs typeface="+mn-cs"/>
            </a:rPr>
            <a:t>30</a:t>
          </a:r>
          <a:r>
            <a:rPr kumimoji="1" lang="ja-JP" altLang="en-US" sz="1300">
              <a:solidFill>
                <a:sysClr val="windowText" lastClr="000000"/>
              </a:solidFill>
              <a:effectLst/>
              <a:latin typeface="游ゴシック 本文"/>
              <a:ea typeface="ＭＳ ゴシック" panose="020B0609070205080204" pitchFamily="49" charset="-128"/>
              <a:cs typeface="+mn-cs"/>
            </a:rPr>
            <a:t>百万円の増となった。</a:t>
          </a:r>
        </a:p>
        <a:p>
          <a:endParaRPr kumimoji="1" lang="ja-JP" altLang="en-US" sz="1300">
            <a:solidFill>
              <a:sysClr val="windowText" lastClr="000000"/>
            </a:solidFill>
            <a:effectLst/>
            <a:latin typeface="游ゴシック 本文"/>
            <a:ea typeface="ＭＳ ゴシック" panose="020B0609070205080204" pitchFamily="49" charset="-128"/>
            <a:cs typeface="+mn-cs"/>
          </a:endParaRPr>
        </a:p>
        <a:p>
          <a:r>
            <a:rPr kumimoji="1" lang="ja-JP" altLang="en-US" sz="1300">
              <a:solidFill>
                <a:sysClr val="windowText" lastClr="000000"/>
              </a:solidFill>
              <a:effectLst/>
              <a:latin typeface="游ゴシック 本文"/>
              <a:ea typeface="ＭＳ ゴシック" panose="020B0609070205080204" pitchFamily="49" charset="-128"/>
              <a:cs typeface="+mn-cs"/>
            </a:rPr>
            <a:t>（今後の方針）</a:t>
          </a:r>
        </a:p>
        <a:p>
          <a:r>
            <a:rPr kumimoji="1" lang="ja-JP" altLang="en-US" sz="1300">
              <a:solidFill>
                <a:sysClr val="windowText" lastClr="000000"/>
              </a:solidFill>
              <a:effectLst/>
              <a:latin typeface="游ゴシック 本文"/>
              <a:ea typeface="ＭＳ ゴシック" panose="020B0609070205080204" pitchFamily="49" charset="-128"/>
              <a:cs typeface="+mn-cs"/>
            </a:rPr>
            <a:t>　財政調整基金と減債基金については、標準財政規模の約</a:t>
          </a:r>
          <a:r>
            <a:rPr kumimoji="1" lang="en-US" altLang="ja-JP" sz="1300">
              <a:solidFill>
                <a:sysClr val="windowText" lastClr="000000"/>
              </a:solidFill>
              <a:effectLst/>
              <a:latin typeface="游ゴシック 本文"/>
              <a:ea typeface="ＭＳ ゴシック" panose="020B0609070205080204" pitchFamily="49" charset="-128"/>
              <a:cs typeface="+mn-cs"/>
            </a:rPr>
            <a:t>15</a:t>
          </a:r>
          <a:r>
            <a:rPr kumimoji="1" lang="ja-JP" altLang="en-US" sz="1300">
              <a:solidFill>
                <a:sysClr val="windowText" lastClr="000000"/>
              </a:solidFill>
              <a:effectLst/>
              <a:latin typeface="游ゴシック 本文"/>
              <a:ea typeface="ＭＳ ゴシック" panose="020B0609070205080204" pitchFamily="49" charset="-128"/>
              <a:cs typeface="+mn-cs"/>
            </a:rPr>
            <a:t>～</a:t>
          </a:r>
          <a:r>
            <a:rPr kumimoji="1" lang="en-US" altLang="ja-JP" sz="1300">
              <a:solidFill>
                <a:sysClr val="windowText" lastClr="000000"/>
              </a:solidFill>
              <a:effectLst/>
              <a:latin typeface="游ゴシック 本文"/>
              <a:ea typeface="ＭＳ ゴシック" panose="020B0609070205080204" pitchFamily="49" charset="-128"/>
              <a:cs typeface="+mn-cs"/>
            </a:rPr>
            <a:t>20%</a:t>
          </a:r>
          <a:r>
            <a:rPr kumimoji="1" lang="ja-JP" altLang="en-US" sz="1300">
              <a:solidFill>
                <a:sysClr val="windowText" lastClr="000000"/>
              </a:solidFill>
              <a:effectLst/>
              <a:latin typeface="游ゴシック 本文"/>
              <a:ea typeface="ＭＳ ゴシック" panose="020B0609070205080204" pitchFamily="49" charset="-128"/>
              <a:cs typeface="+mn-cs"/>
            </a:rPr>
            <a:t>程度を積立額残高合計の目途として、決算状況を勘案し適宜取崩し、積立てを行っていく。</a:t>
          </a:r>
        </a:p>
        <a:p>
          <a:r>
            <a:rPr kumimoji="1" lang="ja-JP" altLang="en-US" sz="1300">
              <a:solidFill>
                <a:sysClr val="windowText" lastClr="000000"/>
              </a:solidFill>
              <a:effectLst/>
              <a:latin typeface="游ゴシック 本文"/>
              <a:ea typeface="ＭＳ ゴシック" panose="020B0609070205080204" pitchFamily="49" charset="-128"/>
              <a:cs typeface="+mn-cs"/>
            </a:rPr>
            <a:t>　特定目的基金については、老朽化した公共施設を計画的に修繕するため、平成</a:t>
          </a:r>
          <a:r>
            <a:rPr kumimoji="1" lang="en-US" altLang="ja-JP" sz="1300">
              <a:solidFill>
                <a:sysClr val="windowText" lastClr="000000"/>
              </a:solidFill>
              <a:effectLst/>
              <a:latin typeface="游ゴシック 本文"/>
              <a:ea typeface="ＭＳ ゴシック" panose="020B0609070205080204" pitchFamily="49" charset="-128"/>
              <a:cs typeface="+mn-cs"/>
            </a:rPr>
            <a:t>29</a:t>
          </a:r>
          <a:r>
            <a:rPr kumimoji="1" lang="ja-JP" altLang="en-US" sz="1300">
              <a:solidFill>
                <a:sysClr val="windowText" lastClr="000000"/>
              </a:solidFill>
              <a:effectLst/>
              <a:latin typeface="游ゴシック 本文"/>
              <a:ea typeface="ＭＳ ゴシック" panose="020B0609070205080204" pitchFamily="49" charset="-128"/>
              <a:cs typeface="+mn-cs"/>
            </a:rPr>
            <a:t>年度から公共施設等長寿命化基金を設置しており、決算状況を踏まえながら適宜積立てを行っていく。その他の特定目的金についても基金の設置目的に合致する事業の進捗と決算状況を勘案しながら適宜取崩し、積立てを行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学校建設事業基金：市内小学校及び中学校の施設建設事業を推進するための財源とする。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公共施設長寿命化等推進基金：公共施設等の修繕による長寿命化及び改築等による更新を計画的に推進するための財源とする。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奨学基金：市内生徒・学生の進学者に対し奨学資金を貸与するための財源とする。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公共施設長寿命化等推進基金：公共施設の維持管理経費に対し</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相当の額を予算の範囲内で積立てたことにより約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学校建設事業基金：基金の設置目的に合致する事業の進捗と決算状況を勘案し、適宜取崩し、積立てを行っていく。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公共施設等長寿命化等推進基金：公共施設の修繕・改築を計画的に実施するため、公共施設の維持管理に要する経費の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相当の額を、予算の範囲以内で積立てを行っていく。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奨学基金：基金の設置目的に合致する事業の進捗と決算状況を勘案し、適宜取崩し、積立てを行っていく。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人件費や物価高騰による物件費の増に対応するため、取崩しを行ったことが要因である。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景気の動向に伴う市税の減収や、災害への備え等のため、標準財政規模の約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程度を残高の目途として、決算状況を勘案し積立てを行っていく。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臨時財政対策債償還基金費として普通交付税の追加交付が行われたため、後年度の公債費負担に備え、積立てを行ったことが要因である。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減債基金の残高が標準財政規模の約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程度となるよう、決算状況を踏まえながら適宜取崩し、積立てを行う。</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茨城県結城市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49,528
46,460
65.76
21,173,663
20,269,405
844,399
11,486,933
14,596,056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年度については類似団体平均を下回る結果となった。前年度と比較すると基準財政需要額、基準財政収入額ともに増加した。単年度の指数は</a:t>
          </a:r>
          <a:r>
            <a:rPr kumimoji="1" lang="en-US" altLang="ja-JP" sz="1100">
              <a:solidFill>
                <a:sysClr val="windowText" lastClr="000000"/>
              </a:solidFill>
              <a:effectLst/>
              <a:latin typeface="+mn-lt"/>
              <a:ea typeface="+mn-ea"/>
              <a:cs typeface="+mn-cs"/>
            </a:rPr>
            <a:t>0.01</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ヵ年の平均</a:t>
          </a:r>
          <a:r>
            <a:rPr kumimoji="1" lang="ja-JP" altLang="en-US" sz="1100">
              <a:solidFill>
                <a:sysClr val="windowText" lastClr="000000"/>
              </a:solidFill>
              <a:effectLst/>
              <a:latin typeface="+mn-lt"/>
              <a:ea typeface="+mn-ea"/>
              <a:cs typeface="+mn-cs"/>
            </a:rPr>
            <a:t>は前年度と同程度であった</a:t>
          </a:r>
          <a:r>
            <a:rPr kumimoji="1" lang="ja-JP" altLang="ja-JP" sz="1100">
              <a:solidFill>
                <a:sysClr val="windowText" lastClr="000000"/>
              </a:solidFill>
              <a:effectLst/>
              <a:latin typeface="+mn-lt"/>
              <a:ea typeface="+mn-ea"/>
              <a:cs typeface="+mn-cs"/>
            </a:rPr>
            <a:t>。</a:t>
          </a:r>
          <a:br>
            <a:rPr kumimoji="1" lang="ja-JP" altLang="ja-JP" sz="1100">
              <a:solidFill>
                <a:sysClr val="windowText" lastClr="000000"/>
              </a:solidFill>
              <a:effectLst/>
              <a:latin typeface="+mn-lt"/>
              <a:ea typeface="+mn-ea"/>
              <a:cs typeface="+mn-cs"/>
            </a:rPr>
          </a:br>
          <a:r>
            <a:rPr kumimoji="1" lang="ja-JP" altLang="ja-JP" sz="1100">
              <a:solidFill>
                <a:sysClr val="windowText" lastClr="000000"/>
              </a:solidFill>
              <a:effectLst/>
              <a:latin typeface="+mn-lt"/>
              <a:ea typeface="+mn-ea"/>
              <a:cs typeface="+mn-cs"/>
            </a:rPr>
            <a:t>　今後も、令和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年度に策定した「第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次結城市行政改革大綱」に基づき、自主財源の確保と経費節減合理化に取</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組む。</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665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38805</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11995</xdr:rowOff>
    </xdr:from>
    <xdr:to>
      <xdr:col>15</xdr:col>
      <xdr:colOff>82550</xdr:colOff>
      <xdr:row>42</xdr:row>
      <xdr:rowOff>38805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128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170039</xdr:rowOff>
    </xdr:from>
    <xdr:to>
      <xdr:col>11</xdr:col>
      <xdr:colOff>31750</xdr:colOff>
      <xdr:row>42</xdr:row>
      <xdr:rowOff>11995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158344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159455</xdr:rowOff>
    </xdr:from>
    <xdr:to>
      <xdr:col>15</xdr:col>
      <xdr:colOff>133350</xdr:colOff>
      <xdr:row>42</xdr:row>
      <xdr:rowOff>89605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132645</xdr:rowOff>
    </xdr:from>
    <xdr:to>
      <xdr:col>11</xdr:col>
      <xdr:colOff>82550</xdr:colOff>
      <xdr:row>42</xdr:row>
      <xdr:rowOff>62795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前年度</a:t>
          </a:r>
          <a:r>
            <a:rPr kumimoji="1" lang="ja-JP" altLang="ja-JP" sz="1100">
              <a:solidFill>
                <a:sysClr val="windowText" lastClr="000000"/>
              </a:solidFill>
              <a:effectLst/>
              <a:latin typeface="+mn-lt"/>
              <a:ea typeface="+mn-ea"/>
              <a:cs typeface="+mn-cs"/>
            </a:rPr>
            <a:t>決算と比較し、歳入においては、地方交付税が増加した一方、臨時財政対策債は大きく減少した。歳出においては経常経費充当一般財源である物件費</a:t>
          </a:r>
          <a:r>
            <a:rPr kumimoji="1" lang="ja-JP" altLang="en-US" sz="1100">
              <a:solidFill>
                <a:sysClr val="windowText" lastClr="000000"/>
              </a:solidFill>
              <a:effectLst/>
              <a:latin typeface="+mn-lt"/>
              <a:ea typeface="+mn-ea"/>
              <a:cs typeface="+mn-cs"/>
            </a:rPr>
            <a:t>や補助金等が減少</a:t>
          </a:r>
          <a:r>
            <a:rPr kumimoji="1" lang="ja-JP" altLang="ja-JP" sz="1100">
              <a:solidFill>
                <a:sysClr val="windowText" lastClr="000000"/>
              </a:solidFill>
              <a:effectLst/>
              <a:latin typeface="+mn-lt"/>
              <a:ea typeface="+mn-ea"/>
              <a:cs typeface="+mn-cs"/>
            </a:rPr>
            <a:t>した結果、比率は</a:t>
          </a:r>
          <a:r>
            <a:rPr kumimoji="1" lang="en-US" altLang="ja-JP" sz="1100">
              <a:solidFill>
                <a:sysClr val="windowText" lastClr="000000"/>
              </a:solidFill>
              <a:effectLst/>
              <a:latin typeface="+mn-lt"/>
              <a:ea typeface="+mn-ea"/>
              <a:cs typeface="+mn-cs"/>
            </a:rPr>
            <a:t>1.3</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ものの、</a:t>
          </a:r>
          <a:r>
            <a:rPr kumimoji="1" lang="ja-JP" altLang="ja-JP" sz="1100">
              <a:solidFill>
                <a:sysClr val="windowText" lastClr="000000"/>
              </a:solidFill>
              <a:effectLst/>
              <a:latin typeface="+mn-lt"/>
              <a:ea typeface="+mn-ea"/>
              <a:cs typeface="+mn-cs"/>
            </a:rPr>
            <a:t>類似団体平均及び県平均を上回る値となっている。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次結城市行政改革大綱」に基づき、組織・機構の見直しや使用料・手数料の見直し、公営企業の経営健全化を図り、財政健全化</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65</xdr:row>
      <xdr:rowOff>18732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084560"/>
          <a:ext cx="8382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96203</xdr:rowOff>
    </xdr:from>
    <xdr:to>
      <xdr:col>19</xdr:col>
      <xdr:colOff>133350</xdr:colOff>
      <xdr:row>65</xdr:row>
      <xdr:rowOff>18732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97553"/>
          <a:ext cx="889000" cy="26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140018</xdr:rowOff>
    </xdr:from>
    <xdr:to>
      <xdr:col>15</xdr:col>
      <xdr:colOff>82550</xdr:colOff>
      <xdr:row>63</xdr:row>
      <xdr:rowOff>96203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27018"/>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140018</xdr:rowOff>
    </xdr:from>
    <xdr:to>
      <xdr:col>11</xdr:col>
      <xdr:colOff>31750</xdr:colOff>
      <xdr:row>63</xdr:row>
      <xdr:rowOff>126365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27018"/>
          <a:ext cx="889000" cy="50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15892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45403</xdr:rowOff>
    </xdr:from>
    <xdr:to>
      <xdr:col>15</xdr:col>
      <xdr:colOff>133350</xdr:colOff>
      <xdr:row>63</xdr:row>
      <xdr:rowOff>147003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89218</xdr:rowOff>
    </xdr:from>
    <xdr:to>
      <xdr:col>11</xdr:col>
      <xdr:colOff>82550</xdr:colOff>
      <xdr:row>61</xdr:row>
      <xdr:rowOff>19368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29545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物件費等については、全国及び茨城県の平均値を下回っており、類似団体内でも低い水準である。その理由としては、人件費を要因とするところが大きく、少ない職員数で事務を効率的に行うことにより、人件費の抑制を図っている。</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次結城市行政改革大綱」に基づき、継続して数値の抑制に努める。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69386</xdr:rowOff>
    </xdr:from>
    <xdr:to>
      <xdr:col>23</xdr:col>
      <xdr:colOff>133350</xdr:colOff>
      <xdr:row>81</xdr:row>
      <xdr:rowOff>128980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6836"/>
          <a:ext cx="838200" cy="5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69386</xdr:rowOff>
    </xdr:from>
    <xdr:to>
      <xdr:col>19</xdr:col>
      <xdr:colOff>133350</xdr:colOff>
      <xdr:row>81</xdr:row>
      <xdr:rowOff>79183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5683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39915</xdr:rowOff>
    </xdr:from>
    <xdr:to>
      <xdr:col>15</xdr:col>
      <xdr:colOff>82550</xdr:colOff>
      <xdr:row>81</xdr:row>
      <xdr:rowOff>79183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7365"/>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31260</xdr:rowOff>
    </xdr:from>
    <xdr:to>
      <xdr:col>11</xdr:col>
      <xdr:colOff>31750</xdr:colOff>
      <xdr:row>81</xdr:row>
      <xdr:rowOff>39915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8710"/>
          <a:ext cx="889000" cy="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4225</xdr:rowOff>
    </xdr:from>
    <xdr:to>
      <xdr:col>7</xdr:col>
      <xdr:colOff>31750</xdr:colOff>
      <xdr:row>83</xdr:row>
      <xdr:rowOff>105825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90602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78180</xdr:rowOff>
    </xdr:from>
    <xdr:to>
      <xdr:col>23</xdr:col>
      <xdr:colOff>184150</xdr:colOff>
      <xdr:row>82</xdr:row>
      <xdr:rowOff>8330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170907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86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18586</xdr:rowOff>
    </xdr:from>
    <xdr:to>
      <xdr:col>19</xdr:col>
      <xdr:colOff>184150</xdr:colOff>
      <xdr:row>81</xdr:row>
      <xdr:rowOff>120186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130363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4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28383</xdr:rowOff>
    </xdr:from>
    <xdr:to>
      <xdr:col>15</xdr:col>
      <xdr:colOff>133350</xdr:colOff>
      <xdr:row>81</xdr:row>
      <xdr:rowOff>129983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140160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160565</xdr:rowOff>
    </xdr:from>
    <xdr:to>
      <xdr:col>11</xdr:col>
      <xdr:colOff>82550</xdr:colOff>
      <xdr:row>81</xdr:row>
      <xdr:rowOff>90715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100892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151910</xdr:rowOff>
    </xdr:from>
    <xdr:to>
      <xdr:col>7</xdr:col>
      <xdr:colOff>31750</xdr:colOff>
      <xdr:row>81</xdr:row>
      <xdr:rowOff>82060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6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92237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ラスパイレス指数については、近年ほぼ横ばい傾向であり、依然として全国平均及び類似団体平均を下回っている。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今後も、人事評価制度及び評価結果の活用により、職員の評価実績を適切に給与に反映させるとともに、職務給の原則のもと、給与水準の適正化を進める。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117929</xdr:rowOff>
    </xdr:from>
    <xdr:to>
      <xdr:col>68</xdr:col>
      <xdr:colOff>152400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年度末退職者に対し、採用人数を抑制してきた結果、全国及び茨城県平均と比較しても、職員数は少ない状況であり、類似団体でも平均を下回っている。</a:t>
          </a:r>
          <a:endParaRPr lang="ja-JP" altLang="ja-JP" sz="1400">
            <a:effectLst/>
          </a:endParaRPr>
        </a:p>
        <a:p>
          <a:r>
            <a:rPr kumimoji="1" lang="ja-JP" altLang="ja-JP" sz="1100">
              <a:solidFill>
                <a:schemeClr val="dk1"/>
              </a:solidFill>
              <a:effectLst/>
              <a:latin typeface="+mn-lt"/>
              <a:ea typeface="+mn-ea"/>
              <a:cs typeface="+mn-cs"/>
            </a:rPr>
            <a:t>　今後は、令和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年度に策定した「第</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次結城市行政改革大綱」、令和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次結城市定員管理計画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改訂版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」に基づき、限られた人員や財源の中で、地方自治体を取り巻く環境の変化への対応、簡素で効率的な行政運営を推進し、多種多様かつ高度な行政ニーズに応えられる体制づくりと定員管理に努めていく。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127091</xdr:rowOff>
    </xdr:from>
    <xdr:to>
      <xdr:col>81</xdr:col>
      <xdr:colOff>44450</xdr:colOff>
      <xdr:row>60</xdr:row>
      <xdr:rowOff>151221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4091"/>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102960</xdr:rowOff>
    </xdr:from>
    <xdr:to>
      <xdr:col>77</xdr:col>
      <xdr:colOff>44450</xdr:colOff>
      <xdr:row>60</xdr:row>
      <xdr:rowOff>127091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996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68490</xdr:rowOff>
    </xdr:from>
    <xdr:to>
      <xdr:col>72</xdr:col>
      <xdr:colOff>203200</xdr:colOff>
      <xdr:row>60</xdr:row>
      <xdr:rowOff>102960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55490"/>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52977</xdr:rowOff>
    </xdr:from>
    <xdr:to>
      <xdr:col>68</xdr:col>
      <xdr:colOff>152400</xdr:colOff>
      <xdr:row>60</xdr:row>
      <xdr:rowOff>68490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39977"/>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66856</xdr:rowOff>
    </xdr:from>
    <xdr:to>
      <xdr:col>64</xdr:col>
      <xdr:colOff>152400</xdr:colOff>
      <xdr:row>61</xdr:row>
      <xdr:rowOff>168456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2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153233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11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100421</xdr:rowOff>
    </xdr:from>
    <xdr:to>
      <xdr:col>81</xdr:col>
      <xdr:colOff>95250</xdr:colOff>
      <xdr:row>61</xdr:row>
      <xdr:rowOff>30571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116948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3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76291</xdr:rowOff>
    </xdr:from>
    <xdr:to>
      <xdr:col>77</xdr:col>
      <xdr:colOff>95250</xdr:colOff>
      <xdr:row>61</xdr:row>
      <xdr:rowOff>6441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2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52160</xdr:rowOff>
    </xdr:from>
    <xdr:to>
      <xdr:col>73</xdr:col>
      <xdr:colOff>44450</xdr:colOff>
      <xdr:row>60</xdr:row>
      <xdr:rowOff>153760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163937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17690</xdr:rowOff>
    </xdr:from>
    <xdr:to>
      <xdr:col>68</xdr:col>
      <xdr:colOff>203200</xdr:colOff>
      <xdr:row>60</xdr:row>
      <xdr:rowOff>119290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129467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7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2177</xdr:rowOff>
    </xdr:from>
    <xdr:to>
      <xdr:col>64</xdr:col>
      <xdr:colOff>152400</xdr:colOff>
      <xdr:row>60</xdr:row>
      <xdr:rowOff>103777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113954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前年度と比べ</a:t>
          </a:r>
          <a:r>
            <a:rPr kumimoji="1" lang="en-US" altLang="ja-JP" sz="1000">
              <a:solidFill>
                <a:sysClr val="windowText" lastClr="000000"/>
              </a:solidFill>
              <a:effectLst/>
              <a:latin typeface="+mn-lt"/>
              <a:ea typeface="+mn-ea"/>
              <a:cs typeface="+mn-cs"/>
            </a:rPr>
            <a:t>0.2</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増加し、</a:t>
          </a:r>
          <a:r>
            <a:rPr kumimoji="1" lang="ja-JP" altLang="ja-JP" sz="1000">
              <a:solidFill>
                <a:sysClr val="windowText" lastClr="000000"/>
              </a:solidFill>
              <a:effectLst/>
              <a:latin typeface="+mn-lt"/>
              <a:ea typeface="+mn-ea"/>
              <a:cs typeface="+mn-cs"/>
            </a:rPr>
            <a:t>類似団体平均及び県平均を上回る結果となった</a:t>
          </a:r>
          <a:r>
            <a:rPr kumimoji="1" lang="ja-JP" altLang="en-US" sz="1000">
              <a:solidFill>
                <a:sysClr val="windowText" lastClr="000000"/>
              </a:solidFill>
              <a:effectLst/>
              <a:latin typeface="+mn-lt"/>
              <a:ea typeface="+mn-ea"/>
              <a:cs typeface="+mn-cs"/>
            </a:rPr>
            <a:t>。</a:t>
          </a:r>
          <a:r>
            <a:rPr kumimoji="1" lang="ja-JP" altLang="ja-JP" sz="1000">
              <a:solidFill>
                <a:sysClr val="windowText" lastClr="000000"/>
              </a:solidFill>
              <a:effectLst/>
              <a:latin typeface="+mn-lt"/>
              <a:ea typeface="+mn-ea"/>
              <a:cs typeface="+mn-cs"/>
            </a:rPr>
            <a:t>標準財政規模が約</a:t>
          </a:r>
          <a:r>
            <a:rPr kumimoji="1" lang="en-US" altLang="ja-JP" sz="1000">
              <a:solidFill>
                <a:sysClr val="windowText" lastClr="000000"/>
              </a:solidFill>
              <a:effectLst/>
              <a:latin typeface="+mn-lt"/>
              <a:ea typeface="+mn-ea"/>
              <a:cs typeface="+mn-cs"/>
            </a:rPr>
            <a:t>248</a:t>
          </a:r>
          <a:r>
            <a:rPr kumimoji="1" lang="ja-JP" altLang="ja-JP" sz="1000">
              <a:solidFill>
                <a:sysClr val="windowText" lastClr="000000"/>
              </a:solidFill>
              <a:effectLst/>
              <a:latin typeface="+mn-lt"/>
              <a:ea typeface="+mn-ea"/>
              <a:cs typeface="+mn-cs"/>
            </a:rPr>
            <a:t>百万円増となり分母となる額が増加し、公債費</a:t>
          </a:r>
          <a:r>
            <a:rPr kumimoji="1" lang="ja-JP" altLang="en-US" sz="1000">
              <a:solidFill>
                <a:sysClr val="windowText" lastClr="000000"/>
              </a:solidFill>
              <a:effectLst/>
              <a:latin typeface="+mn-lt"/>
              <a:ea typeface="+mn-ea"/>
              <a:cs typeface="+mn-cs"/>
            </a:rPr>
            <a:t>に準ずる債務負担行為の額</a:t>
          </a:r>
          <a:r>
            <a:rPr kumimoji="1" lang="ja-JP" altLang="ja-JP" sz="1000">
              <a:solidFill>
                <a:sysClr val="windowText" lastClr="000000"/>
              </a:solidFill>
              <a:effectLst/>
              <a:latin typeface="+mn-lt"/>
              <a:ea typeface="+mn-ea"/>
              <a:cs typeface="+mn-cs"/>
            </a:rPr>
            <a:t>が約</a:t>
          </a:r>
          <a:r>
            <a:rPr kumimoji="1" lang="en-US" altLang="ja-JP" sz="1000">
              <a:solidFill>
                <a:sysClr val="windowText" lastClr="000000"/>
              </a:solidFill>
              <a:effectLst/>
              <a:latin typeface="+mn-lt"/>
              <a:ea typeface="+mn-ea"/>
              <a:cs typeface="+mn-cs"/>
            </a:rPr>
            <a:t>84</a:t>
          </a:r>
          <a:r>
            <a:rPr kumimoji="1" lang="ja-JP" altLang="ja-JP" sz="1000">
              <a:solidFill>
                <a:sysClr val="windowText" lastClr="000000"/>
              </a:solidFill>
              <a:effectLst/>
              <a:latin typeface="+mn-lt"/>
              <a:ea typeface="+mn-ea"/>
              <a:cs typeface="+mn-cs"/>
            </a:rPr>
            <a:t>百万円</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となり分子となる額</a:t>
          </a:r>
          <a:r>
            <a:rPr kumimoji="1" lang="ja-JP" altLang="en-US" sz="1000">
              <a:solidFill>
                <a:sysClr val="windowText" lastClr="000000"/>
              </a:solidFill>
              <a:effectLst/>
              <a:latin typeface="+mn-lt"/>
              <a:ea typeface="+mn-ea"/>
              <a:cs typeface="+mn-cs"/>
            </a:rPr>
            <a:t>が減少</a:t>
          </a:r>
          <a:r>
            <a:rPr kumimoji="1" lang="ja-JP" altLang="ja-JP" sz="1000">
              <a:solidFill>
                <a:sysClr val="windowText" lastClr="000000"/>
              </a:solidFill>
              <a:effectLst/>
              <a:latin typeface="+mn-lt"/>
              <a:ea typeface="+mn-ea"/>
              <a:cs typeface="+mn-cs"/>
            </a:rPr>
            <a:t>し</a:t>
          </a:r>
          <a:r>
            <a:rPr kumimoji="1" lang="ja-JP" altLang="en-US" sz="1000">
              <a:solidFill>
                <a:sysClr val="windowText" lastClr="000000"/>
              </a:solidFill>
              <a:effectLst/>
              <a:latin typeface="+mn-lt"/>
              <a:ea typeface="+mn-ea"/>
              <a:cs typeface="+mn-cs"/>
            </a:rPr>
            <a:t>たことにより、単年度比率は約</a:t>
          </a:r>
          <a:r>
            <a:rPr kumimoji="1" lang="en-US" altLang="ja-JP" sz="1000">
              <a:solidFill>
                <a:sysClr val="windowText" lastClr="000000"/>
              </a:solidFill>
              <a:effectLst/>
              <a:latin typeface="+mn-lt"/>
              <a:ea typeface="+mn-ea"/>
              <a:cs typeface="+mn-cs"/>
            </a:rPr>
            <a:t>1.0</a:t>
          </a:r>
          <a:r>
            <a:rPr kumimoji="1" lang="ja-JP" altLang="en-US" sz="1000">
              <a:solidFill>
                <a:sysClr val="windowText" lastClr="000000"/>
              </a:solidFill>
              <a:effectLst/>
              <a:latin typeface="+mn-lt"/>
              <a:ea typeface="+mn-ea"/>
              <a:cs typeface="+mn-cs"/>
            </a:rPr>
            <a:t>ポイント減少した。</a:t>
          </a:r>
          <a:endParaRPr lang="ja-JP" altLang="ja-JP" sz="1100">
            <a:solidFill>
              <a:sysClr val="windowText" lastClr="000000"/>
            </a:solidFill>
            <a:effectLst/>
          </a:endParaRPr>
        </a:p>
        <a:p>
          <a:r>
            <a:rPr kumimoji="1" lang="ja-JP" altLang="ja-JP" sz="1000">
              <a:solidFill>
                <a:schemeClr val="dk1"/>
              </a:solidFill>
              <a:effectLst/>
              <a:latin typeface="+mn-lt"/>
              <a:ea typeface="+mn-ea"/>
              <a:cs typeface="+mn-cs"/>
            </a:rPr>
            <a:t>　地方債残高については、平成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年度まで減少傾向にあったものの、平成</a:t>
          </a:r>
          <a:r>
            <a:rPr kumimoji="1" lang="en-US" altLang="ja-JP" sz="1000">
              <a:solidFill>
                <a:schemeClr val="dk1"/>
              </a:solidFill>
              <a:effectLst/>
              <a:latin typeface="+mn-lt"/>
              <a:ea typeface="+mn-ea"/>
              <a:cs typeface="+mn-cs"/>
            </a:rPr>
            <a:t>30</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年度にかけて実施した市庁舎建設事業に伴う地方債借入の影響で増加に転じている。今後も地方債償還シミュレーションの継続実施及び新規地方債の発行抑制を図る。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17356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021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1270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458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108373</xdr:rowOff>
    </xdr:from>
    <xdr:to>
      <xdr:col>72</xdr:col>
      <xdr:colOff>203200</xdr:colOff>
      <xdr:row>41</xdr:row>
      <xdr:rowOff>116417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13782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132504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3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57573</xdr:rowOff>
    </xdr:from>
    <xdr:to>
      <xdr:col>68</xdr:col>
      <xdr:colOff>203200</xdr:colOff>
      <xdr:row>41</xdr:row>
      <xdr:rowOff>159173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168081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年度においては、標準税収入額等の増により標準財政規模が増加し、分母となる額</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増加した。</a:t>
          </a:r>
          <a:r>
            <a:rPr kumimoji="1" lang="ja-JP" altLang="en-US" sz="1000">
              <a:solidFill>
                <a:sysClr val="windowText" lastClr="000000"/>
              </a:solidFill>
              <a:effectLst/>
              <a:latin typeface="+mn-lt"/>
              <a:ea typeface="+mn-ea"/>
              <a:cs typeface="+mn-cs"/>
            </a:rPr>
            <a:t>一方、</a:t>
          </a:r>
          <a:r>
            <a:rPr kumimoji="1" lang="ja-JP" altLang="ja-JP" sz="1000">
              <a:solidFill>
                <a:sysClr val="windowText" lastClr="000000"/>
              </a:solidFill>
              <a:effectLst/>
              <a:latin typeface="+mn-lt"/>
              <a:ea typeface="+mn-ea"/>
              <a:cs typeface="+mn-cs"/>
            </a:rPr>
            <a:t>地方債</a:t>
          </a:r>
          <a:r>
            <a:rPr kumimoji="1" lang="ja-JP" altLang="en-US" sz="1000">
              <a:solidFill>
                <a:sysClr val="windowText" lastClr="000000"/>
              </a:solidFill>
              <a:effectLst/>
              <a:latin typeface="+mn-lt"/>
              <a:ea typeface="+mn-ea"/>
              <a:cs typeface="+mn-cs"/>
            </a:rPr>
            <a:t>の</a:t>
          </a:r>
          <a:r>
            <a:rPr kumimoji="1" lang="ja-JP" altLang="ja-JP" sz="1000">
              <a:solidFill>
                <a:sysClr val="windowText" lastClr="000000"/>
              </a:solidFill>
              <a:effectLst/>
              <a:latin typeface="+mn-lt"/>
              <a:ea typeface="+mn-ea"/>
              <a:cs typeface="+mn-cs"/>
            </a:rPr>
            <a:t>現在</a:t>
          </a:r>
          <a:r>
            <a:rPr kumimoji="1" lang="ja-JP" altLang="en-US" sz="1000">
              <a:solidFill>
                <a:sysClr val="windowText" lastClr="000000"/>
              </a:solidFill>
              <a:effectLst/>
              <a:latin typeface="+mn-lt"/>
              <a:ea typeface="+mn-ea"/>
              <a:cs typeface="+mn-cs"/>
            </a:rPr>
            <a:t>高は減少したものの、充当可能財源等の減少したことにより</a:t>
          </a:r>
          <a:r>
            <a:rPr kumimoji="1" lang="ja-JP" altLang="ja-JP" sz="1000">
              <a:solidFill>
                <a:sysClr val="windowText" lastClr="000000"/>
              </a:solidFill>
              <a:effectLst/>
              <a:latin typeface="+mn-lt"/>
              <a:ea typeface="+mn-ea"/>
              <a:cs typeface="+mn-cs"/>
            </a:rPr>
            <a:t>分子となる額が</a:t>
          </a:r>
          <a:r>
            <a:rPr kumimoji="1" lang="ja-JP" altLang="en-US" sz="1000">
              <a:solidFill>
                <a:sysClr val="windowText" lastClr="000000"/>
              </a:solidFill>
              <a:effectLst/>
              <a:latin typeface="+mn-lt"/>
              <a:ea typeface="+mn-ea"/>
              <a:cs typeface="+mn-cs"/>
            </a:rPr>
            <a:t>増加し、増加割合が分母より分子の方が大きかったため、</a:t>
          </a:r>
          <a:r>
            <a:rPr kumimoji="1" lang="ja-JP" altLang="ja-JP" sz="1000">
              <a:solidFill>
                <a:sysClr val="windowText" lastClr="000000"/>
              </a:solidFill>
              <a:effectLst/>
              <a:latin typeface="+mn-lt"/>
              <a:ea typeface="+mn-ea"/>
              <a:cs typeface="+mn-cs"/>
            </a:rPr>
            <a:t>比率は</a:t>
          </a:r>
          <a:r>
            <a:rPr kumimoji="1" lang="en-US" altLang="ja-JP" sz="1000">
              <a:solidFill>
                <a:sysClr val="windowText" lastClr="000000"/>
              </a:solidFill>
              <a:effectLst/>
              <a:latin typeface="+mn-lt"/>
              <a:ea typeface="+mn-ea"/>
              <a:cs typeface="+mn-cs"/>
            </a:rPr>
            <a:t>2.4</a:t>
          </a:r>
          <a:r>
            <a:rPr kumimoji="1" lang="ja-JP" altLang="ja-JP" sz="1000">
              <a:solidFill>
                <a:sysClr val="windowText" lastClr="000000"/>
              </a:solidFill>
              <a:effectLst/>
              <a:latin typeface="+mn-lt"/>
              <a:ea typeface="+mn-ea"/>
              <a:cs typeface="+mn-cs"/>
            </a:rPr>
            <a:t>ポイントの</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となった</a:t>
          </a:r>
          <a:r>
            <a:rPr kumimoji="1" lang="ja-JP" altLang="en-US" sz="1000">
              <a:solidFill>
                <a:sysClr val="windowText" lastClr="000000"/>
              </a:solidFill>
              <a:effectLst/>
              <a:latin typeface="+mn-lt"/>
              <a:ea typeface="+mn-ea"/>
              <a:cs typeface="+mn-cs"/>
            </a:rPr>
            <a:t>。</a:t>
          </a:r>
          <a:endParaRPr kumimoji="1" lang="en-US" altLang="ja-JP" sz="1000">
            <a:solidFill>
              <a:sysClr val="windowText" lastClr="000000"/>
            </a:solidFill>
            <a:effectLst/>
            <a:latin typeface="+mn-lt"/>
            <a:ea typeface="+mn-ea"/>
            <a:cs typeface="+mn-cs"/>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当該値は</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類似団体平均及び県平均を</a:t>
          </a:r>
          <a:r>
            <a:rPr kumimoji="1" lang="ja-JP" altLang="ja-JP" sz="1000">
              <a:solidFill>
                <a:sysClr val="windowText" lastClr="000000"/>
              </a:solidFill>
              <a:effectLst/>
              <a:latin typeface="+mn-lt"/>
              <a:ea typeface="+mn-ea"/>
              <a:cs typeface="+mn-cs"/>
            </a:rPr>
            <a:t>上回って</a:t>
          </a:r>
          <a:r>
            <a:rPr kumimoji="1" lang="ja-JP" altLang="en-US" sz="1000">
              <a:solidFill>
                <a:sysClr val="windowText" lastClr="000000"/>
              </a:solidFill>
              <a:effectLst/>
              <a:latin typeface="+mn-lt"/>
              <a:ea typeface="+mn-ea"/>
              <a:cs typeface="+mn-cs"/>
            </a:rPr>
            <a:t>おり、</a:t>
          </a:r>
          <a:r>
            <a:rPr kumimoji="1" lang="ja-JP" altLang="ja-JP" sz="1000">
              <a:solidFill>
                <a:sysClr val="windowText" lastClr="000000"/>
              </a:solidFill>
              <a:effectLst/>
              <a:latin typeface="+mn-lt"/>
              <a:ea typeface="+mn-ea"/>
              <a:cs typeface="+mn-cs"/>
            </a:rPr>
            <a:t>要因</a:t>
          </a:r>
          <a:r>
            <a:rPr kumimoji="1" lang="ja-JP" altLang="ja-JP" sz="1000">
              <a:solidFill>
                <a:schemeClr val="dk1"/>
              </a:solidFill>
              <a:effectLst/>
              <a:latin typeface="+mn-lt"/>
              <a:ea typeface="+mn-ea"/>
              <a:cs typeface="+mn-cs"/>
            </a:rPr>
            <a:t>としては市庁舎建設事業に伴う地方債借入により将来負担額が増加していることが挙げられる。</a:t>
          </a:r>
          <a:endParaRPr lang="ja-JP" altLang="ja-JP" sz="1100">
            <a:effectLst/>
          </a:endParaRPr>
        </a:p>
        <a:p>
          <a:r>
            <a:rPr kumimoji="1" lang="ja-JP" altLang="ja-JP" sz="1000">
              <a:solidFill>
                <a:schemeClr val="dk1"/>
              </a:solidFill>
              <a:effectLst/>
              <a:latin typeface="+mn-lt"/>
              <a:ea typeface="+mn-ea"/>
              <a:cs typeface="+mn-cs"/>
            </a:rPr>
            <a:t>　今後は大規模事業を必要最小限に抑え、歳出削減や地方債新規発行の抑制に努め、財政健全化を図る。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13547</xdr:rowOff>
    </xdr:from>
    <xdr:to>
      <xdr:col>81</xdr:col>
      <xdr:colOff>44450</xdr:colOff>
      <xdr:row>16</xdr:row>
      <xdr:rowOff>45720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75674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16527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4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16</xdr:row>
      <xdr:rowOff>80575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75674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80575</xdr:rowOff>
    </xdr:from>
    <xdr:to>
      <xdr:col>72</xdr:col>
      <xdr:colOff>203200</xdr:colOff>
      <xdr:row>16</xdr:row>
      <xdr:rowOff>162348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823775"/>
          <a:ext cx="889000" cy="8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89817</xdr:rowOff>
    </xdr:from>
    <xdr:to>
      <xdr:col>73</xdr:col>
      <xdr:colOff>44450</xdr:colOff>
      <xdr:row>15</xdr:row>
      <xdr:rowOff>19967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162348</xdr:rowOff>
    </xdr:from>
    <xdr:to>
      <xdr:col>68</xdr:col>
      <xdr:colOff>152400</xdr:colOff>
      <xdr:row>18</xdr:row>
      <xdr:rowOff>16510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905548"/>
          <a:ext cx="889000" cy="19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160867</xdr:rowOff>
    </xdr:from>
    <xdr:to>
      <xdr:col>68</xdr:col>
      <xdr:colOff>203200</xdr:colOff>
      <xdr:row>15</xdr:row>
      <xdr:rowOff>91017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106186</xdr:rowOff>
    </xdr:from>
    <xdr:to>
      <xdr:col>64</xdr:col>
      <xdr:colOff>152400</xdr:colOff>
      <xdr:row>17</xdr:row>
      <xdr:rowOff>36336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4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46513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1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166370</xdr:rowOff>
    </xdr:from>
    <xdr:to>
      <xdr:col>81</xdr:col>
      <xdr:colOff>95250</xdr:colOff>
      <xdr:row>16</xdr:row>
      <xdr:rowOff>96520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73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138447</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134197</xdr:rowOff>
    </xdr:from>
    <xdr:to>
      <xdr:col>77</xdr:col>
      <xdr:colOff>95250</xdr:colOff>
      <xdr:row>16</xdr:row>
      <xdr:rowOff>64347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49124</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79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29775</xdr:rowOff>
    </xdr:from>
    <xdr:to>
      <xdr:col>73</xdr:col>
      <xdr:colOff>44450</xdr:colOff>
      <xdr:row>16</xdr:row>
      <xdr:rowOff>131375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7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116152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85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111548</xdr:rowOff>
    </xdr:from>
    <xdr:to>
      <xdr:col>68</xdr:col>
      <xdr:colOff>203200</xdr:colOff>
      <xdr:row>17</xdr:row>
      <xdr:rowOff>41698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8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26475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94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137160</xdr:rowOff>
    </xdr:from>
    <xdr:to>
      <xdr:col>64</xdr:col>
      <xdr:colOff>152400</xdr:colOff>
      <xdr:row>18</xdr:row>
      <xdr:rowOff>67310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05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52087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13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茨城県結城市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49,528
46,460
65.76
21,173,663
20,269,405
844,399
11,486,933
14,596,056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年度においては、全国平均及び茨城県平均を下回り、類似団体平均においても下回った。職員数についても、人口千人当たりの職員数を類似団体と比較しても少ない状況である。</a:t>
          </a:r>
          <a:endParaRPr lang="ja-JP" altLang="ja-JP" sz="1000">
            <a:effectLst/>
          </a:endParaRPr>
        </a:p>
        <a:p>
          <a:r>
            <a:rPr kumimoji="1" lang="ja-JP" altLang="ja-JP" sz="1000">
              <a:solidFill>
                <a:schemeClr val="dk1"/>
              </a:solidFill>
              <a:effectLst/>
              <a:latin typeface="+mn-lt"/>
              <a:ea typeface="+mn-ea"/>
              <a:cs typeface="+mn-cs"/>
            </a:rPr>
            <a:t>　今後も令和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年度に策定した「第</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次結城市行政改革大綱」、令和</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月に策定した「第</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次結城市定員管理計画</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改訂版</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」に基づき、限られた人員や財源の中で、地方自治体を取り巻く環境への対応、簡素で効率的な行政運営を推進し、適正な定員管理を進め、人件費の抑制に努めていく。</a:t>
          </a:r>
          <a:endParaRPr lang="ja-JP" altLang="ja-JP" sz="10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168148</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03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809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108712</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809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170451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117348</xdr:rowOff>
    </xdr:from>
    <xdr:to>
      <xdr:col>15</xdr:col>
      <xdr:colOff>149225</xdr:colOff>
      <xdr:row>37</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物件費に係る経常収支比率においては、前年度と比較して</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a:t>
          </a:r>
          <a:r>
            <a:rPr kumimoji="1" lang="ja-JP" altLang="en-US" sz="1100">
              <a:solidFill>
                <a:sysClr val="windowText" lastClr="000000"/>
              </a:solidFill>
              <a:effectLst/>
              <a:latin typeface="+mn-lt"/>
              <a:ea typeface="+mn-ea"/>
              <a:cs typeface="+mn-cs"/>
            </a:rPr>
            <a:t>を下回る結果</a:t>
          </a:r>
          <a:r>
            <a:rPr kumimoji="1" lang="ja-JP" altLang="ja-JP" sz="1100">
              <a:solidFill>
                <a:sysClr val="windowText" lastClr="000000"/>
              </a:solidFill>
              <a:effectLst/>
              <a:latin typeface="+mn-lt"/>
              <a:ea typeface="+mn-ea"/>
              <a:cs typeface="+mn-cs"/>
            </a:rPr>
            <a:t>となっ</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要因としては、</a:t>
          </a:r>
          <a:r>
            <a:rPr kumimoji="1" lang="ja-JP" altLang="en-US" sz="1100">
              <a:solidFill>
                <a:sysClr val="windowText" lastClr="000000"/>
              </a:solidFill>
              <a:effectLst/>
              <a:latin typeface="+mn-lt"/>
              <a:ea typeface="+mn-ea"/>
              <a:cs typeface="+mn-cs"/>
            </a:rPr>
            <a:t>電算委託料</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が挙げられる。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今後も単独事業等の縮減や、行政改革の推進により委託事業等を見直し、比率の悪化を招かぬよう経費削減を図っていく。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77470</xdr:rowOff>
    </xdr:from>
    <xdr:to>
      <xdr:col>82</xdr:col>
      <xdr:colOff>107950</xdr:colOff>
      <xdr:row>15</xdr:row>
      <xdr:rowOff>130810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492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130810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7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15</xdr:row>
      <xdr:rowOff>1270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118110</xdr:rowOff>
    </xdr:from>
    <xdr:to>
      <xdr:col>65</xdr:col>
      <xdr:colOff>53975</xdr:colOff>
      <xdr:row>16</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33037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7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26670</xdr:rowOff>
    </xdr:from>
    <xdr:to>
      <xdr:col>82</xdr:col>
      <xdr:colOff>158750</xdr:colOff>
      <xdr:row>15</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43197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80010</xdr:rowOff>
    </xdr:from>
    <xdr:to>
      <xdr:col>78</xdr:col>
      <xdr:colOff>120650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扶助費に係る経常収支比率においては、前年度と比較して</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ポイント増加</a:t>
          </a:r>
          <a:r>
            <a:rPr kumimoji="1" lang="ja-JP" altLang="en-US" sz="1100">
              <a:solidFill>
                <a:sysClr val="windowText" lastClr="000000"/>
              </a:solidFill>
              <a:effectLst/>
              <a:latin typeface="+mn-lt"/>
              <a:ea typeface="+mn-ea"/>
              <a:cs typeface="+mn-cs"/>
            </a:rPr>
            <a:t>し</a:t>
          </a:r>
          <a:r>
            <a:rPr kumimoji="1" lang="ja-JP" altLang="ja-JP" sz="1100">
              <a:solidFill>
                <a:sysClr val="windowText" lastClr="000000"/>
              </a:solidFill>
              <a:effectLst/>
              <a:latin typeface="+mn-lt"/>
              <a:ea typeface="+mn-ea"/>
              <a:cs typeface="+mn-cs"/>
            </a:rPr>
            <a:t>、類似団体平均</a:t>
          </a:r>
          <a:r>
            <a:rPr kumimoji="1" lang="ja-JP" altLang="en-US" sz="1100">
              <a:solidFill>
                <a:sysClr val="windowText" lastClr="000000"/>
              </a:solidFill>
              <a:effectLst/>
              <a:latin typeface="+mn-lt"/>
              <a:ea typeface="+mn-ea"/>
              <a:cs typeface="+mn-cs"/>
            </a:rPr>
            <a:t>を上回る結果となった</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要因としては、施設</a:t>
          </a:r>
          <a:r>
            <a:rPr kumimoji="1" lang="ja-JP" altLang="en-US" sz="1100">
              <a:solidFill>
                <a:sysClr val="windowText" lastClr="000000"/>
              </a:solidFill>
              <a:effectLst/>
              <a:latin typeface="+mn-lt"/>
              <a:ea typeface="+mn-ea"/>
              <a:cs typeface="+mn-cs"/>
            </a:rPr>
            <a:t>型</a:t>
          </a:r>
          <a:r>
            <a:rPr kumimoji="1" lang="ja-JP" altLang="ja-JP" sz="1100">
              <a:solidFill>
                <a:sysClr val="windowText" lastClr="000000"/>
              </a:solidFill>
              <a:effectLst/>
              <a:latin typeface="+mn-lt"/>
              <a:ea typeface="+mn-ea"/>
              <a:cs typeface="+mn-cs"/>
            </a:rPr>
            <a:t>給付</a:t>
          </a:r>
          <a:r>
            <a:rPr kumimoji="1" lang="ja-JP" altLang="en-US" sz="1100">
              <a:solidFill>
                <a:sysClr val="windowText" lastClr="000000"/>
              </a:solidFill>
              <a:effectLst/>
              <a:latin typeface="+mn-lt"/>
              <a:ea typeface="+mn-ea"/>
              <a:cs typeface="+mn-cs"/>
            </a:rPr>
            <a:t>事業</a:t>
          </a:r>
          <a:r>
            <a:rPr kumimoji="1" lang="ja-JP" altLang="ja-JP" sz="1100">
              <a:solidFill>
                <a:sysClr val="windowText" lastClr="000000"/>
              </a:solidFill>
              <a:effectLst/>
              <a:latin typeface="+mn-lt"/>
              <a:ea typeface="+mn-ea"/>
              <a:cs typeface="+mn-cs"/>
            </a:rPr>
            <a:t>費が増加したことが挙げられる。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社会福祉費や生活保護費は年々増加傾向にある</a:t>
          </a:r>
          <a:r>
            <a:rPr kumimoji="1" lang="ja-JP" altLang="ja-JP" sz="1100">
              <a:solidFill>
                <a:schemeClr val="dk1"/>
              </a:solidFill>
              <a:effectLst/>
              <a:latin typeface="+mn-lt"/>
              <a:ea typeface="+mn-ea"/>
              <a:cs typeface="+mn-cs"/>
            </a:rPr>
            <a:t>ため、今後も国の制度改正等に的確に対応し、資格審査等の適正化を進め適切な執行に努めていく。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56</xdr:row>
      <xdr:rowOff>29028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143328</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016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55</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363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121755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その他に係る経常収支比率においては、前年度と比較して</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し、類似団体平均と同程度となっている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介護保険特別会計や公共下水道事業会計への</a:t>
          </a:r>
          <a:r>
            <a:rPr kumimoji="1" lang="ja-JP" altLang="ja-JP" sz="1100">
              <a:solidFill>
                <a:schemeClr val="dk1"/>
              </a:solidFill>
              <a:effectLst/>
              <a:latin typeface="+mn-lt"/>
              <a:ea typeface="+mn-ea"/>
              <a:cs typeface="+mn-cs"/>
            </a:rPr>
            <a:t>繰出金が当該項目に大きく影響するため、介護保険料及び下水道使用料の適正化や起債発行額の抑制を図り、普通会計の負担軽減に努める。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137885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057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94343</xdr:rowOff>
    </xdr:from>
    <xdr:to>
      <xdr:col>78</xdr:col>
      <xdr:colOff>69850</xdr:colOff>
      <xdr:row>58</xdr:row>
      <xdr:rowOff>137885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384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18143</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58</xdr:row>
      <xdr:rowOff>105228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622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154412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87085</xdr:rowOff>
    </xdr:from>
    <xdr:to>
      <xdr:col>78</xdr:col>
      <xdr:colOff>120650</xdr:colOff>
      <xdr:row>59</xdr:row>
      <xdr:rowOff>17235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2012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17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79120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8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補助費等に係る経常収支比率においては、前年度と比較して</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たももの</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上回る結果となった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一部事務組合の元利償還金等に対する分賦金は補助費等</a:t>
          </a:r>
          <a:r>
            <a:rPr kumimoji="1" lang="ja-JP" altLang="ja-JP" sz="1100">
              <a:solidFill>
                <a:schemeClr val="dk1"/>
              </a:solidFill>
              <a:effectLst/>
              <a:latin typeface="+mn-lt"/>
              <a:ea typeface="+mn-ea"/>
              <a:cs typeface="+mn-cs"/>
            </a:rPr>
            <a:t>の額に大きく影響するため、今後も一部事務組合の運営に注視していく。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26416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049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323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38</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9064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9064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公債費に係る経常収支比率においては、前年度と比較して</a:t>
          </a:r>
          <a:r>
            <a:rPr kumimoji="1" lang="en-US" altLang="ja-JP" sz="1000">
              <a:solidFill>
                <a:sysClr val="windowText" lastClr="000000"/>
              </a:solidFill>
              <a:effectLst/>
              <a:latin typeface="+mn-lt"/>
              <a:ea typeface="+mn-ea"/>
              <a:cs typeface="+mn-cs"/>
            </a:rPr>
            <a:t>0.3</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し、類似団体平均</a:t>
          </a:r>
          <a:r>
            <a:rPr kumimoji="1" lang="ja-JP" altLang="en-US" sz="1000">
              <a:solidFill>
                <a:sysClr val="windowText" lastClr="000000"/>
              </a:solidFill>
              <a:effectLst/>
              <a:latin typeface="+mn-lt"/>
              <a:ea typeface="+mn-ea"/>
              <a:cs typeface="+mn-cs"/>
            </a:rPr>
            <a:t>よりも</a:t>
          </a:r>
          <a:r>
            <a:rPr kumimoji="1" lang="ja-JP" altLang="ja-JP" sz="1000">
              <a:solidFill>
                <a:sysClr val="windowText" lastClr="000000"/>
              </a:solidFill>
              <a:effectLst/>
              <a:latin typeface="+mn-lt"/>
              <a:ea typeface="+mn-ea"/>
              <a:cs typeface="+mn-cs"/>
            </a:rPr>
            <a:t>下回っている。</a:t>
          </a:r>
          <a:r>
            <a:rPr kumimoji="1" lang="ja-JP" altLang="en-US" sz="1000">
              <a:solidFill>
                <a:sysClr val="windowText" lastClr="000000"/>
              </a:solidFill>
              <a:effectLst/>
              <a:latin typeface="+mn-lt"/>
              <a:ea typeface="+mn-ea"/>
              <a:cs typeface="+mn-cs"/>
            </a:rPr>
            <a:t>減少</a:t>
          </a:r>
          <a:r>
            <a:rPr kumimoji="1" lang="ja-JP" altLang="ja-JP" sz="1000">
              <a:solidFill>
                <a:sysClr val="windowText" lastClr="000000"/>
              </a:solidFill>
              <a:effectLst/>
              <a:latin typeface="+mn-lt"/>
              <a:ea typeface="+mn-ea"/>
              <a:cs typeface="+mn-cs"/>
            </a:rPr>
            <a:t>した要因としては、市庁舎建設事業の元金償還</a:t>
          </a:r>
          <a:r>
            <a:rPr kumimoji="1" lang="ja-JP" altLang="en-US" sz="1000">
              <a:solidFill>
                <a:sysClr val="windowText" lastClr="000000"/>
              </a:solidFill>
              <a:effectLst/>
              <a:latin typeface="+mn-lt"/>
              <a:ea typeface="+mn-ea"/>
              <a:cs typeface="+mn-cs"/>
            </a:rPr>
            <a:t>の開始により分子となる額が増加したものの、分母となる経常一般財源等の増加割合が大きかったことが</a:t>
          </a:r>
          <a:r>
            <a:rPr kumimoji="1" lang="ja-JP" altLang="ja-JP" sz="1000">
              <a:solidFill>
                <a:sysClr val="windowText" lastClr="000000"/>
              </a:solidFill>
              <a:effectLst/>
              <a:latin typeface="+mn-lt"/>
              <a:ea typeface="+mn-ea"/>
              <a:cs typeface="+mn-cs"/>
            </a:rPr>
            <a:t>挙げられる。</a:t>
          </a:r>
          <a:endParaRPr lang="ja-JP" altLang="ja-JP" sz="1100">
            <a:solidFill>
              <a:sysClr val="windowText" lastClr="000000"/>
            </a:solidFill>
            <a:effectLst/>
          </a:endParaRPr>
        </a:p>
        <a:p>
          <a:r>
            <a:rPr kumimoji="1" lang="ja-JP" altLang="ja-JP" sz="1000">
              <a:solidFill>
                <a:schemeClr val="dk1"/>
              </a:solidFill>
              <a:effectLst/>
              <a:latin typeface="+mn-lt"/>
              <a:ea typeface="+mn-ea"/>
              <a:cs typeface="+mn-cs"/>
            </a:rPr>
            <a:t>　今後予定している大型建設事業の実施により引き続き比率の上昇が見込まれることから、その他新規事業や既存事業への地方債発行額の抑制を図っていく。</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37846</xdr:rowOff>
    </xdr:from>
    <xdr:to>
      <xdr:col>24</xdr:col>
      <xdr:colOff>25400</xdr:colOff>
      <xdr:row>77</xdr:row>
      <xdr:rowOff>51563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39496"/>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51563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02920"/>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1270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66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136144</xdr:rowOff>
    </xdr:from>
    <xdr:to>
      <xdr:col>11</xdr:col>
      <xdr:colOff>9525</xdr:colOff>
      <xdr:row>77</xdr:row>
      <xdr:rowOff>14987</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1663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3573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112540</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71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85344</xdr:rowOff>
    </xdr:from>
    <xdr:to>
      <xdr:col>11</xdr:col>
      <xdr:colOff>60325</xdr:colOff>
      <xdr:row>77</xdr:row>
      <xdr:rowOff>15494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25671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公債費以外に係る経常収支比率においては、前年度と比較して</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たものの</a:t>
          </a:r>
          <a:r>
            <a:rPr kumimoji="1" lang="ja-JP" altLang="ja-JP" sz="1100">
              <a:solidFill>
                <a:sysClr val="windowText" lastClr="000000"/>
              </a:solidFill>
              <a:effectLst/>
              <a:latin typeface="+mn-lt"/>
              <a:ea typeface="+mn-ea"/>
              <a:cs typeface="+mn-cs"/>
            </a:rPr>
            <a:t>、類似団体平均を</a:t>
          </a:r>
          <a:r>
            <a:rPr kumimoji="1" lang="ja-JP" altLang="en-US" sz="1100">
              <a:solidFill>
                <a:sysClr val="windowText" lastClr="000000"/>
              </a:solidFill>
              <a:effectLst/>
              <a:latin typeface="+mn-lt"/>
              <a:ea typeface="+mn-ea"/>
              <a:cs typeface="+mn-cs"/>
            </a:rPr>
            <a:t>上回る結果となった</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土地区画整理事業への繰出金は実質公債費比率に</a:t>
          </a:r>
          <a:r>
            <a:rPr kumimoji="1" lang="ja-JP" altLang="ja-JP" sz="1100">
              <a:solidFill>
                <a:schemeClr val="dk1"/>
              </a:solidFill>
              <a:effectLst/>
              <a:latin typeface="+mn-lt"/>
              <a:ea typeface="+mn-ea"/>
              <a:cs typeface="+mn-cs"/>
            </a:rPr>
            <a:t>も影響してくるため、今後も繰出しの抑制を図り、事業の見直しや適正化に努める。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107950</xdr:rowOff>
    </xdr:from>
    <xdr:to>
      <xdr:col>82</xdr:col>
      <xdr:colOff>107950</xdr:colOff>
      <xdr:row>78</xdr:row>
      <xdr:rowOff>12700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309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104139</xdr:rowOff>
    </xdr:from>
    <xdr:to>
      <xdr:col>78</xdr:col>
      <xdr:colOff>69850</xdr:colOff>
      <xdr:row>78</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134339"/>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85090</xdr:rowOff>
    </xdr:from>
    <xdr:to>
      <xdr:col>73</xdr:col>
      <xdr:colOff>180975</xdr:colOff>
      <xdr:row>76</xdr:row>
      <xdr:rowOff>104139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00940"/>
          <a:ext cx="889000" cy="53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85090</xdr:rowOff>
    </xdr:from>
    <xdr:to>
      <xdr:col>69</xdr:col>
      <xdr:colOff>92075</xdr:colOff>
      <xdr:row>76</xdr:row>
      <xdr:rowOff>119380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0094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69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34290</xdr:rowOff>
    </xdr:from>
    <xdr:to>
      <xdr:col>69</xdr:col>
      <xdr:colOff>142875</xdr:colOff>
      <xdr:row>73</xdr:row>
      <xdr:rowOff>135890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55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146067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3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154957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茨城県結城市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21311</xdr:rowOff>
    </xdr:from>
    <xdr:to>
      <xdr:col>29</xdr:col>
      <xdr:colOff>127000</xdr:colOff>
      <xdr:row>18</xdr:row>
      <xdr:rowOff>103226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55036"/>
          <a:ext cx="647700" cy="81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103226</xdr:rowOff>
    </xdr:from>
    <xdr:to>
      <xdr:col>26</xdr:col>
      <xdr:colOff>50800</xdr:colOff>
      <xdr:row>18</xdr:row>
      <xdr:rowOff>161442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36951"/>
          <a:ext cx="698500" cy="58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161442</xdr:rowOff>
    </xdr:from>
    <xdr:to>
      <xdr:col>22</xdr:col>
      <xdr:colOff>114300</xdr:colOff>
      <xdr:row>19</xdr:row>
      <xdr:rowOff>38055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95167"/>
          <a:ext cx="698500" cy="48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38055</xdr:rowOff>
    </xdr:from>
    <xdr:to>
      <xdr:col>18</xdr:col>
      <xdr:colOff>177800</xdr:colOff>
      <xdr:row>19</xdr:row>
      <xdr:rowOff>61868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43230"/>
          <a:ext cx="698500" cy="23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30499</xdr:rowOff>
    </xdr:from>
    <xdr:to>
      <xdr:col>15</xdr:col>
      <xdr:colOff>101600</xdr:colOff>
      <xdr:row>17</xdr:row>
      <xdr:rowOff>132099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92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142276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6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141961</xdr:rowOff>
    </xdr:from>
    <xdr:to>
      <xdr:col>29</xdr:col>
      <xdr:colOff>177800</xdr:colOff>
      <xdr:row>18</xdr:row>
      <xdr:rowOff>72111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04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114038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76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52426</xdr:rowOff>
    </xdr:from>
    <xdr:to>
      <xdr:col>26</xdr:col>
      <xdr:colOff>101600</xdr:colOff>
      <xdr:row>18</xdr:row>
      <xdr:rowOff>154025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8615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138802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7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110642</xdr:rowOff>
    </xdr:from>
    <xdr:to>
      <xdr:col>22</xdr:col>
      <xdr:colOff>165100</xdr:colOff>
      <xdr:row>19</xdr:row>
      <xdr:rowOff>40792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4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25569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30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158705</xdr:rowOff>
    </xdr:from>
    <xdr:to>
      <xdr:col>19</xdr:col>
      <xdr:colOff>38100</xdr:colOff>
      <xdr:row>19</xdr:row>
      <xdr:rowOff>88855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9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73632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8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11068</xdr:rowOff>
    </xdr:from>
    <xdr:to>
      <xdr:col>15</xdr:col>
      <xdr:colOff>101600</xdr:colOff>
      <xdr:row>19</xdr:row>
      <xdr:rowOff>112668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6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97445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119228</xdr:rowOff>
    </xdr:from>
    <xdr:to>
      <xdr:col>29</xdr:col>
      <xdr:colOff>127000</xdr:colOff>
      <xdr:row>35</xdr:row>
      <xdr:rowOff>165046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29578"/>
          <a:ext cx="647700" cy="4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149823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60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119228</xdr:rowOff>
    </xdr:from>
    <xdr:to>
      <xdr:col>26</xdr:col>
      <xdr:colOff>50800</xdr:colOff>
      <xdr:row>35</xdr:row>
      <xdr:rowOff>164915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29578"/>
          <a:ext cx="698500" cy="45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203072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3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164915</xdr:rowOff>
    </xdr:from>
    <xdr:to>
      <xdr:col>22</xdr:col>
      <xdr:colOff>114300</xdr:colOff>
      <xdr:row>35</xdr:row>
      <xdr:rowOff>227747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75265"/>
          <a:ext cx="698500" cy="62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2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227747</xdr:rowOff>
    </xdr:from>
    <xdr:to>
      <xdr:col>18</xdr:col>
      <xdr:colOff>177800</xdr:colOff>
      <xdr:row>35</xdr:row>
      <xdr:rowOff>271083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38097"/>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134427</xdr:rowOff>
    </xdr:from>
    <xdr:to>
      <xdr:col>15</xdr:col>
      <xdr:colOff>101600</xdr:colOff>
      <xdr:row>35</xdr:row>
      <xdr:rowOff>236027</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44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246204</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1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114246</xdr:rowOff>
    </xdr:from>
    <xdr:to>
      <xdr:col>29</xdr:col>
      <xdr:colOff>177800</xdr:colOff>
      <xdr:row>35</xdr:row>
      <xdr:rowOff>215846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24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302223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6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68428</xdr:rowOff>
    </xdr:from>
    <xdr:to>
      <xdr:col>26</xdr:col>
      <xdr:colOff>101600</xdr:colOff>
      <xdr:row>35</xdr:row>
      <xdr:rowOff>170028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180205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7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114115</xdr:rowOff>
    </xdr:from>
    <xdr:to>
      <xdr:col>22</xdr:col>
      <xdr:colOff>165100</xdr:colOff>
      <xdr:row>35</xdr:row>
      <xdr:rowOff>215715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24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225892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9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176947</xdr:rowOff>
    </xdr:from>
    <xdr:to>
      <xdr:col>19</xdr:col>
      <xdr:colOff>38100</xdr:colOff>
      <xdr:row>35</xdr:row>
      <xdr:rowOff>278547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87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263324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7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220283</xdr:rowOff>
    </xdr:from>
    <xdr:to>
      <xdr:col>15</xdr:col>
      <xdr:colOff>101600</xdr:colOff>
      <xdr:row>35</xdr:row>
      <xdr:rowOff>321883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0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306660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17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茨城県結城市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49,528
46,460
65.76
21,173,663
20,269,405
844,399
11,486,933
14,596,056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28959</xdr:rowOff>
    </xdr:from>
    <xdr:to>
      <xdr:col>24</xdr:col>
      <xdr:colOff>63500</xdr:colOff>
      <xdr:row>37</xdr:row>
      <xdr:rowOff>90322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2609"/>
          <a:ext cx="838200" cy="6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90322</xdr:rowOff>
    </xdr:from>
    <xdr:to>
      <xdr:col>19</xdr:col>
      <xdr:colOff>177800</xdr:colOff>
      <xdr:row>37</xdr:row>
      <xdr:rowOff>130148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3972"/>
          <a:ext cx="889000" cy="3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130148</xdr:rowOff>
    </xdr:from>
    <xdr:to>
      <xdr:col>15</xdr:col>
      <xdr:colOff>50800</xdr:colOff>
      <xdr:row>37</xdr:row>
      <xdr:rowOff>146460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73798"/>
          <a:ext cx="889000" cy="1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146460</xdr:rowOff>
    </xdr:from>
    <xdr:to>
      <xdr:col>10</xdr:col>
      <xdr:colOff>114300</xdr:colOff>
      <xdr:row>38</xdr:row>
      <xdr:rowOff>26935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90110"/>
          <a:ext cx="8890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161137</xdr:rowOff>
    </xdr:from>
    <xdr:to>
      <xdr:col>6</xdr:col>
      <xdr:colOff>38100</xdr:colOff>
      <xdr:row>36</xdr:row>
      <xdr:rowOff>91287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107814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149609</xdr:rowOff>
    </xdr:from>
    <xdr:to>
      <xdr:col>24</xdr:col>
      <xdr:colOff>114300</xdr:colOff>
      <xdr:row>37</xdr:row>
      <xdr:rowOff>79759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128036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39522</xdr:rowOff>
    </xdr:from>
    <xdr:to>
      <xdr:col>20</xdr:col>
      <xdr:colOff>38100</xdr:colOff>
      <xdr:row>37</xdr:row>
      <xdr:rowOff>141122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132249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79348</xdr:rowOff>
    </xdr:from>
    <xdr:to>
      <xdr:col>15</xdr:col>
      <xdr:colOff>101600</xdr:colOff>
      <xdr:row>38</xdr:row>
      <xdr:rowOff>9498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2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1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95660</xdr:rowOff>
    </xdr:from>
    <xdr:to>
      <xdr:col>10</xdr:col>
      <xdr:colOff>165100</xdr:colOff>
      <xdr:row>38</xdr:row>
      <xdr:rowOff>25810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16937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3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147585</xdr:rowOff>
    </xdr:from>
    <xdr:to>
      <xdr:col>6</xdr:col>
      <xdr:colOff>38100</xdr:colOff>
      <xdr:row>38</xdr:row>
      <xdr:rowOff>77735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9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68862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8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105835</xdr:rowOff>
    </xdr:from>
    <xdr:to>
      <xdr:col>24</xdr:col>
      <xdr:colOff>63500</xdr:colOff>
      <xdr:row>57</xdr:row>
      <xdr:rowOff>145676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78485"/>
          <a:ext cx="8382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95515</xdr:rowOff>
    </xdr:from>
    <xdr:to>
      <xdr:col>19</xdr:col>
      <xdr:colOff>177800</xdr:colOff>
      <xdr:row>57</xdr:row>
      <xdr:rowOff>145676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68165"/>
          <a:ext cx="889000" cy="5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95515</xdr:rowOff>
    </xdr:from>
    <xdr:to>
      <xdr:col>15</xdr:col>
      <xdr:colOff>50800</xdr:colOff>
      <xdr:row>57</xdr:row>
      <xdr:rowOff>136337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68165"/>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121978</xdr:rowOff>
    </xdr:from>
    <xdr:to>
      <xdr:col>10</xdr:col>
      <xdr:colOff>114300</xdr:colOff>
      <xdr:row>57</xdr:row>
      <xdr:rowOff>136337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94628"/>
          <a:ext cx="889000" cy="1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144656</xdr:rowOff>
    </xdr:from>
    <xdr:to>
      <xdr:col>6</xdr:col>
      <xdr:colOff>38100</xdr:colOff>
      <xdr:row>56</xdr:row>
      <xdr:rowOff>74806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57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91333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34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55035</xdr:rowOff>
    </xdr:from>
    <xdr:to>
      <xdr:col>24</xdr:col>
      <xdr:colOff>114300</xdr:colOff>
      <xdr:row>57</xdr:row>
      <xdr:rowOff>156635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2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33462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0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94876</xdr:rowOff>
    </xdr:from>
    <xdr:to>
      <xdr:col>20</xdr:col>
      <xdr:colOff>38100</xdr:colOff>
      <xdr:row>58</xdr:row>
      <xdr:rowOff>25026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16153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44715</xdr:rowOff>
    </xdr:from>
    <xdr:to>
      <xdr:col>15</xdr:col>
      <xdr:colOff>101600</xdr:colOff>
      <xdr:row>57</xdr:row>
      <xdr:rowOff>146315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1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137442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1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85537</xdr:rowOff>
    </xdr:from>
    <xdr:to>
      <xdr:col>10</xdr:col>
      <xdr:colOff>165100</xdr:colOff>
      <xdr:row>58</xdr:row>
      <xdr:rowOff>15687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6814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5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71178</xdr:rowOff>
    </xdr:from>
    <xdr:to>
      <xdr:col>6</xdr:col>
      <xdr:colOff>38100</xdr:colOff>
      <xdr:row>58</xdr:row>
      <xdr:rowOff>1328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163905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125870</xdr:rowOff>
    </xdr:from>
    <xdr:to>
      <xdr:col>24</xdr:col>
      <xdr:colOff>63500</xdr:colOff>
      <xdr:row>78</xdr:row>
      <xdr:rowOff>139243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98970"/>
          <a:ext cx="8382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125870</xdr:rowOff>
    </xdr:from>
    <xdr:to>
      <xdr:col>19</xdr:col>
      <xdr:colOff>177800</xdr:colOff>
      <xdr:row>78</xdr:row>
      <xdr:rowOff>131471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9897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131471</xdr:rowOff>
    </xdr:from>
    <xdr:to>
      <xdr:col>15</xdr:col>
      <xdr:colOff>50800</xdr:colOff>
      <xdr:row>78</xdr:row>
      <xdr:rowOff>136576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04571"/>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136576</xdr:rowOff>
    </xdr:from>
    <xdr:to>
      <xdr:col>10</xdr:col>
      <xdr:colOff>114300</xdr:colOff>
      <xdr:row>78</xdr:row>
      <xdr:rowOff>144805</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09676"/>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148946</xdr:rowOff>
    </xdr:from>
    <xdr:to>
      <xdr:col>6</xdr:col>
      <xdr:colOff>38100</xdr:colOff>
      <xdr:row>78</xdr:row>
      <xdr:rowOff>79096</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0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95623</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88443</xdr:rowOff>
    </xdr:from>
    <xdr:to>
      <xdr:col>24</xdr:col>
      <xdr:colOff>114300</xdr:colOff>
      <xdr:row>79</xdr:row>
      <xdr:rowOff>18593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3370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75070</xdr:rowOff>
    </xdr:from>
    <xdr:to>
      <xdr:col>20</xdr:col>
      <xdr:colOff>38100</xdr:colOff>
      <xdr:row>79</xdr:row>
      <xdr:rowOff>5220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167797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80671</xdr:rowOff>
    </xdr:from>
    <xdr:to>
      <xdr:col>15</xdr:col>
      <xdr:colOff>101600</xdr:colOff>
      <xdr:row>79</xdr:row>
      <xdr:rowOff>10821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85776</xdr:rowOff>
    </xdr:from>
    <xdr:to>
      <xdr:col>10</xdr:col>
      <xdr:colOff>165100</xdr:colOff>
      <xdr:row>79</xdr:row>
      <xdr:rowOff>15926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5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7053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94005</xdr:rowOff>
    </xdr:from>
    <xdr:to>
      <xdr:col>6</xdr:col>
      <xdr:colOff>38100</xdr:colOff>
      <xdr:row>79</xdr:row>
      <xdr:rowOff>24155</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15282</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44514</xdr:rowOff>
    </xdr:from>
    <xdr:to>
      <xdr:col>24</xdr:col>
      <xdr:colOff>63500</xdr:colOff>
      <xdr:row>96</xdr:row>
      <xdr:rowOff>32068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32264"/>
          <a:ext cx="838200" cy="15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21870</xdr:rowOff>
    </xdr:from>
    <xdr:to>
      <xdr:col>19</xdr:col>
      <xdr:colOff>177800</xdr:colOff>
      <xdr:row>96</xdr:row>
      <xdr:rowOff>32068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81070"/>
          <a:ext cx="889000" cy="1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81102</xdr:rowOff>
    </xdr:from>
    <xdr:to>
      <xdr:col>15</xdr:col>
      <xdr:colOff>50800</xdr:colOff>
      <xdr:row>96</xdr:row>
      <xdr:rowOff>21870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68852"/>
          <a:ext cx="889000" cy="112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81102</xdr:rowOff>
    </xdr:from>
    <xdr:to>
      <xdr:col>10</xdr:col>
      <xdr:colOff>114300</xdr:colOff>
      <xdr:row>97</xdr:row>
      <xdr:rowOff>34671</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68852"/>
          <a:ext cx="889000" cy="29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2933</xdr:rowOff>
    </xdr:from>
    <xdr:to>
      <xdr:col>6</xdr:col>
      <xdr:colOff>38100</xdr:colOff>
      <xdr:row>97</xdr:row>
      <xdr:rowOff>104533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3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95660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72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165164</xdr:rowOff>
    </xdr:from>
    <xdr:to>
      <xdr:col>24</xdr:col>
      <xdr:colOff>114300</xdr:colOff>
      <xdr:row>95</xdr:row>
      <xdr:rowOff>95314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8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143591</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152718</xdr:rowOff>
    </xdr:from>
    <xdr:to>
      <xdr:col>20</xdr:col>
      <xdr:colOff>38100</xdr:colOff>
      <xdr:row>96</xdr:row>
      <xdr:rowOff>82868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73995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3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142520</xdr:rowOff>
    </xdr:from>
    <xdr:to>
      <xdr:col>15</xdr:col>
      <xdr:colOff>101600</xdr:colOff>
      <xdr:row>96</xdr:row>
      <xdr:rowOff>72670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89197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20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30302</xdr:rowOff>
    </xdr:from>
    <xdr:to>
      <xdr:col>10</xdr:col>
      <xdr:colOff>165100</xdr:colOff>
      <xdr:row>95</xdr:row>
      <xdr:rowOff>131902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31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123029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41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155321</xdr:rowOff>
    </xdr:from>
    <xdr:to>
      <xdr:col>6</xdr:col>
      <xdr:colOff>38100</xdr:colOff>
      <xdr:row>97</xdr:row>
      <xdr:rowOff>85471</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101998</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8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129657</xdr:rowOff>
    </xdr:from>
    <xdr:to>
      <xdr:col>55</xdr:col>
      <xdr:colOff>0</xdr:colOff>
      <xdr:row>36</xdr:row>
      <xdr:rowOff>142100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01857"/>
          <a:ext cx="8382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99543</xdr:rowOff>
    </xdr:from>
    <xdr:to>
      <xdr:col>50</xdr:col>
      <xdr:colOff>114300</xdr:colOff>
      <xdr:row>36</xdr:row>
      <xdr:rowOff>129657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71743"/>
          <a:ext cx="889000" cy="3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99543</xdr:rowOff>
    </xdr:from>
    <xdr:to>
      <xdr:col>45</xdr:col>
      <xdr:colOff>177800</xdr:colOff>
      <xdr:row>36</xdr:row>
      <xdr:rowOff>151915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71743"/>
          <a:ext cx="889000" cy="5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5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25095</xdr:rowOff>
    </xdr:from>
    <xdr:to>
      <xdr:col>41</xdr:col>
      <xdr:colOff>50800</xdr:colOff>
      <xdr:row>36</xdr:row>
      <xdr:rowOff>151915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511495"/>
          <a:ext cx="889000" cy="81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180</xdr:rowOff>
    </xdr:from>
    <xdr:to>
      <xdr:col>36</xdr:col>
      <xdr:colOff>165100</xdr:colOff>
      <xdr:row>31</xdr:row>
      <xdr:rowOff>101780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118307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0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91300</xdr:rowOff>
    </xdr:from>
    <xdr:to>
      <xdr:col>55</xdr:col>
      <xdr:colOff>50800</xdr:colOff>
      <xdr:row>37</xdr:row>
      <xdr:rowOff>21450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2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69727</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4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78857</xdr:rowOff>
    </xdr:from>
    <xdr:to>
      <xdr:col>50</xdr:col>
      <xdr:colOff>165100</xdr:colOff>
      <xdr:row>37</xdr:row>
      <xdr:rowOff>9007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5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4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48743</xdr:rowOff>
    </xdr:from>
    <xdr:to>
      <xdr:col>46</xdr:col>
      <xdr:colOff>38100</xdr:colOff>
      <xdr:row>36</xdr:row>
      <xdr:rowOff>150343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141470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101115</xdr:rowOff>
    </xdr:from>
    <xdr:to>
      <xdr:col>41</xdr:col>
      <xdr:colOff>101600</xdr:colOff>
      <xdr:row>37</xdr:row>
      <xdr:rowOff>31265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7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22392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6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145745</xdr:rowOff>
    </xdr:from>
    <xdr:to>
      <xdr:col>36</xdr:col>
      <xdr:colOff>165100</xdr:colOff>
      <xdr:row>32</xdr:row>
      <xdr:rowOff>75895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67022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5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72883</xdr:rowOff>
    </xdr:from>
    <xdr:to>
      <xdr:col>55</xdr:col>
      <xdr:colOff>0</xdr:colOff>
      <xdr:row>59</xdr:row>
      <xdr:rowOff>63381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845533"/>
          <a:ext cx="838200" cy="3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129266</xdr:rowOff>
    </xdr:from>
    <xdr:to>
      <xdr:col>50</xdr:col>
      <xdr:colOff>114300</xdr:colOff>
      <xdr:row>59</xdr:row>
      <xdr:rowOff>63381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073366"/>
          <a:ext cx="889000" cy="10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129266</xdr:rowOff>
    </xdr:from>
    <xdr:to>
      <xdr:col>45</xdr:col>
      <xdr:colOff>177800</xdr:colOff>
      <xdr:row>59</xdr:row>
      <xdr:rowOff>33793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073366"/>
          <a:ext cx="889000" cy="7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121526</xdr:rowOff>
    </xdr:from>
    <xdr:to>
      <xdr:col>41</xdr:col>
      <xdr:colOff>50800</xdr:colOff>
      <xdr:row>59</xdr:row>
      <xdr:rowOff>33793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51276"/>
          <a:ext cx="889000" cy="59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137739</xdr:rowOff>
    </xdr:from>
    <xdr:to>
      <xdr:col>36</xdr:col>
      <xdr:colOff>165100</xdr:colOff>
      <xdr:row>55</xdr:row>
      <xdr:rowOff>67889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84416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22083</xdr:rowOff>
    </xdr:from>
    <xdr:to>
      <xdr:col>55</xdr:col>
      <xdr:colOff>50800</xdr:colOff>
      <xdr:row>57</xdr:row>
      <xdr:rowOff>123683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7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12581</xdr:rowOff>
    </xdr:from>
    <xdr:to>
      <xdr:col>50</xdr:col>
      <xdr:colOff>165100</xdr:colOff>
      <xdr:row>59</xdr:row>
      <xdr:rowOff>114181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2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105308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78466</xdr:rowOff>
    </xdr:from>
    <xdr:to>
      <xdr:col>46</xdr:col>
      <xdr:colOff>38100</xdr:colOff>
      <xdr:row>59</xdr:row>
      <xdr:rowOff>8616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2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171193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1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154443</xdr:rowOff>
    </xdr:from>
    <xdr:to>
      <xdr:col>41</xdr:col>
      <xdr:colOff>101600</xdr:colOff>
      <xdr:row>59</xdr:row>
      <xdr:rowOff>84593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9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75720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9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70726</xdr:rowOff>
    </xdr:from>
    <xdr:to>
      <xdr:col>36</xdr:col>
      <xdr:colOff>165100</xdr:colOff>
      <xdr:row>56</xdr:row>
      <xdr:rowOff>876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500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44328</xdr:rowOff>
    </xdr:from>
    <xdr:to>
      <xdr:col>55</xdr:col>
      <xdr:colOff>0</xdr:colOff>
      <xdr:row>77</xdr:row>
      <xdr:rowOff>115171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45978"/>
          <a:ext cx="838200" cy="7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19344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0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75853</xdr:rowOff>
    </xdr:from>
    <xdr:to>
      <xdr:col>50</xdr:col>
      <xdr:colOff>114300</xdr:colOff>
      <xdr:row>77</xdr:row>
      <xdr:rowOff>115171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77503"/>
          <a:ext cx="889000" cy="3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75853</xdr:rowOff>
    </xdr:from>
    <xdr:to>
      <xdr:col>45</xdr:col>
      <xdr:colOff>177800</xdr:colOff>
      <xdr:row>77</xdr:row>
      <xdr:rowOff>117571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77503"/>
          <a:ext cx="889000" cy="4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56901</xdr:rowOff>
    </xdr:from>
    <xdr:to>
      <xdr:col>41</xdr:col>
      <xdr:colOff>50800</xdr:colOff>
      <xdr:row>77</xdr:row>
      <xdr:rowOff>117571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401301"/>
          <a:ext cx="889000" cy="91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103759</xdr:rowOff>
    </xdr:from>
    <xdr:to>
      <xdr:col>36</xdr:col>
      <xdr:colOff>165100</xdr:colOff>
      <xdr:row>76</xdr:row>
      <xdr:rowOff>33908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9625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25037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5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164978</xdr:rowOff>
    </xdr:from>
    <xdr:to>
      <xdr:col>55</xdr:col>
      <xdr:colOff>50800</xdr:colOff>
      <xdr:row>77</xdr:row>
      <xdr:rowOff>95128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16405</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64371</xdr:rowOff>
    </xdr:from>
    <xdr:to>
      <xdr:col>50</xdr:col>
      <xdr:colOff>165100</xdr:colOff>
      <xdr:row>77</xdr:row>
      <xdr:rowOff>165971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6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157098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25053</xdr:rowOff>
    </xdr:from>
    <xdr:to>
      <xdr:col>46</xdr:col>
      <xdr:colOff>38100</xdr:colOff>
      <xdr:row>77</xdr:row>
      <xdr:rowOff>126653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22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117780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3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66771</xdr:rowOff>
    </xdr:from>
    <xdr:to>
      <xdr:col>41</xdr:col>
      <xdr:colOff>101600</xdr:colOff>
      <xdr:row>77</xdr:row>
      <xdr:rowOff>168371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6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159498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6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6101</xdr:rowOff>
    </xdr:from>
    <xdr:to>
      <xdr:col>36</xdr:col>
      <xdr:colOff>165100</xdr:colOff>
      <xdr:row>72</xdr:row>
      <xdr:rowOff>107701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35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124228</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12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54628</xdr:rowOff>
    </xdr:from>
    <xdr:to>
      <xdr:col>55</xdr:col>
      <xdr:colOff>0</xdr:colOff>
      <xdr:row>98</xdr:row>
      <xdr:rowOff>142542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685278"/>
          <a:ext cx="838200" cy="25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75496</xdr:rowOff>
    </xdr:from>
    <xdr:to>
      <xdr:col>50</xdr:col>
      <xdr:colOff>114300</xdr:colOff>
      <xdr:row>98</xdr:row>
      <xdr:rowOff>142542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877596"/>
          <a:ext cx="889000" cy="6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75496</xdr:rowOff>
    </xdr:from>
    <xdr:to>
      <xdr:col>45</xdr:col>
      <xdr:colOff>177800</xdr:colOff>
      <xdr:row>98</xdr:row>
      <xdr:rowOff>98127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877596"/>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98127</xdr:rowOff>
    </xdr:from>
    <xdr:to>
      <xdr:col>41</xdr:col>
      <xdr:colOff>50800</xdr:colOff>
      <xdr:row>98</xdr:row>
      <xdr:rowOff>117983</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900227"/>
          <a:ext cx="889000" cy="1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159831</xdr:rowOff>
    </xdr:from>
    <xdr:to>
      <xdr:col>36</xdr:col>
      <xdr:colOff>165100</xdr:colOff>
      <xdr:row>96</xdr:row>
      <xdr:rowOff>89981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106508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3828</xdr:rowOff>
    </xdr:from>
    <xdr:to>
      <xdr:col>55</xdr:col>
      <xdr:colOff>50800</xdr:colOff>
      <xdr:row>97</xdr:row>
      <xdr:rowOff>105428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3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153705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1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91742</xdr:rowOff>
    </xdr:from>
    <xdr:to>
      <xdr:col>50</xdr:col>
      <xdr:colOff>165100</xdr:colOff>
      <xdr:row>99</xdr:row>
      <xdr:rowOff>21892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8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13019</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24696</xdr:rowOff>
    </xdr:from>
    <xdr:to>
      <xdr:col>46</xdr:col>
      <xdr:colOff>38100</xdr:colOff>
      <xdr:row>98</xdr:row>
      <xdr:rowOff>126296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82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117423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9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47327</xdr:rowOff>
    </xdr:from>
    <xdr:to>
      <xdr:col>41</xdr:col>
      <xdr:colOff>101600</xdr:colOff>
      <xdr:row>98</xdr:row>
      <xdr:rowOff>148927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8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140054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9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67183</xdr:rowOff>
    </xdr:from>
    <xdr:to>
      <xdr:col>36</xdr:col>
      <xdr:colOff>165100</xdr:colOff>
      <xdr:row>98</xdr:row>
      <xdr:rowOff>168783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86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159910</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37428" y="1696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141295</xdr:rowOff>
    </xdr:from>
    <xdr:to>
      <xdr:col>67</xdr:col>
      <xdr:colOff>101600</xdr:colOff>
      <xdr:row>37</xdr:row>
      <xdr:rowOff>71445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87972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8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54873</xdr:rowOff>
    </xdr:from>
    <xdr:to>
      <xdr:col>85</xdr:col>
      <xdr:colOff>127000</xdr:colOff>
      <xdr:row>76</xdr:row>
      <xdr:rowOff>64328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85073"/>
          <a:ext cx="8382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64328</xdr:rowOff>
    </xdr:from>
    <xdr:to>
      <xdr:col>81</xdr:col>
      <xdr:colOff>50800</xdr:colOff>
      <xdr:row>76</xdr:row>
      <xdr:rowOff>110897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94528"/>
          <a:ext cx="8890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110897</xdr:rowOff>
    </xdr:from>
    <xdr:to>
      <xdr:col>76</xdr:col>
      <xdr:colOff>114300</xdr:colOff>
      <xdr:row>76</xdr:row>
      <xdr:rowOff>122261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41097"/>
          <a:ext cx="8890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122261</xdr:rowOff>
    </xdr:from>
    <xdr:to>
      <xdr:col>71</xdr:col>
      <xdr:colOff>177800</xdr:colOff>
      <xdr:row>76</xdr:row>
      <xdr:rowOff>139995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52461"/>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19487</xdr:rowOff>
    </xdr:from>
    <xdr:to>
      <xdr:col>67</xdr:col>
      <xdr:colOff>101600</xdr:colOff>
      <xdr:row>75</xdr:row>
      <xdr:rowOff>121087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7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137614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65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4073</xdr:rowOff>
    </xdr:from>
    <xdr:to>
      <xdr:col>85</xdr:col>
      <xdr:colOff>177800</xdr:colOff>
      <xdr:row>76</xdr:row>
      <xdr:rowOff>105673</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3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153950</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1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13528</xdr:rowOff>
    </xdr:from>
    <xdr:to>
      <xdr:col>81</xdr:col>
      <xdr:colOff>101600</xdr:colOff>
      <xdr:row>76</xdr:row>
      <xdr:rowOff>115128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4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106255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3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60097</xdr:rowOff>
    </xdr:from>
    <xdr:to>
      <xdr:col>76</xdr:col>
      <xdr:colOff>165100</xdr:colOff>
      <xdr:row>76</xdr:row>
      <xdr:rowOff>161697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9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152824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8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71461</xdr:rowOff>
    </xdr:from>
    <xdr:to>
      <xdr:col>72</xdr:col>
      <xdr:colOff>38100</xdr:colOff>
      <xdr:row>77</xdr:row>
      <xdr:rowOff>1611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164188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9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89195</xdr:rowOff>
    </xdr:from>
    <xdr:to>
      <xdr:col>67</xdr:col>
      <xdr:colOff>101600</xdr:colOff>
      <xdr:row>77</xdr:row>
      <xdr:rowOff>19345</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10472</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21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12954</xdr:rowOff>
    </xdr:from>
    <xdr:to>
      <xdr:col>85</xdr:col>
      <xdr:colOff>127000</xdr:colOff>
      <xdr:row>99</xdr:row>
      <xdr:rowOff>17590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86504"/>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120498</xdr:rowOff>
    </xdr:from>
    <xdr:to>
      <xdr:col>81</xdr:col>
      <xdr:colOff>50800</xdr:colOff>
      <xdr:row>99</xdr:row>
      <xdr:rowOff>17590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22598"/>
          <a:ext cx="889000" cy="6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58243</xdr:rowOff>
    </xdr:from>
    <xdr:to>
      <xdr:col>76</xdr:col>
      <xdr:colOff>114300</xdr:colOff>
      <xdr:row>98</xdr:row>
      <xdr:rowOff>120498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60343"/>
          <a:ext cx="889000" cy="6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58243</xdr:rowOff>
    </xdr:from>
    <xdr:to>
      <xdr:col>71</xdr:col>
      <xdr:colOff>177800</xdr:colOff>
      <xdr:row>99</xdr:row>
      <xdr:rowOff>24981</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60343"/>
          <a:ext cx="889000" cy="13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115582</xdr:rowOff>
    </xdr:from>
    <xdr:to>
      <xdr:col>67</xdr:col>
      <xdr:colOff>101600</xdr:colOff>
      <xdr:row>98</xdr:row>
      <xdr:rowOff>45732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62259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133604</xdr:rowOff>
    </xdr:from>
    <xdr:to>
      <xdr:col>85</xdr:col>
      <xdr:colOff>177800</xdr:colOff>
      <xdr:row>99</xdr:row>
      <xdr:rowOff>63754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48531</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5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138240</xdr:rowOff>
    </xdr:from>
    <xdr:to>
      <xdr:col>81</xdr:col>
      <xdr:colOff>101600</xdr:colOff>
      <xdr:row>99</xdr:row>
      <xdr:rowOff>68390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59517</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70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69698</xdr:rowOff>
    </xdr:from>
    <xdr:to>
      <xdr:col>76</xdr:col>
      <xdr:colOff>165100</xdr:colOff>
      <xdr:row>98</xdr:row>
      <xdr:rowOff>171298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162425</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96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7443</xdr:rowOff>
    </xdr:from>
    <xdr:to>
      <xdr:col>72</xdr:col>
      <xdr:colOff>38100</xdr:colOff>
      <xdr:row>98</xdr:row>
      <xdr:rowOff>109043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100170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0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145631</xdr:rowOff>
    </xdr:from>
    <xdr:to>
      <xdr:col>67</xdr:col>
      <xdr:colOff>101600</xdr:colOff>
      <xdr:row>99</xdr:row>
      <xdr:rowOff>75781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66908</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135214</xdr:rowOff>
    </xdr:from>
    <xdr:to>
      <xdr:col>98</xdr:col>
      <xdr:colOff>38100</xdr:colOff>
      <xdr:row>38</xdr:row>
      <xdr:rowOff>65364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81891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124933</xdr:rowOff>
    </xdr:from>
    <xdr:to>
      <xdr:col>116</xdr:col>
      <xdr:colOff>63500</xdr:colOff>
      <xdr:row>58</xdr:row>
      <xdr:rowOff>127584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69033"/>
          <a:ext cx="838200" cy="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126075</xdr:rowOff>
    </xdr:from>
    <xdr:to>
      <xdr:col>111</xdr:col>
      <xdr:colOff>177800</xdr:colOff>
      <xdr:row>58</xdr:row>
      <xdr:rowOff>127584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7017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124750</xdr:rowOff>
    </xdr:from>
    <xdr:to>
      <xdr:col>107</xdr:col>
      <xdr:colOff>50800</xdr:colOff>
      <xdr:row>58</xdr:row>
      <xdr:rowOff>126075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068850"/>
          <a:ext cx="889000" cy="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124750</xdr:rowOff>
    </xdr:from>
    <xdr:to>
      <xdr:col>102</xdr:col>
      <xdr:colOff>114300</xdr:colOff>
      <xdr:row>58</xdr:row>
      <xdr:rowOff>126304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8850"/>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118892</xdr:rowOff>
    </xdr:from>
    <xdr:to>
      <xdr:col>98</xdr:col>
      <xdr:colOff>38100</xdr:colOff>
      <xdr:row>57</xdr:row>
      <xdr:rowOff>49042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2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65569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49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74133</xdr:rowOff>
    </xdr:from>
    <xdr:to>
      <xdr:col>116</xdr:col>
      <xdr:colOff>114300</xdr:colOff>
      <xdr:row>59</xdr:row>
      <xdr:rowOff>4283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160510</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33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76784</xdr:rowOff>
    </xdr:from>
    <xdr:to>
      <xdr:col>112</xdr:col>
      <xdr:colOff>38100</xdr:colOff>
      <xdr:row>59</xdr:row>
      <xdr:rowOff>6934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2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169511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3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75275</xdr:rowOff>
    </xdr:from>
    <xdr:to>
      <xdr:col>107</xdr:col>
      <xdr:colOff>101600</xdr:colOff>
      <xdr:row>59</xdr:row>
      <xdr:rowOff>5425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168002</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2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73950</xdr:rowOff>
    </xdr:from>
    <xdr:to>
      <xdr:col>102</xdr:col>
      <xdr:colOff>165100</xdr:colOff>
      <xdr:row>59</xdr:row>
      <xdr:rowOff>4100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166677</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0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75504</xdr:rowOff>
    </xdr:from>
    <xdr:to>
      <xdr:col>98</xdr:col>
      <xdr:colOff>38100</xdr:colOff>
      <xdr:row>59</xdr:row>
      <xdr:rowOff>5654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168231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2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7707</xdr:rowOff>
    </xdr:from>
    <xdr:to>
      <xdr:col>116</xdr:col>
      <xdr:colOff>63500</xdr:colOff>
      <xdr:row>77</xdr:row>
      <xdr:rowOff>17948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209357"/>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7707</xdr:rowOff>
    </xdr:from>
    <xdr:to>
      <xdr:col>111</xdr:col>
      <xdr:colOff>177800</xdr:colOff>
      <xdr:row>77</xdr:row>
      <xdr:rowOff>18267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209357"/>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18267</xdr:rowOff>
    </xdr:from>
    <xdr:to>
      <xdr:col>107</xdr:col>
      <xdr:colOff>50800</xdr:colOff>
      <xdr:row>77</xdr:row>
      <xdr:rowOff>29835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219917"/>
          <a:ext cx="889000" cy="1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29835</xdr:rowOff>
    </xdr:from>
    <xdr:to>
      <xdr:col>102</xdr:col>
      <xdr:colOff>114300</xdr:colOff>
      <xdr:row>77</xdr:row>
      <xdr:rowOff>51575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231485"/>
          <a:ext cx="889000" cy="2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62314</xdr:rowOff>
    </xdr:from>
    <xdr:to>
      <xdr:col>98</xdr:col>
      <xdr:colOff>38100</xdr:colOff>
      <xdr:row>76</xdr:row>
      <xdr:rowOff>163914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309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8991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86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138598</xdr:rowOff>
    </xdr:from>
    <xdr:to>
      <xdr:col>116</xdr:col>
      <xdr:colOff>114300</xdr:colOff>
      <xdr:row>77</xdr:row>
      <xdr:rowOff>68748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117025</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4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128357</xdr:rowOff>
    </xdr:from>
    <xdr:to>
      <xdr:col>112</xdr:col>
      <xdr:colOff>38100</xdr:colOff>
      <xdr:row>77</xdr:row>
      <xdr:rowOff>58507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15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49634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5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138917</xdr:rowOff>
    </xdr:from>
    <xdr:to>
      <xdr:col>107</xdr:col>
      <xdr:colOff>101600</xdr:colOff>
      <xdr:row>77</xdr:row>
      <xdr:rowOff>69067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60194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150485</xdr:rowOff>
    </xdr:from>
    <xdr:to>
      <xdr:col>102</xdr:col>
      <xdr:colOff>165100</xdr:colOff>
      <xdr:row>77</xdr:row>
      <xdr:rowOff>80635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8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71762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7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775</xdr:rowOff>
    </xdr:from>
    <xdr:to>
      <xdr:col>98</xdr:col>
      <xdr:colOff>38100</xdr:colOff>
      <xdr:row>77</xdr:row>
      <xdr:rowOff>102375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2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93502</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歳出決算総額は、住民一人当たり</a:t>
          </a:r>
          <a:r>
            <a:rPr lang="en-US" altLang="ja-JP" sz="1100">
              <a:solidFill>
                <a:sysClr val="windowText" lastClr="000000"/>
              </a:solidFill>
              <a:effectLst/>
              <a:latin typeface="+mn-lt"/>
              <a:ea typeface="+mn-ea"/>
              <a:cs typeface="+mn-cs"/>
            </a:rPr>
            <a:t>409,251</a:t>
          </a:r>
          <a:r>
            <a:rPr lang="ja-JP" altLang="ja-JP" sz="1100">
              <a:solidFill>
                <a:sysClr val="windowText" lastClr="000000"/>
              </a:solidFill>
              <a:effectLst/>
              <a:latin typeface="+mn-lt"/>
              <a:ea typeface="+mn-ea"/>
              <a:cs typeface="+mn-cs"/>
            </a:rPr>
            <a:t>円となっている。主な構成項目である人件費は、住民一人当たり</a:t>
          </a:r>
          <a:r>
            <a:rPr lang="en-US" altLang="ja-JP" sz="1100">
              <a:solidFill>
                <a:sysClr val="windowText" lastClr="000000"/>
              </a:solidFill>
              <a:effectLst/>
              <a:latin typeface="+mn-lt"/>
              <a:ea typeface="+mn-ea"/>
              <a:cs typeface="+mn-cs"/>
            </a:rPr>
            <a:t>65,282</a:t>
          </a:r>
          <a:r>
            <a:rPr lang="ja-JP" altLang="ja-JP" sz="1100">
              <a:solidFill>
                <a:sysClr val="windowText" lastClr="000000"/>
              </a:solidFill>
              <a:effectLst/>
              <a:latin typeface="+mn-lt"/>
              <a:ea typeface="+mn-ea"/>
              <a:cs typeface="+mn-cs"/>
            </a:rPr>
            <a:t>円となっており、全国・県・類似団体平均を大きく下回っている。これは、人口千人当たりの職員数やラスパイレス指数（給与水準）が全国・県・類似団体平均を下回っていることが主な要因である。</a:t>
          </a: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扶助費は住民一人当たり</a:t>
          </a:r>
          <a:r>
            <a:rPr lang="en-US" altLang="ja-JP" sz="1100">
              <a:solidFill>
                <a:sysClr val="windowText" lastClr="000000"/>
              </a:solidFill>
              <a:effectLst/>
              <a:latin typeface="+mn-lt"/>
              <a:ea typeface="+mn-ea"/>
              <a:cs typeface="+mn-cs"/>
            </a:rPr>
            <a:t>113,995</a:t>
          </a:r>
          <a:r>
            <a:rPr lang="ja-JP" altLang="ja-JP" sz="1100">
              <a:solidFill>
                <a:sysClr val="windowText" lastClr="000000"/>
              </a:solidFill>
              <a:effectLst/>
              <a:latin typeface="+mn-lt"/>
              <a:ea typeface="+mn-ea"/>
              <a:cs typeface="+mn-cs"/>
            </a:rPr>
            <a:t>円となっており、前年度と比較すると</a:t>
          </a:r>
          <a:r>
            <a:rPr lang="en-US" altLang="ja-JP" sz="1100">
              <a:solidFill>
                <a:sysClr val="windowText" lastClr="000000"/>
              </a:solidFill>
              <a:effectLst/>
              <a:latin typeface="+mn-lt"/>
              <a:ea typeface="+mn-ea"/>
              <a:cs typeface="+mn-cs"/>
            </a:rPr>
            <a:t>12,520</a:t>
          </a:r>
          <a:r>
            <a:rPr lang="ja-JP" altLang="ja-JP" sz="1100">
              <a:solidFill>
                <a:sysClr val="windowText" lastClr="000000"/>
              </a:solidFill>
              <a:effectLst/>
              <a:latin typeface="+mn-lt"/>
              <a:ea typeface="+mn-ea"/>
              <a:cs typeface="+mn-cs"/>
            </a:rPr>
            <a:t>円増加したものの、類似団体平均を下回っている。増加した要因としては、物価高騰対応重点支援給付金給付事業の実施や児童手当の制度改正に伴う</a:t>
          </a:r>
          <a:r>
            <a:rPr lang="ja-JP" altLang="en-US" sz="1100">
              <a:solidFill>
                <a:sysClr val="windowText" lastClr="000000"/>
              </a:solidFill>
              <a:effectLst/>
              <a:latin typeface="+mn-lt"/>
              <a:ea typeface="+mn-ea"/>
              <a:cs typeface="+mn-cs"/>
            </a:rPr>
            <a:t>児童手当支給費の増</a:t>
          </a:r>
          <a:r>
            <a:rPr lang="ja-JP" altLang="ja-JP" sz="1100">
              <a:solidFill>
                <a:sysClr val="windowText" lastClr="000000"/>
              </a:solidFill>
              <a:effectLst/>
              <a:latin typeface="+mn-lt"/>
              <a:ea typeface="+mn-ea"/>
              <a:cs typeface="+mn-cs"/>
            </a:rPr>
            <a:t>が挙げられる。</a:t>
          </a: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公債費は住民一人当たり</a:t>
          </a:r>
          <a:r>
            <a:rPr lang="en-US" altLang="ja-JP" sz="1100">
              <a:solidFill>
                <a:sysClr val="windowText" lastClr="000000"/>
              </a:solidFill>
              <a:effectLst/>
              <a:latin typeface="+mn-lt"/>
              <a:ea typeface="+mn-ea"/>
              <a:cs typeface="+mn-cs"/>
            </a:rPr>
            <a:t>34,195</a:t>
          </a:r>
          <a:r>
            <a:rPr lang="ja-JP" altLang="ja-JP" sz="1100">
              <a:solidFill>
                <a:sysClr val="windowText" lastClr="000000"/>
              </a:solidFill>
              <a:effectLst/>
              <a:latin typeface="+mn-lt"/>
              <a:ea typeface="+mn-ea"/>
              <a:cs typeface="+mn-cs"/>
            </a:rPr>
            <a:t>円となっており、前年度と比較すると</a:t>
          </a:r>
          <a:r>
            <a:rPr lang="en-US" altLang="ja-JP" sz="1100">
              <a:solidFill>
                <a:sysClr val="windowText" lastClr="000000"/>
              </a:solidFill>
              <a:effectLst/>
              <a:latin typeface="+mn-lt"/>
              <a:ea typeface="+mn-ea"/>
              <a:cs typeface="+mn-cs"/>
            </a:rPr>
            <a:t>579</a:t>
          </a:r>
          <a:r>
            <a:rPr lang="ja-JP" altLang="ja-JP" sz="1100">
              <a:solidFill>
                <a:sysClr val="windowText" lastClr="000000"/>
              </a:solidFill>
              <a:effectLst/>
              <a:latin typeface="+mn-lt"/>
              <a:ea typeface="+mn-ea"/>
              <a:cs typeface="+mn-cs"/>
            </a:rPr>
            <a:t>円増加したものの、類似団体平均を下回っている。増加した要因としては、令和</a:t>
          </a:r>
          <a:r>
            <a:rPr lang="en-US" altLang="ja-JP" sz="1100">
              <a:solidFill>
                <a:sysClr val="windowText" lastClr="000000"/>
              </a:solidFill>
              <a:effectLst/>
              <a:latin typeface="+mn-lt"/>
              <a:ea typeface="+mn-ea"/>
              <a:cs typeface="+mn-cs"/>
            </a:rPr>
            <a:t>3</a:t>
          </a:r>
          <a:r>
            <a:rPr lang="ja-JP" altLang="ja-JP" sz="1100">
              <a:solidFill>
                <a:sysClr val="windowText" lastClr="000000"/>
              </a:solidFill>
              <a:effectLst/>
              <a:latin typeface="+mn-lt"/>
              <a:ea typeface="+mn-ea"/>
              <a:cs typeface="+mn-cs"/>
            </a:rPr>
            <a:t>年度臨時財政対策債の元金償還の開始が挙げられる。</a:t>
          </a:r>
        </a:p>
        <a:p>
          <a:r>
            <a:rPr lang="ja-JP" altLang="en-US" sz="1100">
              <a:solidFill>
                <a:sysClr val="windowText" lastClr="000000"/>
              </a:solidFill>
              <a:effectLst/>
              <a:latin typeface="+mn-lt"/>
              <a:ea typeface="+mn-ea"/>
              <a:cs typeface="+mn-cs"/>
            </a:rPr>
            <a:t>　</a:t>
          </a:r>
          <a:r>
            <a:rPr lang="ja-JP" altLang="ja-JP" sz="1100">
              <a:solidFill>
                <a:sysClr val="windowText" lastClr="000000"/>
              </a:solidFill>
              <a:effectLst/>
              <a:latin typeface="+mn-lt"/>
              <a:ea typeface="+mn-ea"/>
              <a:cs typeface="+mn-cs"/>
            </a:rPr>
            <a:t>積立金は住民一人当たり</a:t>
          </a:r>
          <a:r>
            <a:rPr lang="en-US" altLang="ja-JP" sz="1100">
              <a:solidFill>
                <a:sysClr val="windowText" lastClr="000000"/>
              </a:solidFill>
              <a:effectLst/>
              <a:latin typeface="+mn-lt"/>
              <a:ea typeface="+mn-ea"/>
              <a:cs typeface="+mn-cs"/>
            </a:rPr>
            <a:t>2,480</a:t>
          </a:r>
          <a:r>
            <a:rPr lang="ja-JP" altLang="ja-JP" sz="1100">
              <a:solidFill>
                <a:sysClr val="windowText" lastClr="000000"/>
              </a:solidFill>
              <a:effectLst/>
              <a:latin typeface="+mn-lt"/>
              <a:ea typeface="+mn-ea"/>
              <a:cs typeface="+mn-cs"/>
            </a:rPr>
            <a:t>円となっており、前年度と比較すると</a:t>
          </a:r>
          <a:r>
            <a:rPr lang="en-US" altLang="ja-JP" sz="1100">
              <a:solidFill>
                <a:sysClr val="windowText" lastClr="000000"/>
              </a:solidFill>
              <a:effectLst/>
              <a:latin typeface="+mn-lt"/>
              <a:ea typeface="+mn-ea"/>
              <a:cs typeface="+mn-cs"/>
            </a:rPr>
            <a:t>365</a:t>
          </a:r>
          <a:r>
            <a:rPr lang="ja-JP" altLang="ja-JP" sz="1100">
              <a:solidFill>
                <a:sysClr val="windowText" lastClr="000000"/>
              </a:solidFill>
              <a:effectLst/>
              <a:latin typeface="+mn-lt"/>
              <a:ea typeface="+mn-ea"/>
              <a:cs typeface="+mn-cs"/>
            </a:rPr>
            <a:t>円増加し</a:t>
          </a:r>
          <a:r>
            <a:rPr lang="ja-JP" altLang="en-US"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減債基金積立金への積立</a:t>
          </a:r>
          <a:r>
            <a:rPr lang="ja-JP" altLang="en-US" sz="1100">
              <a:solidFill>
                <a:sysClr val="windowText" lastClr="000000"/>
              </a:solidFill>
              <a:effectLst/>
              <a:latin typeface="+mn-lt"/>
              <a:ea typeface="+mn-ea"/>
              <a:cs typeface="+mn-cs"/>
            </a:rPr>
            <a:t>て</a:t>
          </a:r>
          <a:r>
            <a:rPr lang="ja-JP" altLang="ja-JP" sz="1100">
              <a:solidFill>
                <a:sysClr val="windowText" lastClr="000000"/>
              </a:solidFill>
              <a:effectLst/>
              <a:latin typeface="+mn-lt"/>
              <a:ea typeface="+mn-ea"/>
              <a:cs typeface="+mn-cs"/>
            </a:rPr>
            <a:t>が主な要因である。</a:t>
          </a:r>
        </a:p>
        <a:p>
          <a:r>
            <a:rPr lang="en-US" altLang="ja-JP" sz="1100">
              <a:solidFill>
                <a:sysClr val="windowText" lastClr="000000"/>
              </a:solidFill>
              <a:effectLst/>
              <a:latin typeface="+mn-lt"/>
              <a:ea typeface="+mn-ea"/>
              <a:cs typeface="+mn-cs"/>
            </a:rPr>
            <a:t> </a:t>
          </a:r>
          <a:endParaRPr lang="ja-JP" altLang="ja-JP" sz="1100">
            <a:solidFill>
              <a:sysClr val="windowText" lastClr="000000"/>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茨城県結城市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49,528
46,460
65.76
21,173,663
20,269,405
844,399
11,486,933
14,596,056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31.2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126441</xdr:rowOff>
    </xdr:from>
    <xdr:to>
      <xdr:col>24</xdr:col>
      <xdr:colOff>63500</xdr:colOff>
      <xdr:row>34</xdr:row>
      <xdr:rowOff>10313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84291"/>
          <a:ext cx="838200" cy="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10313</xdr:rowOff>
    </xdr:from>
    <xdr:to>
      <xdr:col>19</xdr:col>
      <xdr:colOff>177800</xdr:colOff>
      <xdr:row>34</xdr:row>
      <xdr:rowOff>58775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39613"/>
          <a:ext cx="889000" cy="4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12141</xdr:rowOff>
    </xdr:from>
    <xdr:to>
      <xdr:col>15</xdr:col>
      <xdr:colOff>50800</xdr:colOff>
      <xdr:row>34</xdr:row>
      <xdr:rowOff>58775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41441"/>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12141</xdr:rowOff>
    </xdr:from>
    <xdr:to>
      <xdr:col>10</xdr:col>
      <xdr:colOff>114300</xdr:colOff>
      <xdr:row>34</xdr:row>
      <xdr:rowOff>54204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841441"/>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33122</xdr:rowOff>
    </xdr:from>
    <xdr:to>
      <xdr:col>6</xdr:col>
      <xdr:colOff>38100</xdr:colOff>
      <xdr:row>34</xdr:row>
      <xdr:rowOff>134722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125849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55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75641</xdr:rowOff>
    </xdr:from>
    <xdr:to>
      <xdr:col>24</xdr:col>
      <xdr:colOff>114300</xdr:colOff>
      <xdr:row>34</xdr:row>
      <xdr:rowOff>5791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3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98518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8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130963</xdr:rowOff>
    </xdr:from>
    <xdr:to>
      <xdr:col>20</xdr:col>
      <xdr:colOff>38100</xdr:colOff>
      <xdr:row>34</xdr:row>
      <xdr:rowOff>61113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77640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6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7975</xdr:rowOff>
    </xdr:from>
    <xdr:to>
      <xdr:col>15</xdr:col>
      <xdr:colOff>101600</xdr:colOff>
      <xdr:row>34</xdr:row>
      <xdr:rowOff>109575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126102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1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132791</xdr:rowOff>
    </xdr:from>
    <xdr:to>
      <xdr:col>10</xdr:col>
      <xdr:colOff>165100</xdr:colOff>
      <xdr:row>34</xdr:row>
      <xdr:rowOff>62941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79468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6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3404</xdr:rowOff>
    </xdr:from>
    <xdr:to>
      <xdr:col>6</xdr:col>
      <xdr:colOff>38100</xdr:colOff>
      <xdr:row>34</xdr:row>
      <xdr:rowOff>105004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3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121531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0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127828</xdr:rowOff>
    </xdr:from>
    <xdr:to>
      <xdr:col>24</xdr:col>
      <xdr:colOff>63500</xdr:colOff>
      <xdr:row>57</xdr:row>
      <xdr:rowOff>44397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29028"/>
          <a:ext cx="838200" cy="8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1588</xdr:rowOff>
    </xdr:from>
    <xdr:to>
      <xdr:col>19</xdr:col>
      <xdr:colOff>177800</xdr:colOff>
      <xdr:row>57</xdr:row>
      <xdr:rowOff>44397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74238"/>
          <a:ext cx="889000" cy="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154445</xdr:rowOff>
    </xdr:from>
    <xdr:to>
      <xdr:col>15</xdr:col>
      <xdr:colOff>50800</xdr:colOff>
      <xdr:row>57</xdr:row>
      <xdr:rowOff>1588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5564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59900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1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34155</xdr:rowOff>
    </xdr:from>
    <xdr:to>
      <xdr:col>10</xdr:col>
      <xdr:colOff>114300</xdr:colOff>
      <xdr:row>56</xdr:row>
      <xdr:rowOff>154445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778105"/>
          <a:ext cx="889000" cy="97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40231</xdr:rowOff>
    </xdr:from>
    <xdr:to>
      <xdr:col>6</xdr:col>
      <xdr:colOff>38100</xdr:colOff>
      <xdr:row>51</xdr:row>
      <xdr:rowOff>141831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8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132958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87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77028</xdr:rowOff>
    </xdr:from>
    <xdr:to>
      <xdr:col>24</xdr:col>
      <xdr:colOff>114300</xdr:colOff>
      <xdr:row>57</xdr:row>
      <xdr:rowOff>7178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7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55455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165047</xdr:rowOff>
    </xdr:from>
    <xdr:to>
      <xdr:col>20</xdr:col>
      <xdr:colOff>38100</xdr:colOff>
      <xdr:row>57</xdr:row>
      <xdr:rowOff>95197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6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86324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5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122238</xdr:rowOff>
    </xdr:from>
    <xdr:to>
      <xdr:col>15</xdr:col>
      <xdr:colOff>101600</xdr:colOff>
      <xdr:row>57</xdr:row>
      <xdr:rowOff>52388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43515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16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103645</xdr:rowOff>
    </xdr:from>
    <xdr:to>
      <xdr:col>10</xdr:col>
      <xdr:colOff>165100</xdr:colOff>
      <xdr:row>57</xdr:row>
      <xdr:rowOff>33795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24922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154805</xdr:rowOff>
    </xdr:from>
    <xdr:to>
      <xdr:col>6</xdr:col>
      <xdr:colOff>38100</xdr:colOff>
      <xdr:row>51</xdr:row>
      <xdr:rowOff>84955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101482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50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106956</xdr:rowOff>
    </xdr:from>
    <xdr:to>
      <xdr:col>24</xdr:col>
      <xdr:colOff>63500</xdr:colOff>
      <xdr:row>77</xdr:row>
      <xdr:rowOff>105998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37156"/>
          <a:ext cx="838200" cy="17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105998</xdr:rowOff>
    </xdr:from>
    <xdr:to>
      <xdr:col>19</xdr:col>
      <xdr:colOff>177800</xdr:colOff>
      <xdr:row>77</xdr:row>
      <xdr:rowOff>116317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07648"/>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42109</xdr:rowOff>
    </xdr:from>
    <xdr:to>
      <xdr:col>15</xdr:col>
      <xdr:colOff>50800</xdr:colOff>
      <xdr:row>77</xdr:row>
      <xdr:rowOff>116317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43759"/>
          <a:ext cx="889000" cy="7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42109</xdr:rowOff>
    </xdr:from>
    <xdr:to>
      <xdr:col>10</xdr:col>
      <xdr:colOff>114300</xdr:colOff>
      <xdr:row>78</xdr:row>
      <xdr:rowOff>159142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3759"/>
          <a:ext cx="889000" cy="28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96303</xdr:rowOff>
    </xdr:from>
    <xdr:to>
      <xdr:col>6</xdr:col>
      <xdr:colOff>38100</xdr:colOff>
      <xdr:row>77</xdr:row>
      <xdr:rowOff>26453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2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42980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56156</xdr:rowOff>
    </xdr:from>
    <xdr:to>
      <xdr:col>24</xdr:col>
      <xdr:colOff>114300</xdr:colOff>
      <xdr:row>76</xdr:row>
      <xdr:rowOff>157756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8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34583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6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55198</xdr:rowOff>
    </xdr:from>
    <xdr:to>
      <xdr:col>20</xdr:col>
      <xdr:colOff>38100</xdr:colOff>
      <xdr:row>77</xdr:row>
      <xdr:rowOff>156798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147925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65517</xdr:rowOff>
    </xdr:from>
    <xdr:to>
      <xdr:col>15</xdr:col>
      <xdr:colOff>101600</xdr:colOff>
      <xdr:row>77</xdr:row>
      <xdr:rowOff>167117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158244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5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162759</xdr:rowOff>
    </xdr:from>
    <xdr:to>
      <xdr:col>10</xdr:col>
      <xdr:colOff>165100</xdr:colOff>
      <xdr:row>77</xdr:row>
      <xdr:rowOff>92909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84036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108342</xdr:rowOff>
    </xdr:from>
    <xdr:to>
      <xdr:col>6</xdr:col>
      <xdr:colOff>38100</xdr:colOff>
      <xdr:row>79</xdr:row>
      <xdr:rowOff>38492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8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29619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74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58489</xdr:rowOff>
    </xdr:from>
    <xdr:to>
      <xdr:col>24</xdr:col>
      <xdr:colOff>63500</xdr:colOff>
      <xdr:row>98</xdr:row>
      <xdr:rowOff>89370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860589"/>
          <a:ext cx="838200" cy="3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141529</xdr:rowOff>
    </xdr:from>
    <xdr:to>
      <xdr:col>19</xdr:col>
      <xdr:colOff>177800</xdr:colOff>
      <xdr:row>98</xdr:row>
      <xdr:rowOff>58489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72179"/>
          <a:ext cx="889000" cy="8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141529</xdr:rowOff>
    </xdr:from>
    <xdr:to>
      <xdr:col>15</xdr:col>
      <xdr:colOff>50800</xdr:colOff>
      <xdr:row>98</xdr:row>
      <xdr:rowOff>89027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72179"/>
          <a:ext cx="889000" cy="1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59423</xdr:rowOff>
    </xdr:from>
    <xdr:to>
      <xdr:col>10</xdr:col>
      <xdr:colOff>114300</xdr:colOff>
      <xdr:row>98</xdr:row>
      <xdr:rowOff>89027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61523"/>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164985</xdr:rowOff>
    </xdr:from>
    <xdr:to>
      <xdr:col>6</xdr:col>
      <xdr:colOff>38100</xdr:colOff>
      <xdr:row>96</xdr:row>
      <xdr:rowOff>95135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5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111662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2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38570</xdr:rowOff>
    </xdr:from>
    <xdr:to>
      <xdr:col>24</xdr:col>
      <xdr:colOff>114300</xdr:colOff>
      <xdr:row>98</xdr:row>
      <xdr:rowOff>140170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124947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5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7689</xdr:rowOff>
    </xdr:from>
    <xdr:to>
      <xdr:col>20</xdr:col>
      <xdr:colOff>38100</xdr:colOff>
      <xdr:row>98</xdr:row>
      <xdr:rowOff>109289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100416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0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90729</xdr:rowOff>
    </xdr:from>
    <xdr:to>
      <xdr:col>15</xdr:col>
      <xdr:colOff>101600</xdr:colOff>
      <xdr:row>98</xdr:row>
      <xdr:rowOff>20879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2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1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38227</xdr:rowOff>
    </xdr:from>
    <xdr:to>
      <xdr:col>10</xdr:col>
      <xdr:colOff>165100</xdr:colOff>
      <xdr:row>98</xdr:row>
      <xdr:rowOff>139827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4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130954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3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8623</xdr:rowOff>
    </xdr:from>
    <xdr:to>
      <xdr:col>6</xdr:col>
      <xdr:colOff>38100</xdr:colOff>
      <xdr:row>98</xdr:row>
      <xdr:rowOff>110223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101350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96048</xdr:rowOff>
    </xdr:from>
    <xdr:to>
      <xdr:col>55</xdr:col>
      <xdr:colOff>0</xdr:colOff>
      <xdr:row>39</xdr:row>
      <xdr:rowOff>97463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82598"/>
          <a:ext cx="8382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97463</xdr:rowOff>
    </xdr:from>
    <xdr:to>
      <xdr:col>50</xdr:col>
      <xdr:colOff>114300</xdr:colOff>
      <xdr:row>39</xdr:row>
      <xdr:rowOff>97572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84013"/>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97572</xdr:rowOff>
    </xdr:from>
    <xdr:to>
      <xdr:col>45</xdr:col>
      <xdr:colOff>177800</xdr:colOff>
      <xdr:row>39</xdr:row>
      <xdr:rowOff>97681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84122"/>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95395</xdr:rowOff>
    </xdr:from>
    <xdr:to>
      <xdr:col>41</xdr:col>
      <xdr:colOff>50800</xdr:colOff>
      <xdr:row>39</xdr:row>
      <xdr:rowOff>97681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19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5624</xdr:rowOff>
    </xdr:from>
    <xdr:to>
      <xdr:col>36</xdr:col>
      <xdr:colOff>165100</xdr:colOff>
      <xdr:row>39</xdr:row>
      <xdr:rowOff>107224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123751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45248</xdr:rowOff>
    </xdr:from>
    <xdr:to>
      <xdr:col>55</xdr:col>
      <xdr:colOff>50800</xdr:colOff>
      <xdr:row>39</xdr:row>
      <xdr:rowOff>146848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131625</xdr:rowOff>
    </xdr:from>
    <xdr:ext cx="313932"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67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46663</xdr:rowOff>
    </xdr:from>
    <xdr:to>
      <xdr:col>50</xdr:col>
      <xdr:colOff>165100</xdr:colOff>
      <xdr:row>39</xdr:row>
      <xdr:rowOff>148263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139390</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82333" y="68259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46772</xdr:rowOff>
    </xdr:from>
    <xdr:to>
      <xdr:col>46</xdr:col>
      <xdr:colOff>38100</xdr:colOff>
      <xdr:row>39</xdr:row>
      <xdr:rowOff>148372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139499</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93333" y="68260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46881</xdr:rowOff>
    </xdr:from>
    <xdr:to>
      <xdr:col>41</xdr:col>
      <xdr:colOff>101600</xdr:colOff>
      <xdr:row>39</xdr:row>
      <xdr:rowOff>148481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139608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04333" y="6826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44595</xdr:rowOff>
    </xdr:from>
    <xdr:to>
      <xdr:col>36</xdr:col>
      <xdr:colOff>165100</xdr:colOff>
      <xdr:row>39</xdr:row>
      <xdr:rowOff>146195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137322</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333" y="68238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165390</xdr:rowOff>
    </xdr:from>
    <xdr:to>
      <xdr:col>55</xdr:col>
      <xdr:colOff>0</xdr:colOff>
      <xdr:row>58</xdr:row>
      <xdr:rowOff>169886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09490"/>
          <a:ext cx="8382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158042</xdr:rowOff>
    </xdr:from>
    <xdr:to>
      <xdr:col>50</xdr:col>
      <xdr:colOff>114300</xdr:colOff>
      <xdr:row>58</xdr:row>
      <xdr:rowOff>165390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02142"/>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158042</xdr:rowOff>
    </xdr:from>
    <xdr:to>
      <xdr:col>45</xdr:col>
      <xdr:colOff>177800</xdr:colOff>
      <xdr:row>58</xdr:row>
      <xdr:rowOff>162647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02142"/>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162647</xdr:rowOff>
    </xdr:from>
    <xdr:to>
      <xdr:col>41</xdr:col>
      <xdr:colOff>50800</xdr:colOff>
      <xdr:row>58</xdr:row>
      <xdr:rowOff>170910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06747"/>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150154</xdr:rowOff>
    </xdr:from>
    <xdr:to>
      <xdr:col>36</xdr:col>
      <xdr:colOff>165100</xdr:colOff>
      <xdr:row>58</xdr:row>
      <xdr:rowOff>80304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96831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9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119086</xdr:rowOff>
    </xdr:from>
    <xdr:to>
      <xdr:col>55</xdr:col>
      <xdr:colOff>50800</xdr:colOff>
      <xdr:row>59</xdr:row>
      <xdr:rowOff>49236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6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114590</xdr:rowOff>
    </xdr:from>
    <xdr:to>
      <xdr:col>50</xdr:col>
      <xdr:colOff>165100</xdr:colOff>
      <xdr:row>59</xdr:row>
      <xdr:rowOff>44740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35867</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5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107242</xdr:rowOff>
    </xdr:from>
    <xdr:to>
      <xdr:col>46</xdr:col>
      <xdr:colOff>38100</xdr:colOff>
      <xdr:row>59</xdr:row>
      <xdr:rowOff>37392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28519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4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111847</xdr:rowOff>
    </xdr:from>
    <xdr:to>
      <xdr:col>41</xdr:col>
      <xdr:colOff>101600</xdr:colOff>
      <xdr:row>59</xdr:row>
      <xdr:rowOff>41997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5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33124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4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120110</xdr:rowOff>
    </xdr:from>
    <xdr:to>
      <xdr:col>36</xdr:col>
      <xdr:colOff>165100</xdr:colOff>
      <xdr:row>59</xdr:row>
      <xdr:rowOff>50260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41387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56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148020</xdr:rowOff>
    </xdr:from>
    <xdr:to>
      <xdr:col>55</xdr:col>
      <xdr:colOff>0</xdr:colOff>
      <xdr:row>78</xdr:row>
      <xdr:rowOff>4688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49670"/>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100837</xdr:rowOff>
    </xdr:from>
    <xdr:to>
      <xdr:col>50</xdr:col>
      <xdr:colOff>114300</xdr:colOff>
      <xdr:row>78</xdr:row>
      <xdr:rowOff>4688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02487"/>
          <a:ext cx="889000" cy="75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69086</xdr:rowOff>
    </xdr:from>
    <xdr:to>
      <xdr:col>45</xdr:col>
      <xdr:colOff>177800</xdr:colOff>
      <xdr:row>77</xdr:row>
      <xdr:rowOff>100837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70736"/>
          <a:ext cx="889000" cy="3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69086</xdr:rowOff>
    </xdr:from>
    <xdr:to>
      <xdr:col>41</xdr:col>
      <xdr:colOff>50800</xdr:colOff>
      <xdr:row>77</xdr:row>
      <xdr:rowOff>101867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70736"/>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29350</xdr:rowOff>
    </xdr:from>
    <xdr:to>
      <xdr:col>36</xdr:col>
      <xdr:colOff>165100</xdr:colOff>
      <xdr:row>76</xdr:row>
      <xdr:rowOff>130950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147476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97220</xdr:rowOff>
    </xdr:from>
    <xdr:to>
      <xdr:col>55</xdr:col>
      <xdr:colOff>50800</xdr:colOff>
      <xdr:row>78</xdr:row>
      <xdr:rowOff>27370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12147</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125338</xdr:rowOff>
    </xdr:from>
    <xdr:to>
      <xdr:col>50</xdr:col>
      <xdr:colOff>165100</xdr:colOff>
      <xdr:row>78</xdr:row>
      <xdr:rowOff>55488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46615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50037</xdr:rowOff>
    </xdr:from>
    <xdr:to>
      <xdr:col>46</xdr:col>
      <xdr:colOff>38100</xdr:colOff>
      <xdr:row>77</xdr:row>
      <xdr:rowOff>151637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142764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44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18286</xdr:rowOff>
    </xdr:from>
    <xdr:to>
      <xdr:col>41</xdr:col>
      <xdr:colOff>101600</xdr:colOff>
      <xdr:row>77</xdr:row>
      <xdr:rowOff>119886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111013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1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51067</xdr:rowOff>
    </xdr:from>
    <xdr:to>
      <xdr:col>36</xdr:col>
      <xdr:colOff>165100</xdr:colOff>
      <xdr:row>77</xdr:row>
      <xdr:rowOff>152667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143794</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126860</xdr:rowOff>
    </xdr:from>
    <xdr:to>
      <xdr:col>55</xdr:col>
      <xdr:colOff>0</xdr:colOff>
      <xdr:row>96</xdr:row>
      <xdr:rowOff>135559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86060"/>
          <a:ext cx="8382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60947</xdr:rowOff>
    </xdr:from>
    <xdr:to>
      <xdr:col>50</xdr:col>
      <xdr:colOff>114300</xdr:colOff>
      <xdr:row>96</xdr:row>
      <xdr:rowOff>135559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20147"/>
          <a:ext cx="889000" cy="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60947</xdr:rowOff>
    </xdr:from>
    <xdr:to>
      <xdr:col>45</xdr:col>
      <xdr:colOff>177800</xdr:colOff>
      <xdr:row>96</xdr:row>
      <xdr:rowOff>115557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20147"/>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115557</xdr:rowOff>
    </xdr:from>
    <xdr:to>
      <xdr:col>41</xdr:col>
      <xdr:colOff>50800</xdr:colOff>
      <xdr:row>97</xdr:row>
      <xdr:rowOff>12560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74757"/>
          <a:ext cx="889000" cy="6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124498</xdr:rowOff>
    </xdr:from>
    <xdr:to>
      <xdr:col>36</xdr:col>
      <xdr:colOff>165100</xdr:colOff>
      <xdr:row>96</xdr:row>
      <xdr:rowOff>54648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412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71175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8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76060</xdr:rowOff>
    </xdr:from>
    <xdr:to>
      <xdr:col>55</xdr:col>
      <xdr:colOff>50800</xdr:colOff>
      <xdr:row>97</xdr:row>
      <xdr:rowOff>6210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54487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84759</xdr:rowOff>
    </xdr:from>
    <xdr:to>
      <xdr:col>50</xdr:col>
      <xdr:colOff>165100</xdr:colOff>
      <xdr:row>97</xdr:row>
      <xdr:rowOff>14909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4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3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10147</xdr:rowOff>
    </xdr:from>
    <xdr:to>
      <xdr:col>46</xdr:col>
      <xdr:colOff>38100</xdr:colOff>
      <xdr:row>96</xdr:row>
      <xdr:rowOff>111747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6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102874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64757</xdr:rowOff>
    </xdr:from>
    <xdr:to>
      <xdr:col>41</xdr:col>
      <xdr:colOff>101600</xdr:colOff>
      <xdr:row>96</xdr:row>
      <xdr:rowOff>166357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157484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61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133210</xdr:rowOff>
    </xdr:from>
    <xdr:to>
      <xdr:col>36</xdr:col>
      <xdr:colOff>165100</xdr:colOff>
      <xdr:row>97</xdr:row>
      <xdr:rowOff>63360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5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54487</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22276</xdr:rowOff>
    </xdr:from>
    <xdr:to>
      <xdr:col>85</xdr:col>
      <xdr:colOff>127000</xdr:colOff>
      <xdr:row>37</xdr:row>
      <xdr:rowOff>133566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65926"/>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129946</xdr:rowOff>
    </xdr:from>
    <xdr:to>
      <xdr:col>81</xdr:col>
      <xdr:colOff>50800</xdr:colOff>
      <xdr:row>37</xdr:row>
      <xdr:rowOff>133566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73596"/>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129946</xdr:rowOff>
    </xdr:from>
    <xdr:to>
      <xdr:col>76</xdr:col>
      <xdr:colOff>114300</xdr:colOff>
      <xdr:row>38</xdr:row>
      <xdr:rowOff>21399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73596"/>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2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161341</xdr:rowOff>
    </xdr:from>
    <xdr:to>
      <xdr:col>71</xdr:col>
      <xdr:colOff>177800</xdr:colOff>
      <xdr:row>38</xdr:row>
      <xdr:rowOff>21399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04991"/>
          <a:ext cx="889000" cy="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162814</xdr:rowOff>
    </xdr:from>
    <xdr:to>
      <xdr:col>67</xdr:col>
      <xdr:colOff>101600</xdr:colOff>
      <xdr:row>36</xdr:row>
      <xdr:rowOff>92964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109491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142926</xdr:rowOff>
    </xdr:from>
    <xdr:to>
      <xdr:col>85</xdr:col>
      <xdr:colOff>177800</xdr:colOff>
      <xdr:row>37</xdr:row>
      <xdr:rowOff>73076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165803</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82766</xdr:rowOff>
    </xdr:from>
    <xdr:to>
      <xdr:col>81</xdr:col>
      <xdr:colOff>101600</xdr:colOff>
      <xdr:row>38</xdr:row>
      <xdr:rowOff>12915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264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79146</xdr:rowOff>
    </xdr:from>
    <xdr:to>
      <xdr:col>76</xdr:col>
      <xdr:colOff>165100</xdr:colOff>
      <xdr:row>38</xdr:row>
      <xdr:rowOff>9296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25823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9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142049</xdr:rowOff>
    </xdr:from>
    <xdr:to>
      <xdr:col>72</xdr:col>
      <xdr:colOff>38100</xdr:colOff>
      <xdr:row>38</xdr:row>
      <xdr:rowOff>72199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8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63326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7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110541</xdr:rowOff>
    </xdr:from>
    <xdr:to>
      <xdr:col>67</xdr:col>
      <xdr:colOff>101600</xdr:colOff>
      <xdr:row>38</xdr:row>
      <xdr:rowOff>40691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31818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130899</xdr:rowOff>
    </xdr:from>
    <xdr:to>
      <xdr:col>85</xdr:col>
      <xdr:colOff>127000</xdr:colOff>
      <xdr:row>56</xdr:row>
      <xdr:rowOff>115583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560649"/>
          <a:ext cx="838200" cy="1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115583</xdr:rowOff>
    </xdr:from>
    <xdr:to>
      <xdr:col>81</xdr:col>
      <xdr:colOff>50800</xdr:colOff>
      <xdr:row>56</xdr:row>
      <xdr:rowOff>133376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16783"/>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133376</xdr:rowOff>
    </xdr:from>
    <xdr:to>
      <xdr:col>76</xdr:col>
      <xdr:colOff>114300</xdr:colOff>
      <xdr:row>56</xdr:row>
      <xdr:rowOff>157740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734576"/>
          <a:ext cx="889000" cy="2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148787</xdr:rowOff>
    </xdr:from>
    <xdr:to>
      <xdr:col>71</xdr:col>
      <xdr:colOff>177800</xdr:colOff>
      <xdr:row>56</xdr:row>
      <xdr:rowOff>157740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578537"/>
          <a:ext cx="889000" cy="1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166110</xdr:rowOff>
    </xdr:from>
    <xdr:to>
      <xdr:col>67</xdr:col>
      <xdr:colOff>101600</xdr:colOff>
      <xdr:row>54</xdr:row>
      <xdr:rowOff>96260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25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112787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0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80099</xdr:rowOff>
    </xdr:from>
    <xdr:to>
      <xdr:col>85</xdr:col>
      <xdr:colOff>177800</xdr:colOff>
      <xdr:row>56</xdr:row>
      <xdr:rowOff>10249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50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58526</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4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64783</xdr:rowOff>
    </xdr:from>
    <xdr:to>
      <xdr:col>81</xdr:col>
      <xdr:colOff>101600</xdr:colOff>
      <xdr:row>56</xdr:row>
      <xdr:rowOff>166383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6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157510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5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82576</xdr:rowOff>
    </xdr:from>
    <xdr:to>
      <xdr:col>76</xdr:col>
      <xdr:colOff>165100</xdr:colOff>
      <xdr:row>57</xdr:row>
      <xdr:rowOff>12726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6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3853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7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106940</xdr:rowOff>
    </xdr:from>
    <xdr:to>
      <xdr:col>72</xdr:col>
      <xdr:colOff>38100</xdr:colOff>
      <xdr:row>57</xdr:row>
      <xdr:rowOff>37090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28217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80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97987</xdr:rowOff>
    </xdr:from>
    <xdr:to>
      <xdr:col>67</xdr:col>
      <xdr:colOff>101600</xdr:colOff>
      <xdr:row>56</xdr:row>
      <xdr:rowOff>28137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19264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2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141295</xdr:rowOff>
    </xdr:from>
    <xdr:to>
      <xdr:col>67</xdr:col>
      <xdr:colOff>101600</xdr:colOff>
      <xdr:row>77</xdr:row>
      <xdr:rowOff>71445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7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87972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94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54873</xdr:rowOff>
    </xdr:from>
    <xdr:to>
      <xdr:col>85</xdr:col>
      <xdr:colOff>127000</xdr:colOff>
      <xdr:row>96</xdr:row>
      <xdr:rowOff>64328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514073"/>
          <a:ext cx="838200" cy="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64328</xdr:rowOff>
    </xdr:from>
    <xdr:to>
      <xdr:col>81</xdr:col>
      <xdr:colOff>50800</xdr:colOff>
      <xdr:row>96</xdr:row>
      <xdr:rowOff>110897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523528"/>
          <a:ext cx="889000" cy="46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110897</xdr:rowOff>
    </xdr:from>
    <xdr:to>
      <xdr:col>76</xdr:col>
      <xdr:colOff>114300</xdr:colOff>
      <xdr:row>96</xdr:row>
      <xdr:rowOff>122261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570097"/>
          <a:ext cx="889000" cy="1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122261</xdr:rowOff>
    </xdr:from>
    <xdr:to>
      <xdr:col>71</xdr:col>
      <xdr:colOff>177800</xdr:colOff>
      <xdr:row>96</xdr:row>
      <xdr:rowOff>139995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581461"/>
          <a:ext cx="8890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19487</xdr:rowOff>
    </xdr:from>
    <xdr:to>
      <xdr:col>67</xdr:col>
      <xdr:colOff>101600</xdr:colOff>
      <xdr:row>95</xdr:row>
      <xdr:rowOff>121087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0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137614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08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4073</xdr:rowOff>
    </xdr:from>
    <xdr:to>
      <xdr:col>85</xdr:col>
      <xdr:colOff>177800</xdr:colOff>
      <xdr:row>96</xdr:row>
      <xdr:rowOff>105673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6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153950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13528</xdr:rowOff>
    </xdr:from>
    <xdr:to>
      <xdr:col>81</xdr:col>
      <xdr:colOff>101600</xdr:colOff>
      <xdr:row>96</xdr:row>
      <xdr:rowOff>115128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7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106255</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60097</xdr:rowOff>
    </xdr:from>
    <xdr:to>
      <xdr:col>76</xdr:col>
      <xdr:colOff>165100</xdr:colOff>
      <xdr:row>96</xdr:row>
      <xdr:rowOff>161697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51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152824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61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71461</xdr:rowOff>
    </xdr:from>
    <xdr:to>
      <xdr:col>72</xdr:col>
      <xdr:colOff>38100</xdr:colOff>
      <xdr:row>97</xdr:row>
      <xdr:rowOff>1611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5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164188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62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89195</xdr:rowOff>
    </xdr:from>
    <xdr:to>
      <xdr:col>67</xdr:col>
      <xdr:colOff>101600</xdr:colOff>
      <xdr:row>97</xdr:row>
      <xdr:rowOff>19345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54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10472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64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27119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70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ysClr val="windowText" lastClr="000000"/>
              </a:solidFill>
              <a:effectLst/>
              <a:latin typeface="+mn-lt"/>
              <a:ea typeface="+mn-ea"/>
              <a:cs typeface="+mn-cs"/>
            </a:rPr>
            <a:t>おおむね住民一人当たりのコストは類似団体内平均や茨城県平均を下回る数値となっているが、</a:t>
          </a:r>
          <a:r>
            <a:rPr lang="ja-JP" altLang="en-US" sz="1000">
              <a:solidFill>
                <a:sysClr val="windowText" lastClr="000000"/>
              </a:solidFill>
              <a:effectLst/>
              <a:latin typeface="+mn-lt"/>
              <a:ea typeface="+mn-ea"/>
              <a:cs typeface="+mn-cs"/>
            </a:rPr>
            <a:t>前年度</a:t>
          </a:r>
          <a:r>
            <a:rPr lang="ja-JP" altLang="ja-JP" sz="1000">
              <a:solidFill>
                <a:sysClr val="windowText" lastClr="000000"/>
              </a:solidFill>
              <a:effectLst/>
              <a:latin typeface="+mn-lt"/>
              <a:ea typeface="+mn-ea"/>
              <a:cs typeface="+mn-cs"/>
            </a:rPr>
            <a:t>との比較をすると次のとおりである。</a:t>
          </a:r>
        </a:p>
        <a:p>
          <a:r>
            <a:rPr lang="ja-JP" altLang="ja-JP" sz="1000">
              <a:solidFill>
                <a:sysClr val="windowText" lastClr="000000"/>
              </a:solidFill>
              <a:effectLst/>
              <a:latin typeface="+mn-lt"/>
              <a:ea typeface="+mn-ea"/>
              <a:cs typeface="+mn-cs"/>
            </a:rPr>
            <a:t>　総務費は、住民一人当たり</a:t>
          </a:r>
          <a:r>
            <a:rPr lang="en-US" altLang="ja-JP" sz="1000">
              <a:solidFill>
                <a:sysClr val="windowText" lastClr="000000"/>
              </a:solidFill>
              <a:effectLst/>
              <a:latin typeface="+mn-lt"/>
              <a:ea typeface="+mn-ea"/>
              <a:cs typeface="+mn-cs"/>
            </a:rPr>
            <a:t>56,558</a:t>
          </a:r>
          <a:r>
            <a:rPr lang="ja-JP" altLang="ja-JP" sz="1000">
              <a:solidFill>
                <a:sysClr val="windowText" lastClr="000000"/>
              </a:solidFill>
              <a:effectLst/>
              <a:latin typeface="+mn-lt"/>
              <a:ea typeface="+mn-ea"/>
              <a:cs typeface="+mn-cs"/>
            </a:rPr>
            <a:t>円となっており、市民文化センターの改修や結城駅構内エレベーター整備負担金の影響により</a:t>
          </a:r>
          <a:r>
            <a:rPr lang="en-US" altLang="ja-JP" sz="1000">
              <a:solidFill>
                <a:sysClr val="windowText" lastClr="000000"/>
              </a:solidFill>
              <a:effectLst/>
              <a:latin typeface="+mn-lt"/>
              <a:ea typeface="+mn-ea"/>
              <a:cs typeface="+mn-cs"/>
            </a:rPr>
            <a:t>25.7</a:t>
          </a:r>
          <a:r>
            <a:rPr lang="ja-JP" altLang="ja-JP" sz="1000">
              <a:solidFill>
                <a:sysClr val="windowText" lastClr="000000"/>
              </a:solidFill>
              <a:effectLst/>
              <a:latin typeface="+mn-lt"/>
              <a:ea typeface="+mn-ea"/>
              <a:cs typeface="+mn-cs"/>
            </a:rPr>
            <a:t>％増加している。</a:t>
          </a:r>
        </a:p>
        <a:p>
          <a:r>
            <a:rPr lang="ja-JP" altLang="ja-JP" sz="1000">
              <a:solidFill>
                <a:sysClr val="windowText" lastClr="000000"/>
              </a:solidFill>
              <a:effectLst/>
              <a:latin typeface="+mn-lt"/>
              <a:ea typeface="+mn-ea"/>
              <a:cs typeface="+mn-cs"/>
            </a:rPr>
            <a:t>　衛生費は、住民一人当たり</a:t>
          </a:r>
          <a:r>
            <a:rPr lang="en-US" altLang="ja-JP" sz="1000">
              <a:solidFill>
                <a:sysClr val="windowText" lastClr="000000"/>
              </a:solidFill>
              <a:effectLst/>
              <a:latin typeface="+mn-lt"/>
              <a:ea typeface="+mn-ea"/>
              <a:cs typeface="+mn-cs"/>
            </a:rPr>
            <a:t>26,642</a:t>
          </a:r>
          <a:r>
            <a:rPr lang="ja-JP" altLang="ja-JP" sz="1000">
              <a:solidFill>
                <a:sysClr val="windowText" lastClr="000000"/>
              </a:solidFill>
              <a:effectLst/>
              <a:latin typeface="+mn-lt"/>
              <a:ea typeface="+mn-ea"/>
              <a:cs typeface="+mn-cs"/>
            </a:rPr>
            <a:t>円となっており、新型コロナウイルスワクチン接種事業費等の減により</a:t>
          </a:r>
          <a:r>
            <a:rPr lang="en-US" altLang="ja-JP" sz="1000">
              <a:solidFill>
                <a:sysClr val="windowText" lastClr="000000"/>
              </a:solidFill>
              <a:effectLst/>
              <a:latin typeface="+mn-lt"/>
              <a:ea typeface="+mn-ea"/>
              <a:cs typeface="+mn-cs"/>
            </a:rPr>
            <a:t>5.7</a:t>
          </a:r>
          <a:r>
            <a:rPr lang="ja-JP" altLang="ja-JP" sz="1000">
              <a:solidFill>
                <a:sysClr val="windowText" lastClr="000000"/>
              </a:solidFill>
              <a:effectLst/>
              <a:latin typeface="+mn-lt"/>
              <a:ea typeface="+mn-ea"/>
              <a:cs typeface="+mn-cs"/>
            </a:rPr>
            <a:t>％減少している。</a:t>
          </a:r>
        </a:p>
        <a:p>
          <a:r>
            <a:rPr lang="ja-JP" altLang="ja-JP" sz="1000">
              <a:solidFill>
                <a:sysClr val="windowText" lastClr="000000"/>
              </a:solidFill>
              <a:effectLst/>
              <a:latin typeface="+mn-lt"/>
              <a:ea typeface="+mn-ea"/>
              <a:cs typeface="+mn-cs"/>
            </a:rPr>
            <a:t>　商工費は、住民一人当たり</a:t>
          </a:r>
          <a:r>
            <a:rPr lang="en-US" altLang="ja-JP" sz="1000">
              <a:solidFill>
                <a:sysClr val="windowText" lastClr="000000"/>
              </a:solidFill>
              <a:effectLst/>
              <a:latin typeface="+mn-lt"/>
              <a:ea typeface="+mn-ea"/>
              <a:cs typeface="+mn-cs"/>
            </a:rPr>
            <a:t>7,136</a:t>
          </a:r>
          <a:r>
            <a:rPr lang="ja-JP" altLang="ja-JP" sz="1000">
              <a:solidFill>
                <a:sysClr val="windowText" lastClr="000000"/>
              </a:solidFill>
              <a:effectLst/>
              <a:latin typeface="+mn-lt"/>
              <a:ea typeface="+mn-ea"/>
              <a:cs typeface="+mn-cs"/>
            </a:rPr>
            <a:t>円となっており、企業誘致奨励金やプレミアム付商品券販売事業</a:t>
          </a:r>
          <a:r>
            <a:rPr lang="ja-JP" altLang="en-US" sz="1000">
              <a:solidFill>
                <a:sysClr val="windowText" lastClr="000000"/>
              </a:solidFill>
              <a:effectLst/>
              <a:latin typeface="+mn-lt"/>
              <a:ea typeface="+mn-ea"/>
              <a:cs typeface="+mn-cs"/>
            </a:rPr>
            <a:t>費</a:t>
          </a:r>
          <a:r>
            <a:rPr lang="ja-JP" altLang="ja-JP" sz="1000">
              <a:solidFill>
                <a:sysClr val="windowText" lastClr="000000"/>
              </a:solidFill>
              <a:effectLst/>
              <a:latin typeface="+mn-lt"/>
              <a:ea typeface="+mn-ea"/>
              <a:cs typeface="+mn-cs"/>
            </a:rPr>
            <a:t>の影響により</a:t>
          </a:r>
          <a:r>
            <a:rPr lang="en-US" altLang="ja-JP" sz="1000">
              <a:solidFill>
                <a:sysClr val="windowText" lastClr="000000"/>
              </a:solidFill>
              <a:effectLst/>
              <a:latin typeface="+mn-lt"/>
              <a:ea typeface="+mn-ea"/>
              <a:cs typeface="+mn-cs"/>
            </a:rPr>
            <a:t>20.8</a:t>
          </a:r>
          <a:r>
            <a:rPr lang="ja-JP" altLang="ja-JP" sz="1000">
              <a:solidFill>
                <a:sysClr val="windowText" lastClr="000000"/>
              </a:solidFill>
              <a:effectLst/>
              <a:latin typeface="+mn-lt"/>
              <a:ea typeface="+mn-ea"/>
              <a:cs typeface="+mn-cs"/>
            </a:rPr>
            <a:t>％増加している。</a:t>
          </a:r>
        </a:p>
        <a:p>
          <a:r>
            <a:rPr lang="ja-JP" altLang="ja-JP" sz="1000">
              <a:solidFill>
                <a:sysClr val="windowText" lastClr="000000"/>
              </a:solidFill>
              <a:effectLst/>
              <a:latin typeface="+mn-lt"/>
              <a:ea typeface="+mn-ea"/>
              <a:cs typeface="+mn-cs"/>
            </a:rPr>
            <a:t>　土木費は、住民一人当たり</a:t>
          </a:r>
          <a:r>
            <a:rPr lang="en-US" altLang="ja-JP" sz="1000">
              <a:solidFill>
                <a:sysClr val="windowText" lastClr="000000"/>
              </a:solidFill>
              <a:effectLst/>
              <a:latin typeface="+mn-lt"/>
              <a:ea typeface="+mn-ea"/>
              <a:cs typeface="+mn-cs"/>
            </a:rPr>
            <a:t>34,011</a:t>
          </a:r>
          <a:r>
            <a:rPr lang="ja-JP" altLang="ja-JP" sz="1000">
              <a:solidFill>
                <a:sysClr val="windowText" lastClr="000000"/>
              </a:solidFill>
              <a:effectLst/>
              <a:latin typeface="+mn-lt"/>
              <a:ea typeface="+mn-ea"/>
              <a:cs typeface="+mn-cs"/>
            </a:rPr>
            <a:t>円となっており、都市計画道路</a:t>
          </a:r>
          <a:r>
            <a:rPr lang="en-US" altLang="ja-JP" sz="1000">
              <a:solidFill>
                <a:sysClr val="windowText" lastClr="000000"/>
              </a:solidFill>
              <a:effectLst/>
              <a:latin typeface="+mn-lt"/>
              <a:ea typeface="+mn-ea"/>
              <a:cs typeface="+mn-cs"/>
            </a:rPr>
            <a:t>3</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4</a:t>
          </a:r>
          <a:r>
            <a:rPr lang="ja-JP" altLang="ja-JP" sz="1000">
              <a:solidFill>
                <a:sysClr val="windowText" lastClr="000000"/>
              </a:solidFill>
              <a:effectLst/>
              <a:latin typeface="+mn-lt"/>
              <a:ea typeface="+mn-ea"/>
              <a:cs typeface="+mn-cs"/>
            </a:rPr>
            <a:t>･</a:t>
          </a:r>
          <a:r>
            <a:rPr lang="en-US" altLang="ja-JP" sz="1000">
              <a:solidFill>
                <a:sysClr val="windowText" lastClr="000000"/>
              </a:solidFill>
              <a:effectLst/>
              <a:latin typeface="+mn-lt"/>
              <a:ea typeface="+mn-ea"/>
              <a:cs typeface="+mn-cs"/>
            </a:rPr>
            <a:t>18</a:t>
          </a:r>
          <a:r>
            <a:rPr lang="ja-JP" altLang="ja-JP" sz="1000">
              <a:solidFill>
                <a:sysClr val="windowText" lastClr="000000"/>
              </a:solidFill>
              <a:effectLst/>
              <a:latin typeface="+mn-lt"/>
              <a:ea typeface="+mn-ea"/>
              <a:cs typeface="+mn-cs"/>
            </a:rPr>
            <a:t>号線整備事業費の増により</a:t>
          </a:r>
          <a:r>
            <a:rPr lang="en-US" altLang="ja-JP" sz="1000">
              <a:solidFill>
                <a:sysClr val="windowText" lastClr="000000"/>
              </a:solidFill>
              <a:effectLst/>
              <a:latin typeface="+mn-lt"/>
              <a:ea typeface="+mn-ea"/>
              <a:cs typeface="+mn-cs"/>
            </a:rPr>
            <a:t>2.1</a:t>
          </a:r>
          <a:r>
            <a:rPr lang="ja-JP" altLang="ja-JP" sz="1000">
              <a:solidFill>
                <a:sysClr val="windowText" lastClr="000000"/>
              </a:solidFill>
              <a:effectLst/>
              <a:latin typeface="+mn-lt"/>
              <a:ea typeface="+mn-ea"/>
              <a:cs typeface="+mn-cs"/>
            </a:rPr>
            <a:t>％増加している。</a:t>
          </a:r>
        </a:p>
        <a:p>
          <a:r>
            <a:rPr lang="ja-JP" altLang="ja-JP" sz="1000">
              <a:solidFill>
                <a:sysClr val="windowText" lastClr="000000"/>
              </a:solidFill>
              <a:effectLst/>
              <a:latin typeface="+mn-lt"/>
              <a:ea typeface="+mn-ea"/>
              <a:cs typeface="+mn-cs"/>
            </a:rPr>
            <a:t>　公債費は、住民一人当たり</a:t>
          </a:r>
          <a:r>
            <a:rPr lang="en-US" altLang="ja-JP" sz="1000">
              <a:solidFill>
                <a:sysClr val="windowText" lastClr="000000"/>
              </a:solidFill>
              <a:effectLst/>
              <a:latin typeface="+mn-lt"/>
              <a:ea typeface="+mn-ea"/>
              <a:cs typeface="+mn-cs"/>
            </a:rPr>
            <a:t>34,195</a:t>
          </a:r>
          <a:r>
            <a:rPr lang="ja-JP" altLang="ja-JP" sz="1000">
              <a:solidFill>
                <a:sysClr val="windowText" lastClr="000000"/>
              </a:solidFill>
              <a:effectLst/>
              <a:latin typeface="+mn-lt"/>
              <a:ea typeface="+mn-ea"/>
              <a:cs typeface="+mn-cs"/>
            </a:rPr>
            <a:t>円となっており、令和</a:t>
          </a:r>
          <a:r>
            <a:rPr lang="en-US" altLang="ja-JP" sz="1000">
              <a:solidFill>
                <a:sysClr val="windowText" lastClr="000000"/>
              </a:solidFill>
              <a:effectLst/>
              <a:latin typeface="+mn-lt"/>
              <a:ea typeface="+mn-ea"/>
              <a:cs typeface="+mn-cs"/>
            </a:rPr>
            <a:t>3</a:t>
          </a:r>
          <a:r>
            <a:rPr lang="ja-JP" altLang="ja-JP" sz="1000">
              <a:solidFill>
                <a:sysClr val="windowText" lastClr="000000"/>
              </a:solidFill>
              <a:effectLst/>
              <a:latin typeface="+mn-lt"/>
              <a:ea typeface="+mn-ea"/>
              <a:cs typeface="+mn-cs"/>
            </a:rPr>
            <a:t>年度臨時財政対策債の元金償還</a:t>
          </a:r>
          <a:r>
            <a:rPr lang="ja-JP" altLang="en-US" sz="1000">
              <a:solidFill>
                <a:sysClr val="windowText" lastClr="000000"/>
              </a:solidFill>
              <a:effectLst/>
              <a:latin typeface="+mn-lt"/>
              <a:ea typeface="+mn-ea"/>
              <a:cs typeface="+mn-cs"/>
            </a:rPr>
            <a:t>の開始</a:t>
          </a:r>
          <a:r>
            <a:rPr lang="ja-JP" altLang="ja-JP" sz="1000">
              <a:solidFill>
                <a:sysClr val="windowText" lastClr="000000"/>
              </a:solidFill>
              <a:effectLst/>
              <a:latin typeface="+mn-lt"/>
              <a:ea typeface="+mn-ea"/>
              <a:cs typeface="+mn-cs"/>
            </a:rPr>
            <a:t>により</a:t>
          </a:r>
          <a:r>
            <a:rPr lang="en-US" altLang="ja-JP" sz="1000">
              <a:solidFill>
                <a:sysClr val="windowText" lastClr="000000"/>
              </a:solidFill>
              <a:effectLst/>
              <a:latin typeface="+mn-lt"/>
              <a:ea typeface="+mn-ea"/>
              <a:cs typeface="+mn-cs"/>
            </a:rPr>
            <a:t>1.7</a:t>
          </a:r>
          <a:r>
            <a:rPr lang="ja-JP" altLang="ja-JP" sz="1000">
              <a:solidFill>
                <a:sysClr val="windowText" lastClr="000000"/>
              </a:solidFill>
              <a:effectLst/>
              <a:latin typeface="+mn-lt"/>
              <a:ea typeface="+mn-ea"/>
              <a:cs typeface="+mn-cs"/>
            </a:rPr>
            <a:t>％増加している。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茨城県結城市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財政調整基金残高は、取崩しにより、前年度から</a:t>
          </a:r>
          <a:r>
            <a:rPr kumimoji="1" lang="en-US" altLang="ja-JP" sz="1000">
              <a:solidFill>
                <a:sysClr val="windowText" lastClr="000000"/>
              </a:solidFill>
              <a:effectLst/>
              <a:latin typeface="+mn-lt"/>
              <a:ea typeface="+mn-ea"/>
              <a:cs typeface="+mn-cs"/>
            </a:rPr>
            <a:t>3.51</a:t>
          </a:r>
          <a:r>
            <a:rPr kumimoji="1" lang="ja-JP" altLang="ja-JP" sz="1000">
              <a:solidFill>
                <a:sysClr val="windowText" lastClr="000000"/>
              </a:solidFill>
              <a:effectLst/>
              <a:latin typeface="+mn-lt"/>
              <a:ea typeface="+mn-ea"/>
              <a:cs typeface="+mn-cs"/>
            </a:rPr>
            <a:t>ポイント減の</a:t>
          </a:r>
          <a:r>
            <a:rPr kumimoji="1" lang="en-US" altLang="ja-JP" sz="1000">
              <a:solidFill>
                <a:sysClr val="windowText" lastClr="000000"/>
              </a:solidFill>
              <a:effectLst/>
              <a:latin typeface="+mn-lt"/>
              <a:ea typeface="+mn-ea"/>
              <a:cs typeface="+mn-cs"/>
            </a:rPr>
            <a:t>14.86</a:t>
          </a:r>
          <a:r>
            <a:rPr kumimoji="1" lang="ja-JP" altLang="ja-JP" sz="10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また、実質収支額と実質単年度収支については、歳出の減少幅を歳入の減少幅が上回ったため、実質収支額では前年度比</a:t>
          </a:r>
          <a:r>
            <a:rPr kumimoji="1" lang="en-US" altLang="ja-JP" sz="1000">
              <a:solidFill>
                <a:sysClr val="windowText" lastClr="000000"/>
              </a:solidFill>
              <a:effectLst/>
              <a:latin typeface="+mn-lt"/>
              <a:ea typeface="+mn-ea"/>
              <a:cs typeface="+mn-cs"/>
            </a:rPr>
            <a:t>0.37</a:t>
          </a:r>
          <a:r>
            <a:rPr kumimoji="1" lang="ja-JP" altLang="ja-JP" sz="1000">
              <a:solidFill>
                <a:sysClr val="windowText" lastClr="000000"/>
              </a:solidFill>
              <a:effectLst/>
              <a:latin typeface="+mn-lt"/>
              <a:ea typeface="+mn-ea"/>
              <a:cs typeface="+mn-cs"/>
            </a:rPr>
            <a:t>ポイント減の</a:t>
          </a:r>
          <a:r>
            <a:rPr kumimoji="1" lang="en-US" altLang="ja-JP" sz="1000">
              <a:solidFill>
                <a:sysClr val="windowText" lastClr="000000"/>
              </a:solidFill>
              <a:effectLst/>
              <a:latin typeface="+mn-lt"/>
              <a:ea typeface="+mn-ea"/>
              <a:cs typeface="+mn-cs"/>
            </a:rPr>
            <a:t>7.35</a:t>
          </a:r>
          <a:r>
            <a:rPr kumimoji="1" lang="ja-JP" altLang="ja-JP" sz="1000">
              <a:solidFill>
                <a:sysClr val="windowText" lastClr="000000"/>
              </a:solidFill>
              <a:effectLst/>
              <a:latin typeface="+mn-lt"/>
              <a:ea typeface="+mn-ea"/>
              <a:cs typeface="+mn-cs"/>
            </a:rPr>
            <a:t>％、実質単年度収支では、前年度比</a:t>
          </a:r>
          <a:r>
            <a:rPr kumimoji="1" lang="en-US" altLang="ja-JP" sz="1000">
              <a:solidFill>
                <a:sysClr val="windowText" lastClr="000000"/>
              </a:solidFill>
              <a:effectLst/>
              <a:latin typeface="+mn-lt"/>
              <a:ea typeface="+mn-ea"/>
              <a:cs typeface="+mn-cs"/>
            </a:rPr>
            <a:t>0.6</a:t>
          </a:r>
          <a:r>
            <a:rPr kumimoji="1" lang="ja-JP" altLang="ja-JP" sz="1000">
              <a:solidFill>
                <a:sysClr val="windowText" lastClr="000000"/>
              </a:solidFill>
              <a:effectLst/>
              <a:latin typeface="+mn-lt"/>
              <a:ea typeface="+mn-ea"/>
              <a:cs typeface="+mn-cs"/>
            </a:rPr>
            <a:t>ポイント</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の▲</a:t>
          </a:r>
          <a:r>
            <a:rPr kumimoji="1" lang="en-US" altLang="ja-JP" sz="1000">
              <a:solidFill>
                <a:sysClr val="windowText" lastClr="000000"/>
              </a:solidFill>
              <a:effectLst/>
              <a:latin typeface="+mn-lt"/>
              <a:ea typeface="+mn-ea"/>
              <a:cs typeface="+mn-cs"/>
            </a:rPr>
            <a:t>3.31</a:t>
          </a:r>
          <a:r>
            <a:rPr kumimoji="1" lang="ja-JP" altLang="ja-JP" sz="1000">
              <a:solidFill>
                <a:sysClr val="windowText" lastClr="000000"/>
              </a:solidFill>
              <a:effectLst/>
              <a:latin typeface="+mn-lt"/>
              <a:ea typeface="+mn-ea"/>
              <a:cs typeface="+mn-cs"/>
            </a:rPr>
            <a:t>％となった。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令和</a:t>
          </a:r>
          <a:r>
            <a:rPr kumimoji="1" lang="en-US" altLang="ja-JP" sz="1000">
              <a:solidFill>
                <a:sysClr val="windowText" lastClr="000000"/>
              </a:solidFill>
              <a:effectLst/>
              <a:latin typeface="+mn-lt"/>
              <a:ea typeface="+mn-ea"/>
              <a:cs typeface="+mn-cs"/>
            </a:rPr>
            <a:t>6</a:t>
          </a:r>
          <a:r>
            <a:rPr kumimoji="1" lang="ja-JP" altLang="ja-JP" sz="1000">
              <a:solidFill>
                <a:sysClr val="windowText" lastClr="000000"/>
              </a:solidFill>
              <a:effectLst/>
              <a:latin typeface="+mn-lt"/>
              <a:ea typeface="+mn-ea"/>
              <a:cs typeface="+mn-cs"/>
            </a:rPr>
            <a:t>年度は国庫支出金や地方債の</a:t>
          </a:r>
          <a:r>
            <a:rPr kumimoji="1" lang="ja-JP" altLang="en-US" sz="1000">
              <a:solidFill>
                <a:sysClr val="windowText" lastClr="000000"/>
              </a:solidFill>
              <a:effectLst/>
              <a:latin typeface="+mn-lt"/>
              <a:ea typeface="+mn-ea"/>
              <a:cs typeface="+mn-cs"/>
            </a:rPr>
            <a:t>増</a:t>
          </a:r>
          <a:r>
            <a:rPr kumimoji="1" lang="ja-JP" altLang="ja-JP" sz="1000">
              <a:solidFill>
                <a:sysClr val="windowText" lastClr="000000"/>
              </a:solidFill>
              <a:effectLst/>
              <a:latin typeface="+mn-lt"/>
              <a:ea typeface="+mn-ea"/>
              <a:cs typeface="+mn-cs"/>
            </a:rPr>
            <a:t>により歳入総額が</a:t>
          </a:r>
          <a:r>
            <a:rPr kumimoji="1" lang="ja-JP" altLang="en-US" sz="1000">
              <a:solidFill>
                <a:sysClr val="windowText" lastClr="000000"/>
              </a:solidFill>
              <a:effectLst/>
              <a:latin typeface="+mn-lt"/>
              <a:ea typeface="+mn-ea"/>
              <a:cs typeface="+mn-cs"/>
            </a:rPr>
            <a:t>増加</a:t>
          </a:r>
          <a:r>
            <a:rPr kumimoji="1" lang="ja-JP" altLang="ja-JP" sz="1000">
              <a:solidFill>
                <a:sysClr val="windowText" lastClr="000000"/>
              </a:solidFill>
              <a:effectLst/>
              <a:latin typeface="+mn-lt"/>
              <a:ea typeface="+mn-ea"/>
              <a:cs typeface="+mn-cs"/>
            </a:rPr>
            <a:t>した</a:t>
          </a:r>
          <a:r>
            <a:rPr kumimoji="1" lang="ja-JP" altLang="en-US" sz="1000">
              <a:solidFill>
                <a:sysClr val="windowText" lastClr="000000"/>
              </a:solidFill>
              <a:effectLst/>
              <a:latin typeface="+mn-lt"/>
              <a:ea typeface="+mn-ea"/>
              <a:cs typeface="+mn-cs"/>
            </a:rPr>
            <a:t>が、</a:t>
          </a:r>
          <a:r>
            <a:rPr kumimoji="1" lang="ja-JP" altLang="ja-JP" sz="1000">
              <a:solidFill>
                <a:sysClr val="windowText" lastClr="000000"/>
              </a:solidFill>
              <a:effectLst/>
              <a:latin typeface="+mn-lt"/>
              <a:ea typeface="+mn-ea"/>
              <a:cs typeface="+mn-cs"/>
            </a:rPr>
            <a:t>引き続き地方税の徴収強化による歳入確保に加え、企業会計等の健全化による補助費等の抑制、人件費削減等の継続など、行財政改革の取組による歳出の削減を推進し、健全な財政運営を行う</a:t>
          </a:r>
          <a:r>
            <a:rPr kumimoji="1" lang="ja-JP" altLang="ja-JP" sz="1000">
              <a:solidFill>
                <a:schemeClr val="dk1"/>
              </a:solidFill>
              <a:effectLst/>
              <a:latin typeface="+mn-lt"/>
              <a:ea typeface="+mn-ea"/>
              <a:cs typeface="+mn-cs"/>
            </a:rPr>
            <a:t>。</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茨城県結城市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前年度</a:t>
          </a:r>
          <a:r>
            <a:rPr kumimoji="1" lang="ja-JP" altLang="ja-JP" sz="1100">
              <a:solidFill>
                <a:sysClr val="windowText" lastClr="000000"/>
              </a:solidFill>
              <a:effectLst/>
              <a:latin typeface="+mn-lt"/>
              <a:ea typeface="+mn-ea"/>
              <a:cs typeface="+mn-cs"/>
            </a:rPr>
            <a:t>に引き続き、実質収支が赤字の会計や資金不足となる会計はなかった。そのため、連結実質赤字比率は算定されなかった。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標準財政規模に対する実質収支額及び資金余剰額の合計の比率は、一般会計において実質収支が約</a:t>
          </a:r>
          <a:r>
            <a:rPr kumimoji="1" lang="en-US" altLang="ja-JP" sz="1100">
              <a:solidFill>
                <a:sysClr val="windowText" lastClr="000000"/>
              </a:solidFill>
              <a:effectLst/>
              <a:latin typeface="+mn-lt"/>
              <a:ea typeface="+mn-ea"/>
              <a:cs typeface="+mn-cs"/>
            </a:rPr>
            <a:t>24</a:t>
          </a:r>
          <a:r>
            <a:rPr kumimoji="1" lang="ja-JP" altLang="ja-JP" sz="1100">
              <a:solidFill>
                <a:sysClr val="windowText" lastClr="000000"/>
              </a:solidFill>
              <a:effectLst/>
              <a:latin typeface="+mn-lt"/>
              <a:ea typeface="+mn-ea"/>
              <a:cs typeface="+mn-cs"/>
            </a:rPr>
            <a:t>百万円の減（</a:t>
          </a:r>
          <a:r>
            <a:rPr kumimoji="1" lang="en-US" altLang="ja-JP" sz="1100">
              <a:solidFill>
                <a:sysClr val="windowText" lastClr="000000"/>
              </a:solidFill>
              <a:effectLst/>
              <a:latin typeface="+mn-lt"/>
              <a:ea typeface="+mn-ea"/>
              <a:cs typeface="+mn-cs"/>
            </a:rPr>
            <a:t>0.38</a:t>
          </a:r>
          <a:r>
            <a:rPr kumimoji="1" lang="ja-JP" altLang="ja-JP" sz="1100">
              <a:solidFill>
                <a:sysClr val="windowText" lastClr="000000"/>
              </a:solidFill>
              <a:effectLst/>
              <a:latin typeface="+mn-lt"/>
              <a:ea typeface="+mn-ea"/>
              <a:cs typeface="+mn-cs"/>
            </a:rPr>
            <a:t>ポイント減）</a:t>
          </a:r>
          <a:r>
            <a:rPr kumimoji="1" lang="ja-JP" altLang="en-US" sz="1100">
              <a:solidFill>
                <a:sysClr val="windowText" lastClr="000000"/>
              </a:solidFill>
              <a:effectLst/>
              <a:latin typeface="+mn-lt"/>
              <a:ea typeface="+mn-ea"/>
              <a:cs typeface="+mn-cs"/>
            </a:rPr>
            <a:t>になったものの</a:t>
          </a:r>
          <a:r>
            <a:rPr kumimoji="1" lang="ja-JP" altLang="ja-JP" sz="1100">
              <a:solidFill>
                <a:sysClr val="windowText" lastClr="000000"/>
              </a:solidFill>
              <a:effectLst/>
              <a:latin typeface="+mn-lt"/>
              <a:ea typeface="+mn-ea"/>
              <a:cs typeface="+mn-cs"/>
            </a:rPr>
            <a:t>、国民健康保険特別会計においては</a:t>
          </a:r>
          <a:r>
            <a:rPr kumimoji="1" lang="en-US" altLang="ja-JP" sz="1100">
              <a:solidFill>
                <a:sysClr val="windowText" lastClr="000000"/>
              </a:solidFill>
              <a:effectLst/>
              <a:latin typeface="+mn-lt"/>
              <a:ea typeface="+mn-ea"/>
              <a:cs typeface="+mn-cs"/>
            </a:rPr>
            <a:t>97</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0.85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介護保険特別会計においては</a:t>
          </a:r>
          <a:r>
            <a:rPr kumimoji="1" lang="en-US" altLang="ja-JP" sz="1100">
              <a:solidFill>
                <a:sysClr val="windowText" lastClr="000000"/>
              </a:solidFill>
              <a:effectLst/>
              <a:latin typeface="+mn-lt"/>
              <a:ea typeface="+mn-ea"/>
              <a:cs typeface="+mn-cs"/>
            </a:rPr>
            <a:t>36</a:t>
          </a:r>
          <a:r>
            <a:rPr kumimoji="1" lang="ja-JP" altLang="en-US" sz="1100">
              <a:solidFill>
                <a:sysClr val="windowText" lastClr="000000"/>
              </a:solidFill>
              <a:effectLst/>
              <a:latin typeface="+mn-lt"/>
              <a:ea typeface="+mn-ea"/>
              <a:cs typeface="+mn-cs"/>
            </a:rPr>
            <a:t>百万円の増（</a:t>
          </a:r>
          <a:r>
            <a:rPr kumimoji="1" lang="en-US" altLang="ja-JP" sz="1100">
              <a:solidFill>
                <a:sysClr val="windowText" lastClr="000000"/>
              </a:solidFill>
              <a:effectLst/>
              <a:latin typeface="+mn-lt"/>
              <a:ea typeface="+mn-ea"/>
              <a:cs typeface="+mn-cs"/>
            </a:rPr>
            <a:t>0.29</a:t>
          </a:r>
          <a:r>
            <a:rPr kumimoji="1" lang="ja-JP" altLang="en-US" sz="1100">
              <a:solidFill>
                <a:sysClr val="windowText" lastClr="000000"/>
              </a:solidFill>
              <a:effectLst/>
              <a:latin typeface="+mn-lt"/>
              <a:ea typeface="+mn-ea"/>
              <a:cs typeface="+mn-cs"/>
            </a:rPr>
            <a:t>ポイント増）、南部第二土地区画整理事業特別会計においては</a:t>
          </a:r>
          <a:r>
            <a:rPr kumimoji="1" lang="en-US" altLang="ja-JP" sz="1100">
              <a:solidFill>
                <a:sysClr val="windowText" lastClr="000000"/>
              </a:solidFill>
              <a:effectLst/>
              <a:latin typeface="+mn-lt"/>
              <a:ea typeface="+mn-ea"/>
              <a:cs typeface="+mn-cs"/>
            </a:rPr>
            <a:t>35</a:t>
          </a:r>
          <a:r>
            <a:rPr kumimoji="1" lang="ja-JP" altLang="en-US" sz="1100">
              <a:solidFill>
                <a:sysClr val="windowText" lastClr="000000"/>
              </a:solidFill>
              <a:effectLst/>
              <a:latin typeface="+mn-lt"/>
              <a:ea typeface="+mn-ea"/>
              <a:cs typeface="+mn-cs"/>
            </a:rPr>
            <a:t>百万円の増（</a:t>
          </a:r>
          <a:r>
            <a:rPr kumimoji="1" lang="en-US" altLang="ja-JP" sz="1100">
              <a:solidFill>
                <a:sysClr val="windowText" lastClr="000000"/>
              </a:solidFill>
              <a:effectLst/>
              <a:latin typeface="+mn-lt"/>
              <a:ea typeface="+mn-ea"/>
              <a:cs typeface="+mn-cs"/>
            </a:rPr>
            <a:t>0.30</a:t>
          </a:r>
          <a:r>
            <a:rPr kumimoji="1" lang="ja-JP" altLang="en-US" sz="1100">
              <a:solidFill>
                <a:sysClr val="windowText" lastClr="000000"/>
              </a:solidFill>
              <a:effectLst/>
              <a:latin typeface="+mn-lt"/>
              <a:ea typeface="+mn-ea"/>
              <a:cs typeface="+mn-cs"/>
            </a:rPr>
            <a:t>ポイント増）となったことにより、</a:t>
          </a:r>
          <a:r>
            <a:rPr kumimoji="1" lang="ja-JP" altLang="ja-JP" sz="1100">
              <a:solidFill>
                <a:sysClr val="windowText" lastClr="000000"/>
              </a:solidFill>
              <a:effectLst/>
              <a:latin typeface="+mn-lt"/>
              <a:ea typeface="+mn-ea"/>
              <a:cs typeface="+mn-cs"/>
            </a:rPr>
            <a:t>全会計合計では</a:t>
          </a:r>
          <a:r>
            <a:rPr kumimoji="1" lang="en-US" altLang="ja-JP" sz="1100">
              <a:solidFill>
                <a:sysClr val="windowText" lastClr="000000"/>
              </a:solidFill>
              <a:effectLst/>
              <a:latin typeface="+mn-lt"/>
              <a:ea typeface="+mn-ea"/>
              <a:cs typeface="+mn-cs"/>
            </a:rPr>
            <a:t>1.10</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26.29%</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DO82" sqref="DO8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21173663</v>
      </c>
      <c r="BO4" s="371"/>
      <c r="BP4" s="371"/>
      <c r="BQ4" s="371"/>
      <c r="BR4" s="371"/>
      <c r="BS4" s="371"/>
      <c r="BT4" s="371"/>
      <c r="BU4" s="372"/>
      <c r="BV4" s="370">
        <v>19512243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7.7</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20269405</v>
      </c>
      <c r="BO5" s="408"/>
      <c r="BP5" s="408"/>
      <c r="BQ5" s="408"/>
      <c r="BR5" s="408"/>
      <c r="BS5" s="408"/>
      <c r="BT5" s="408"/>
      <c r="BU5" s="409"/>
      <c r="BV5" s="407">
        <v>18492605</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94.8</v>
      </c>
      <c r="CU5" s="405"/>
      <c r="CV5" s="405"/>
      <c r="CW5" s="405"/>
      <c r="CX5" s="405"/>
      <c r="CY5" s="405"/>
      <c r="CZ5" s="405"/>
      <c r="DA5" s="406"/>
      <c r="DB5" s="404">
        <v>96.1</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904258</v>
      </c>
      <c r="BO6" s="408"/>
      <c r="BP6" s="408"/>
      <c r="BQ6" s="408"/>
      <c r="BR6" s="408"/>
      <c r="BS6" s="408"/>
      <c r="BT6" s="408"/>
      <c r="BU6" s="409"/>
      <c r="BV6" s="407">
        <v>1019638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95.2</v>
      </c>
      <c r="CU6" s="445"/>
      <c r="CV6" s="445"/>
      <c r="CW6" s="445"/>
      <c r="CX6" s="445"/>
      <c r="CY6" s="445"/>
      <c r="CZ6" s="445"/>
      <c r="DA6" s="446"/>
      <c r="DB6" s="444">
        <v>97.1</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59859</v>
      </c>
      <c r="BO7" s="408"/>
      <c r="BP7" s="408"/>
      <c r="BQ7" s="408"/>
      <c r="BR7" s="408"/>
      <c r="BS7" s="408"/>
      <c r="BT7" s="408"/>
      <c r="BU7" s="409"/>
      <c r="BV7" s="407">
        <v>151710</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11486933</v>
      </c>
      <c r="CU7" s="408"/>
      <c r="CV7" s="408"/>
      <c r="CW7" s="408"/>
      <c r="CX7" s="408"/>
      <c r="CY7" s="408"/>
      <c r="CZ7" s="408"/>
      <c r="DA7" s="409"/>
      <c r="DB7" s="407">
        <v>11238872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844399</v>
      </c>
      <c r="BO8" s="408"/>
      <c r="BP8" s="408"/>
      <c r="BQ8" s="408"/>
      <c r="BR8" s="408"/>
      <c r="BS8" s="408"/>
      <c r="BT8" s="408"/>
      <c r="BU8" s="409"/>
      <c r="BV8" s="407">
        <v>867928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0.69</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50645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-23529</v>
      </c>
      <c r="BO9" s="408"/>
      <c r="BP9" s="408"/>
      <c r="BQ9" s="408"/>
      <c r="BR9" s="408"/>
      <c r="BS9" s="408"/>
      <c r="BT9" s="408"/>
      <c r="BU9" s="409"/>
      <c r="BV9" s="407">
        <v>-436204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11.5</v>
      </c>
      <c r="CU9" s="405"/>
      <c r="CV9" s="405"/>
      <c r="CW9" s="405"/>
      <c r="CX9" s="405"/>
      <c r="CY9" s="405"/>
      <c r="CZ9" s="405"/>
      <c r="DA9" s="406"/>
      <c r="DB9" s="404">
        <v>11.7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51594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1801</v>
      </c>
      <c r="BO10" s="408"/>
      <c r="BP10" s="408"/>
      <c r="BQ10" s="408"/>
      <c r="BR10" s="408"/>
      <c r="BS10" s="408"/>
      <c r="BT10" s="408"/>
      <c r="BU10" s="409"/>
      <c r="BV10" s="407">
        <v>814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49528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358710</v>
      </c>
      <c r="BO12" s="408"/>
      <c r="BP12" s="408"/>
      <c r="BQ12" s="408"/>
      <c r="BR12" s="408"/>
      <c r="BS12" s="408"/>
      <c r="BT12" s="408"/>
      <c r="BU12" s="409"/>
      <c r="BV12" s="407">
        <v>4500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46460</v>
      </c>
      <c r="S13" s="492"/>
      <c r="T13" s="492"/>
      <c r="U13" s="492"/>
      <c r="V13" s="493"/>
      <c r="W13" s="423" t="s">
        <v>131</v>
      </c>
      <c r="X13" s="424"/>
      <c r="Y13" s="424"/>
      <c r="Z13" s="424"/>
      <c r="AA13" s="424"/>
      <c r="AB13" s="414"/>
      <c r="AC13" s="458">
        <v>1574</v>
      </c>
      <c r="AD13" s="459"/>
      <c r="AE13" s="459"/>
      <c r="AF13" s="459"/>
      <c r="AG13" s="501"/>
      <c r="AH13" s="458">
        <v>1748</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-380438</v>
      </c>
      <c r="BO13" s="408"/>
      <c r="BP13" s="408"/>
      <c r="BQ13" s="408"/>
      <c r="BR13" s="408"/>
      <c r="BS13" s="408"/>
      <c r="BT13" s="408"/>
      <c r="BU13" s="409"/>
      <c r="BV13" s="407">
        <v>-439890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7.9</v>
      </c>
      <c r="CU13" s="405"/>
      <c r="CV13" s="405"/>
      <c r="CW13" s="405"/>
      <c r="CX13" s="405"/>
      <c r="CY13" s="405"/>
      <c r="CZ13" s="405"/>
      <c r="DA13" s="406"/>
      <c r="DB13" s="404">
        <v>7.7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49936</v>
      </c>
      <c r="S14" s="492"/>
      <c r="T14" s="492"/>
      <c r="U14" s="492"/>
      <c r="V14" s="493"/>
      <c r="W14" s="397"/>
      <c r="X14" s="398"/>
      <c r="Y14" s="398"/>
      <c r="Z14" s="398"/>
      <c r="AA14" s="398"/>
      <c r="AB14" s="387"/>
      <c r="AC14" s="494">
        <v>6.5</v>
      </c>
      <c r="AD14" s="495"/>
      <c r="AE14" s="495"/>
      <c r="AF14" s="495"/>
      <c r="AG14" s="496"/>
      <c r="AH14" s="494">
        <v>7.1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31.2</v>
      </c>
      <c r="CU14" s="506"/>
      <c r="CV14" s="506"/>
      <c r="CW14" s="506"/>
      <c r="CX14" s="506"/>
      <c r="CY14" s="506"/>
      <c r="CZ14" s="506"/>
      <c r="DA14" s="507"/>
      <c r="DB14" s="505">
        <v>28.8</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47201</v>
      </c>
      <c r="S15" s="492"/>
      <c r="T15" s="492"/>
      <c r="U15" s="492"/>
      <c r="V15" s="493"/>
      <c r="W15" s="423" t="s">
        <v>137</v>
      </c>
      <c r="X15" s="424"/>
      <c r="Y15" s="424"/>
      <c r="Z15" s="424"/>
      <c r="AA15" s="424"/>
      <c r="AB15" s="414"/>
      <c r="AC15" s="458">
        <v>8969</v>
      </c>
      <c r="AD15" s="459"/>
      <c r="AE15" s="459"/>
      <c r="AF15" s="459"/>
      <c r="AG15" s="501"/>
      <c r="AH15" s="458">
        <v>9370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6683691</v>
      </c>
      <c r="BO15" s="371"/>
      <c r="BP15" s="371"/>
      <c r="BQ15" s="371"/>
      <c r="BR15" s="371"/>
      <c r="BS15" s="371"/>
      <c r="BT15" s="371"/>
      <c r="BU15" s="372"/>
      <c r="BV15" s="370">
        <v>6568389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36.799999999999997</v>
      </c>
      <c r="AD16" s="495"/>
      <c r="AE16" s="495"/>
      <c r="AF16" s="495"/>
      <c r="AG16" s="496"/>
      <c r="AH16" s="494">
        <v>37.9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9694864</v>
      </c>
      <c r="BO16" s="408"/>
      <c r="BP16" s="408"/>
      <c r="BQ16" s="408"/>
      <c r="BR16" s="408"/>
      <c r="BS16" s="408"/>
      <c r="BT16" s="408"/>
      <c r="BU16" s="409"/>
      <c r="BV16" s="407">
        <v>9421014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13808</v>
      </c>
      <c r="AD17" s="459"/>
      <c r="AE17" s="459"/>
      <c r="AF17" s="459"/>
      <c r="AG17" s="501"/>
      <c r="AH17" s="458">
        <v>13608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8424225</v>
      </c>
      <c r="BO17" s="408"/>
      <c r="BP17" s="408"/>
      <c r="BQ17" s="408"/>
      <c r="BR17" s="408"/>
      <c r="BS17" s="408"/>
      <c r="BT17" s="408"/>
      <c r="BU17" s="409"/>
      <c r="BV17" s="407">
        <v>8271603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65.760000000000005</v>
      </c>
      <c r="M18" s="531"/>
      <c r="N18" s="531"/>
      <c r="O18" s="531"/>
      <c r="P18" s="531"/>
      <c r="Q18" s="531"/>
      <c r="R18" s="532"/>
      <c r="S18" s="532"/>
      <c r="T18" s="532"/>
      <c r="U18" s="532"/>
      <c r="V18" s="533"/>
      <c r="W18" s="425"/>
      <c r="X18" s="426"/>
      <c r="Y18" s="426"/>
      <c r="Z18" s="426"/>
      <c r="AA18" s="426"/>
      <c r="AB18" s="417"/>
      <c r="AC18" s="534">
        <v>56.7</v>
      </c>
      <c r="AD18" s="535"/>
      <c r="AE18" s="535"/>
      <c r="AF18" s="535"/>
      <c r="AG18" s="536"/>
      <c r="AH18" s="534">
        <v>55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11215195</v>
      </c>
      <c r="BO18" s="408"/>
      <c r="BP18" s="408"/>
      <c r="BQ18" s="408"/>
      <c r="BR18" s="408"/>
      <c r="BS18" s="408"/>
      <c r="BT18" s="408"/>
      <c r="BU18" s="409"/>
      <c r="BV18" s="407">
        <v>11038539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770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14782861</v>
      </c>
      <c r="BO19" s="408"/>
      <c r="BP19" s="408"/>
      <c r="BQ19" s="408"/>
      <c r="BR19" s="408"/>
      <c r="BS19" s="408"/>
      <c r="BT19" s="408"/>
      <c r="BU19" s="409"/>
      <c r="BV19" s="407">
        <v>14374904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19328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14596056</v>
      </c>
      <c r="BO22" s="371"/>
      <c r="BP22" s="371"/>
      <c r="BQ22" s="371"/>
      <c r="BR22" s="371"/>
      <c r="BS22" s="371"/>
      <c r="BT22" s="371"/>
      <c r="BU22" s="372"/>
      <c r="BV22" s="370">
        <v>15074444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9409333</v>
      </c>
      <c r="BO23" s="408"/>
      <c r="BP23" s="408"/>
      <c r="BQ23" s="408"/>
      <c r="BR23" s="408"/>
      <c r="BS23" s="408"/>
      <c r="BT23" s="408"/>
      <c r="BU23" s="409"/>
      <c r="BV23" s="407">
        <v>9656247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8550</v>
      </c>
      <c r="R24" s="459"/>
      <c r="S24" s="459"/>
      <c r="T24" s="459"/>
      <c r="U24" s="459"/>
      <c r="V24" s="501"/>
      <c r="W24" s="553"/>
      <c r="X24" s="554"/>
      <c r="Y24" s="555"/>
      <c r="Z24" s="457" t="s">
        <v>162</v>
      </c>
      <c r="AA24" s="437"/>
      <c r="AB24" s="437"/>
      <c r="AC24" s="437"/>
      <c r="AD24" s="437"/>
      <c r="AE24" s="437"/>
      <c r="AF24" s="437"/>
      <c r="AG24" s="438"/>
      <c r="AH24" s="458">
        <v>338</v>
      </c>
      <c r="AI24" s="459"/>
      <c r="AJ24" s="459"/>
      <c r="AK24" s="459"/>
      <c r="AL24" s="501"/>
      <c r="AM24" s="458">
        <v>1067742</v>
      </c>
      <c r="AN24" s="459"/>
      <c r="AO24" s="459"/>
      <c r="AP24" s="459"/>
      <c r="AQ24" s="459"/>
      <c r="AR24" s="501"/>
      <c r="AS24" s="458">
        <v>3159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7530694</v>
      </c>
      <c r="BO24" s="408"/>
      <c r="BP24" s="408"/>
      <c r="BQ24" s="408"/>
      <c r="BR24" s="408"/>
      <c r="BS24" s="408"/>
      <c r="BT24" s="408"/>
      <c r="BU24" s="409"/>
      <c r="BV24" s="407">
        <v>7322464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816985</v>
      </c>
      <c r="BO25" s="371"/>
      <c r="BP25" s="371"/>
      <c r="BQ25" s="371"/>
      <c r="BR25" s="371"/>
      <c r="BS25" s="371"/>
      <c r="BT25" s="371"/>
      <c r="BU25" s="372"/>
      <c r="BV25" s="370">
        <v>1458893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6400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4400</v>
      </c>
      <c r="R27" s="459"/>
      <c r="S27" s="459"/>
      <c r="T27" s="459"/>
      <c r="U27" s="459"/>
      <c r="V27" s="501"/>
      <c r="W27" s="553"/>
      <c r="X27" s="554"/>
      <c r="Y27" s="555"/>
      <c r="Z27" s="457" t="s">
        <v>172</v>
      </c>
      <c r="AA27" s="437"/>
      <c r="AB27" s="437"/>
      <c r="AC27" s="437"/>
      <c r="AD27" s="437"/>
      <c r="AE27" s="437"/>
      <c r="AF27" s="437"/>
      <c r="AG27" s="438"/>
      <c r="AH27" s="458">
        <v>5</v>
      </c>
      <c r="AI27" s="459"/>
      <c r="AJ27" s="459"/>
      <c r="AK27" s="459"/>
      <c r="AL27" s="501"/>
      <c r="AM27" s="458">
        <v>19002</v>
      </c>
      <c r="AN27" s="459"/>
      <c r="AO27" s="459"/>
      <c r="AP27" s="459"/>
      <c r="AQ27" s="459"/>
      <c r="AR27" s="501"/>
      <c r="AS27" s="458">
        <v>3800</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3950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1707270</v>
      </c>
      <c r="BO28" s="371"/>
      <c r="BP28" s="371"/>
      <c r="BQ28" s="371"/>
      <c r="BR28" s="371"/>
      <c r="BS28" s="371"/>
      <c r="BT28" s="371"/>
      <c r="BU28" s="372"/>
      <c r="BV28" s="370">
        <v>2064031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16</v>
      </c>
      <c r="M29" s="459"/>
      <c r="N29" s="459"/>
      <c r="O29" s="459"/>
      <c r="P29" s="501"/>
      <c r="Q29" s="458">
        <v>3800</v>
      </c>
      <c r="R29" s="459"/>
      <c r="S29" s="459"/>
      <c r="T29" s="459"/>
      <c r="U29" s="459"/>
      <c r="V29" s="501"/>
      <c r="W29" s="556"/>
      <c r="X29" s="557"/>
      <c r="Y29" s="558"/>
      <c r="Z29" s="457" t="s">
        <v>178</v>
      </c>
      <c r="AA29" s="437"/>
      <c r="AB29" s="437"/>
      <c r="AC29" s="437"/>
      <c r="AD29" s="437"/>
      <c r="AE29" s="437"/>
      <c r="AF29" s="437"/>
      <c r="AG29" s="438"/>
      <c r="AH29" s="458">
        <v>343</v>
      </c>
      <c r="AI29" s="459"/>
      <c r="AJ29" s="459"/>
      <c r="AK29" s="459"/>
      <c r="AL29" s="501"/>
      <c r="AM29" s="458">
        <v>1086744</v>
      </c>
      <c r="AN29" s="459"/>
      <c r="AO29" s="459"/>
      <c r="AP29" s="459"/>
      <c r="AQ29" s="459"/>
      <c r="AR29" s="501"/>
      <c r="AS29" s="458">
        <v>3168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1020231</v>
      </c>
      <c r="BO29" s="408"/>
      <c r="BP29" s="408"/>
      <c r="BQ29" s="408"/>
      <c r="BR29" s="408"/>
      <c r="BS29" s="408"/>
      <c r="BT29" s="408"/>
      <c r="BU29" s="409"/>
      <c r="BV29" s="407">
        <v>944089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1087451</v>
      </c>
      <c r="BO30" s="527"/>
      <c r="BP30" s="527"/>
      <c r="BQ30" s="527"/>
      <c r="BR30" s="527"/>
      <c r="BS30" s="527"/>
      <c r="BT30" s="527"/>
      <c r="BU30" s="528"/>
      <c r="BV30" s="526">
        <v>1057147</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結城市国民健康保険特別会計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結城市水道事業会計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下館・結城都市計画事業結城南部第二土地区画整理事業特別会計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筑西広域市町村圏事務組合（一般会計）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結城市文化・スポーツ振興事業団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結城市介護保険特別会計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結城市公共下水道事業会計</v>
      </c>
      <c r="AP35" s="598"/>
      <c r="AQ35" s="598"/>
      <c r="AR35" s="598"/>
      <c r="AS35" s="598"/>
      <c r="AT35" s="598"/>
      <c r="AU35" s="598"/>
      <c r="AV35" s="598"/>
      <c r="AW35" s="598"/>
      <c r="AX35" s="598"/>
      <c r="AY35" s="598"/>
      <c r="AZ35" s="598"/>
      <c r="BA35" s="598"/>
      <c r="BB35" s="598"/>
      <c r="BC35" s="598"/>
      <c r="BD35" s="169"/>
      <c r="BE35" s="597">
        <f t="shared" ref="BE35:BE43" si="1">IF(BG35="","",BE34+1)</f>
        <v>9</v>
      </c>
      <c r="BF35" s="597"/>
      <c r="BG35" s="598" t="str">
        <f>IF('各会計、関係団体の財政状況及び健全化判断比率'!B35="","",'各会計、関係団体の財政状況及び健全化判断比率'!B35)</f>
        <v>下館・結城都市計画事業結城南部第三土地区画整理事業特別会計</v>
      </c>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茨城県市町村総合事務組合（一般会計）</v>
      </c>
      <c r="BZ35" s="598"/>
      <c r="CA35" s="598"/>
      <c r="CB35" s="598"/>
      <c r="CC35" s="598"/>
      <c r="CD35" s="598"/>
      <c r="CE35" s="598"/>
      <c r="CF35" s="598"/>
      <c r="CG35" s="598"/>
      <c r="CH35" s="598"/>
      <c r="CI35" s="598"/>
      <c r="CJ35" s="598"/>
      <c r="CK35" s="598"/>
      <c r="CL35" s="598"/>
      <c r="CM35" s="598"/>
      <c r="CN35" s="169"/>
      <c r="CO35" s="597">
        <f t="shared" ref="CO35:CO43" si="3">IF(CQ35="","",CO34+1)</f>
        <v>17</v>
      </c>
      <c r="CP35" s="597"/>
      <c r="CQ35" s="598" t="str">
        <f>IF('各会計、関係団体の財政状況及び健全化判断比率'!BS8="","",'各会計、関係団体の財政状況及び健全化判断比率'!BS8)</f>
        <v>結城市土地開発公社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結城市後期高齢者医療特別会計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結城市農業集落排水事業会計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茨城県市町村総合事務組合（県民交通災害共済事業特別会計）</v>
      </c>
      <c r="BZ36" s="598"/>
      <c r="CA36" s="598"/>
      <c r="CB36" s="598"/>
      <c r="CC36" s="598"/>
      <c r="CD36" s="598"/>
      <c r="CE36" s="598"/>
      <c r="CF36" s="598"/>
      <c r="CG36" s="598"/>
      <c r="CH36" s="598"/>
      <c r="CI36" s="598"/>
      <c r="CJ36" s="598"/>
      <c r="CK36" s="598"/>
      <c r="CL36" s="598"/>
      <c r="CM36" s="598"/>
      <c r="CN36" s="169"/>
      <c r="CO36" s="597">
        <f t="shared" si="3"/>
        <v>18</v>
      </c>
      <c r="CP36" s="597"/>
      <c r="CQ36" s="598" t="str">
        <f>IF('各会計、関係団体の財政状況及び健全化判断比率'!BS9="","",'各会計、関係団体の財政状況及び健全化判断比率'!BS9)</f>
        <v>TMO結城</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茨城租税債権管理機構（一般会計）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茨城県後期高齢者医療広域連合（一般会計）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茨城県後期高齢者医療広域連合（後期高齢医療特別会計）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vmxmbDN5HKYQQO56CrPbruCJAmIX/ly8+txPclQuS294eCXNqtGtWfZCZhlXceQIMkEVSjEK3Dyb/YEStGPaQ==" saltValue="nCiTYrnjOVblaeUcZ/10K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3" zoomScaleSheetLayoutView="100" workbookViewId="0">
      <selection activeCell="J40" sqref="J40"/>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535</v>
      </c>
      <c r="D34" s="1151"/>
      <c r="E34" s="1152"/>
      <c r="F34" s="32">
        <v>15.1</v>
      </c>
      <c r="G34" s="33">
        <v>12.63</v>
      </c>
      <c r="H34" s="33">
        <v>14.24</v>
      </c>
      <c r="I34" s="33">
        <v>14.79</v>
      </c>
      <c r="J34" s="34">
        <v>14.77</v>
      </c>
      <c r="K34" s="22"/>
      <c r="L34" s="22"/>
      <c r="M34" s="22"/>
      <c r="N34" s="22"/>
      <c r="O34" s="22"/>
      <c r="P34" s="22"/>
    </row>
    <row r="35" spans="1:16" ht="39" customHeight="1" x14ac:dyDescent="0.15">
      <c r="A35" s="22"/>
      <c r="B35" s="35"/>
      <c r="C35" s="1145" t="s">
        <v>536</v>
      </c>
      <c r="D35" s="1146"/>
      <c r="E35" s="1147"/>
      <c r="F35" s="36">
        <v>9.44</v>
      </c>
      <c r="G35" s="37">
        <v>14.13</v>
      </c>
      <c r="H35" s="37">
        <v>11.73</v>
      </c>
      <c r="I35" s="37">
        <v>7.72</v>
      </c>
      <c r="J35" s="38">
        <v>7.34</v>
      </c>
      <c r="K35" s="22"/>
      <c r="L35" s="22"/>
      <c r="M35" s="22"/>
      <c r="N35" s="22"/>
      <c r="O35" s="22"/>
      <c r="P35" s="22"/>
    </row>
    <row r="36" spans="1:16" ht="39" customHeight="1" x14ac:dyDescent="0.15">
      <c r="A36" s="22"/>
      <c r="B36" s="35"/>
      <c r="C36" s="1145" t="s">
        <v>537</v>
      </c>
      <c r="D36" s="1146"/>
      <c r="E36" s="1147"/>
      <c r="F36" s="36">
        <v>1.31</v>
      </c>
      <c r="G36" s="37">
        <v>0.83</v>
      </c>
      <c r="H36" s="37">
        <v>1.27</v>
      </c>
      <c r="I36" s="37">
        <v>1.06</v>
      </c>
      <c r="J36" s="38">
        <v>1.35</v>
      </c>
      <c r="K36" s="22"/>
      <c r="L36" s="22"/>
      <c r="M36" s="22"/>
      <c r="N36" s="22"/>
      <c r="O36" s="22"/>
      <c r="P36" s="22"/>
    </row>
    <row r="37" spans="1:16" ht="39" customHeight="1" x14ac:dyDescent="0.15">
      <c r="A37" s="22"/>
      <c r="B37" s="35"/>
      <c r="C37" s="1145" t="s">
        <v>538</v>
      </c>
      <c r="D37" s="1146"/>
      <c r="E37" s="1147"/>
      <c r="F37" s="36">
        <v>0.55000000000000004</v>
      </c>
      <c r="G37" s="37">
        <v>0.73</v>
      </c>
      <c r="H37" s="37">
        <v>0.73</v>
      </c>
      <c r="I37" s="37">
        <v>0.64</v>
      </c>
      <c r="J37" s="38">
        <v>0.94</v>
      </c>
      <c r="K37" s="22"/>
      <c r="L37" s="22"/>
      <c r="M37" s="22"/>
      <c r="N37" s="22"/>
      <c r="O37" s="22"/>
      <c r="P37" s="22"/>
    </row>
    <row r="38" spans="1:16" ht="39" customHeight="1" x14ac:dyDescent="0.15">
      <c r="A38" s="22"/>
      <c r="B38" s="35"/>
      <c r="C38" s="1145" t="s">
        <v>539</v>
      </c>
      <c r="D38" s="1146"/>
      <c r="E38" s="1147"/>
      <c r="F38" s="36">
        <v>2.15</v>
      </c>
      <c r="G38" s="37">
        <v>1.91</v>
      </c>
      <c r="H38" s="37">
        <v>0.28000000000000003</v>
      </c>
      <c r="I38" s="37">
        <v>0.02</v>
      </c>
      <c r="J38" s="38">
        <v>0.87</v>
      </c>
      <c r="K38" s="22"/>
      <c r="L38" s="22"/>
      <c r="M38" s="22"/>
      <c r="N38" s="22"/>
      <c r="O38" s="22"/>
      <c r="P38" s="22"/>
    </row>
    <row r="39" spans="1:16" ht="39" customHeight="1" x14ac:dyDescent="0.15">
      <c r="A39" s="22"/>
      <c r="B39" s="35"/>
      <c r="C39" s="1145" t="s">
        <v>540</v>
      </c>
      <c r="D39" s="1146"/>
      <c r="E39" s="1147"/>
      <c r="F39" s="36">
        <v>0.56999999999999995</v>
      </c>
      <c r="G39" s="37">
        <v>0.87</v>
      </c>
      <c r="H39" s="37">
        <v>0.86</v>
      </c>
      <c r="I39" s="37">
        <v>0.62</v>
      </c>
      <c r="J39" s="38">
        <v>0.78</v>
      </c>
      <c r="K39" s="22"/>
      <c r="L39" s="22"/>
      <c r="M39" s="22"/>
      <c r="N39" s="22"/>
      <c r="O39" s="22"/>
      <c r="P39" s="22"/>
    </row>
    <row r="40" spans="1:16" ht="39" customHeight="1" x14ac:dyDescent="0.15">
      <c r="A40" s="22"/>
      <c r="B40" s="35"/>
      <c r="C40" s="1145" t="s">
        <v>541</v>
      </c>
      <c r="D40" s="1146"/>
      <c r="E40" s="1147"/>
      <c r="F40" s="36">
        <v>0.37</v>
      </c>
      <c r="G40" s="37">
        <v>0.35</v>
      </c>
      <c r="H40" s="37">
        <v>0.35</v>
      </c>
      <c r="I40" s="37">
        <v>0.3</v>
      </c>
      <c r="J40" s="38">
        <v>0.17</v>
      </c>
      <c r="K40" s="22"/>
      <c r="L40" s="22"/>
      <c r="M40" s="22"/>
      <c r="N40" s="22"/>
      <c r="O40" s="22"/>
      <c r="P40" s="22"/>
    </row>
    <row r="41" spans="1:16" ht="39" customHeight="1" x14ac:dyDescent="0.15">
      <c r="A41" s="22"/>
      <c r="B41" s="35"/>
      <c r="C41" s="1145" t="s">
        <v>542</v>
      </c>
      <c r="D41" s="1146"/>
      <c r="E41" s="1147"/>
      <c r="F41" s="36" t="s">
        <v>489</v>
      </c>
      <c r="G41" s="37" t="s">
        <v>489</v>
      </c>
      <c r="H41" s="37" t="s">
        <v>489</v>
      </c>
      <c r="I41" s="37" t="s">
        <v>489</v>
      </c>
      <c r="J41" s="38">
        <v>0.02</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0.03</v>
      </c>
      <c r="G43" s="42">
        <v>0.01</v>
      </c>
      <c r="H43" s="42">
        <v>0.01</v>
      </c>
      <c r="I43" s="42">
        <v>0.01</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eNZVPmNbPMf6MSeBj1IHZxumAYv+gu3cPTShWlYPwwyRR2+GypAoBbOLU0ZARZvftVeqPy5shyGNEePEd6uA==" saltValue="sQhC3B/m+QQ1KegGjEd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G1" zoomScaleSheetLayoutView="55" workbookViewId="0">
      <selection activeCell="O49" sqref="O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1378</v>
      </c>
      <c r="L45" s="60">
        <v>1436</v>
      </c>
      <c r="M45" s="60">
        <v>1474</v>
      </c>
      <c r="N45" s="60">
        <v>1626</v>
      </c>
      <c r="O45" s="61">
        <v>1656</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542</v>
      </c>
      <c r="L48" s="64">
        <v>558</v>
      </c>
      <c r="M48" s="64">
        <v>575</v>
      </c>
      <c r="N48" s="64">
        <v>510</v>
      </c>
      <c r="O48" s="65">
        <v>454</v>
      </c>
      <c r="P48" s="48"/>
      <c r="Q48" s="48"/>
      <c r="R48" s="48"/>
      <c r="S48" s="48"/>
      <c r="T48" s="48"/>
      <c r="U48" s="48"/>
    </row>
    <row r="49" spans="1:21" ht="30.75" customHeight="1" x14ac:dyDescent="0.15">
      <c r="A49" s="48"/>
      <c r="B49" s="1155"/>
      <c r="C49" s="1156"/>
      <c r="D49" s="62"/>
      <c r="E49" s="1161" t="s">
        <v>14</v>
      </c>
      <c r="F49" s="1161"/>
      <c r="G49" s="1161"/>
      <c r="H49" s="1161"/>
      <c r="I49" s="1161"/>
      <c r="J49" s="1162"/>
      <c r="K49" s="63">
        <v>90</v>
      </c>
      <c r="L49" s="64">
        <v>80</v>
      </c>
      <c r="M49" s="64">
        <v>98</v>
      </c>
      <c r="N49" s="64">
        <v>101</v>
      </c>
      <c r="O49" s="65">
        <v>90</v>
      </c>
      <c r="P49" s="48"/>
      <c r="Q49" s="48"/>
      <c r="R49" s="48"/>
      <c r="S49" s="48"/>
      <c r="T49" s="48"/>
      <c r="U49" s="48"/>
    </row>
    <row r="50" spans="1:21" ht="30.75" customHeight="1" x14ac:dyDescent="0.15">
      <c r="A50" s="48"/>
      <c r="B50" s="1155"/>
      <c r="C50" s="1156"/>
      <c r="D50" s="62"/>
      <c r="E50" s="1161" t="s">
        <v>15</v>
      </c>
      <c r="F50" s="1161"/>
      <c r="G50" s="1161"/>
      <c r="H50" s="1161"/>
      <c r="I50" s="1161"/>
      <c r="J50" s="1162"/>
      <c r="K50" s="63">
        <v>118</v>
      </c>
      <c r="L50" s="64">
        <v>117</v>
      </c>
      <c r="M50" s="64">
        <v>117</v>
      </c>
      <c r="N50" s="64">
        <v>90</v>
      </c>
      <c r="O50" s="65">
        <v>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1495</v>
      </c>
      <c r="L52" s="64">
        <v>1501</v>
      </c>
      <c r="M52" s="64">
        <v>1479</v>
      </c>
      <c r="N52" s="64">
        <v>1478</v>
      </c>
      <c r="O52" s="65">
        <v>1436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633</v>
      </c>
      <c r="L53" s="69">
        <v>690</v>
      </c>
      <c r="M53" s="69">
        <v>785</v>
      </c>
      <c r="N53" s="69">
        <v>849</v>
      </c>
      <c r="O53" s="70">
        <v>770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489</v>
      </c>
      <c r="L58" s="84" t="s">
        <v>489</v>
      </c>
      <c r="M58" s="84" t="s">
        <v>489</v>
      </c>
      <c r="N58" s="84" t="s">
        <v>489</v>
      </c>
      <c r="O58" s="85" t="s">
        <v>489</v>
      </c>
    </row>
    <row r="59" spans="1:21" ht="31.5" customHeight="1" x14ac:dyDescent="0.15">
      <c r="B59" s="1171"/>
      <c r="C59" s="1172"/>
      <c r="D59" s="1178" t="s">
        <v>26</v>
      </c>
      <c r="E59" s="1179"/>
      <c r="F59" s="1179"/>
      <c r="G59" s="1179"/>
      <c r="H59" s="1179"/>
      <c r="I59" s="1179"/>
      <c r="J59" s="1180"/>
      <c r="K59" s="86" t="s">
        <v>489</v>
      </c>
      <c r="L59" s="87" t="s">
        <v>489</v>
      </c>
      <c r="M59" s="87" t="s">
        <v>489</v>
      </c>
      <c r="N59" s="87" t="s">
        <v>489</v>
      </c>
      <c r="O59" s="88" t="s">
        <v>489</v>
      </c>
    </row>
    <row r="60" spans="1:21" ht="31.5" customHeight="1" thickBot="1" x14ac:dyDescent="0.2">
      <c r="B60" s="1173"/>
      <c r="C60" s="1174"/>
      <c r="D60" s="1181" t="s">
        <v>27</v>
      </c>
      <c r="E60" s="1182"/>
      <c r="F60" s="1182"/>
      <c r="G60" s="1182"/>
      <c r="H60" s="1182"/>
      <c r="I60" s="1182"/>
      <c r="J60" s="1183"/>
      <c r="K60" s="89" t="s">
        <v>489</v>
      </c>
      <c r="L60" s="90" t="s">
        <v>489</v>
      </c>
      <c r="M60" s="90" t="s">
        <v>489</v>
      </c>
      <c r="N60" s="90" t="s">
        <v>489</v>
      </c>
      <c r="O60" s="91" t="s">
        <v>489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c53nfxTn9I3I53F6NCU6QxkfUautDtf85Ioq9JvHe6PmVFWCiDp+NR3mvEdoiUphDky7MFVEv6cyU24deMDYg==" saltValue="4lJS0V74PMu+01hd8ElS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DO82" sqref="DO82"/>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16838</v>
      </c>
      <c r="J41" s="344">
        <v>16734</v>
      </c>
      <c r="K41" s="344">
        <v>16122</v>
      </c>
      <c r="L41" s="344">
        <v>14993</v>
      </c>
      <c r="M41" s="345">
        <v>14541</v>
      </c>
    </row>
    <row r="42" spans="2:13" ht="27.75" customHeight="1" x14ac:dyDescent="0.15">
      <c r="B42" s="1186"/>
      <c r="C42" s="1187"/>
      <c r="D42" s="106"/>
      <c r="E42" s="1192" t="s">
        <v>32</v>
      </c>
      <c r="F42" s="1192"/>
      <c r="G42" s="1192"/>
      <c r="H42" s="1193"/>
      <c r="I42" s="346">
        <v>376</v>
      </c>
      <c r="J42" s="347">
        <v>259</v>
      </c>
      <c r="K42" s="347">
        <v>142</v>
      </c>
      <c r="L42" s="347">
        <v>38</v>
      </c>
      <c r="M42" s="348">
        <v>32</v>
      </c>
    </row>
    <row r="43" spans="2:13" ht="27.75" customHeight="1" x14ac:dyDescent="0.15">
      <c r="B43" s="1186"/>
      <c r="C43" s="1187"/>
      <c r="D43" s="106"/>
      <c r="E43" s="1192" t="s">
        <v>33</v>
      </c>
      <c r="F43" s="1192"/>
      <c r="G43" s="1192"/>
      <c r="H43" s="1193"/>
      <c r="I43" s="346">
        <v>5171</v>
      </c>
      <c r="J43" s="347">
        <v>5058</v>
      </c>
      <c r="K43" s="347">
        <v>4740</v>
      </c>
      <c r="L43" s="347">
        <v>4644</v>
      </c>
      <c r="M43" s="348">
        <v>4505</v>
      </c>
    </row>
    <row r="44" spans="2:13" ht="27.75" customHeight="1" x14ac:dyDescent="0.15">
      <c r="B44" s="1186"/>
      <c r="C44" s="1187"/>
      <c r="D44" s="106"/>
      <c r="E44" s="1192" t="s">
        <v>34</v>
      </c>
      <c r="F44" s="1192"/>
      <c r="G44" s="1192"/>
      <c r="H44" s="1193"/>
      <c r="I44" s="346">
        <v>549</v>
      </c>
      <c r="J44" s="347">
        <v>646</v>
      </c>
      <c r="K44" s="347">
        <v>1127</v>
      </c>
      <c r="L44" s="347">
        <v>1131</v>
      </c>
      <c r="M44" s="348">
        <v>1542</v>
      </c>
    </row>
    <row r="45" spans="2:13" ht="27.75" customHeight="1" x14ac:dyDescent="0.15">
      <c r="B45" s="1186"/>
      <c r="C45" s="1187"/>
      <c r="D45" s="106"/>
      <c r="E45" s="1192" t="s">
        <v>35</v>
      </c>
      <c r="F45" s="1192"/>
      <c r="G45" s="1192"/>
      <c r="H45" s="1193"/>
      <c r="I45" s="346">
        <v>2654</v>
      </c>
      <c r="J45" s="347">
        <v>2602</v>
      </c>
      <c r="K45" s="347">
        <v>2565</v>
      </c>
      <c r="L45" s="347">
        <v>2640</v>
      </c>
      <c r="M45" s="348">
        <v>2619</v>
      </c>
    </row>
    <row r="46" spans="2:13" ht="27.75" customHeight="1" x14ac:dyDescent="0.15">
      <c r="B46" s="1186"/>
      <c r="C46" s="1187"/>
      <c r="D46" s="107"/>
      <c r="E46" s="1192" t="s">
        <v>36</v>
      </c>
      <c r="F46" s="1192"/>
      <c r="G46" s="1192"/>
      <c r="H46" s="1193"/>
      <c r="I46" s="346" t="s">
        <v>489</v>
      </c>
      <c r="J46" s="347">
        <v>0</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4272</v>
      </c>
      <c r="J50" s="347">
        <v>5244</v>
      </c>
      <c r="K50" s="347">
        <v>5863</v>
      </c>
      <c r="L50" s="347">
        <v>5790</v>
      </c>
      <c r="M50" s="348">
        <v>5308</v>
      </c>
    </row>
    <row r="51" spans="2:13" ht="27.75" customHeight="1" x14ac:dyDescent="0.15">
      <c r="B51" s="1186"/>
      <c r="C51" s="1187"/>
      <c r="D51" s="106"/>
      <c r="E51" s="1192" t="s">
        <v>42</v>
      </c>
      <c r="F51" s="1192"/>
      <c r="G51" s="1192"/>
      <c r="H51" s="1193"/>
      <c r="I51" s="346">
        <v>2103</v>
      </c>
      <c r="J51" s="347">
        <v>2283</v>
      </c>
      <c r="K51" s="347">
        <v>2189</v>
      </c>
      <c r="L51" s="347">
        <v>2146</v>
      </c>
      <c r="M51" s="348">
        <v>2227</v>
      </c>
    </row>
    <row r="52" spans="2:13" ht="27.75" customHeight="1" x14ac:dyDescent="0.15">
      <c r="B52" s="1188"/>
      <c r="C52" s="1189"/>
      <c r="D52" s="106"/>
      <c r="E52" s="1192" t="s">
        <v>43</v>
      </c>
      <c r="F52" s="1192"/>
      <c r="G52" s="1192"/>
      <c r="H52" s="1193"/>
      <c r="I52" s="346">
        <v>13949</v>
      </c>
      <c r="J52" s="347">
        <v>13710</v>
      </c>
      <c r="K52" s="347">
        <v>13289</v>
      </c>
      <c r="L52" s="347">
        <v>12609</v>
      </c>
      <c r="M52" s="348">
        <v>12464</v>
      </c>
    </row>
    <row r="53" spans="2:13" ht="27.75" customHeight="1" thickBot="1" x14ac:dyDescent="0.2">
      <c r="B53" s="1199" t="s">
        <v>19</v>
      </c>
      <c r="C53" s="1200"/>
      <c r="D53" s="110"/>
      <c r="E53" s="1201" t="s">
        <v>44</v>
      </c>
      <c r="F53" s="1201"/>
      <c r="G53" s="1201"/>
      <c r="H53" s="1202"/>
      <c r="I53" s="349">
        <v>5264</v>
      </c>
      <c r="J53" s="350">
        <v>4062</v>
      </c>
      <c r="K53" s="350">
        <v>3354</v>
      </c>
      <c r="L53" s="350">
        <v>2902</v>
      </c>
      <c r="M53" s="351">
        <v>3240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qY5X0zN8HeJJl4fQmLRNBkS5pJfW4hkdeG2HSTQvzjkbhra56WgXwH7dWvobnWJDtb9zfoFlukvsiDTOYhdQQ==" saltValue="/QpnRp9O4U/pop3Nai9R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E55" zoomScale="70" zoomScaleNormal="70" zoomScaleSheetLayoutView="70" workbookViewId="0">
      <selection activeCell="DO82" sqref="DO8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2068</v>
      </c>
      <c r="G55" s="352">
        <v>2064</v>
      </c>
      <c r="H55" s="353">
        <v>1707</v>
      </c>
    </row>
    <row r="56" spans="2:8" ht="52.5" customHeight="1" x14ac:dyDescent="0.15">
      <c r="B56" s="122"/>
      <c r="C56" s="1213" t="s">
        <v>47</v>
      </c>
      <c r="D56" s="1213"/>
      <c r="E56" s="1214"/>
      <c r="F56" s="354">
        <v>887</v>
      </c>
      <c r="G56" s="354">
        <v>944</v>
      </c>
      <c r="H56" s="355">
        <v>1020</v>
      </c>
    </row>
    <row r="57" spans="2:8" ht="53.25" customHeight="1" x14ac:dyDescent="0.15">
      <c r="B57" s="122"/>
      <c r="C57" s="1215" t="s">
        <v>48</v>
      </c>
      <c r="D57" s="1215"/>
      <c r="E57" s="1216"/>
      <c r="F57" s="356">
        <v>1021</v>
      </c>
      <c r="G57" s="356">
        <v>1057</v>
      </c>
      <c r="H57" s="357">
        <v>1087</v>
      </c>
    </row>
    <row r="58" spans="2:8" ht="45.75" customHeight="1" x14ac:dyDescent="0.15">
      <c r="B58" s="123"/>
      <c r="C58" s="1203" t="s">
        <v>550</v>
      </c>
      <c r="D58" s="1204"/>
      <c r="E58" s="1205"/>
      <c r="F58" s="358">
        <v>457</v>
      </c>
      <c r="G58" s="358">
        <v>457</v>
      </c>
      <c r="H58" s="359">
        <v>458</v>
      </c>
    </row>
    <row r="59" spans="2:8" ht="45.75" customHeight="1" x14ac:dyDescent="0.15">
      <c r="B59" s="123"/>
      <c r="C59" s="1203" t="s">
        <v>551</v>
      </c>
      <c r="D59" s="1204"/>
      <c r="E59" s="1205"/>
      <c r="F59" s="358">
        <v>199</v>
      </c>
      <c r="G59" s="358">
        <v>231</v>
      </c>
      <c r="H59" s="359">
        <v>263</v>
      </c>
    </row>
    <row r="60" spans="2:8" ht="45.75" customHeight="1" x14ac:dyDescent="0.15">
      <c r="B60" s="123"/>
      <c r="C60" s="1203" t="s">
        <v>552</v>
      </c>
      <c r="D60" s="1204"/>
      <c r="E60" s="1205"/>
      <c r="F60" s="358">
        <v>136</v>
      </c>
      <c r="G60" s="358">
        <v>135</v>
      </c>
      <c r="H60" s="359">
        <v>132</v>
      </c>
    </row>
    <row r="61" spans="2:8" ht="45.75" customHeight="1" x14ac:dyDescent="0.15">
      <c r="B61" s="123"/>
      <c r="C61" s="1203" t="s">
        <v>553</v>
      </c>
      <c r="D61" s="1204"/>
      <c r="E61" s="1205"/>
      <c r="F61" s="358">
        <v>78</v>
      </c>
      <c r="G61" s="358">
        <v>78</v>
      </c>
      <c r="H61" s="359">
        <v>78</v>
      </c>
    </row>
    <row r="62" spans="2:8" ht="45.75" customHeight="1" thickBot="1" x14ac:dyDescent="0.2">
      <c r="B62" s="124"/>
      <c r="C62" s="1206" t="s">
        <v>554</v>
      </c>
      <c r="D62" s="1207"/>
      <c r="E62" s="1208"/>
      <c r="F62" s="360">
        <v>58</v>
      </c>
      <c r="G62" s="360">
        <v>58</v>
      </c>
      <c r="H62" s="361">
        <v>58</v>
      </c>
    </row>
    <row r="63" spans="2:8" ht="52.5" customHeight="1" thickBot="1" x14ac:dyDescent="0.2">
      <c r="B63" s="125"/>
      <c r="C63" s="1209" t="s">
        <v>49</v>
      </c>
      <c r="D63" s="1209"/>
      <c r="E63" s="1210"/>
      <c r="F63" s="362">
        <v>3976</v>
      </c>
      <c r="G63" s="362">
        <v>4065</v>
      </c>
      <c r="H63" s="363">
        <v>3815</v>
      </c>
    </row>
    <row r="64" spans="2:8" x14ac:dyDescent="0.15"/>
  </sheetData>
  <sheetProtection algorithmName="SHA-512" hashValue="LkHg/9JyW45S+iWXt2ZiH07jKDPkDtwGP8Ayro/VtcQ1kudhSSo9PPfOlneJvyvMPcBExFrWkg3WyoSJEH2QHQ==" saltValue="DJDqxuxbjHqmGK8fU0T6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39370078740157483" top="0.19685039370078741" bottom="0" header="0" footer="0.39370078740157483"/>
  <pageSetup paperSize="9" scale="43" orientation="landscape" blackAndWhite="1" r:id="rId1"/>
  <headerFooter alignWithMargins="0">
    <oddFooter>&amp;C&amp;P/&amp;N&amp;R&amp;Z&amp;F</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60613</v>
      </c>
      <c r="E3" s="144"/>
      <c r="F3" s="145">
        <v>67009</v>
      </c>
      <c r="G3" s="146"/>
      <c r="H3" s="147"/>
    </row>
    <row r="4" spans="1:8" x14ac:dyDescent="0.15">
      <c r="A4" s="148"/>
      <c r="B4" s="149"/>
      <c r="C4" s="150"/>
      <c r="D4" s="151">
        <v>48782</v>
      </c>
      <c r="E4" s="152"/>
      <c r="F4" s="153">
        <v>43028</v>
      </c>
      <c r="G4" s="154"/>
      <c r="H4" s="155"/>
    </row>
    <row r="5" spans="1:8" x14ac:dyDescent="0.15">
      <c r="A5" s="136" t="s">
        <v>521</v>
      </c>
      <c r="B5" s="141"/>
      <c r="C5" s="142"/>
      <c r="D5" s="143">
        <v>23986</v>
      </c>
      <c r="E5" s="144"/>
      <c r="F5" s="145">
        <v>54225</v>
      </c>
      <c r="G5" s="146"/>
      <c r="H5" s="147"/>
    </row>
    <row r="6" spans="1:8" x14ac:dyDescent="0.15">
      <c r="A6" s="148"/>
      <c r="B6" s="149"/>
      <c r="C6" s="150"/>
      <c r="D6" s="151">
        <v>11767</v>
      </c>
      <c r="E6" s="152"/>
      <c r="F6" s="153">
        <v>27337</v>
      </c>
      <c r="G6" s="154"/>
      <c r="H6" s="155"/>
    </row>
    <row r="7" spans="1:8" x14ac:dyDescent="0.15">
      <c r="A7" s="136" t="s">
        <v>522</v>
      </c>
      <c r="B7" s="141"/>
      <c r="C7" s="142"/>
      <c r="D7" s="143">
        <v>28639</v>
      </c>
      <c r="E7" s="144"/>
      <c r="F7" s="145">
        <v>54016</v>
      </c>
      <c r="G7" s="146"/>
      <c r="H7" s="147"/>
    </row>
    <row r="8" spans="1:8" x14ac:dyDescent="0.15">
      <c r="A8" s="148"/>
      <c r="B8" s="149"/>
      <c r="C8" s="150"/>
      <c r="D8" s="151">
        <v>14959</v>
      </c>
      <c r="E8" s="152"/>
      <c r="F8" s="153">
        <v>28078</v>
      </c>
      <c r="G8" s="154"/>
      <c r="H8" s="155"/>
    </row>
    <row r="9" spans="1:8" x14ac:dyDescent="0.15">
      <c r="A9" s="136" t="s">
        <v>523</v>
      </c>
      <c r="B9" s="141"/>
      <c r="C9" s="142"/>
      <c r="D9" s="143">
        <v>22174</v>
      </c>
      <c r="E9" s="144"/>
      <c r="F9" s="145">
        <v>52786</v>
      </c>
      <c r="G9" s="146"/>
      <c r="H9" s="147"/>
    </row>
    <row r="10" spans="1:8" x14ac:dyDescent="0.15">
      <c r="A10" s="148"/>
      <c r="B10" s="149"/>
      <c r="C10" s="150"/>
      <c r="D10" s="151">
        <v>12161</v>
      </c>
      <c r="E10" s="152"/>
      <c r="F10" s="153">
        <v>28742</v>
      </c>
      <c r="G10" s="154"/>
      <c r="H10" s="155"/>
    </row>
    <row r="11" spans="1:8" x14ac:dyDescent="0.15">
      <c r="A11" s="136" t="s">
        <v>524</v>
      </c>
      <c r="B11" s="141"/>
      <c r="C11" s="142"/>
      <c r="D11" s="143">
        <v>42592</v>
      </c>
      <c r="E11" s="144"/>
      <c r="F11" s="145">
        <v>58465</v>
      </c>
      <c r="G11" s="146"/>
      <c r="H11" s="147"/>
    </row>
    <row r="12" spans="1:8" x14ac:dyDescent="0.15">
      <c r="A12" s="148"/>
      <c r="B12" s="149"/>
      <c r="C12" s="156"/>
      <c r="D12" s="151">
        <v>24063</v>
      </c>
      <c r="E12" s="152"/>
      <c r="F12" s="153">
        <v>34452</v>
      </c>
      <c r="G12" s="154"/>
      <c r="H12" s="155"/>
    </row>
    <row r="13" spans="1:8" x14ac:dyDescent="0.15">
      <c r="A13" s="136"/>
      <c r="B13" s="141"/>
      <c r="C13" s="157"/>
      <c r="D13" s="158">
        <v>35601</v>
      </c>
      <c r="E13" s="159"/>
      <c r="F13" s="160">
        <v>57300</v>
      </c>
      <c r="G13" s="161"/>
      <c r="H13" s="147"/>
    </row>
    <row r="14" spans="1:8" x14ac:dyDescent="0.15">
      <c r="A14" s="148"/>
      <c r="B14" s="149"/>
      <c r="C14" s="150"/>
      <c r="D14" s="151">
        <v>22346</v>
      </c>
      <c r="E14" s="152"/>
      <c r="F14" s="153">
        <v>32327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9.4700000000000006</v>
      </c>
      <c r="C19" s="162">
        <f>ROUND(VALUE(SUBSTITUTE(実質収支比率等に係る経年分析!G$48,"▲","-")),2)</f>
        <v>14.14</v>
      </c>
      <c r="D19" s="162">
        <f>ROUND(VALUE(SUBSTITUTE(実質収支比率等に係る経年分析!H$48,"▲","-")),2)</f>
        <v>11.74</v>
      </c>
      <c r="E19" s="162">
        <f>ROUND(VALUE(SUBSTITUTE(実質収支比率等に係る経年分析!I$48,"▲","-")),2)</f>
        <v>7.72</v>
      </c>
      <c r="F19" s="162">
        <f>ROUND(VALUE(SUBSTITUTE(実質収支比率等に係る経年分析!J$48,"▲","-")),2)</f>
        <v>7.35</v>
      </c>
    </row>
    <row r="20" spans="1:11" x14ac:dyDescent="0.15">
      <c r="A20" s="162" t="s">
        <v>53</v>
      </c>
      <c r="B20" s="162">
        <f>ROUND(VALUE(SUBSTITUTE(実質収支比率等に係る経年分析!F$47,"▲","-")),2)</f>
        <v>15.94</v>
      </c>
      <c r="C20" s="162">
        <f>ROUND(VALUE(SUBSTITUTE(実質収支比率等に係る経年分析!G$47,"▲","-")),2)</f>
        <v>17.309999999999999</v>
      </c>
      <c r="D20" s="162">
        <f>ROUND(VALUE(SUBSTITUTE(実質収支比率等に係る経年分析!H$47,"▲","-")),2)</f>
        <v>18.61</v>
      </c>
      <c r="E20" s="162">
        <f>ROUND(VALUE(SUBSTITUTE(実質収支比率等に係る経年分析!I$47,"▲","-")),2)</f>
        <v>18.37</v>
      </c>
      <c r="F20" s="162">
        <f>ROUND(VALUE(SUBSTITUTE(実質収支比率等に係る経年分析!J$47,"▲","-")),2)</f>
        <v>14.86</v>
      </c>
    </row>
    <row r="21" spans="1:11" x14ac:dyDescent="0.15">
      <c r="A21" s="162" t="s">
        <v>54</v>
      </c>
      <c r="B21" s="162">
        <f>IF(ISNUMBER(VALUE(SUBSTITUTE(実質収支比率等に係る経年分析!F$49,"▲","-"))),ROUND(VALUE(SUBSTITUTE(実質収支比率等に係る経年分析!F$49,"▲","-")),2),NA())</f>
        <v>1.95</v>
      </c>
      <c r="C21" s="162">
        <f>IF(ISNUMBER(VALUE(SUBSTITUTE(実質収支比率等に係る経年分析!G$49,"▲","-"))),ROUND(VALUE(SUBSTITUTE(実質収支比率等に係る経年分析!G$49,"▲","-")),2),NA())</f>
        <v>7.22</v>
      </c>
      <c r="D21" s="162">
        <f>IF(ISNUMBER(VALUE(SUBSTITUTE(実質収支比率等に係る経年分析!H$49,"▲","-"))),ROUND(VALUE(SUBSTITUTE(実質収支比率等に係る経年分析!H$49,"▲","-")),2),NA())</f>
        <v>-1.82</v>
      </c>
      <c r="E21" s="162">
        <f>IF(ISNUMBER(VALUE(SUBSTITUTE(実質収支比率等に係る経年分析!I$49,"▲","-"))),ROUND(VALUE(SUBSTITUTE(実質収支比率等に係る経年分析!I$49,"▲","-")),2),NA())</f>
        <v>-3.91</v>
      </c>
      <c r="F21" s="162">
        <f>IF(ISNUMBER(VALUE(SUBSTITUTE(実質収支比率等に係る経年分析!J$49,"▲","-"))),ROUND(VALUE(SUBSTITUTE(実質収支比率等に係る経年分析!J$49,"▲","-")),2),NA())</f>
        <v>-3.31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結城市農業集落排水事業会計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下館・結城都市計画事業結城南部第三土地区画整理事業特別会計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0.37</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0.35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0.17</v>
      </c>
    </row>
    <row r="31" spans="1:11" x14ac:dyDescent="0.15">
      <c r="A31" s="163" t="str">
        <f>IF(連結実質赤字比率に係る赤字・黒字の構成分析!C$39="",NA(),連結実質赤字比率に係る赤字・黒字の構成分析!C$39)</f>
        <v>結城市公共下水道事業会計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0.56999999999999995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0.87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0.78</v>
      </c>
    </row>
    <row r="32" spans="1:11" x14ac:dyDescent="0.15">
      <c r="A32" s="163" t="str">
        <f>IF(連結実質赤字比率に係る赤字・黒字の構成分析!C$38="",NA(),連結実質赤字比率に係る赤字・黒字の構成分析!C$38)</f>
        <v>結城市国民健康保険特別会計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2.15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0.28000000000000003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0.87</v>
      </c>
    </row>
    <row r="33" spans="1:16" x14ac:dyDescent="0.15">
      <c r="A33" s="163" t="str">
        <f>IF(連結実質赤字比率に係る赤字・黒字の構成分析!C$37="",NA(),連結実質赤字比率に係る赤字・黒字の構成分析!C$37)</f>
        <v>下館・結城都市計画事業結城南部第二土地区画整理事業特別会計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0.55000000000000004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0.73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0.64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0.94</v>
      </c>
    </row>
    <row r="34" spans="1:16" x14ac:dyDescent="0.15">
      <c r="A34" s="163" t="str">
        <f>IF(連結実質赤字比率に係る赤字・黒字の構成分析!C$36="",NA(),連結実質赤字比率に係る赤字・黒字の構成分析!C$36)</f>
        <v>結城市介護保険特別会計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1.31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1.27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1.06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1.35</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9.44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11.73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7.72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7.34</v>
      </c>
    </row>
    <row r="36" spans="1:16" x14ac:dyDescent="0.15">
      <c r="A36" s="163" t="str">
        <f>IF(連結実質赤字比率に係る赤字・黒字の構成分析!C$34="",NA(),連結実質赤字比率に係る赤字・黒字の構成分析!C$34)</f>
        <v>結城市水道事業会計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15.1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14.24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14.79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14.77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1495</v>
      </c>
      <c r="E42" s="164"/>
      <c r="F42" s="164"/>
      <c r="G42" s="164">
        <f>'実質公債費比率（分子）の構造'!L$52</f>
        <v>1501</v>
      </c>
      <c r="H42" s="164"/>
      <c r="I42" s="164"/>
      <c r="J42" s="164">
        <f>'実質公債費比率（分子）の構造'!M$52</f>
        <v>1479</v>
      </c>
      <c r="K42" s="164"/>
      <c r="L42" s="164"/>
      <c r="M42" s="164">
        <f>'実質公債費比率（分子）の構造'!N$52</f>
        <v>1478</v>
      </c>
      <c r="N42" s="164"/>
      <c r="O42" s="164"/>
      <c r="P42" s="164">
        <f>'実質公債費比率（分子）の構造'!O$52</f>
        <v>1436</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118</v>
      </c>
      <c r="C44" s="164"/>
      <c r="D44" s="164"/>
      <c r="E44" s="164">
        <f>'実質公債費比率（分子）の構造'!L$50</f>
        <v>117</v>
      </c>
      <c r="F44" s="164"/>
      <c r="G44" s="164"/>
      <c r="H44" s="164">
        <f>'実質公債費比率（分子）の構造'!M$50</f>
        <v>117</v>
      </c>
      <c r="I44" s="164"/>
      <c r="J44" s="164"/>
      <c r="K44" s="164">
        <f>'実質公債費比率（分子）の構造'!N$50</f>
        <v>90</v>
      </c>
      <c r="L44" s="164"/>
      <c r="M44" s="164"/>
      <c r="N44" s="164">
        <f>'実質公債費比率（分子）の構造'!O$50</f>
        <v>6</v>
      </c>
      <c r="O44" s="164"/>
      <c r="P44" s="164"/>
    </row>
    <row r="45" spans="1:16" x14ac:dyDescent="0.15">
      <c r="A45" s="164" t="s">
        <v>63</v>
      </c>
      <c r="B45" s="164">
        <f>'実質公債費比率（分子）の構造'!K$49</f>
        <v>90</v>
      </c>
      <c r="C45" s="164"/>
      <c r="D45" s="164"/>
      <c r="E45" s="164">
        <f>'実質公債費比率（分子）の構造'!L$49</f>
        <v>80</v>
      </c>
      <c r="F45" s="164"/>
      <c r="G45" s="164"/>
      <c r="H45" s="164">
        <f>'実質公債費比率（分子）の構造'!M$49</f>
        <v>98</v>
      </c>
      <c r="I45" s="164"/>
      <c r="J45" s="164"/>
      <c r="K45" s="164">
        <f>'実質公債費比率（分子）の構造'!N$49</f>
        <v>101</v>
      </c>
      <c r="L45" s="164"/>
      <c r="M45" s="164"/>
      <c r="N45" s="164">
        <f>'実質公債費比率（分子）の構造'!O$49</f>
        <v>90</v>
      </c>
      <c r="O45" s="164"/>
      <c r="P45" s="164"/>
    </row>
    <row r="46" spans="1:16" x14ac:dyDescent="0.15">
      <c r="A46" s="164" t="s">
        <v>64</v>
      </c>
      <c r="B46" s="164">
        <f>'実質公債費比率（分子）の構造'!K$48</f>
        <v>542</v>
      </c>
      <c r="C46" s="164"/>
      <c r="D46" s="164"/>
      <c r="E46" s="164">
        <f>'実質公債費比率（分子）の構造'!L$48</f>
        <v>558</v>
      </c>
      <c r="F46" s="164"/>
      <c r="G46" s="164"/>
      <c r="H46" s="164">
        <f>'実質公債費比率（分子）の構造'!M$48</f>
        <v>575</v>
      </c>
      <c r="I46" s="164"/>
      <c r="J46" s="164"/>
      <c r="K46" s="164">
        <f>'実質公債費比率（分子）の構造'!N$48</f>
        <v>510</v>
      </c>
      <c r="L46" s="164"/>
      <c r="M46" s="164"/>
      <c r="N46" s="164">
        <f>'実質公債費比率（分子）の構造'!O$48</f>
        <v>454</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1378</v>
      </c>
      <c r="C49" s="164"/>
      <c r="D49" s="164"/>
      <c r="E49" s="164">
        <f>'実質公債費比率（分子）の構造'!L$45</f>
        <v>1436</v>
      </c>
      <c r="F49" s="164"/>
      <c r="G49" s="164"/>
      <c r="H49" s="164">
        <f>'実質公債費比率（分子）の構造'!M$45</f>
        <v>1474</v>
      </c>
      <c r="I49" s="164"/>
      <c r="J49" s="164"/>
      <c r="K49" s="164">
        <f>'実質公債費比率（分子）の構造'!N$45</f>
        <v>1626</v>
      </c>
      <c r="L49" s="164"/>
      <c r="M49" s="164"/>
      <c r="N49" s="164">
        <f>'実質公債費比率（分子）の構造'!O$45</f>
        <v>1656</v>
      </c>
      <c r="O49" s="164"/>
      <c r="P49" s="164"/>
    </row>
    <row r="50" spans="1:16" x14ac:dyDescent="0.15">
      <c r="A50" s="164" t="s">
        <v>67</v>
      </c>
      <c r="B50" s="164" t="e">
        <f>NA()</f>
        <v>#N/A</v>
      </c>
      <c r="C50" s="164">
        <f>IF(ISNUMBER('実質公債費比率（分子）の構造'!K$53),'実質公債費比率（分子）の構造'!K$53,NA())</f>
        <v>633</v>
      </c>
      <c r="D50" s="164" t="e">
        <f>NA()</f>
        <v>#N/A</v>
      </c>
      <c r="E50" s="164" t="e">
        <f>NA()</f>
        <v>#N/A</v>
      </c>
      <c r="F50" s="164">
        <f>IF(ISNUMBER('実質公債費比率（分子）の構造'!L$53),'実質公債費比率（分子）の構造'!L$53,NA())</f>
        <v>690</v>
      </c>
      <c r="G50" s="164" t="e">
        <f>NA()</f>
        <v>#N/A</v>
      </c>
      <c r="H50" s="164" t="e">
        <f>NA()</f>
        <v>#N/A</v>
      </c>
      <c r="I50" s="164">
        <f>IF(ISNUMBER('実質公債費比率（分子）の構造'!M$53),'実質公債費比率（分子）の構造'!M$53,NA())</f>
        <v>785</v>
      </c>
      <c r="J50" s="164" t="e">
        <f>NA()</f>
        <v>#N/A</v>
      </c>
      <c r="K50" s="164" t="e">
        <f>NA()</f>
        <v>#N/A</v>
      </c>
      <c r="L50" s="164">
        <f>IF(ISNUMBER('実質公債費比率（分子）の構造'!N$53),'実質公債費比率（分子）の構造'!N$53,NA())</f>
        <v>849</v>
      </c>
      <c r="M50" s="164" t="e">
        <f>NA()</f>
        <v>#N/A</v>
      </c>
      <c r="N50" s="164" t="e">
        <f>NA()</f>
        <v>#N/A</v>
      </c>
      <c r="O50" s="164">
        <f>IF(ISNUMBER('実質公債費比率（分子）の構造'!O$53),'実質公債費比率（分子）の構造'!O$53,NA())</f>
        <v>770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13949</v>
      </c>
      <c r="E56" s="163"/>
      <c r="F56" s="163"/>
      <c r="G56" s="163">
        <f>'将来負担比率（分子）の構造'!J$52</f>
        <v>13710</v>
      </c>
      <c r="H56" s="163"/>
      <c r="I56" s="163"/>
      <c r="J56" s="163">
        <f>'将来負担比率（分子）の構造'!K$52</f>
        <v>13289</v>
      </c>
      <c r="K56" s="163"/>
      <c r="L56" s="163"/>
      <c r="M56" s="163">
        <f>'将来負担比率（分子）の構造'!L$52</f>
        <v>12609</v>
      </c>
      <c r="N56" s="163"/>
      <c r="O56" s="163"/>
      <c r="P56" s="163">
        <f>'将来負担比率（分子）の構造'!M$52</f>
        <v>12464</v>
      </c>
    </row>
    <row r="57" spans="1:16" x14ac:dyDescent="0.15">
      <c r="A57" s="163" t="s">
        <v>42</v>
      </c>
      <c r="B57" s="163"/>
      <c r="C57" s="163"/>
      <c r="D57" s="163">
        <f>'将来負担比率（分子）の構造'!I$51</f>
        <v>2103</v>
      </c>
      <c r="E57" s="163"/>
      <c r="F57" s="163"/>
      <c r="G57" s="163">
        <f>'将来負担比率（分子）の構造'!J$51</f>
        <v>2283</v>
      </c>
      <c r="H57" s="163"/>
      <c r="I57" s="163"/>
      <c r="J57" s="163">
        <f>'将来負担比率（分子）の構造'!K$51</f>
        <v>2189</v>
      </c>
      <c r="K57" s="163"/>
      <c r="L57" s="163"/>
      <c r="M57" s="163">
        <f>'将来負担比率（分子）の構造'!L$51</f>
        <v>2146</v>
      </c>
      <c r="N57" s="163"/>
      <c r="O57" s="163"/>
      <c r="P57" s="163">
        <f>'将来負担比率（分子）の構造'!M$51</f>
        <v>2227</v>
      </c>
    </row>
    <row r="58" spans="1:16" x14ac:dyDescent="0.15">
      <c r="A58" s="163" t="s">
        <v>41</v>
      </c>
      <c r="B58" s="163"/>
      <c r="C58" s="163"/>
      <c r="D58" s="163">
        <f>'将来負担比率（分子）の構造'!I$50</f>
        <v>4272</v>
      </c>
      <c r="E58" s="163"/>
      <c r="F58" s="163"/>
      <c r="G58" s="163">
        <f>'将来負担比率（分子）の構造'!J$50</f>
        <v>5244</v>
      </c>
      <c r="H58" s="163"/>
      <c r="I58" s="163"/>
      <c r="J58" s="163">
        <f>'将来負担比率（分子）の構造'!K$50</f>
        <v>5863</v>
      </c>
      <c r="K58" s="163"/>
      <c r="L58" s="163"/>
      <c r="M58" s="163">
        <f>'将来負担比率（分子）の構造'!L$50</f>
        <v>5790</v>
      </c>
      <c r="N58" s="163"/>
      <c r="O58" s="163"/>
      <c r="P58" s="163">
        <f>'将来負担比率（分子）の構造'!M$50</f>
        <v>5308</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0</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2654</v>
      </c>
      <c r="C62" s="163"/>
      <c r="D62" s="163"/>
      <c r="E62" s="163">
        <f>'将来負担比率（分子）の構造'!J$45</f>
        <v>2602</v>
      </c>
      <c r="F62" s="163"/>
      <c r="G62" s="163"/>
      <c r="H62" s="163">
        <f>'将来負担比率（分子）の構造'!K$45</f>
        <v>2565</v>
      </c>
      <c r="I62" s="163"/>
      <c r="J62" s="163"/>
      <c r="K62" s="163">
        <f>'将来負担比率（分子）の構造'!L$45</f>
        <v>2640</v>
      </c>
      <c r="L62" s="163"/>
      <c r="M62" s="163"/>
      <c r="N62" s="163">
        <f>'将来負担比率（分子）の構造'!M$45</f>
        <v>2619</v>
      </c>
      <c r="O62" s="163"/>
      <c r="P62" s="163"/>
    </row>
    <row r="63" spans="1:16" x14ac:dyDescent="0.15">
      <c r="A63" s="163" t="s">
        <v>34</v>
      </c>
      <c r="B63" s="163">
        <f>'将来負担比率（分子）の構造'!I$44</f>
        <v>549</v>
      </c>
      <c r="C63" s="163"/>
      <c r="D63" s="163"/>
      <c r="E63" s="163">
        <f>'将来負担比率（分子）の構造'!J$44</f>
        <v>646</v>
      </c>
      <c r="F63" s="163"/>
      <c r="G63" s="163"/>
      <c r="H63" s="163">
        <f>'将来負担比率（分子）の構造'!K$44</f>
        <v>1127</v>
      </c>
      <c r="I63" s="163"/>
      <c r="J63" s="163"/>
      <c r="K63" s="163">
        <f>'将来負担比率（分子）の構造'!L$44</f>
        <v>1131</v>
      </c>
      <c r="L63" s="163"/>
      <c r="M63" s="163"/>
      <c r="N63" s="163">
        <f>'将来負担比率（分子）の構造'!M$44</f>
        <v>1542</v>
      </c>
      <c r="O63" s="163"/>
      <c r="P63" s="163"/>
    </row>
    <row r="64" spans="1:16" x14ac:dyDescent="0.15">
      <c r="A64" s="163" t="s">
        <v>33</v>
      </c>
      <c r="B64" s="163">
        <f>'将来負担比率（分子）の構造'!I$43</f>
        <v>5171</v>
      </c>
      <c r="C64" s="163"/>
      <c r="D64" s="163"/>
      <c r="E64" s="163">
        <f>'将来負担比率（分子）の構造'!J$43</f>
        <v>5058</v>
      </c>
      <c r="F64" s="163"/>
      <c r="G64" s="163"/>
      <c r="H64" s="163">
        <f>'将来負担比率（分子）の構造'!K$43</f>
        <v>4740</v>
      </c>
      <c r="I64" s="163"/>
      <c r="J64" s="163"/>
      <c r="K64" s="163">
        <f>'将来負担比率（分子）の構造'!L$43</f>
        <v>4644</v>
      </c>
      <c r="L64" s="163"/>
      <c r="M64" s="163"/>
      <c r="N64" s="163">
        <f>'将来負担比率（分子）の構造'!M$43</f>
        <v>4505</v>
      </c>
      <c r="O64" s="163"/>
      <c r="P64" s="163"/>
    </row>
    <row r="65" spans="1:16" x14ac:dyDescent="0.15">
      <c r="A65" s="163" t="s">
        <v>32</v>
      </c>
      <c r="B65" s="163">
        <f>'将来負担比率（分子）の構造'!I$42</f>
        <v>376</v>
      </c>
      <c r="C65" s="163"/>
      <c r="D65" s="163"/>
      <c r="E65" s="163">
        <f>'将来負担比率（分子）の構造'!J$42</f>
        <v>259</v>
      </c>
      <c r="F65" s="163"/>
      <c r="G65" s="163"/>
      <c r="H65" s="163">
        <f>'将来負担比率（分子）の構造'!K$42</f>
        <v>142</v>
      </c>
      <c r="I65" s="163"/>
      <c r="J65" s="163"/>
      <c r="K65" s="163">
        <f>'将来負担比率（分子）の構造'!L$42</f>
        <v>38</v>
      </c>
      <c r="L65" s="163"/>
      <c r="M65" s="163"/>
      <c r="N65" s="163">
        <f>'将来負担比率（分子）の構造'!M$42</f>
        <v>32</v>
      </c>
      <c r="O65" s="163"/>
      <c r="P65" s="163"/>
    </row>
    <row r="66" spans="1:16" x14ac:dyDescent="0.15">
      <c r="A66" s="163" t="s">
        <v>31</v>
      </c>
      <c r="B66" s="163">
        <f>'将来負担比率（分子）の構造'!I$41</f>
        <v>16838</v>
      </c>
      <c r="C66" s="163"/>
      <c r="D66" s="163"/>
      <c r="E66" s="163">
        <f>'将来負担比率（分子）の構造'!J$41</f>
        <v>16734</v>
      </c>
      <c r="F66" s="163"/>
      <c r="G66" s="163"/>
      <c r="H66" s="163">
        <f>'将来負担比率（分子）の構造'!K$41</f>
        <v>16122</v>
      </c>
      <c r="I66" s="163"/>
      <c r="J66" s="163"/>
      <c r="K66" s="163">
        <f>'将来負担比率（分子）の構造'!L$41</f>
        <v>14993</v>
      </c>
      <c r="L66" s="163"/>
      <c r="M66" s="163"/>
      <c r="N66" s="163">
        <f>'将来負担比率（分子）の構造'!M$41</f>
        <v>14541</v>
      </c>
      <c r="O66" s="163"/>
      <c r="P66" s="163"/>
    </row>
    <row r="67" spans="1:16" x14ac:dyDescent="0.15">
      <c r="A67" s="163" t="s">
        <v>71</v>
      </c>
      <c r="B67" s="163" t="e">
        <f>NA()</f>
        <v>#N/A</v>
      </c>
      <c r="C67" s="163">
        <f>IF(ISNUMBER('将来負担比率（分子）の構造'!I$53), IF('将来負担比率（分子）の構造'!I$53 &lt; 0, 0, '将来負担比率（分子）の構造'!I$53), NA())</f>
        <v>5264</v>
      </c>
      <c r="D67" s="163" t="e">
        <f>NA()</f>
        <v>#N/A</v>
      </c>
      <c r="E67" s="163" t="e">
        <f>NA()</f>
        <v>#N/A</v>
      </c>
      <c r="F67" s="163">
        <f>IF(ISNUMBER('将来負担比率（分子）の構造'!J$53), IF('将来負担比率（分子）の構造'!J$53 &lt; 0, 0, '将来負担比率（分子）の構造'!J$53), NA())</f>
        <v>4062</v>
      </c>
      <c r="G67" s="163" t="e">
        <f>NA()</f>
        <v>#N/A</v>
      </c>
      <c r="H67" s="163" t="e">
        <f>NA()</f>
        <v>#N/A</v>
      </c>
      <c r="I67" s="163">
        <f>IF(ISNUMBER('将来負担比率（分子）の構造'!K$53), IF('将来負担比率（分子）の構造'!K$53 &lt; 0, 0, '将来負担比率（分子）の構造'!K$53), NA())</f>
        <v>3354</v>
      </c>
      <c r="J67" s="163" t="e">
        <f>NA()</f>
        <v>#N/A</v>
      </c>
      <c r="K67" s="163" t="e">
        <f>NA()</f>
        <v>#N/A</v>
      </c>
      <c r="L67" s="163">
        <f>IF(ISNUMBER('将来負担比率（分子）の構造'!L$53), IF('将来負担比率（分子）の構造'!L$53 &lt; 0, 0, '将来負担比率（分子）の構造'!L$53), NA())</f>
        <v>2902</v>
      </c>
      <c r="M67" s="163" t="e">
        <f>NA()</f>
        <v>#N/A</v>
      </c>
      <c r="N67" s="163" t="e">
        <f>NA()</f>
        <v>#N/A</v>
      </c>
      <c r="O67" s="163">
        <f>IF(ISNUMBER('将来負担比率（分子）の構造'!M$53), IF('将来負担比率（分子）の構造'!M$53 &lt; 0, 0, '将来負担比率（分子）の構造'!M$53), NA())</f>
        <v>3240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2068</v>
      </c>
      <c r="C72" s="167">
        <f>基金残高に係る経年分析!G55</f>
        <v>2064</v>
      </c>
      <c r="D72" s="167">
        <f>基金残高に係る経年分析!H55</f>
        <v>1707</v>
      </c>
    </row>
    <row r="73" spans="1:16" x14ac:dyDescent="0.15">
      <c r="A73" s="166" t="s">
        <v>74</v>
      </c>
      <c r="B73" s="167">
        <f>基金残高に係る経年分析!F56</f>
        <v>887</v>
      </c>
      <c r="C73" s="167">
        <f>基金残高に係る経年分析!G56</f>
        <v>944</v>
      </c>
      <c r="D73" s="167">
        <f>基金残高に係る経年分析!H56</f>
        <v>1020</v>
      </c>
    </row>
    <row r="74" spans="1:16" x14ac:dyDescent="0.15">
      <c r="A74" s="166" t="s">
        <v>75</v>
      </c>
      <c r="B74" s="167">
        <f>基金残高に係る経年分析!F57</f>
        <v>1021</v>
      </c>
      <c r="C74" s="167">
        <f>基金残高に係る経年分析!G57</f>
        <v>1057</v>
      </c>
      <c r="D74" s="167">
        <f>基金残高に係る経年分析!H57</f>
        <v>1087</v>
      </c>
    </row>
  </sheetData>
  <sheetProtection algorithmName="SHA-512" hashValue="Tg6N8HkghiraF23GozlZH9Ijwmy4cDTl3ZnxGcmULekrM8k/46qOZNsnN4bZsjgAnzH7GkHk3atIdSNw/JTgSg==" saltValue="gZVLz+Dt41//HlD+6a2Pa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O82" sqref="DO8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6992694</v>
      </c>
      <c r="S5" s="613"/>
      <c r="T5" s="613"/>
      <c r="U5" s="613"/>
      <c r="V5" s="613"/>
      <c r="W5" s="613"/>
      <c r="X5" s="613"/>
      <c r="Y5" s="614"/>
      <c r="Z5" s="615">
        <v>33</v>
      </c>
      <c r="AA5" s="615"/>
      <c r="AB5" s="615"/>
      <c r="AC5" s="615"/>
      <c r="AD5" s="616">
        <v>6621735</v>
      </c>
      <c r="AE5" s="616"/>
      <c r="AF5" s="616"/>
      <c r="AG5" s="616"/>
      <c r="AH5" s="616"/>
      <c r="AI5" s="616"/>
      <c r="AJ5" s="616"/>
      <c r="AK5" s="616"/>
      <c r="AL5" s="617">
        <v>56.2</v>
      </c>
      <c r="AM5" s="618"/>
      <c r="AN5" s="618"/>
      <c r="AO5" s="619"/>
      <c r="AP5" s="609" t="s">
        <v>217</v>
      </c>
      <c r="AQ5" s="610"/>
      <c r="AR5" s="610"/>
      <c r="AS5" s="610"/>
      <c r="AT5" s="610"/>
      <c r="AU5" s="610"/>
      <c r="AV5" s="610"/>
      <c r="AW5" s="610"/>
      <c r="AX5" s="610"/>
      <c r="AY5" s="610"/>
      <c r="AZ5" s="610"/>
      <c r="BA5" s="610"/>
      <c r="BB5" s="610"/>
      <c r="BC5" s="610"/>
      <c r="BD5" s="610"/>
      <c r="BE5" s="610"/>
      <c r="BF5" s="611"/>
      <c r="BG5" s="623">
        <v>6621735</v>
      </c>
      <c r="BH5" s="624"/>
      <c r="BI5" s="624"/>
      <c r="BJ5" s="624"/>
      <c r="BK5" s="624"/>
      <c r="BL5" s="624"/>
      <c r="BM5" s="624"/>
      <c r="BN5" s="625"/>
      <c r="BO5" s="626">
        <v>94.7</v>
      </c>
      <c r="BP5" s="626"/>
      <c r="BQ5" s="626"/>
      <c r="BR5" s="626"/>
      <c r="BS5" s="627">
        <v>162026</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212714</v>
      </c>
      <c r="S6" s="624"/>
      <c r="T6" s="624"/>
      <c r="U6" s="624"/>
      <c r="V6" s="624"/>
      <c r="W6" s="624"/>
      <c r="X6" s="624"/>
      <c r="Y6" s="625"/>
      <c r="Z6" s="626">
        <v>1</v>
      </c>
      <c r="AA6" s="626"/>
      <c r="AB6" s="626"/>
      <c r="AC6" s="626"/>
      <c r="AD6" s="627">
        <v>212714</v>
      </c>
      <c r="AE6" s="627"/>
      <c r="AF6" s="627"/>
      <c r="AG6" s="627"/>
      <c r="AH6" s="627"/>
      <c r="AI6" s="627"/>
      <c r="AJ6" s="627"/>
      <c r="AK6" s="627"/>
      <c r="AL6" s="628">
        <v>1.8</v>
      </c>
      <c r="AM6" s="629"/>
      <c r="AN6" s="629"/>
      <c r="AO6" s="630"/>
      <c r="AP6" s="620" t="s">
        <v>222</v>
      </c>
      <c r="AQ6" s="621"/>
      <c r="AR6" s="621"/>
      <c r="AS6" s="621"/>
      <c r="AT6" s="621"/>
      <c r="AU6" s="621"/>
      <c r="AV6" s="621"/>
      <c r="AW6" s="621"/>
      <c r="AX6" s="621"/>
      <c r="AY6" s="621"/>
      <c r="AZ6" s="621"/>
      <c r="BA6" s="621"/>
      <c r="BB6" s="621"/>
      <c r="BC6" s="621"/>
      <c r="BD6" s="621"/>
      <c r="BE6" s="621"/>
      <c r="BF6" s="622"/>
      <c r="BG6" s="623">
        <v>6621735</v>
      </c>
      <c r="BH6" s="624"/>
      <c r="BI6" s="624"/>
      <c r="BJ6" s="624"/>
      <c r="BK6" s="624"/>
      <c r="BL6" s="624"/>
      <c r="BM6" s="624"/>
      <c r="BN6" s="625"/>
      <c r="BO6" s="626">
        <v>94.7</v>
      </c>
      <c r="BP6" s="626"/>
      <c r="BQ6" s="626"/>
      <c r="BR6" s="626"/>
      <c r="BS6" s="627">
        <v>162026</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193371</v>
      </c>
      <c r="CS6" s="624"/>
      <c r="CT6" s="624"/>
      <c r="CU6" s="624"/>
      <c r="CV6" s="624"/>
      <c r="CW6" s="624"/>
      <c r="CX6" s="624"/>
      <c r="CY6" s="625"/>
      <c r="CZ6" s="617">
        <v>1</v>
      </c>
      <c r="DA6" s="618"/>
      <c r="DB6" s="618"/>
      <c r="DC6" s="634"/>
      <c r="DD6" s="632" t="s">
        <v>122</v>
      </c>
      <c r="DE6" s="624"/>
      <c r="DF6" s="624"/>
      <c r="DG6" s="624"/>
      <c r="DH6" s="624"/>
      <c r="DI6" s="624"/>
      <c r="DJ6" s="624"/>
      <c r="DK6" s="624"/>
      <c r="DL6" s="624"/>
      <c r="DM6" s="624"/>
      <c r="DN6" s="624"/>
      <c r="DO6" s="624"/>
      <c r="DP6" s="625"/>
      <c r="DQ6" s="632">
        <v>193371</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2638</v>
      </c>
      <c r="S7" s="624"/>
      <c r="T7" s="624"/>
      <c r="U7" s="624"/>
      <c r="V7" s="624"/>
      <c r="W7" s="624"/>
      <c r="X7" s="624"/>
      <c r="Y7" s="625"/>
      <c r="Z7" s="626">
        <v>0</v>
      </c>
      <c r="AA7" s="626"/>
      <c r="AB7" s="626"/>
      <c r="AC7" s="626"/>
      <c r="AD7" s="627">
        <v>2638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3070686</v>
      </c>
      <c r="BH7" s="624"/>
      <c r="BI7" s="624"/>
      <c r="BJ7" s="624"/>
      <c r="BK7" s="624"/>
      <c r="BL7" s="624"/>
      <c r="BM7" s="624"/>
      <c r="BN7" s="625"/>
      <c r="BO7" s="626">
        <v>43.9</v>
      </c>
      <c r="BP7" s="626"/>
      <c r="BQ7" s="626"/>
      <c r="BR7" s="626"/>
      <c r="BS7" s="627">
        <v>162026</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2801195</v>
      </c>
      <c r="CS7" s="624"/>
      <c r="CT7" s="624"/>
      <c r="CU7" s="624"/>
      <c r="CV7" s="624"/>
      <c r="CW7" s="624"/>
      <c r="CX7" s="624"/>
      <c r="CY7" s="625"/>
      <c r="CZ7" s="626">
        <v>13.8</v>
      </c>
      <c r="DA7" s="626"/>
      <c r="DB7" s="626"/>
      <c r="DC7" s="626"/>
      <c r="DD7" s="632">
        <v>436989</v>
      </c>
      <c r="DE7" s="624"/>
      <c r="DF7" s="624"/>
      <c r="DG7" s="624"/>
      <c r="DH7" s="624"/>
      <c r="DI7" s="624"/>
      <c r="DJ7" s="624"/>
      <c r="DK7" s="624"/>
      <c r="DL7" s="624"/>
      <c r="DM7" s="624"/>
      <c r="DN7" s="624"/>
      <c r="DO7" s="624"/>
      <c r="DP7" s="625"/>
      <c r="DQ7" s="632">
        <v>2167391</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53307</v>
      </c>
      <c r="S8" s="624"/>
      <c r="T8" s="624"/>
      <c r="U8" s="624"/>
      <c r="V8" s="624"/>
      <c r="W8" s="624"/>
      <c r="X8" s="624"/>
      <c r="Y8" s="625"/>
      <c r="Z8" s="626">
        <v>0.3</v>
      </c>
      <c r="AA8" s="626"/>
      <c r="AB8" s="626"/>
      <c r="AC8" s="626"/>
      <c r="AD8" s="627">
        <v>53307</v>
      </c>
      <c r="AE8" s="627"/>
      <c r="AF8" s="627"/>
      <c r="AG8" s="627"/>
      <c r="AH8" s="627"/>
      <c r="AI8" s="627"/>
      <c r="AJ8" s="627"/>
      <c r="AK8" s="627"/>
      <c r="AL8" s="628">
        <v>0.5</v>
      </c>
      <c r="AM8" s="629"/>
      <c r="AN8" s="629"/>
      <c r="AO8" s="630"/>
      <c r="AP8" s="620" t="s">
        <v>228</v>
      </c>
      <c r="AQ8" s="621"/>
      <c r="AR8" s="621"/>
      <c r="AS8" s="621"/>
      <c r="AT8" s="621"/>
      <c r="AU8" s="621"/>
      <c r="AV8" s="621"/>
      <c r="AW8" s="621"/>
      <c r="AX8" s="621"/>
      <c r="AY8" s="621"/>
      <c r="AZ8" s="621"/>
      <c r="BA8" s="621"/>
      <c r="BB8" s="621"/>
      <c r="BC8" s="621"/>
      <c r="BD8" s="621"/>
      <c r="BE8" s="621"/>
      <c r="BF8" s="622"/>
      <c r="BG8" s="623">
        <v>79669</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8246815</v>
      </c>
      <c r="CS8" s="624"/>
      <c r="CT8" s="624"/>
      <c r="CU8" s="624"/>
      <c r="CV8" s="624"/>
      <c r="CW8" s="624"/>
      <c r="CX8" s="624"/>
      <c r="CY8" s="625"/>
      <c r="CZ8" s="626">
        <v>40.700000000000003</v>
      </c>
      <c r="DA8" s="626"/>
      <c r="DB8" s="626"/>
      <c r="DC8" s="626"/>
      <c r="DD8" s="632">
        <v>120185</v>
      </c>
      <c r="DE8" s="624"/>
      <c r="DF8" s="624"/>
      <c r="DG8" s="624"/>
      <c r="DH8" s="624"/>
      <c r="DI8" s="624"/>
      <c r="DJ8" s="624"/>
      <c r="DK8" s="624"/>
      <c r="DL8" s="624"/>
      <c r="DM8" s="624"/>
      <c r="DN8" s="624"/>
      <c r="DO8" s="624"/>
      <c r="DP8" s="625"/>
      <c r="DQ8" s="632">
        <v>4276752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74207</v>
      </c>
      <c r="S9" s="624"/>
      <c r="T9" s="624"/>
      <c r="U9" s="624"/>
      <c r="V9" s="624"/>
      <c r="W9" s="624"/>
      <c r="X9" s="624"/>
      <c r="Y9" s="625"/>
      <c r="Z9" s="626">
        <v>0.4</v>
      </c>
      <c r="AA9" s="626"/>
      <c r="AB9" s="626"/>
      <c r="AC9" s="626"/>
      <c r="AD9" s="627">
        <v>74207</v>
      </c>
      <c r="AE9" s="627"/>
      <c r="AF9" s="627"/>
      <c r="AG9" s="627"/>
      <c r="AH9" s="627"/>
      <c r="AI9" s="627"/>
      <c r="AJ9" s="627"/>
      <c r="AK9" s="627"/>
      <c r="AL9" s="628">
        <v>0.6</v>
      </c>
      <c r="AM9" s="629"/>
      <c r="AN9" s="629"/>
      <c r="AO9" s="630"/>
      <c r="AP9" s="620" t="s">
        <v>231</v>
      </c>
      <c r="AQ9" s="621"/>
      <c r="AR9" s="621"/>
      <c r="AS9" s="621"/>
      <c r="AT9" s="621"/>
      <c r="AU9" s="621"/>
      <c r="AV9" s="621"/>
      <c r="AW9" s="621"/>
      <c r="AX9" s="621"/>
      <c r="AY9" s="621"/>
      <c r="AZ9" s="621"/>
      <c r="BA9" s="621"/>
      <c r="BB9" s="621"/>
      <c r="BC9" s="621"/>
      <c r="BD9" s="621"/>
      <c r="BE9" s="621"/>
      <c r="BF9" s="622"/>
      <c r="BG9" s="623">
        <v>2341888</v>
      </c>
      <c r="BH9" s="624"/>
      <c r="BI9" s="624"/>
      <c r="BJ9" s="624"/>
      <c r="BK9" s="624"/>
      <c r="BL9" s="624"/>
      <c r="BM9" s="624"/>
      <c r="BN9" s="625"/>
      <c r="BO9" s="626">
        <v>33.5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1319525</v>
      </c>
      <c r="CS9" s="624"/>
      <c r="CT9" s="624"/>
      <c r="CU9" s="624"/>
      <c r="CV9" s="624"/>
      <c r="CW9" s="624"/>
      <c r="CX9" s="624"/>
      <c r="CY9" s="625"/>
      <c r="CZ9" s="626">
        <v>6.5</v>
      </c>
      <c r="DA9" s="626"/>
      <c r="DB9" s="626"/>
      <c r="DC9" s="626"/>
      <c r="DD9" s="632">
        <v>32040</v>
      </c>
      <c r="DE9" s="624"/>
      <c r="DF9" s="624"/>
      <c r="DG9" s="624"/>
      <c r="DH9" s="624"/>
      <c r="DI9" s="624"/>
      <c r="DJ9" s="624"/>
      <c r="DK9" s="624"/>
      <c r="DL9" s="624"/>
      <c r="DM9" s="624"/>
      <c r="DN9" s="624"/>
      <c r="DO9" s="624"/>
      <c r="DP9" s="625"/>
      <c r="DQ9" s="632">
        <v>1223665</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191104</v>
      </c>
      <c r="BH10" s="624"/>
      <c r="BI10" s="624"/>
      <c r="BJ10" s="624"/>
      <c r="BK10" s="624"/>
      <c r="BL10" s="624"/>
      <c r="BM10" s="624"/>
      <c r="BN10" s="625"/>
      <c r="BO10" s="626">
        <v>2.7</v>
      </c>
      <c r="BP10" s="626"/>
      <c r="BQ10" s="626"/>
      <c r="BR10" s="626"/>
      <c r="BS10" s="627">
        <v>31751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1275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1175</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1311150</v>
      </c>
      <c r="S11" s="624"/>
      <c r="T11" s="624"/>
      <c r="U11" s="624"/>
      <c r="V11" s="624"/>
      <c r="W11" s="624"/>
      <c r="X11" s="624"/>
      <c r="Y11" s="625"/>
      <c r="Z11" s="628">
        <v>6.2</v>
      </c>
      <c r="AA11" s="629"/>
      <c r="AB11" s="629"/>
      <c r="AC11" s="635"/>
      <c r="AD11" s="632">
        <v>1311150</v>
      </c>
      <c r="AE11" s="624"/>
      <c r="AF11" s="624"/>
      <c r="AG11" s="624"/>
      <c r="AH11" s="624"/>
      <c r="AI11" s="624"/>
      <c r="AJ11" s="624"/>
      <c r="AK11" s="625"/>
      <c r="AL11" s="628">
        <v>11.1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458025</v>
      </c>
      <c r="BH11" s="624"/>
      <c r="BI11" s="624"/>
      <c r="BJ11" s="624"/>
      <c r="BK11" s="624"/>
      <c r="BL11" s="624"/>
      <c r="BM11" s="624"/>
      <c r="BN11" s="625"/>
      <c r="BO11" s="626">
        <v>6.6</v>
      </c>
      <c r="BP11" s="626"/>
      <c r="BQ11" s="626"/>
      <c r="BR11" s="626"/>
      <c r="BS11" s="627">
        <v>130275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456972</v>
      </c>
      <c r="CS11" s="624"/>
      <c r="CT11" s="624"/>
      <c r="CU11" s="624"/>
      <c r="CV11" s="624"/>
      <c r="CW11" s="624"/>
      <c r="CX11" s="624"/>
      <c r="CY11" s="625"/>
      <c r="CZ11" s="626">
        <v>2.2999999999999998</v>
      </c>
      <c r="DA11" s="626"/>
      <c r="DB11" s="626"/>
      <c r="DC11" s="626"/>
      <c r="DD11" s="632">
        <v>67671</v>
      </c>
      <c r="DE11" s="624"/>
      <c r="DF11" s="624"/>
      <c r="DG11" s="624"/>
      <c r="DH11" s="624"/>
      <c r="DI11" s="624"/>
      <c r="DJ11" s="624"/>
      <c r="DK11" s="624"/>
      <c r="DL11" s="624"/>
      <c r="DM11" s="624"/>
      <c r="DN11" s="624"/>
      <c r="DO11" s="624"/>
      <c r="DP11" s="625"/>
      <c r="DQ11" s="632">
        <v>356613</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2951984</v>
      </c>
      <c r="BH12" s="624"/>
      <c r="BI12" s="624"/>
      <c r="BJ12" s="624"/>
      <c r="BK12" s="624"/>
      <c r="BL12" s="624"/>
      <c r="BM12" s="624"/>
      <c r="BN12" s="625"/>
      <c r="BO12" s="626">
        <v>42.2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353456</v>
      </c>
      <c r="CS12" s="624"/>
      <c r="CT12" s="624"/>
      <c r="CU12" s="624"/>
      <c r="CV12" s="624"/>
      <c r="CW12" s="624"/>
      <c r="CX12" s="624"/>
      <c r="CY12" s="625"/>
      <c r="CZ12" s="626">
        <v>1.7</v>
      </c>
      <c r="DA12" s="626"/>
      <c r="DB12" s="626"/>
      <c r="DC12" s="626"/>
      <c r="DD12" s="632">
        <v>4882</v>
      </c>
      <c r="DE12" s="624"/>
      <c r="DF12" s="624"/>
      <c r="DG12" s="624"/>
      <c r="DH12" s="624"/>
      <c r="DI12" s="624"/>
      <c r="DJ12" s="624"/>
      <c r="DK12" s="624"/>
      <c r="DL12" s="624"/>
      <c r="DM12" s="624"/>
      <c r="DN12" s="624"/>
      <c r="DO12" s="624"/>
      <c r="DP12" s="625"/>
      <c r="DQ12" s="632">
        <v>304674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2948042</v>
      </c>
      <c r="BH13" s="624"/>
      <c r="BI13" s="624"/>
      <c r="BJ13" s="624"/>
      <c r="BK13" s="624"/>
      <c r="BL13" s="624"/>
      <c r="BM13" s="624"/>
      <c r="BN13" s="625"/>
      <c r="BO13" s="626">
        <v>42.2</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1684516</v>
      </c>
      <c r="CS13" s="624"/>
      <c r="CT13" s="624"/>
      <c r="CU13" s="624"/>
      <c r="CV13" s="624"/>
      <c r="CW13" s="624"/>
      <c r="CX13" s="624"/>
      <c r="CY13" s="625"/>
      <c r="CZ13" s="626">
        <v>8.3000000000000007</v>
      </c>
      <c r="DA13" s="626"/>
      <c r="DB13" s="626"/>
      <c r="DC13" s="626"/>
      <c r="DD13" s="632">
        <v>827651</v>
      </c>
      <c r="DE13" s="624"/>
      <c r="DF13" s="624"/>
      <c r="DG13" s="624"/>
      <c r="DH13" s="624"/>
      <c r="DI13" s="624"/>
      <c r="DJ13" s="624"/>
      <c r="DK13" s="624"/>
      <c r="DL13" s="624"/>
      <c r="DM13" s="624"/>
      <c r="DN13" s="624"/>
      <c r="DO13" s="624"/>
      <c r="DP13" s="625"/>
      <c r="DQ13" s="632">
        <v>1134396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176368</v>
      </c>
      <c r="BH14" s="624"/>
      <c r="BI14" s="624"/>
      <c r="BJ14" s="624"/>
      <c r="BK14" s="624"/>
      <c r="BL14" s="624"/>
      <c r="BM14" s="624"/>
      <c r="BN14" s="625"/>
      <c r="BO14" s="626">
        <v>2.5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969868</v>
      </c>
      <c r="CS14" s="624"/>
      <c r="CT14" s="624"/>
      <c r="CU14" s="624"/>
      <c r="CV14" s="624"/>
      <c r="CW14" s="624"/>
      <c r="CX14" s="624"/>
      <c r="CY14" s="625"/>
      <c r="CZ14" s="626">
        <v>4.8</v>
      </c>
      <c r="DA14" s="626"/>
      <c r="DB14" s="626"/>
      <c r="DC14" s="626"/>
      <c r="DD14" s="632">
        <v>108555</v>
      </c>
      <c r="DE14" s="624"/>
      <c r="DF14" s="624"/>
      <c r="DG14" s="624"/>
      <c r="DH14" s="624"/>
      <c r="DI14" s="624"/>
      <c r="DJ14" s="624"/>
      <c r="DK14" s="624"/>
      <c r="DL14" s="624"/>
      <c r="DM14" s="624"/>
      <c r="DN14" s="624"/>
      <c r="DO14" s="624"/>
      <c r="DP14" s="625"/>
      <c r="DQ14" s="632">
        <v>852275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24730</v>
      </c>
      <c r="S15" s="624"/>
      <c r="T15" s="624"/>
      <c r="U15" s="624"/>
      <c r="V15" s="624"/>
      <c r="W15" s="624"/>
      <c r="X15" s="624"/>
      <c r="Y15" s="625"/>
      <c r="Z15" s="626">
        <v>0.1</v>
      </c>
      <c r="AA15" s="626"/>
      <c r="AB15" s="626"/>
      <c r="AC15" s="626"/>
      <c r="AD15" s="627">
        <v>24730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422697</v>
      </c>
      <c r="BH15" s="624"/>
      <c r="BI15" s="624"/>
      <c r="BJ15" s="624"/>
      <c r="BK15" s="624"/>
      <c r="BL15" s="624"/>
      <c r="BM15" s="624"/>
      <c r="BN15" s="625"/>
      <c r="BO15" s="626">
        <v>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2548801</v>
      </c>
      <c r="CS15" s="624"/>
      <c r="CT15" s="624"/>
      <c r="CU15" s="624"/>
      <c r="CV15" s="624"/>
      <c r="CW15" s="624"/>
      <c r="CX15" s="624"/>
      <c r="CY15" s="625"/>
      <c r="CZ15" s="626">
        <v>12.6</v>
      </c>
      <c r="DA15" s="626"/>
      <c r="DB15" s="626"/>
      <c r="DC15" s="626"/>
      <c r="DD15" s="632">
        <v>511531</v>
      </c>
      <c r="DE15" s="624"/>
      <c r="DF15" s="624"/>
      <c r="DG15" s="624"/>
      <c r="DH15" s="624"/>
      <c r="DI15" s="624"/>
      <c r="DJ15" s="624"/>
      <c r="DK15" s="624"/>
      <c r="DL15" s="624"/>
      <c r="DM15" s="624"/>
      <c r="DN15" s="624"/>
      <c r="DO15" s="624"/>
      <c r="DP15" s="625"/>
      <c r="DQ15" s="632">
        <v>1675280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142522</v>
      </c>
      <c r="S16" s="624"/>
      <c r="T16" s="624"/>
      <c r="U16" s="624"/>
      <c r="V16" s="624"/>
      <c r="W16" s="624"/>
      <c r="X16" s="624"/>
      <c r="Y16" s="625"/>
      <c r="Z16" s="626">
        <v>0.7</v>
      </c>
      <c r="AA16" s="626"/>
      <c r="AB16" s="626"/>
      <c r="AC16" s="626"/>
      <c r="AD16" s="627">
        <v>142522</v>
      </c>
      <c r="AE16" s="627"/>
      <c r="AF16" s="627"/>
      <c r="AG16" s="627"/>
      <c r="AH16" s="627"/>
      <c r="AI16" s="627"/>
      <c r="AJ16" s="627"/>
      <c r="AK16" s="627"/>
      <c r="AL16" s="628">
        <v>1.2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276773</v>
      </c>
      <c r="S17" s="624"/>
      <c r="T17" s="624"/>
      <c r="U17" s="624"/>
      <c r="V17" s="624"/>
      <c r="W17" s="624"/>
      <c r="X17" s="624"/>
      <c r="Y17" s="625"/>
      <c r="Z17" s="626">
        <v>1.3</v>
      </c>
      <c r="AA17" s="626"/>
      <c r="AB17" s="626"/>
      <c r="AC17" s="626"/>
      <c r="AD17" s="627">
        <v>276773</v>
      </c>
      <c r="AE17" s="627"/>
      <c r="AF17" s="627"/>
      <c r="AG17" s="627"/>
      <c r="AH17" s="627"/>
      <c r="AI17" s="627"/>
      <c r="AJ17" s="627"/>
      <c r="AK17" s="627"/>
      <c r="AL17" s="628">
        <v>2.4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1693611</v>
      </c>
      <c r="CS17" s="624"/>
      <c r="CT17" s="624"/>
      <c r="CU17" s="624"/>
      <c r="CV17" s="624"/>
      <c r="CW17" s="624"/>
      <c r="CX17" s="624"/>
      <c r="CY17" s="625"/>
      <c r="CZ17" s="626">
        <v>8.4</v>
      </c>
      <c r="DA17" s="626"/>
      <c r="DB17" s="626"/>
      <c r="DC17" s="626"/>
      <c r="DD17" s="632" t="s">
        <v>122</v>
      </c>
      <c r="DE17" s="624"/>
      <c r="DF17" s="624"/>
      <c r="DG17" s="624"/>
      <c r="DH17" s="624"/>
      <c r="DI17" s="624"/>
      <c r="DJ17" s="624"/>
      <c r="DK17" s="624"/>
      <c r="DL17" s="624"/>
      <c r="DM17" s="624"/>
      <c r="DN17" s="624"/>
      <c r="DO17" s="624"/>
      <c r="DP17" s="625"/>
      <c r="DQ17" s="632">
        <v>1693011</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45637</v>
      </c>
      <c r="S18" s="624"/>
      <c r="T18" s="624"/>
      <c r="U18" s="624"/>
      <c r="V18" s="624"/>
      <c r="W18" s="624"/>
      <c r="X18" s="624"/>
      <c r="Y18" s="625"/>
      <c r="Z18" s="626">
        <v>0.2</v>
      </c>
      <c r="AA18" s="626"/>
      <c r="AB18" s="626"/>
      <c r="AC18" s="626"/>
      <c r="AD18" s="627">
        <v>45637</v>
      </c>
      <c r="AE18" s="627"/>
      <c r="AF18" s="627"/>
      <c r="AG18" s="627"/>
      <c r="AH18" s="627"/>
      <c r="AI18" s="627"/>
      <c r="AJ18" s="627"/>
      <c r="AK18" s="627"/>
      <c r="AL18" s="628">
        <v>0.4</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223519</v>
      </c>
      <c r="S19" s="624"/>
      <c r="T19" s="624"/>
      <c r="U19" s="624"/>
      <c r="V19" s="624"/>
      <c r="W19" s="624"/>
      <c r="X19" s="624"/>
      <c r="Y19" s="625"/>
      <c r="Z19" s="626">
        <v>1.1000000000000001</v>
      </c>
      <c r="AA19" s="626"/>
      <c r="AB19" s="626"/>
      <c r="AC19" s="626"/>
      <c r="AD19" s="627">
        <v>223519</v>
      </c>
      <c r="AE19" s="627"/>
      <c r="AF19" s="627"/>
      <c r="AG19" s="627"/>
      <c r="AH19" s="627"/>
      <c r="AI19" s="627"/>
      <c r="AJ19" s="627"/>
      <c r="AK19" s="627"/>
      <c r="AL19" s="628">
        <v>1.9</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370959</v>
      </c>
      <c r="BH19" s="624"/>
      <c r="BI19" s="624"/>
      <c r="BJ19" s="624"/>
      <c r="BK19" s="624"/>
      <c r="BL19" s="624"/>
      <c r="BM19" s="624"/>
      <c r="BN19" s="625"/>
      <c r="BO19" s="626">
        <v>5.3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7617</v>
      </c>
      <c r="S20" s="624"/>
      <c r="T20" s="624"/>
      <c r="U20" s="624"/>
      <c r="V20" s="624"/>
      <c r="W20" s="624"/>
      <c r="X20" s="624"/>
      <c r="Y20" s="625"/>
      <c r="Z20" s="626">
        <v>0</v>
      </c>
      <c r="AA20" s="626"/>
      <c r="AB20" s="626"/>
      <c r="AC20" s="626"/>
      <c r="AD20" s="627">
        <v>7617</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370959</v>
      </c>
      <c r="BH20" s="624"/>
      <c r="BI20" s="624"/>
      <c r="BJ20" s="624"/>
      <c r="BK20" s="624"/>
      <c r="BL20" s="624"/>
      <c r="BM20" s="624"/>
      <c r="BN20" s="625"/>
      <c r="BO20" s="626">
        <v>5.3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20269405</v>
      </c>
      <c r="CS20" s="624"/>
      <c r="CT20" s="624"/>
      <c r="CU20" s="624"/>
      <c r="CV20" s="624"/>
      <c r="CW20" s="624"/>
      <c r="CX20" s="624"/>
      <c r="CY20" s="625"/>
      <c r="CZ20" s="626">
        <v>100</v>
      </c>
      <c r="DA20" s="626"/>
      <c r="DB20" s="626"/>
      <c r="DC20" s="626"/>
      <c r="DD20" s="632">
        <v>2109504</v>
      </c>
      <c r="DE20" s="624"/>
      <c r="DF20" s="624"/>
      <c r="DG20" s="624"/>
      <c r="DH20" s="624"/>
      <c r="DI20" s="624"/>
      <c r="DJ20" s="624"/>
      <c r="DK20" s="624"/>
      <c r="DL20" s="624"/>
      <c r="DM20" s="624"/>
      <c r="DN20" s="624"/>
      <c r="DO20" s="624"/>
      <c r="DP20" s="625"/>
      <c r="DQ20" s="632">
        <v>13878603</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3369702</v>
      </c>
      <c r="S21" s="624"/>
      <c r="T21" s="624"/>
      <c r="U21" s="624"/>
      <c r="V21" s="624"/>
      <c r="W21" s="624"/>
      <c r="X21" s="624"/>
      <c r="Y21" s="625"/>
      <c r="Z21" s="626">
        <v>15.9</v>
      </c>
      <c r="AA21" s="626"/>
      <c r="AB21" s="626"/>
      <c r="AC21" s="626"/>
      <c r="AD21" s="627">
        <v>3009220</v>
      </c>
      <c r="AE21" s="627"/>
      <c r="AF21" s="627"/>
      <c r="AG21" s="627"/>
      <c r="AH21" s="627"/>
      <c r="AI21" s="627"/>
      <c r="AJ21" s="627"/>
      <c r="AK21" s="627"/>
      <c r="AL21" s="628">
        <v>25.6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3009220</v>
      </c>
      <c r="S22" s="624"/>
      <c r="T22" s="624"/>
      <c r="U22" s="624"/>
      <c r="V22" s="624"/>
      <c r="W22" s="624"/>
      <c r="X22" s="624"/>
      <c r="Y22" s="625"/>
      <c r="Z22" s="626">
        <v>14.2</v>
      </c>
      <c r="AA22" s="626"/>
      <c r="AB22" s="626"/>
      <c r="AC22" s="626"/>
      <c r="AD22" s="627">
        <v>3009220</v>
      </c>
      <c r="AE22" s="627"/>
      <c r="AF22" s="627"/>
      <c r="AG22" s="627"/>
      <c r="AH22" s="627"/>
      <c r="AI22" s="627"/>
      <c r="AJ22" s="627"/>
      <c r="AK22" s="627"/>
      <c r="AL22" s="628">
        <v>25.6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360122</v>
      </c>
      <c r="S23" s="624"/>
      <c r="T23" s="624"/>
      <c r="U23" s="624"/>
      <c r="V23" s="624"/>
      <c r="W23" s="624"/>
      <c r="X23" s="624"/>
      <c r="Y23" s="625"/>
      <c r="Z23" s="626">
        <v>1.7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370959</v>
      </c>
      <c r="BH23" s="624"/>
      <c r="BI23" s="624"/>
      <c r="BJ23" s="624"/>
      <c r="BK23" s="624"/>
      <c r="BL23" s="624"/>
      <c r="BM23" s="624"/>
      <c r="BN23" s="625"/>
      <c r="BO23" s="626">
        <v>5.3</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v>360</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10572849</v>
      </c>
      <c r="CS24" s="613"/>
      <c r="CT24" s="613"/>
      <c r="CU24" s="613"/>
      <c r="CV24" s="613"/>
      <c r="CW24" s="613"/>
      <c r="CX24" s="613"/>
      <c r="CY24" s="614"/>
      <c r="CZ24" s="617">
        <v>52.2</v>
      </c>
      <c r="DA24" s="618"/>
      <c r="DB24" s="618"/>
      <c r="DC24" s="634"/>
      <c r="DD24" s="655">
        <v>6865255</v>
      </c>
      <c r="DE24" s="613"/>
      <c r="DF24" s="613"/>
      <c r="DG24" s="613"/>
      <c r="DH24" s="613"/>
      <c r="DI24" s="613"/>
      <c r="DJ24" s="613"/>
      <c r="DK24" s="614"/>
      <c r="DL24" s="655">
        <v>5941969</v>
      </c>
      <c r="DM24" s="613"/>
      <c r="DN24" s="613"/>
      <c r="DO24" s="613"/>
      <c r="DP24" s="613"/>
      <c r="DQ24" s="613"/>
      <c r="DR24" s="613"/>
      <c r="DS24" s="613"/>
      <c r="DT24" s="613"/>
      <c r="DU24" s="613"/>
      <c r="DV24" s="614"/>
      <c r="DW24" s="617">
        <v>50.2</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12460437</v>
      </c>
      <c r="S25" s="624"/>
      <c r="T25" s="624"/>
      <c r="U25" s="624"/>
      <c r="V25" s="624"/>
      <c r="W25" s="624"/>
      <c r="X25" s="624"/>
      <c r="Y25" s="625"/>
      <c r="Z25" s="626">
        <v>58.8</v>
      </c>
      <c r="AA25" s="626"/>
      <c r="AB25" s="626"/>
      <c r="AC25" s="626"/>
      <c r="AD25" s="627">
        <v>11728996</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3233296</v>
      </c>
      <c r="CS25" s="644"/>
      <c r="CT25" s="644"/>
      <c r="CU25" s="644"/>
      <c r="CV25" s="644"/>
      <c r="CW25" s="644"/>
      <c r="CX25" s="644"/>
      <c r="CY25" s="645"/>
      <c r="CZ25" s="628">
        <v>16</v>
      </c>
      <c r="DA25" s="656"/>
      <c r="DB25" s="656"/>
      <c r="DC25" s="658"/>
      <c r="DD25" s="632">
        <v>3092816</v>
      </c>
      <c r="DE25" s="644"/>
      <c r="DF25" s="644"/>
      <c r="DG25" s="644"/>
      <c r="DH25" s="644"/>
      <c r="DI25" s="644"/>
      <c r="DJ25" s="644"/>
      <c r="DK25" s="645"/>
      <c r="DL25" s="632">
        <v>2863780</v>
      </c>
      <c r="DM25" s="644"/>
      <c r="DN25" s="644"/>
      <c r="DO25" s="644"/>
      <c r="DP25" s="644"/>
      <c r="DQ25" s="644"/>
      <c r="DR25" s="644"/>
      <c r="DS25" s="644"/>
      <c r="DT25" s="644"/>
      <c r="DU25" s="644"/>
      <c r="DV25" s="645"/>
      <c r="DW25" s="628">
        <v>24.2</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4079</v>
      </c>
      <c r="S26" s="624"/>
      <c r="T26" s="624"/>
      <c r="U26" s="624"/>
      <c r="V26" s="624"/>
      <c r="W26" s="624"/>
      <c r="X26" s="624"/>
      <c r="Y26" s="625"/>
      <c r="Z26" s="626">
        <v>0</v>
      </c>
      <c r="AA26" s="626"/>
      <c r="AB26" s="626"/>
      <c r="AC26" s="626"/>
      <c r="AD26" s="627">
        <v>4079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1935559</v>
      </c>
      <c r="CS26" s="624"/>
      <c r="CT26" s="624"/>
      <c r="CU26" s="624"/>
      <c r="CV26" s="624"/>
      <c r="CW26" s="624"/>
      <c r="CX26" s="624"/>
      <c r="CY26" s="625"/>
      <c r="CZ26" s="628">
        <v>9.5</v>
      </c>
      <c r="DA26" s="656"/>
      <c r="DB26" s="656"/>
      <c r="DC26" s="658"/>
      <c r="DD26" s="632">
        <v>1859215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71565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6992694</v>
      </c>
      <c r="BH27" s="624"/>
      <c r="BI27" s="624"/>
      <c r="BJ27" s="624"/>
      <c r="BK27" s="624"/>
      <c r="BL27" s="624"/>
      <c r="BM27" s="624"/>
      <c r="BN27" s="625"/>
      <c r="BO27" s="626">
        <v>100</v>
      </c>
      <c r="BP27" s="626"/>
      <c r="BQ27" s="626"/>
      <c r="BR27" s="626"/>
      <c r="BS27" s="627">
        <v>162026</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5645942</v>
      </c>
      <c r="CS27" s="644"/>
      <c r="CT27" s="644"/>
      <c r="CU27" s="644"/>
      <c r="CV27" s="644"/>
      <c r="CW27" s="644"/>
      <c r="CX27" s="644"/>
      <c r="CY27" s="645"/>
      <c r="CZ27" s="628">
        <v>27.9</v>
      </c>
      <c r="DA27" s="656"/>
      <c r="DB27" s="656"/>
      <c r="DC27" s="658"/>
      <c r="DD27" s="632">
        <v>2079428</v>
      </c>
      <c r="DE27" s="644"/>
      <c r="DF27" s="644"/>
      <c r="DG27" s="644"/>
      <c r="DH27" s="644"/>
      <c r="DI27" s="644"/>
      <c r="DJ27" s="644"/>
      <c r="DK27" s="645"/>
      <c r="DL27" s="632">
        <v>1385178</v>
      </c>
      <c r="DM27" s="644"/>
      <c r="DN27" s="644"/>
      <c r="DO27" s="644"/>
      <c r="DP27" s="644"/>
      <c r="DQ27" s="644"/>
      <c r="DR27" s="644"/>
      <c r="DS27" s="644"/>
      <c r="DT27" s="644"/>
      <c r="DU27" s="644"/>
      <c r="DV27" s="645"/>
      <c r="DW27" s="628">
        <v>11.7</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78570</v>
      </c>
      <c r="S28" s="624"/>
      <c r="T28" s="624"/>
      <c r="U28" s="624"/>
      <c r="V28" s="624"/>
      <c r="W28" s="624"/>
      <c r="X28" s="624"/>
      <c r="Y28" s="625"/>
      <c r="Z28" s="626">
        <v>0.4</v>
      </c>
      <c r="AA28" s="626"/>
      <c r="AB28" s="626"/>
      <c r="AC28" s="626"/>
      <c r="AD28" s="627">
        <v>13917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1693611</v>
      </c>
      <c r="CS28" s="624"/>
      <c r="CT28" s="624"/>
      <c r="CU28" s="624"/>
      <c r="CV28" s="624"/>
      <c r="CW28" s="624"/>
      <c r="CX28" s="624"/>
      <c r="CY28" s="625"/>
      <c r="CZ28" s="628">
        <v>8.4</v>
      </c>
      <c r="DA28" s="656"/>
      <c r="DB28" s="656"/>
      <c r="DC28" s="658"/>
      <c r="DD28" s="632">
        <v>1693011</v>
      </c>
      <c r="DE28" s="624"/>
      <c r="DF28" s="624"/>
      <c r="DG28" s="624"/>
      <c r="DH28" s="624"/>
      <c r="DI28" s="624"/>
      <c r="DJ28" s="624"/>
      <c r="DK28" s="625"/>
      <c r="DL28" s="632">
        <v>1693011</v>
      </c>
      <c r="DM28" s="624"/>
      <c r="DN28" s="624"/>
      <c r="DO28" s="624"/>
      <c r="DP28" s="624"/>
      <c r="DQ28" s="624"/>
      <c r="DR28" s="624"/>
      <c r="DS28" s="624"/>
      <c r="DT28" s="624"/>
      <c r="DU28" s="624"/>
      <c r="DV28" s="625"/>
      <c r="DW28" s="628">
        <v>14.3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25205</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1693463</v>
      </c>
      <c r="CS29" s="644"/>
      <c r="CT29" s="644"/>
      <c r="CU29" s="644"/>
      <c r="CV29" s="644"/>
      <c r="CW29" s="644"/>
      <c r="CX29" s="644"/>
      <c r="CY29" s="645"/>
      <c r="CZ29" s="628">
        <v>8.4</v>
      </c>
      <c r="DA29" s="656"/>
      <c r="DB29" s="656"/>
      <c r="DC29" s="658"/>
      <c r="DD29" s="632">
        <v>1692863</v>
      </c>
      <c r="DE29" s="644"/>
      <c r="DF29" s="644"/>
      <c r="DG29" s="644"/>
      <c r="DH29" s="644"/>
      <c r="DI29" s="644"/>
      <c r="DJ29" s="644"/>
      <c r="DK29" s="645"/>
      <c r="DL29" s="632">
        <v>1692863</v>
      </c>
      <c r="DM29" s="644"/>
      <c r="DN29" s="644"/>
      <c r="DO29" s="644"/>
      <c r="DP29" s="644"/>
      <c r="DQ29" s="644"/>
      <c r="DR29" s="644"/>
      <c r="DS29" s="644"/>
      <c r="DT29" s="644"/>
      <c r="DU29" s="644"/>
      <c r="DV29" s="645"/>
      <c r="DW29" s="628">
        <v>14.3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3972006</v>
      </c>
      <c r="S30" s="624"/>
      <c r="T30" s="624"/>
      <c r="U30" s="624"/>
      <c r="V30" s="624"/>
      <c r="W30" s="624"/>
      <c r="X30" s="624"/>
      <c r="Y30" s="625"/>
      <c r="Z30" s="626">
        <v>18.8</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1655288</v>
      </c>
      <c r="CS30" s="624"/>
      <c r="CT30" s="624"/>
      <c r="CU30" s="624"/>
      <c r="CV30" s="624"/>
      <c r="CW30" s="624"/>
      <c r="CX30" s="624"/>
      <c r="CY30" s="625"/>
      <c r="CZ30" s="628">
        <v>8.1999999999999993</v>
      </c>
      <c r="DA30" s="656"/>
      <c r="DB30" s="656"/>
      <c r="DC30" s="658"/>
      <c r="DD30" s="632">
        <v>1654688</v>
      </c>
      <c r="DE30" s="624"/>
      <c r="DF30" s="624"/>
      <c r="DG30" s="624"/>
      <c r="DH30" s="624"/>
      <c r="DI30" s="624"/>
      <c r="DJ30" s="624"/>
      <c r="DK30" s="625"/>
      <c r="DL30" s="632">
        <v>1654688</v>
      </c>
      <c r="DM30" s="624"/>
      <c r="DN30" s="624"/>
      <c r="DO30" s="624"/>
      <c r="DP30" s="624"/>
      <c r="DQ30" s="624"/>
      <c r="DR30" s="624"/>
      <c r="DS30" s="624"/>
      <c r="DT30" s="624"/>
      <c r="DU30" s="624"/>
      <c r="DV30" s="625"/>
      <c r="DW30" s="628">
        <v>14</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98.8</v>
      </c>
      <c r="BH31" s="667"/>
      <c r="BI31" s="667"/>
      <c r="BJ31" s="667"/>
      <c r="BK31" s="667"/>
      <c r="BL31" s="667"/>
      <c r="BM31" s="618">
        <v>96.8</v>
      </c>
      <c r="BN31" s="667"/>
      <c r="BO31" s="667"/>
      <c r="BP31" s="667"/>
      <c r="BQ31" s="668"/>
      <c r="BR31" s="670">
        <v>98.9</v>
      </c>
      <c r="BS31" s="667"/>
      <c r="BT31" s="667"/>
      <c r="BU31" s="667"/>
      <c r="BV31" s="667"/>
      <c r="BW31" s="667"/>
      <c r="BX31" s="618">
        <v>97.1</v>
      </c>
      <c r="BY31" s="667"/>
      <c r="BZ31" s="667"/>
      <c r="CA31" s="667"/>
      <c r="CB31" s="668"/>
      <c r="CD31" s="663"/>
      <c r="CE31" s="664"/>
      <c r="CF31" s="620" t="s">
        <v>301</v>
      </c>
      <c r="CG31" s="621"/>
      <c r="CH31" s="621"/>
      <c r="CI31" s="621"/>
      <c r="CJ31" s="621"/>
      <c r="CK31" s="621"/>
      <c r="CL31" s="621"/>
      <c r="CM31" s="621"/>
      <c r="CN31" s="621"/>
      <c r="CO31" s="621"/>
      <c r="CP31" s="621"/>
      <c r="CQ31" s="622"/>
      <c r="CR31" s="623">
        <v>38175</v>
      </c>
      <c r="CS31" s="644"/>
      <c r="CT31" s="644"/>
      <c r="CU31" s="644"/>
      <c r="CV31" s="644"/>
      <c r="CW31" s="644"/>
      <c r="CX31" s="644"/>
      <c r="CY31" s="645"/>
      <c r="CZ31" s="628">
        <v>0.2</v>
      </c>
      <c r="DA31" s="656"/>
      <c r="DB31" s="656"/>
      <c r="DC31" s="658"/>
      <c r="DD31" s="632">
        <v>38175</v>
      </c>
      <c r="DE31" s="644"/>
      <c r="DF31" s="644"/>
      <c r="DG31" s="644"/>
      <c r="DH31" s="644"/>
      <c r="DI31" s="644"/>
      <c r="DJ31" s="644"/>
      <c r="DK31" s="645"/>
      <c r="DL31" s="632">
        <v>38175</v>
      </c>
      <c r="DM31" s="644"/>
      <c r="DN31" s="644"/>
      <c r="DO31" s="644"/>
      <c r="DP31" s="644"/>
      <c r="DQ31" s="644"/>
      <c r="DR31" s="644"/>
      <c r="DS31" s="644"/>
      <c r="DT31" s="644"/>
      <c r="DU31" s="644"/>
      <c r="DV31" s="645"/>
      <c r="DW31" s="628">
        <v>0.3</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1520171</v>
      </c>
      <c r="S32" s="624"/>
      <c r="T32" s="624"/>
      <c r="U32" s="624"/>
      <c r="V32" s="624"/>
      <c r="W32" s="624"/>
      <c r="X32" s="624"/>
      <c r="Y32" s="625"/>
      <c r="Z32" s="626">
        <v>7.2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98.6</v>
      </c>
      <c r="BH32" s="644"/>
      <c r="BI32" s="644"/>
      <c r="BJ32" s="644"/>
      <c r="BK32" s="644"/>
      <c r="BL32" s="644"/>
      <c r="BM32" s="629">
        <v>96.5</v>
      </c>
      <c r="BN32" s="644"/>
      <c r="BO32" s="644"/>
      <c r="BP32" s="644"/>
      <c r="BQ32" s="669"/>
      <c r="BR32" s="680">
        <v>98.6</v>
      </c>
      <c r="BS32" s="644"/>
      <c r="BT32" s="644"/>
      <c r="BU32" s="644"/>
      <c r="BV32" s="644"/>
      <c r="BW32" s="644"/>
      <c r="BX32" s="629">
        <v>96.9</v>
      </c>
      <c r="BY32" s="644"/>
      <c r="BZ32" s="644"/>
      <c r="CA32" s="644"/>
      <c r="CB32" s="669"/>
      <c r="CD32" s="665"/>
      <c r="CE32" s="666"/>
      <c r="CF32" s="620" t="s">
        <v>305</v>
      </c>
      <c r="CG32" s="621"/>
      <c r="CH32" s="621"/>
      <c r="CI32" s="621"/>
      <c r="CJ32" s="621"/>
      <c r="CK32" s="621"/>
      <c r="CL32" s="621"/>
      <c r="CM32" s="621"/>
      <c r="CN32" s="621"/>
      <c r="CO32" s="621"/>
      <c r="CP32" s="621"/>
      <c r="CQ32" s="622"/>
      <c r="CR32" s="623">
        <v>148</v>
      </c>
      <c r="CS32" s="624"/>
      <c r="CT32" s="624"/>
      <c r="CU32" s="624"/>
      <c r="CV32" s="624"/>
      <c r="CW32" s="624"/>
      <c r="CX32" s="624"/>
      <c r="CY32" s="625"/>
      <c r="CZ32" s="628">
        <v>0</v>
      </c>
      <c r="DA32" s="656"/>
      <c r="DB32" s="656"/>
      <c r="DC32" s="658"/>
      <c r="DD32" s="632">
        <v>148</v>
      </c>
      <c r="DE32" s="624"/>
      <c r="DF32" s="624"/>
      <c r="DG32" s="624"/>
      <c r="DH32" s="624"/>
      <c r="DI32" s="624"/>
      <c r="DJ32" s="624"/>
      <c r="DK32" s="625"/>
      <c r="DL32" s="632">
        <v>148</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27064</v>
      </c>
      <c r="S33" s="624"/>
      <c r="T33" s="624"/>
      <c r="U33" s="624"/>
      <c r="V33" s="624"/>
      <c r="W33" s="624"/>
      <c r="X33" s="624"/>
      <c r="Y33" s="625"/>
      <c r="Z33" s="626">
        <v>0.1</v>
      </c>
      <c r="AA33" s="626"/>
      <c r="AB33" s="626"/>
      <c r="AC33" s="626"/>
      <c r="AD33" s="627">
        <v>1786</v>
      </c>
      <c r="AE33" s="627"/>
      <c r="AF33" s="627"/>
      <c r="AG33" s="627"/>
      <c r="AH33" s="627"/>
      <c r="AI33" s="627"/>
      <c r="AJ33" s="627"/>
      <c r="AK33" s="627"/>
      <c r="AL33" s="628">
        <v>0</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98.9</v>
      </c>
      <c r="BH33" s="682"/>
      <c r="BI33" s="682"/>
      <c r="BJ33" s="682"/>
      <c r="BK33" s="682"/>
      <c r="BL33" s="682"/>
      <c r="BM33" s="683">
        <v>96.7</v>
      </c>
      <c r="BN33" s="682"/>
      <c r="BO33" s="682"/>
      <c r="BP33" s="682"/>
      <c r="BQ33" s="684"/>
      <c r="BR33" s="681">
        <v>99</v>
      </c>
      <c r="BS33" s="682"/>
      <c r="BT33" s="682"/>
      <c r="BU33" s="682"/>
      <c r="BV33" s="682"/>
      <c r="BW33" s="682"/>
      <c r="BX33" s="683">
        <v>97</v>
      </c>
      <c r="BY33" s="682"/>
      <c r="BZ33" s="682"/>
      <c r="CA33" s="682"/>
      <c r="CB33" s="684"/>
      <c r="CD33" s="620" t="s">
        <v>308</v>
      </c>
      <c r="CE33" s="621"/>
      <c r="CF33" s="621"/>
      <c r="CG33" s="621"/>
      <c r="CH33" s="621"/>
      <c r="CI33" s="621"/>
      <c r="CJ33" s="621"/>
      <c r="CK33" s="621"/>
      <c r="CL33" s="621"/>
      <c r="CM33" s="621"/>
      <c r="CN33" s="621"/>
      <c r="CO33" s="621"/>
      <c r="CP33" s="621"/>
      <c r="CQ33" s="622"/>
      <c r="CR33" s="623">
        <v>7587052</v>
      </c>
      <c r="CS33" s="644"/>
      <c r="CT33" s="644"/>
      <c r="CU33" s="644"/>
      <c r="CV33" s="644"/>
      <c r="CW33" s="644"/>
      <c r="CX33" s="644"/>
      <c r="CY33" s="645"/>
      <c r="CZ33" s="628">
        <v>37.4</v>
      </c>
      <c r="DA33" s="656"/>
      <c r="DB33" s="656"/>
      <c r="DC33" s="658"/>
      <c r="DD33" s="632">
        <v>6431746</v>
      </c>
      <c r="DE33" s="644"/>
      <c r="DF33" s="644"/>
      <c r="DG33" s="644"/>
      <c r="DH33" s="644"/>
      <c r="DI33" s="644"/>
      <c r="DJ33" s="644"/>
      <c r="DK33" s="645"/>
      <c r="DL33" s="632">
        <v>5273226</v>
      </c>
      <c r="DM33" s="644"/>
      <c r="DN33" s="644"/>
      <c r="DO33" s="644"/>
      <c r="DP33" s="644"/>
      <c r="DQ33" s="644"/>
      <c r="DR33" s="644"/>
      <c r="DS33" s="644"/>
      <c r="DT33" s="644"/>
      <c r="DU33" s="644"/>
      <c r="DV33" s="645"/>
      <c r="DW33" s="628">
        <v>44.6</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90263</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3014311</v>
      </c>
      <c r="CS34" s="624"/>
      <c r="CT34" s="624"/>
      <c r="CU34" s="624"/>
      <c r="CV34" s="624"/>
      <c r="CW34" s="624"/>
      <c r="CX34" s="624"/>
      <c r="CY34" s="625"/>
      <c r="CZ34" s="628">
        <v>14.9</v>
      </c>
      <c r="DA34" s="656"/>
      <c r="DB34" s="656"/>
      <c r="DC34" s="658"/>
      <c r="DD34" s="632">
        <v>2329496</v>
      </c>
      <c r="DE34" s="624"/>
      <c r="DF34" s="624"/>
      <c r="DG34" s="624"/>
      <c r="DH34" s="624"/>
      <c r="DI34" s="624"/>
      <c r="DJ34" s="624"/>
      <c r="DK34" s="625"/>
      <c r="DL34" s="632">
        <v>1851027</v>
      </c>
      <c r="DM34" s="624"/>
      <c r="DN34" s="624"/>
      <c r="DO34" s="624"/>
      <c r="DP34" s="624"/>
      <c r="DQ34" s="624"/>
      <c r="DR34" s="624"/>
      <c r="DS34" s="624"/>
      <c r="DT34" s="624"/>
      <c r="DU34" s="624"/>
      <c r="DV34" s="625"/>
      <c r="DW34" s="628">
        <v>15.6</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373310</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99629</v>
      </c>
      <c r="CS35" s="644"/>
      <c r="CT35" s="644"/>
      <c r="CU35" s="644"/>
      <c r="CV35" s="644"/>
      <c r="CW35" s="644"/>
      <c r="CX35" s="644"/>
      <c r="CY35" s="645"/>
      <c r="CZ35" s="628">
        <v>0.5</v>
      </c>
      <c r="DA35" s="656"/>
      <c r="DB35" s="656"/>
      <c r="DC35" s="658"/>
      <c r="DD35" s="632">
        <v>91656</v>
      </c>
      <c r="DE35" s="644"/>
      <c r="DF35" s="644"/>
      <c r="DG35" s="644"/>
      <c r="DH35" s="644"/>
      <c r="DI35" s="644"/>
      <c r="DJ35" s="644"/>
      <c r="DK35" s="645"/>
      <c r="DL35" s="632">
        <v>91656</v>
      </c>
      <c r="DM35" s="644"/>
      <c r="DN35" s="644"/>
      <c r="DO35" s="644"/>
      <c r="DP35" s="644"/>
      <c r="DQ35" s="644"/>
      <c r="DR35" s="644"/>
      <c r="DS35" s="644"/>
      <c r="DT35" s="644"/>
      <c r="DU35" s="644"/>
      <c r="DV35" s="645"/>
      <c r="DW35" s="628">
        <v>0.8</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1019638</v>
      </c>
      <c r="S36" s="624"/>
      <c r="T36" s="624"/>
      <c r="U36" s="624"/>
      <c r="V36" s="624"/>
      <c r="W36" s="624"/>
      <c r="X36" s="624"/>
      <c r="Y36" s="625"/>
      <c r="Z36" s="626">
        <v>4.8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2131906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100138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2708441</v>
      </c>
      <c r="CS36" s="624"/>
      <c r="CT36" s="624"/>
      <c r="CU36" s="624"/>
      <c r="CV36" s="624"/>
      <c r="CW36" s="624"/>
      <c r="CX36" s="624"/>
      <c r="CY36" s="625"/>
      <c r="CZ36" s="628">
        <v>13.4</v>
      </c>
      <c r="DA36" s="656"/>
      <c r="DB36" s="656"/>
      <c r="DC36" s="658"/>
      <c r="DD36" s="632">
        <v>2545954</v>
      </c>
      <c r="DE36" s="624"/>
      <c r="DF36" s="624"/>
      <c r="DG36" s="624"/>
      <c r="DH36" s="624"/>
      <c r="DI36" s="624"/>
      <c r="DJ36" s="624"/>
      <c r="DK36" s="625"/>
      <c r="DL36" s="632">
        <v>2016403</v>
      </c>
      <c r="DM36" s="624"/>
      <c r="DN36" s="624"/>
      <c r="DO36" s="624"/>
      <c r="DP36" s="624"/>
      <c r="DQ36" s="624"/>
      <c r="DR36" s="624"/>
      <c r="DS36" s="624"/>
      <c r="DT36" s="624"/>
      <c r="DU36" s="624"/>
      <c r="DV36" s="625"/>
      <c r="DW36" s="628">
        <v>17</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354455</v>
      </c>
      <c r="S37" s="624"/>
      <c r="T37" s="624"/>
      <c r="U37" s="624"/>
      <c r="V37" s="624"/>
      <c r="W37" s="624"/>
      <c r="X37" s="624"/>
      <c r="Y37" s="625"/>
      <c r="Z37" s="626">
        <v>1.7</v>
      </c>
      <c r="AA37" s="626"/>
      <c r="AB37" s="626"/>
      <c r="AC37" s="626"/>
      <c r="AD37" s="627">
        <v>26024</v>
      </c>
      <c r="AE37" s="627"/>
      <c r="AF37" s="627"/>
      <c r="AG37" s="627"/>
      <c r="AH37" s="627"/>
      <c r="AI37" s="627"/>
      <c r="AJ37" s="627"/>
      <c r="AK37" s="627"/>
      <c r="AL37" s="628">
        <v>0.2</v>
      </c>
      <c r="AM37" s="629"/>
      <c r="AN37" s="629"/>
      <c r="AO37" s="630"/>
      <c r="AQ37" s="686" t="s">
        <v>320</v>
      </c>
      <c r="AR37" s="687"/>
      <c r="AS37" s="687"/>
      <c r="AT37" s="687"/>
      <c r="AU37" s="687"/>
      <c r="AV37" s="687"/>
      <c r="AW37" s="687"/>
      <c r="AX37" s="687"/>
      <c r="AY37" s="688"/>
      <c r="AZ37" s="623">
        <v>490903</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80401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1451870</v>
      </c>
      <c r="CS37" s="644"/>
      <c r="CT37" s="644"/>
      <c r="CU37" s="644"/>
      <c r="CV37" s="644"/>
      <c r="CW37" s="644"/>
      <c r="CX37" s="644"/>
      <c r="CY37" s="645"/>
      <c r="CZ37" s="628">
        <v>7.2</v>
      </c>
      <c r="DA37" s="656"/>
      <c r="DB37" s="656"/>
      <c r="DC37" s="658"/>
      <c r="DD37" s="632">
        <v>1451870</v>
      </c>
      <c r="DE37" s="644"/>
      <c r="DF37" s="644"/>
      <c r="DG37" s="644"/>
      <c r="DH37" s="644"/>
      <c r="DI37" s="644"/>
      <c r="DJ37" s="644"/>
      <c r="DK37" s="645"/>
      <c r="DL37" s="632">
        <v>1331961</v>
      </c>
      <c r="DM37" s="644"/>
      <c r="DN37" s="644"/>
      <c r="DO37" s="644"/>
      <c r="DP37" s="644"/>
      <c r="DQ37" s="644"/>
      <c r="DR37" s="644"/>
      <c r="DS37" s="644"/>
      <c r="DT37" s="644"/>
      <c r="DU37" s="644"/>
      <c r="DV37" s="645"/>
      <c r="DW37" s="628">
        <v>11.3</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1176900</v>
      </c>
      <c r="S38" s="624"/>
      <c r="T38" s="624"/>
      <c r="U38" s="624"/>
      <c r="V38" s="624"/>
      <c r="W38" s="624"/>
      <c r="X38" s="624"/>
      <c r="Y38" s="625"/>
      <c r="Z38" s="626">
        <v>5.6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15179</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6754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1625824</v>
      </c>
      <c r="CS38" s="624"/>
      <c r="CT38" s="624"/>
      <c r="CU38" s="624"/>
      <c r="CV38" s="624"/>
      <c r="CW38" s="624"/>
      <c r="CX38" s="624"/>
      <c r="CY38" s="625"/>
      <c r="CZ38" s="628">
        <v>8</v>
      </c>
      <c r="DA38" s="656"/>
      <c r="DB38" s="656"/>
      <c r="DC38" s="658"/>
      <c r="DD38" s="632">
        <v>1350864</v>
      </c>
      <c r="DE38" s="624"/>
      <c r="DF38" s="624"/>
      <c r="DG38" s="624"/>
      <c r="DH38" s="624"/>
      <c r="DI38" s="624"/>
      <c r="DJ38" s="624"/>
      <c r="DK38" s="625"/>
      <c r="DL38" s="632">
        <v>1314140</v>
      </c>
      <c r="DM38" s="624"/>
      <c r="DN38" s="624"/>
      <c r="DO38" s="624"/>
      <c r="DP38" s="624"/>
      <c r="DQ38" s="624"/>
      <c r="DR38" s="624"/>
      <c r="DS38" s="624"/>
      <c r="DT38" s="624"/>
      <c r="DU38" s="624"/>
      <c r="DV38" s="625"/>
      <c r="DW38" s="628">
        <v>11.1</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v>2124</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10313</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122847</v>
      </c>
      <c r="CS39" s="644"/>
      <c r="CT39" s="644"/>
      <c r="CU39" s="644"/>
      <c r="CV39" s="644"/>
      <c r="CW39" s="644"/>
      <c r="CX39" s="644"/>
      <c r="CY39" s="645"/>
      <c r="CZ39" s="628">
        <v>0.6</v>
      </c>
      <c r="DA39" s="656"/>
      <c r="DB39" s="656"/>
      <c r="DC39" s="658"/>
      <c r="DD39" s="632">
        <v>113776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53400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84</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16000</v>
      </c>
      <c r="CS40" s="624"/>
      <c r="CT40" s="624"/>
      <c r="CU40" s="624"/>
      <c r="CV40" s="624"/>
      <c r="CW40" s="624"/>
      <c r="CX40" s="624"/>
      <c r="CY40" s="625"/>
      <c r="CZ40" s="628">
        <v>0.1</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21173663</v>
      </c>
      <c r="S41" s="696"/>
      <c r="T41" s="696"/>
      <c r="U41" s="696"/>
      <c r="V41" s="696"/>
      <c r="W41" s="696"/>
      <c r="X41" s="696"/>
      <c r="Y41" s="700"/>
      <c r="Z41" s="701">
        <v>100</v>
      </c>
      <c r="AA41" s="701"/>
      <c r="AB41" s="701"/>
      <c r="AC41" s="701"/>
      <c r="AD41" s="702">
        <v>11774802</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335255</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1288445</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298</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2109504</v>
      </c>
      <c r="CS42" s="644"/>
      <c r="CT42" s="644"/>
      <c r="CU42" s="644"/>
      <c r="CV42" s="644"/>
      <c r="CW42" s="644"/>
      <c r="CX42" s="644"/>
      <c r="CY42" s="645"/>
      <c r="CZ42" s="628">
        <v>10.4</v>
      </c>
      <c r="DA42" s="656"/>
      <c r="DB42" s="656"/>
      <c r="DC42" s="658"/>
      <c r="DD42" s="632">
        <v>581602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145422</v>
      </c>
      <c r="CS43" s="644"/>
      <c r="CT43" s="644"/>
      <c r="CU43" s="644"/>
      <c r="CV43" s="644"/>
      <c r="CW43" s="644"/>
      <c r="CX43" s="644"/>
      <c r="CY43" s="645"/>
      <c r="CZ43" s="628">
        <v>0.7</v>
      </c>
      <c r="DA43" s="656"/>
      <c r="DB43" s="656"/>
      <c r="DC43" s="658"/>
      <c r="DD43" s="632">
        <v>145422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2109504</v>
      </c>
      <c r="CS44" s="624"/>
      <c r="CT44" s="624"/>
      <c r="CU44" s="624"/>
      <c r="CV44" s="624"/>
      <c r="CW44" s="624"/>
      <c r="CX44" s="624"/>
      <c r="CY44" s="625"/>
      <c r="CZ44" s="628">
        <v>10.4</v>
      </c>
      <c r="DA44" s="629"/>
      <c r="DB44" s="629"/>
      <c r="DC44" s="635"/>
      <c r="DD44" s="632">
        <v>581602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854372</v>
      </c>
      <c r="CS45" s="644"/>
      <c r="CT45" s="644"/>
      <c r="CU45" s="644"/>
      <c r="CV45" s="644"/>
      <c r="CW45" s="644"/>
      <c r="CX45" s="644"/>
      <c r="CY45" s="645"/>
      <c r="CZ45" s="628">
        <v>4.2</v>
      </c>
      <c r="DA45" s="656"/>
      <c r="DB45" s="656"/>
      <c r="DC45" s="658"/>
      <c r="DD45" s="632">
        <v>27135</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1191784</v>
      </c>
      <c r="CS46" s="624"/>
      <c r="CT46" s="624"/>
      <c r="CU46" s="624"/>
      <c r="CV46" s="624"/>
      <c r="CW46" s="624"/>
      <c r="CX46" s="624"/>
      <c r="CY46" s="625"/>
      <c r="CZ46" s="628">
        <v>5.9</v>
      </c>
      <c r="DA46" s="629"/>
      <c r="DB46" s="629"/>
      <c r="DC46" s="635"/>
      <c r="DD46" s="632">
        <v>526019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20269405</v>
      </c>
      <c r="CS49" s="682"/>
      <c r="CT49" s="682"/>
      <c r="CU49" s="682"/>
      <c r="CV49" s="682"/>
      <c r="CW49" s="682"/>
      <c r="CX49" s="682"/>
      <c r="CY49" s="711"/>
      <c r="CZ49" s="703">
        <v>100</v>
      </c>
      <c r="DA49" s="712"/>
      <c r="DB49" s="712"/>
      <c r="DC49" s="713"/>
      <c r="DD49" s="714">
        <v>13878603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TVdXrpv1HOXBzIUW3mpzgtUo/hj6QayTC1fdyT+VSjzPQxL00iDAca2g3PWunT14B8yFIA2l3cbtNYmi5QZIg==" saltValue="N1Gj5Fk0Mifh1q7lchMXd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13" zoomScale="70" zoomScaleNormal="25" zoomScaleSheetLayoutView="70" workbookViewId="0">
      <selection activeCell="B33" sqref="B33:P33"/>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21161</v>
      </c>
      <c r="R7" s="753"/>
      <c r="S7" s="753"/>
      <c r="T7" s="753"/>
      <c r="U7" s="753"/>
      <c r="V7" s="753">
        <v>20258</v>
      </c>
      <c r="W7" s="753"/>
      <c r="X7" s="753"/>
      <c r="Y7" s="753"/>
      <c r="Z7" s="753"/>
      <c r="AA7" s="753">
        <v>903</v>
      </c>
      <c r="AB7" s="753"/>
      <c r="AC7" s="753"/>
      <c r="AD7" s="753"/>
      <c r="AE7" s="754"/>
      <c r="AF7" s="755">
        <v>844</v>
      </c>
      <c r="AG7" s="756"/>
      <c r="AH7" s="756"/>
      <c r="AI7" s="756"/>
      <c r="AJ7" s="757"/>
      <c r="AK7" s="758" t="s">
        <v>555</v>
      </c>
      <c r="AL7" s="759"/>
      <c r="AM7" s="759"/>
      <c r="AN7" s="759"/>
      <c r="AO7" s="759"/>
      <c r="AP7" s="759">
        <v>14541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557</v>
      </c>
      <c r="BT7" s="747"/>
      <c r="BU7" s="747"/>
      <c r="BV7" s="747"/>
      <c r="BW7" s="747"/>
      <c r="BX7" s="747"/>
      <c r="BY7" s="747"/>
      <c r="BZ7" s="747"/>
      <c r="CA7" s="747"/>
      <c r="CB7" s="747"/>
      <c r="CC7" s="747"/>
      <c r="CD7" s="747"/>
      <c r="CE7" s="747"/>
      <c r="CF7" s="747"/>
      <c r="CG7" s="762"/>
      <c r="CH7" s="743">
        <v>-5</v>
      </c>
      <c r="CI7" s="744"/>
      <c r="CJ7" s="744"/>
      <c r="CK7" s="744"/>
      <c r="CL7" s="745"/>
      <c r="CM7" s="743">
        <v>390</v>
      </c>
      <c r="CN7" s="744"/>
      <c r="CO7" s="744"/>
      <c r="CP7" s="744"/>
      <c r="CQ7" s="745"/>
      <c r="CR7" s="743">
        <v>261</v>
      </c>
      <c r="CS7" s="744"/>
      <c r="CT7" s="744"/>
      <c r="CU7" s="744"/>
      <c r="CV7" s="745"/>
      <c r="CW7" s="743" t="s">
        <v>555</v>
      </c>
      <c r="CX7" s="744"/>
      <c r="CY7" s="744"/>
      <c r="CZ7" s="744"/>
      <c r="DA7" s="745"/>
      <c r="DB7" s="743" t="s">
        <v>555</v>
      </c>
      <c r="DC7" s="744"/>
      <c r="DD7" s="744"/>
      <c r="DE7" s="744"/>
      <c r="DF7" s="745"/>
      <c r="DG7" s="743" t="s">
        <v>555</v>
      </c>
      <c r="DH7" s="744"/>
      <c r="DI7" s="744"/>
      <c r="DJ7" s="744"/>
      <c r="DK7" s="745"/>
      <c r="DL7" s="743" t="s">
        <v>555</v>
      </c>
      <c r="DM7" s="744"/>
      <c r="DN7" s="744"/>
      <c r="DO7" s="744"/>
      <c r="DP7" s="745"/>
      <c r="DQ7" s="743" t="s">
        <v>555</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558</v>
      </c>
      <c r="BT8" s="774"/>
      <c r="BU8" s="774"/>
      <c r="BV8" s="774"/>
      <c r="BW8" s="774"/>
      <c r="BX8" s="774"/>
      <c r="BY8" s="774"/>
      <c r="BZ8" s="774"/>
      <c r="CA8" s="774"/>
      <c r="CB8" s="774"/>
      <c r="CC8" s="774"/>
      <c r="CD8" s="774"/>
      <c r="CE8" s="774"/>
      <c r="CF8" s="774"/>
      <c r="CG8" s="775"/>
      <c r="CH8" s="776">
        <v>0</v>
      </c>
      <c r="CI8" s="777"/>
      <c r="CJ8" s="777"/>
      <c r="CK8" s="777"/>
      <c r="CL8" s="778"/>
      <c r="CM8" s="776">
        <v>373</v>
      </c>
      <c r="CN8" s="777"/>
      <c r="CO8" s="777"/>
      <c r="CP8" s="777"/>
      <c r="CQ8" s="778"/>
      <c r="CR8" s="776">
        <v>5</v>
      </c>
      <c r="CS8" s="777"/>
      <c r="CT8" s="777"/>
      <c r="CU8" s="777"/>
      <c r="CV8" s="778"/>
      <c r="CW8" s="776" t="s">
        <v>489</v>
      </c>
      <c r="CX8" s="777"/>
      <c r="CY8" s="777"/>
      <c r="CZ8" s="777"/>
      <c r="DA8" s="778"/>
      <c r="DB8" s="776" t="s">
        <v>489</v>
      </c>
      <c r="DC8" s="777"/>
      <c r="DD8" s="777"/>
      <c r="DE8" s="777"/>
      <c r="DF8" s="778"/>
      <c r="DG8" s="776" t="s">
        <v>489</v>
      </c>
      <c r="DH8" s="777"/>
      <c r="DI8" s="777"/>
      <c r="DJ8" s="777"/>
      <c r="DK8" s="778"/>
      <c r="DL8" s="776">
        <v>1333</v>
      </c>
      <c r="DM8" s="777"/>
      <c r="DN8" s="777"/>
      <c r="DO8" s="777"/>
      <c r="DP8" s="778"/>
      <c r="DQ8" s="776" t="s">
        <v>489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559</v>
      </c>
      <c r="BT9" s="774"/>
      <c r="BU9" s="774"/>
      <c r="BV9" s="774"/>
      <c r="BW9" s="774"/>
      <c r="BX9" s="774"/>
      <c r="BY9" s="774"/>
      <c r="BZ9" s="774"/>
      <c r="CA9" s="774"/>
      <c r="CB9" s="774"/>
      <c r="CC9" s="774"/>
      <c r="CD9" s="774"/>
      <c r="CE9" s="774"/>
      <c r="CF9" s="774"/>
      <c r="CG9" s="775"/>
      <c r="CH9" s="776">
        <v>1</v>
      </c>
      <c r="CI9" s="777"/>
      <c r="CJ9" s="777"/>
      <c r="CK9" s="777"/>
      <c r="CL9" s="778"/>
      <c r="CM9" s="776">
        <v>24</v>
      </c>
      <c r="CN9" s="777"/>
      <c r="CO9" s="777"/>
      <c r="CP9" s="777"/>
      <c r="CQ9" s="778"/>
      <c r="CR9" s="776">
        <v>5</v>
      </c>
      <c r="CS9" s="777"/>
      <c r="CT9" s="777"/>
      <c r="CU9" s="777"/>
      <c r="CV9" s="778"/>
      <c r="CW9" s="776">
        <v>2</v>
      </c>
      <c r="CX9" s="777"/>
      <c r="CY9" s="777"/>
      <c r="CZ9" s="777"/>
      <c r="DA9" s="778"/>
      <c r="DB9" s="776" t="s">
        <v>489</v>
      </c>
      <c r="DC9" s="777"/>
      <c r="DD9" s="777"/>
      <c r="DE9" s="777"/>
      <c r="DF9" s="778"/>
      <c r="DG9" s="776" t="s">
        <v>489</v>
      </c>
      <c r="DH9" s="777"/>
      <c r="DI9" s="777"/>
      <c r="DJ9" s="777"/>
      <c r="DK9" s="778"/>
      <c r="DL9" s="776" t="s">
        <v>555</v>
      </c>
      <c r="DM9" s="777"/>
      <c r="DN9" s="777"/>
      <c r="DO9" s="777"/>
      <c r="DP9" s="778"/>
      <c r="DQ9" s="776" t="s">
        <v>489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21161</v>
      </c>
      <c r="R23" s="793"/>
      <c r="S23" s="793"/>
      <c r="T23" s="793"/>
      <c r="U23" s="793"/>
      <c r="V23" s="793">
        <v>20258</v>
      </c>
      <c r="W23" s="793"/>
      <c r="X23" s="793"/>
      <c r="Y23" s="793"/>
      <c r="Z23" s="793"/>
      <c r="AA23" s="793">
        <v>903</v>
      </c>
      <c r="AB23" s="793"/>
      <c r="AC23" s="793"/>
      <c r="AD23" s="793"/>
      <c r="AE23" s="794"/>
      <c r="AF23" s="795">
        <v>844</v>
      </c>
      <c r="AG23" s="793"/>
      <c r="AH23" s="793"/>
      <c r="AI23" s="793"/>
      <c r="AJ23" s="796"/>
      <c r="AK23" s="797"/>
      <c r="AL23" s="798"/>
      <c r="AM23" s="798"/>
      <c r="AN23" s="798"/>
      <c r="AO23" s="798"/>
      <c r="AP23" s="793">
        <v>14541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4611</v>
      </c>
      <c r="R28" s="823"/>
      <c r="S28" s="823"/>
      <c r="T28" s="823"/>
      <c r="U28" s="823"/>
      <c r="V28" s="823">
        <v>4511</v>
      </c>
      <c r="W28" s="823"/>
      <c r="X28" s="823"/>
      <c r="Y28" s="823"/>
      <c r="Z28" s="823"/>
      <c r="AA28" s="823">
        <v>100</v>
      </c>
      <c r="AB28" s="823"/>
      <c r="AC28" s="823"/>
      <c r="AD28" s="823"/>
      <c r="AE28" s="824"/>
      <c r="AF28" s="825">
        <v>100</v>
      </c>
      <c r="AG28" s="823"/>
      <c r="AH28" s="823"/>
      <c r="AI28" s="823"/>
      <c r="AJ28" s="826"/>
      <c r="AK28" s="827">
        <v>335</v>
      </c>
      <c r="AL28" s="828"/>
      <c r="AM28" s="828"/>
      <c r="AN28" s="828"/>
      <c r="AO28" s="828"/>
      <c r="AP28" s="828" t="s">
        <v>555</v>
      </c>
      <c r="AQ28" s="828"/>
      <c r="AR28" s="828"/>
      <c r="AS28" s="828"/>
      <c r="AT28" s="828"/>
      <c r="AU28" s="828" t="s">
        <v>555</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566</v>
      </c>
      <c r="C29" s="781"/>
      <c r="D29" s="781"/>
      <c r="E29" s="781"/>
      <c r="F29" s="781"/>
      <c r="G29" s="781"/>
      <c r="H29" s="781"/>
      <c r="I29" s="781"/>
      <c r="J29" s="781"/>
      <c r="K29" s="781"/>
      <c r="L29" s="781"/>
      <c r="M29" s="781"/>
      <c r="N29" s="781"/>
      <c r="O29" s="781"/>
      <c r="P29" s="782"/>
      <c r="Q29" s="783">
        <v>3758</v>
      </c>
      <c r="R29" s="784"/>
      <c r="S29" s="784"/>
      <c r="T29" s="784"/>
      <c r="U29" s="784"/>
      <c r="V29" s="784">
        <v>3603</v>
      </c>
      <c r="W29" s="784"/>
      <c r="X29" s="784"/>
      <c r="Y29" s="784"/>
      <c r="Z29" s="784"/>
      <c r="AA29" s="784">
        <v>156</v>
      </c>
      <c r="AB29" s="784"/>
      <c r="AC29" s="784"/>
      <c r="AD29" s="784"/>
      <c r="AE29" s="785"/>
      <c r="AF29" s="786">
        <v>156</v>
      </c>
      <c r="AG29" s="787"/>
      <c r="AH29" s="787"/>
      <c r="AI29" s="787"/>
      <c r="AJ29" s="788"/>
      <c r="AK29" s="834">
        <v>164</v>
      </c>
      <c r="AL29" s="830"/>
      <c r="AM29" s="830"/>
      <c r="AN29" s="830"/>
      <c r="AO29" s="830"/>
      <c r="AP29" s="830" t="s">
        <v>555</v>
      </c>
      <c r="AQ29" s="830"/>
      <c r="AR29" s="830"/>
      <c r="AS29" s="830"/>
      <c r="AT29" s="830"/>
      <c r="AU29" s="830" t="s">
        <v>555</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556</v>
      </c>
      <c r="C30" s="781"/>
      <c r="D30" s="781"/>
      <c r="E30" s="781"/>
      <c r="F30" s="781"/>
      <c r="G30" s="781"/>
      <c r="H30" s="781"/>
      <c r="I30" s="781"/>
      <c r="J30" s="781"/>
      <c r="K30" s="781"/>
      <c r="L30" s="781"/>
      <c r="M30" s="781"/>
      <c r="N30" s="781"/>
      <c r="O30" s="781"/>
      <c r="P30" s="782"/>
      <c r="Q30" s="783">
        <v>812</v>
      </c>
      <c r="R30" s="784"/>
      <c r="S30" s="784"/>
      <c r="T30" s="784"/>
      <c r="U30" s="784"/>
      <c r="V30" s="784">
        <v>810</v>
      </c>
      <c r="W30" s="784"/>
      <c r="X30" s="784"/>
      <c r="Y30" s="784"/>
      <c r="Z30" s="784"/>
      <c r="AA30" s="784">
        <v>2</v>
      </c>
      <c r="AB30" s="784"/>
      <c r="AC30" s="784"/>
      <c r="AD30" s="784"/>
      <c r="AE30" s="785"/>
      <c r="AF30" s="786">
        <v>2</v>
      </c>
      <c r="AG30" s="787"/>
      <c r="AH30" s="787"/>
      <c r="AI30" s="787"/>
      <c r="AJ30" s="788"/>
      <c r="AK30" s="834">
        <v>595</v>
      </c>
      <c r="AL30" s="830"/>
      <c r="AM30" s="830"/>
      <c r="AN30" s="830"/>
      <c r="AO30" s="830"/>
      <c r="AP30" s="830" t="s">
        <v>555</v>
      </c>
      <c r="AQ30" s="830"/>
      <c r="AR30" s="830"/>
      <c r="AS30" s="830"/>
      <c r="AT30" s="830"/>
      <c r="AU30" s="830" t="s">
        <v>555</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390</v>
      </c>
      <c r="C31" s="781"/>
      <c r="D31" s="781"/>
      <c r="E31" s="781"/>
      <c r="F31" s="781"/>
      <c r="G31" s="781"/>
      <c r="H31" s="781"/>
      <c r="I31" s="781"/>
      <c r="J31" s="781"/>
      <c r="K31" s="781"/>
      <c r="L31" s="781"/>
      <c r="M31" s="781"/>
      <c r="N31" s="781"/>
      <c r="O31" s="781"/>
      <c r="P31" s="782"/>
      <c r="Q31" s="783">
        <v>1293</v>
      </c>
      <c r="R31" s="784"/>
      <c r="S31" s="784"/>
      <c r="T31" s="784"/>
      <c r="U31" s="784"/>
      <c r="V31" s="784">
        <v>1077</v>
      </c>
      <c r="W31" s="784"/>
      <c r="X31" s="784"/>
      <c r="Y31" s="784"/>
      <c r="Z31" s="784"/>
      <c r="AA31" s="784">
        <v>216</v>
      </c>
      <c r="AB31" s="784"/>
      <c r="AC31" s="784"/>
      <c r="AD31" s="784"/>
      <c r="AE31" s="785"/>
      <c r="AF31" s="786">
        <v>1698</v>
      </c>
      <c r="AG31" s="787"/>
      <c r="AH31" s="787"/>
      <c r="AI31" s="787"/>
      <c r="AJ31" s="788"/>
      <c r="AK31" s="834">
        <v>15</v>
      </c>
      <c r="AL31" s="830"/>
      <c r="AM31" s="830"/>
      <c r="AN31" s="830"/>
      <c r="AO31" s="830"/>
      <c r="AP31" s="830">
        <v>3730</v>
      </c>
      <c r="AQ31" s="830"/>
      <c r="AR31" s="830"/>
      <c r="AS31" s="830"/>
      <c r="AT31" s="830"/>
      <c r="AU31" s="830">
        <v>11</v>
      </c>
      <c r="AV31" s="830"/>
      <c r="AW31" s="830"/>
      <c r="AX31" s="830"/>
      <c r="AY31" s="830"/>
      <c r="AZ31" s="831" t="s">
        <v>555</v>
      </c>
      <c r="BA31" s="831"/>
      <c r="BB31" s="831"/>
      <c r="BC31" s="831"/>
      <c r="BD31" s="831"/>
      <c r="BE31" s="832" t="s">
        <v>391</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1240</v>
      </c>
      <c r="R32" s="784"/>
      <c r="S32" s="784"/>
      <c r="T32" s="784"/>
      <c r="U32" s="784"/>
      <c r="V32" s="784">
        <v>1237</v>
      </c>
      <c r="W32" s="784"/>
      <c r="X32" s="784"/>
      <c r="Y32" s="784"/>
      <c r="Z32" s="784"/>
      <c r="AA32" s="784">
        <v>4</v>
      </c>
      <c r="AB32" s="784"/>
      <c r="AC32" s="784"/>
      <c r="AD32" s="784"/>
      <c r="AE32" s="785"/>
      <c r="AF32" s="786">
        <v>90</v>
      </c>
      <c r="AG32" s="787"/>
      <c r="AH32" s="787"/>
      <c r="AI32" s="787"/>
      <c r="AJ32" s="788"/>
      <c r="AK32" s="834">
        <v>427</v>
      </c>
      <c r="AL32" s="830"/>
      <c r="AM32" s="830"/>
      <c r="AN32" s="830"/>
      <c r="AO32" s="830"/>
      <c r="AP32" s="830">
        <v>5209</v>
      </c>
      <c r="AQ32" s="830"/>
      <c r="AR32" s="830"/>
      <c r="AS32" s="830"/>
      <c r="AT32" s="830"/>
      <c r="AU32" s="830">
        <v>3912</v>
      </c>
      <c r="AV32" s="830"/>
      <c r="AW32" s="830"/>
      <c r="AX32" s="830"/>
      <c r="AY32" s="830"/>
      <c r="AZ32" s="831" t="s">
        <v>555</v>
      </c>
      <c r="BA32" s="831"/>
      <c r="BB32" s="831"/>
      <c r="BC32" s="831"/>
      <c r="BD32" s="831"/>
      <c r="BE32" s="832" t="s">
        <v>391</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155</v>
      </c>
      <c r="R33" s="784"/>
      <c r="S33" s="784"/>
      <c r="T33" s="784"/>
      <c r="U33" s="784"/>
      <c r="V33" s="784">
        <v>155</v>
      </c>
      <c r="W33" s="784"/>
      <c r="X33" s="784"/>
      <c r="Y33" s="784"/>
      <c r="Z33" s="784"/>
      <c r="AA33" s="784">
        <v>0</v>
      </c>
      <c r="AB33" s="784"/>
      <c r="AC33" s="784"/>
      <c r="AD33" s="784"/>
      <c r="AE33" s="785"/>
      <c r="AF33" s="786">
        <v>2</v>
      </c>
      <c r="AG33" s="787"/>
      <c r="AH33" s="787"/>
      <c r="AI33" s="787"/>
      <c r="AJ33" s="788"/>
      <c r="AK33" s="834">
        <v>64</v>
      </c>
      <c r="AL33" s="830"/>
      <c r="AM33" s="830"/>
      <c r="AN33" s="830"/>
      <c r="AO33" s="830"/>
      <c r="AP33" s="830">
        <v>665</v>
      </c>
      <c r="AQ33" s="830"/>
      <c r="AR33" s="830"/>
      <c r="AS33" s="830"/>
      <c r="AT33" s="830"/>
      <c r="AU33" s="830">
        <v>579</v>
      </c>
      <c r="AV33" s="830"/>
      <c r="AW33" s="830"/>
      <c r="AX33" s="830"/>
      <c r="AY33" s="830"/>
      <c r="AZ33" s="831" t="s">
        <v>555</v>
      </c>
      <c r="BA33" s="831"/>
      <c r="BB33" s="831"/>
      <c r="BC33" s="831"/>
      <c r="BD33" s="831"/>
      <c r="BE33" s="832" t="s">
        <v>391</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394</v>
      </c>
      <c r="C34" s="781"/>
      <c r="D34" s="781"/>
      <c r="E34" s="781"/>
      <c r="F34" s="781"/>
      <c r="G34" s="781"/>
      <c r="H34" s="781"/>
      <c r="I34" s="781"/>
      <c r="J34" s="781"/>
      <c r="K34" s="781"/>
      <c r="L34" s="781"/>
      <c r="M34" s="781"/>
      <c r="N34" s="781"/>
      <c r="O34" s="781"/>
      <c r="P34" s="782"/>
      <c r="Q34" s="783">
        <v>122</v>
      </c>
      <c r="R34" s="784"/>
      <c r="S34" s="784"/>
      <c r="T34" s="784"/>
      <c r="U34" s="784"/>
      <c r="V34" s="784">
        <v>71</v>
      </c>
      <c r="W34" s="784"/>
      <c r="X34" s="784"/>
      <c r="Y34" s="784"/>
      <c r="Z34" s="784"/>
      <c r="AA34" s="784">
        <v>51</v>
      </c>
      <c r="AB34" s="784"/>
      <c r="AC34" s="784"/>
      <c r="AD34" s="784"/>
      <c r="AE34" s="785"/>
      <c r="AF34" s="786">
        <v>108</v>
      </c>
      <c r="AG34" s="787"/>
      <c r="AH34" s="787"/>
      <c r="AI34" s="787"/>
      <c r="AJ34" s="788"/>
      <c r="AK34" s="834">
        <v>25</v>
      </c>
      <c r="AL34" s="830"/>
      <c r="AM34" s="830"/>
      <c r="AN34" s="830"/>
      <c r="AO34" s="830"/>
      <c r="AP34" s="830" t="s">
        <v>555</v>
      </c>
      <c r="AQ34" s="830"/>
      <c r="AR34" s="830"/>
      <c r="AS34" s="830"/>
      <c r="AT34" s="830"/>
      <c r="AU34" s="830" t="s">
        <v>555</v>
      </c>
      <c r="AV34" s="830"/>
      <c r="AW34" s="830"/>
      <c r="AX34" s="830"/>
      <c r="AY34" s="830"/>
      <c r="AZ34" s="831" t="s">
        <v>555</v>
      </c>
      <c r="BA34" s="831"/>
      <c r="BB34" s="831"/>
      <c r="BC34" s="831"/>
      <c r="BD34" s="831"/>
      <c r="BE34" s="832" t="s">
        <v>395</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t="s">
        <v>396</v>
      </c>
      <c r="C35" s="781"/>
      <c r="D35" s="781"/>
      <c r="E35" s="781"/>
      <c r="F35" s="781"/>
      <c r="G35" s="781"/>
      <c r="H35" s="781"/>
      <c r="I35" s="781"/>
      <c r="J35" s="781"/>
      <c r="K35" s="781"/>
      <c r="L35" s="781"/>
      <c r="M35" s="781"/>
      <c r="N35" s="781"/>
      <c r="O35" s="781"/>
      <c r="P35" s="782"/>
      <c r="Q35" s="783">
        <v>55</v>
      </c>
      <c r="R35" s="784"/>
      <c r="S35" s="784"/>
      <c r="T35" s="784"/>
      <c r="U35" s="784"/>
      <c r="V35" s="784">
        <v>38</v>
      </c>
      <c r="W35" s="784"/>
      <c r="X35" s="784"/>
      <c r="Y35" s="784"/>
      <c r="Z35" s="784"/>
      <c r="AA35" s="784">
        <v>17</v>
      </c>
      <c r="AB35" s="784"/>
      <c r="AC35" s="784"/>
      <c r="AD35" s="784"/>
      <c r="AE35" s="785"/>
      <c r="AF35" s="786">
        <v>20</v>
      </c>
      <c r="AG35" s="787"/>
      <c r="AH35" s="787"/>
      <c r="AI35" s="787"/>
      <c r="AJ35" s="788"/>
      <c r="AK35" s="834">
        <v>17</v>
      </c>
      <c r="AL35" s="830"/>
      <c r="AM35" s="830"/>
      <c r="AN35" s="830"/>
      <c r="AO35" s="830"/>
      <c r="AP35" s="830" t="s">
        <v>555</v>
      </c>
      <c r="AQ35" s="830"/>
      <c r="AR35" s="830"/>
      <c r="AS35" s="830"/>
      <c r="AT35" s="830"/>
      <c r="AU35" s="830">
        <v>3</v>
      </c>
      <c r="AV35" s="830"/>
      <c r="AW35" s="830"/>
      <c r="AX35" s="830"/>
      <c r="AY35" s="830"/>
      <c r="AZ35" s="831" t="s">
        <v>555</v>
      </c>
      <c r="BA35" s="831"/>
      <c r="BB35" s="831"/>
      <c r="BC35" s="831"/>
      <c r="BD35" s="831"/>
      <c r="BE35" s="832" t="s">
        <v>395</v>
      </c>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2176</v>
      </c>
      <c r="AG63" s="844"/>
      <c r="AH63" s="844"/>
      <c r="AI63" s="844"/>
      <c r="AJ63" s="845"/>
      <c r="AK63" s="846"/>
      <c r="AL63" s="841"/>
      <c r="AM63" s="841"/>
      <c r="AN63" s="841"/>
      <c r="AO63" s="841"/>
      <c r="AP63" s="844">
        <v>9604</v>
      </c>
      <c r="AQ63" s="844"/>
      <c r="AR63" s="844"/>
      <c r="AS63" s="844"/>
      <c r="AT63" s="844"/>
      <c r="AU63" s="844">
        <v>4505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561</v>
      </c>
      <c r="C68" s="870"/>
      <c r="D68" s="870"/>
      <c r="E68" s="870"/>
      <c r="F68" s="870"/>
      <c r="G68" s="870"/>
      <c r="H68" s="870"/>
      <c r="I68" s="870"/>
      <c r="J68" s="870"/>
      <c r="K68" s="870"/>
      <c r="L68" s="870"/>
      <c r="M68" s="870"/>
      <c r="N68" s="870"/>
      <c r="O68" s="870"/>
      <c r="P68" s="871"/>
      <c r="Q68" s="872">
        <v>10180</v>
      </c>
      <c r="R68" s="866"/>
      <c r="S68" s="866"/>
      <c r="T68" s="866"/>
      <c r="U68" s="866"/>
      <c r="V68" s="866">
        <v>9561</v>
      </c>
      <c r="W68" s="866"/>
      <c r="X68" s="866"/>
      <c r="Y68" s="866"/>
      <c r="Z68" s="866"/>
      <c r="AA68" s="866">
        <v>618</v>
      </c>
      <c r="AB68" s="866"/>
      <c r="AC68" s="866"/>
      <c r="AD68" s="866"/>
      <c r="AE68" s="866"/>
      <c r="AF68" s="866">
        <v>618</v>
      </c>
      <c r="AG68" s="866"/>
      <c r="AH68" s="866"/>
      <c r="AI68" s="866"/>
      <c r="AJ68" s="866"/>
      <c r="AK68" s="866" t="s">
        <v>555</v>
      </c>
      <c r="AL68" s="866"/>
      <c r="AM68" s="866"/>
      <c r="AN68" s="866"/>
      <c r="AO68" s="866"/>
      <c r="AP68" s="866">
        <v>5839</v>
      </c>
      <c r="AQ68" s="866"/>
      <c r="AR68" s="866"/>
      <c r="AS68" s="866"/>
      <c r="AT68" s="866"/>
      <c r="AU68" s="866">
        <v>1542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562</v>
      </c>
      <c r="C69" s="874"/>
      <c r="D69" s="874"/>
      <c r="E69" s="874"/>
      <c r="F69" s="874"/>
      <c r="G69" s="874"/>
      <c r="H69" s="874"/>
      <c r="I69" s="874"/>
      <c r="J69" s="874"/>
      <c r="K69" s="874"/>
      <c r="L69" s="874"/>
      <c r="M69" s="874"/>
      <c r="N69" s="874"/>
      <c r="O69" s="874"/>
      <c r="P69" s="875"/>
      <c r="Q69" s="876">
        <v>16725</v>
      </c>
      <c r="R69" s="830"/>
      <c r="S69" s="830"/>
      <c r="T69" s="830"/>
      <c r="U69" s="830"/>
      <c r="V69" s="830">
        <v>16704</v>
      </c>
      <c r="W69" s="830"/>
      <c r="X69" s="830"/>
      <c r="Y69" s="830"/>
      <c r="Z69" s="830"/>
      <c r="AA69" s="830">
        <v>21</v>
      </c>
      <c r="AB69" s="830"/>
      <c r="AC69" s="830"/>
      <c r="AD69" s="830"/>
      <c r="AE69" s="830"/>
      <c r="AF69" s="830">
        <v>21</v>
      </c>
      <c r="AG69" s="830"/>
      <c r="AH69" s="830"/>
      <c r="AI69" s="830"/>
      <c r="AJ69" s="830"/>
      <c r="AK69" s="830">
        <v>164</v>
      </c>
      <c r="AL69" s="830"/>
      <c r="AM69" s="830"/>
      <c r="AN69" s="830"/>
      <c r="AO69" s="830"/>
      <c r="AP69" s="830" t="s">
        <v>555</v>
      </c>
      <c r="AQ69" s="830"/>
      <c r="AR69" s="830"/>
      <c r="AS69" s="830"/>
      <c r="AT69" s="830"/>
      <c r="AU69" s="830" t="s">
        <v>555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560</v>
      </c>
      <c r="C70" s="874"/>
      <c r="D70" s="874"/>
      <c r="E70" s="874"/>
      <c r="F70" s="874"/>
      <c r="G70" s="874"/>
      <c r="H70" s="874"/>
      <c r="I70" s="874"/>
      <c r="J70" s="874"/>
      <c r="K70" s="874"/>
      <c r="L70" s="874"/>
      <c r="M70" s="874"/>
      <c r="N70" s="874"/>
      <c r="O70" s="874"/>
      <c r="P70" s="875"/>
      <c r="Q70" s="876">
        <v>78</v>
      </c>
      <c r="R70" s="830"/>
      <c r="S70" s="830"/>
      <c r="T70" s="830"/>
      <c r="U70" s="830"/>
      <c r="V70" s="830">
        <v>77</v>
      </c>
      <c r="W70" s="830"/>
      <c r="X70" s="830"/>
      <c r="Y70" s="830"/>
      <c r="Z70" s="830"/>
      <c r="AA70" s="830">
        <v>1</v>
      </c>
      <c r="AB70" s="830"/>
      <c r="AC70" s="830"/>
      <c r="AD70" s="830"/>
      <c r="AE70" s="830"/>
      <c r="AF70" s="830">
        <v>1</v>
      </c>
      <c r="AG70" s="830"/>
      <c r="AH70" s="830"/>
      <c r="AI70" s="830"/>
      <c r="AJ70" s="830"/>
      <c r="AK70" s="830">
        <v>13</v>
      </c>
      <c r="AL70" s="830"/>
      <c r="AM70" s="830"/>
      <c r="AN70" s="830"/>
      <c r="AO70" s="830"/>
      <c r="AP70" s="830" t="s">
        <v>555</v>
      </c>
      <c r="AQ70" s="830"/>
      <c r="AR70" s="830"/>
      <c r="AS70" s="830"/>
      <c r="AT70" s="830"/>
      <c r="AU70" s="830" t="s">
        <v>555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563</v>
      </c>
      <c r="C71" s="874"/>
      <c r="D71" s="874"/>
      <c r="E71" s="874"/>
      <c r="F71" s="874"/>
      <c r="G71" s="874"/>
      <c r="H71" s="874"/>
      <c r="I71" s="874"/>
      <c r="J71" s="874"/>
      <c r="K71" s="874"/>
      <c r="L71" s="874"/>
      <c r="M71" s="874"/>
      <c r="N71" s="874"/>
      <c r="O71" s="874"/>
      <c r="P71" s="875"/>
      <c r="Q71" s="876">
        <v>425</v>
      </c>
      <c r="R71" s="830"/>
      <c r="S71" s="830"/>
      <c r="T71" s="830"/>
      <c r="U71" s="830"/>
      <c r="V71" s="830">
        <v>237</v>
      </c>
      <c r="W71" s="830"/>
      <c r="X71" s="830"/>
      <c r="Y71" s="830"/>
      <c r="Z71" s="830"/>
      <c r="AA71" s="830">
        <v>188</v>
      </c>
      <c r="AB71" s="830"/>
      <c r="AC71" s="830"/>
      <c r="AD71" s="830"/>
      <c r="AE71" s="830"/>
      <c r="AF71" s="830">
        <v>188</v>
      </c>
      <c r="AG71" s="830"/>
      <c r="AH71" s="830"/>
      <c r="AI71" s="830"/>
      <c r="AJ71" s="830"/>
      <c r="AK71" s="830" t="s">
        <v>555</v>
      </c>
      <c r="AL71" s="830"/>
      <c r="AM71" s="830"/>
      <c r="AN71" s="830"/>
      <c r="AO71" s="830"/>
      <c r="AP71" s="830" t="s">
        <v>555</v>
      </c>
      <c r="AQ71" s="830"/>
      <c r="AR71" s="830"/>
      <c r="AS71" s="830"/>
      <c r="AT71" s="830"/>
      <c r="AU71" s="830" t="s">
        <v>555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564</v>
      </c>
      <c r="C72" s="874"/>
      <c r="D72" s="874"/>
      <c r="E72" s="874"/>
      <c r="F72" s="874"/>
      <c r="G72" s="874"/>
      <c r="H72" s="874"/>
      <c r="I72" s="874"/>
      <c r="J72" s="874"/>
      <c r="K72" s="874"/>
      <c r="L72" s="874"/>
      <c r="M72" s="874"/>
      <c r="N72" s="874"/>
      <c r="O72" s="874"/>
      <c r="P72" s="875"/>
      <c r="Q72" s="876">
        <v>1130</v>
      </c>
      <c r="R72" s="830"/>
      <c r="S72" s="830"/>
      <c r="T72" s="830"/>
      <c r="U72" s="830"/>
      <c r="V72" s="830">
        <v>1119</v>
      </c>
      <c r="W72" s="830"/>
      <c r="X72" s="830"/>
      <c r="Y72" s="830"/>
      <c r="Z72" s="830"/>
      <c r="AA72" s="830">
        <v>11</v>
      </c>
      <c r="AB72" s="830"/>
      <c r="AC72" s="830"/>
      <c r="AD72" s="830"/>
      <c r="AE72" s="830"/>
      <c r="AF72" s="830">
        <v>11</v>
      </c>
      <c r="AG72" s="830"/>
      <c r="AH72" s="830"/>
      <c r="AI72" s="830"/>
      <c r="AJ72" s="830"/>
      <c r="AK72" s="830" t="s">
        <v>555</v>
      </c>
      <c r="AL72" s="830"/>
      <c r="AM72" s="830"/>
      <c r="AN72" s="830"/>
      <c r="AO72" s="830"/>
      <c r="AP72" s="830" t="s">
        <v>555</v>
      </c>
      <c r="AQ72" s="830"/>
      <c r="AR72" s="830"/>
      <c r="AS72" s="830"/>
      <c r="AT72" s="830"/>
      <c r="AU72" s="830" t="s">
        <v>555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565</v>
      </c>
      <c r="C73" s="874"/>
      <c r="D73" s="874"/>
      <c r="E73" s="874"/>
      <c r="F73" s="874"/>
      <c r="G73" s="874"/>
      <c r="H73" s="874"/>
      <c r="I73" s="874"/>
      <c r="J73" s="874"/>
      <c r="K73" s="874"/>
      <c r="L73" s="874"/>
      <c r="M73" s="874"/>
      <c r="N73" s="874"/>
      <c r="O73" s="874"/>
      <c r="P73" s="875"/>
      <c r="Q73" s="876">
        <v>395416</v>
      </c>
      <c r="R73" s="830"/>
      <c r="S73" s="830"/>
      <c r="T73" s="830"/>
      <c r="U73" s="830"/>
      <c r="V73" s="830">
        <v>387020</v>
      </c>
      <c r="W73" s="830"/>
      <c r="X73" s="830"/>
      <c r="Y73" s="830"/>
      <c r="Z73" s="830"/>
      <c r="AA73" s="830">
        <v>8396</v>
      </c>
      <c r="AB73" s="830"/>
      <c r="AC73" s="830"/>
      <c r="AD73" s="830"/>
      <c r="AE73" s="830"/>
      <c r="AF73" s="830">
        <v>8396</v>
      </c>
      <c r="AG73" s="830"/>
      <c r="AH73" s="830"/>
      <c r="AI73" s="830"/>
      <c r="AJ73" s="830"/>
      <c r="AK73" s="830">
        <v>755</v>
      </c>
      <c r="AL73" s="830"/>
      <c r="AM73" s="830"/>
      <c r="AN73" s="830"/>
      <c r="AO73" s="830"/>
      <c r="AP73" s="830" t="s">
        <v>555</v>
      </c>
      <c r="AQ73" s="830"/>
      <c r="AR73" s="830"/>
      <c r="AS73" s="830"/>
      <c r="AT73" s="830"/>
      <c r="AU73" s="830" t="s">
        <v>555</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9235</v>
      </c>
      <c r="AG88" s="844"/>
      <c r="AH88" s="844"/>
      <c r="AI88" s="844"/>
      <c r="AJ88" s="844"/>
      <c r="AK88" s="841"/>
      <c r="AL88" s="841"/>
      <c r="AM88" s="841"/>
      <c r="AN88" s="841"/>
      <c r="AO88" s="841"/>
      <c r="AP88" s="844">
        <v>5839</v>
      </c>
      <c r="AQ88" s="844"/>
      <c r="AR88" s="844"/>
      <c r="AS88" s="844"/>
      <c r="AT88" s="844"/>
      <c r="AU88" s="844">
        <v>1542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271</v>
      </c>
      <c r="CS102" s="852"/>
      <c r="CT102" s="852"/>
      <c r="CU102" s="852"/>
      <c r="CV102" s="891"/>
      <c r="CW102" s="890">
        <v>2</v>
      </c>
      <c r="CX102" s="852"/>
      <c r="CY102" s="852"/>
      <c r="CZ102" s="852"/>
      <c r="DA102" s="891"/>
      <c r="DB102" s="890" t="s">
        <v>555</v>
      </c>
      <c r="DC102" s="852"/>
      <c r="DD102" s="852"/>
      <c r="DE102" s="852"/>
      <c r="DF102" s="891"/>
      <c r="DG102" s="890" t="s">
        <v>555</v>
      </c>
      <c r="DH102" s="852"/>
      <c r="DI102" s="852"/>
      <c r="DJ102" s="852"/>
      <c r="DK102" s="891"/>
      <c r="DL102" s="890">
        <v>1333</v>
      </c>
      <c r="DM102" s="852"/>
      <c r="DN102" s="852"/>
      <c r="DO102" s="852"/>
      <c r="DP102" s="891"/>
      <c r="DQ102" s="890" t="s">
        <v>555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295</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295</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295</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1473933</v>
      </c>
      <c r="AB110" s="900"/>
      <c r="AC110" s="900"/>
      <c r="AD110" s="900"/>
      <c r="AE110" s="901"/>
      <c r="AF110" s="902">
        <v>1625588</v>
      </c>
      <c r="AG110" s="900"/>
      <c r="AH110" s="900"/>
      <c r="AI110" s="900"/>
      <c r="AJ110" s="901"/>
      <c r="AK110" s="902">
        <v>1656224</v>
      </c>
      <c r="AL110" s="900"/>
      <c r="AM110" s="900"/>
      <c r="AN110" s="900"/>
      <c r="AO110" s="901"/>
      <c r="AP110" s="903">
        <v>16</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16122055</v>
      </c>
      <c r="BR110" s="931"/>
      <c r="BS110" s="931"/>
      <c r="BT110" s="931"/>
      <c r="BU110" s="931"/>
      <c r="BV110" s="931">
        <v>14992875</v>
      </c>
      <c r="BW110" s="931"/>
      <c r="BX110" s="931"/>
      <c r="BY110" s="931"/>
      <c r="BZ110" s="931"/>
      <c r="CA110" s="931">
        <v>14541201</v>
      </c>
      <c r="CB110" s="931"/>
      <c r="CC110" s="931"/>
      <c r="CD110" s="931"/>
      <c r="CE110" s="931"/>
      <c r="CF110" s="944">
        <v>140.19999999999999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142101</v>
      </c>
      <c r="BR111" s="926"/>
      <c r="BS111" s="926"/>
      <c r="BT111" s="926"/>
      <c r="BU111" s="926"/>
      <c r="BV111" s="926">
        <v>38186</v>
      </c>
      <c r="BW111" s="926"/>
      <c r="BX111" s="926"/>
      <c r="BY111" s="926"/>
      <c r="BZ111" s="926"/>
      <c r="CA111" s="926">
        <v>31822</v>
      </c>
      <c r="CB111" s="926"/>
      <c r="CC111" s="926"/>
      <c r="CD111" s="926"/>
      <c r="CE111" s="926"/>
      <c r="CF111" s="920">
        <v>0.3</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4739767</v>
      </c>
      <c r="BR112" s="926"/>
      <c r="BS112" s="926"/>
      <c r="BT112" s="926"/>
      <c r="BU112" s="926"/>
      <c r="BV112" s="926">
        <v>4644436</v>
      </c>
      <c r="BW112" s="926"/>
      <c r="BX112" s="926"/>
      <c r="BY112" s="926"/>
      <c r="BZ112" s="926"/>
      <c r="CA112" s="926">
        <v>4505141</v>
      </c>
      <c r="CB112" s="926"/>
      <c r="CC112" s="926"/>
      <c r="CD112" s="926"/>
      <c r="CE112" s="926"/>
      <c r="CF112" s="920">
        <v>43.4</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54989</v>
      </c>
      <c r="DH112" s="926"/>
      <c r="DI112" s="926"/>
      <c r="DJ112" s="926"/>
      <c r="DK112" s="926"/>
      <c r="DL112" s="926">
        <v>38186</v>
      </c>
      <c r="DM112" s="926"/>
      <c r="DN112" s="926"/>
      <c r="DO112" s="926"/>
      <c r="DP112" s="926"/>
      <c r="DQ112" s="926">
        <v>31822</v>
      </c>
      <c r="DR112" s="926"/>
      <c r="DS112" s="926"/>
      <c r="DT112" s="926"/>
      <c r="DU112" s="926"/>
      <c r="DV112" s="927">
        <v>0.3</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575358</v>
      </c>
      <c r="AB113" s="938"/>
      <c r="AC113" s="938"/>
      <c r="AD113" s="938"/>
      <c r="AE113" s="939"/>
      <c r="AF113" s="940">
        <v>510032</v>
      </c>
      <c r="AG113" s="938"/>
      <c r="AH113" s="938"/>
      <c r="AI113" s="938"/>
      <c r="AJ113" s="939"/>
      <c r="AK113" s="940">
        <v>453740</v>
      </c>
      <c r="AL113" s="938"/>
      <c r="AM113" s="938"/>
      <c r="AN113" s="938"/>
      <c r="AO113" s="939"/>
      <c r="AP113" s="941">
        <v>4.4000000000000004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1126931</v>
      </c>
      <c r="BR113" s="926"/>
      <c r="BS113" s="926"/>
      <c r="BT113" s="926"/>
      <c r="BU113" s="926"/>
      <c r="BV113" s="926">
        <v>1130958</v>
      </c>
      <c r="BW113" s="926"/>
      <c r="BX113" s="926"/>
      <c r="BY113" s="926"/>
      <c r="BZ113" s="926"/>
      <c r="CA113" s="926">
        <v>1541806</v>
      </c>
      <c r="CB113" s="926"/>
      <c r="CC113" s="926"/>
      <c r="CD113" s="926"/>
      <c r="CE113" s="926"/>
      <c r="CF113" s="920">
        <v>14.9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98463</v>
      </c>
      <c r="AB114" s="959"/>
      <c r="AC114" s="959"/>
      <c r="AD114" s="959"/>
      <c r="AE114" s="960"/>
      <c r="AF114" s="961">
        <v>101143</v>
      </c>
      <c r="AG114" s="959"/>
      <c r="AH114" s="959"/>
      <c r="AI114" s="959"/>
      <c r="AJ114" s="960"/>
      <c r="AK114" s="961">
        <v>90497</v>
      </c>
      <c r="AL114" s="959"/>
      <c r="AM114" s="959"/>
      <c r="AN114" s="959"/>
      <c r="AO114" s="960"/>
      <c r="AP114" s="962">
        <v>0.9</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2564891</v>
      </c>
      <c r="BR114" s="926"/>
      <c r="BS114" s="926"/>
      <c r="BT114" s="926"/>
      <c r="BU114" s="926"/>
      <c r="BV114" s="926">
        <v>2640369</v>
      </c>
      <c r="BW114" s="926"/>
      <c r="BX114" s="926"/>
      <c r="BY114" s="926"/>
      <c r="BZ114" s="926"/>
      <c r="CA114" s="926">
        <v>2618769</v>
      </c>
      <c r="CB114" s="926"/>
      <c r="CC114" s="926"/>
      <c r="CD114" s="926"/>
      <c r="CE114" s="926"/>
      <c r="CF114" s="920">
        <v>25.2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116802</v>
      </c>
      <c r="AB115" s="938"/>
      <c r="AC115" s="938"/>
      <c r="AD115" s="938"/>
      <c r="AE115" s="939"/>
      <c r="AF115" s="940">
        <v>90186</v>
      </c>
      <c r="AG115" s="938"/>
      <c r="AH115" s="938"/>
      <c r="AI115" s="938"/>
      <c r="AJ115" s="939"/>
      <c r="AK115" s="940">
        <v>6365</v>
      </c>
      <c r="AL115" s="938"/>
      <c r="AM115" s="938"/>
      <c r="AN115" s="938"/>
      <c r="AO115" s="939"/>
      <c r="AP115" s="941">
        <v>0.1</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2264556</v>
      </c>
      <c r="AB117" s="979"/>
      <c r="AC117" s="979"/>
      <c r="AD117" s="979"/>
      <c r="AE117" s="980"/>
      <c r="AF117" s="981">
        <v>2326949</v>
      </c>
      <c r="AG117" s="979"/>
      <c r="AH117" s="979"/>
      <c r="AI117" s="979"/>
      <c r="AJ117" s="980"/>
      <c r="AK117" s="981">
        <v>2206826</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295</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443</v>
      </c>
      <c r="BP119" s="1005"/>
      <c r="BQ119" s="999">
        <v>24695745</v>
      </c>
      <c r="BR119" s="1000"/>
      <c r="BS119" s="1000"/>
      <c r="BT119" s="1000"/>
      <c r="BU119" s="1000"/>
      <c r="BV119" s="1000">
        <v>23446824</v>
      </c>
      <c r="BW119" s="1000"/>
      <c r="BX119" s="1000"/>
      <c r="BY119" s="1000"/>
      <c r="BZ119" s="1000"/>
      <c r="CA119" s="1000">
        <v>23238739</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87112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5863192</v>
      </c>
      <c r="BR120" s="931"/>
      <c r="BS120" s="931"/>
      <c r="BT120" s="931"/>
      <c r="BU120" s="931"/>
      <c r="BV120" s="931">
        <v>5790499</v>
      </c>
      <c r="BW120" s="931"/>
      <c r="BX120" s="931"/>
      <c r="BY120" s="931"/>
      <c r="BZ120" s="931"/>
      <c r="CA120" s="931">
        <v>5307825</v>
      </c>
      <c r="CB120" s="931"/>
      <c r="CC120" s="931"/>
      <c r="CD120" s="931"/>
      <c r="CE120" s="931"/>
      <c r="CF120" s="944">
        <v>51.2</v>
      </c>
      <c r="CG120" s="945"/>
      <c r="CH120" s="945"/>
      <c r="CI120" s="945"/>
      <c r="CJ120" s="945"/>
      <c r="CK120" s="1006" t="s">
        <v>447</v>
      </c>
      <c r="CL120" s="1007"/>
      <c r="CM120" s="1007"/>
      <c r="CN120" s="1007"/>
      <c r="CO120" s="1008"/>
      <c r="CP120" s="1014" t="s">
        <v>392</v>
      </c>
      <c r="CQ120" s="1015"/>
      <c r="CR120" s="1015"/>
      <c r="CS120" s="1015"/>
      <c r="CT120" s="1015"/>
      <c r="CU120" s="1015"/>
      <c r="CV120" s="1015"/>
      <c r="CW120" s="1015"/>
      <c r="CX120" s="1015"/>
      <c r="CY120" s="1015"/>
      <c r="CZ120" s="1015"/>
      <c r="DA120" s="1015"/>
      <c r="DB120" s="1015"/>
      <c r="DC120" s="1015"/>
      <c r="DD120" s="1015"/>
      <c r="DE120" s="1015"/>
      <c r="DF120" s="1016"/>
      <c r="DG120" s="930">
        <v>3904538</v>
      </c>
      <c r="DH120" s="931"/>
      <c r="DI120" s="931"/>
      <c r="DJ120" s="931"/>
      <c r="DK120" s="931"/>
      <c r="DL120" s="931">
        <v>3891099</v>
      </c>
      <c r="DM120" s="931"/>
      <c r="DN120" s="931"/>
      <c r="DO120" s="931"/>
      <c r="DP120" s="931"/>
      <c r="DQ120" s="931">
        <v>3911796</v>
      </c>
      <c r="DR120" s="931"/>
      <c r="DS120" s="931"/>
      <c r="DT120" s="931"/>
      <c r="DU120" s="931"/>
      <c r="DV120" s="932">
        <v>37.700000000000003</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16802</v>
      </c>
      <c r="AB121" s="959"/>
      <c r="AC121" s="959"/>
      <c r="AD121" s="959"/>
      <c r="AE121" s="960"/>
      <c r="AF121" s="961">
        <v>16802</v>
      </c>
      <c r="AG121" s="959"/>
      <c r="AH121" s="959"/>
      <c r="AI121" s="959"/>
      <c r="AJ121" s="960"/>
      <c r="AK121" s="961">
        <v>6365</v>
      </c>
      <c r="AL121" s="959"/>
      <c r="AM121" s="959"/>
      <c r="AN121" s="959"/>
      <c r="AO121" s="960"/>
      <c r="AP121" s="962">
        <v>0.1</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2188924</v>
      </c>
      <c r="BR121" s="926"/>
      <c r="BS121" s="926"/>
      <c r="BT121" s="926"/>
      <c r="BU121" s="926"/>
      <c r="BV121" s="926">
        <v>2145657</v>
      </c>
      <c r="BW121" s="926"/>
      <c r="BX121" s="926"/>
      <c r="BY121" s="926"/>
      <c r="BZ121" s="926"/>
      <c r="CA121" s="926">
        <v>2226557</v>
      </c>
      <c r="CB121" s="926"/>
      <c r="CC121" s="926"/>
      <c r="CD121" s="926"/>
      <c r="CE121" s="926"/>
      <c r="CF121" s="920">
        <v>21.5</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578968</v>
      </c>
      <c r="DR121" s="926"/>
      <c r="DS121" s="926"/>
      <c r="DT121" s="926"/>
      <c r="DU121" s="926"/>
      <c r="DV121" s="927">
        <v>5.6</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13289246</v>
      </c>
      <c r="BR122" s="1000"/>
      <c r="BS122" s="1000"/>
      <c r="BT122" s="1000"/>
      <c r="BU122" s="1000"/>
      <c r="BV122" s="1000">
        <v>12608983</v>
      </c>
      <c r="BW122" s="1000"/>
      <c r="BX122" s="1000"/>
      <c r="BY122" s="1000"/>
      <c r="BZ122" s="1000"/>
      <c r="CA122" s="1000">
        <v>12464424</v>
      </c>
      <c r="CB122" s="1000"/>
      <c r="CC122" s="1000"/>
      <c r="CD122" s="1000"/>
      <c r="CE122" s="1000"/>
      <c r="CF122" s="1017">
        <v>120.2</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15718</v>
      </c>
      <c r="DH122" s="926"/>
      <c r="DI122" s="926"/>
      <c r="DJ122" s="926"/>
      <c r="DK122" s="926"/>
      <c r="DL122" s="926">
        <v>11530</v>
      </c>
      <c r="DM122" s="926"/>
      <c r="DN122" s="926"/>
      <c r="DO122" s="926"/>
      <c r="DP122" s="926"/>
      <c r="DQ122" s="926">
        <v>11191</v>
      </c>
      <c r="DR122" s="926"/>
      <c r="DS122" s="926"/>
      <c r="DT122" s="926"/>
      <c r="DU122" s="926"/>
      <c r="DV122" s="927">
        <v>0.1</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451</v>
      </c>
      <c r="BP123" s="1005"/>
      <c r="BQ123" s="1063">
        <v>21341362</v>
      </c>
      <c r="BR123" s="1064"/>
      <c r="BS123" s="1064"/>
      <c r="BT123" s="1064"/>
      <c r="BU123" s="1064"/>
      <c r="BV123" s="1064">
        <v>20545139</v>
      </c>
      <c r="BW123" s="1064"/>
      <c r="BX123" s="1064"/>
      <c r="BY123" s="1064"/>
      <c r="BZ123" s="1064"/>
      <c r="CA123" s="1064">
        <v>19998806</v>
      </c>
      <c r="CB123" s="1064"/>
      <c r="CC123" s="1064"/>
      <c r="CD123" s="1064"/>
      <c r="CE123" s="1064"/>
      <c r="CF123" s="1001"/>
      <c r="CG123" s="1002"/>
      <c r="CH123" s="1002"/>
      <c r="CI123" s="1002"/>
      <c r="CJ123" s="1003"/>
      <c r="CK123" s="1009"/>
      <c r="CL123" s="1010"/>
      <c r="CM123" s="1010"/>
      <c r="CN123" s="1010"/>
      <c r="CO123" s="1011"/>
      <c r="CP123" s="1019" t="s">
        <v>396</v>
      </c>
      <c r="CQ123" s="1020"/>
      <c r="CR123" s="1020"/>
      <c r="CS123" s="1020"/>
      <c r="CT123" s="1020"/>
      <c r="CU123" s="1020"/>
      <c r="CV123" s="1020"/>
      <c r="CW123" s="1020"/>
      <c r="CX123" s="1020"/>
      <c r="CY123" s="1020"/>
      <c r="CZ123" s="1020"/>
      <c r="DA123" s="1020"/>
      <c r="DB123" s="1020"/>
      <c r="DC123" s="1020"/>
      <c r="DD123" s="1020"/>
      <c r="DE123" s="1020"/>
      <c r="DF123" s="1021"/>
      <c r="DG123" s="958">
        <v>45918</v>
      </c>
      <c r="DH123" s="959"/>
      <c r="DI123" s="959"/>
      <c r="DJ123" s="959"/>
      <c r="DK123" s="960"/>
      <c r="DL123" s="961">
        <v>29103</v>
      </c>
      <c r="DM123" s="959"/>
      <c r="DN123" s="959"/>
      <c r="DO123" s="959"/>
      <c r="DP123" s="960"/>
      <c r="DQ123" s="961">
        <v>3186</v>
      </c>
      <c r="DR123" s="959"/>
      <c r="DS123" s="959"/>
      <c r="DT123" s="959"/>
      <c r="DU123" s="960"/>
      <c r="DV123" s="962">
        <v>0</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33.799999999999997</v>
      </c>
      <c r="BR124" s="1027"/>
      <c r="BS124" s="1027"/>
      <c r="BT124" s="1027"/>
      <c r="BU124" s="1027"/>
      <c r="BV124" s="1027">
        <v>28.8</v>
      </c>
      <c r="BW124" s="1027"/>
      <c r="BX124" s="1027"/>
      <c r="BY124" s="1027"/>
      <c r="BZ124" s="1027"/>
      <c r="CA124" s="1027">
        <v>31.2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v>773593</v>
      </c>
      <c r="DH124" s="986"/>
      <c r="DI124" s="986"/>
      <c r="DJ124" s="986"/>
      <c r="DK124" s="987"/>
      <c r="DL124" s="985">
        <v>712704</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100000</v>
      </c>
      <c r="AB126" s="959"/>
      <c r="AC126" s="959"/>
      <c r="AD126" s="959"/>
      <c r="AE126" s="960"/>
      <c r="AF126" s="961">
        <v>73384</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286044</v>
      </c>
      <c r="AB128" s="1046"/>
      <c r="AC128" s="1046"/>
      <c r="AD128" s="1046"/>
      <c r="AE128" s="1047"/>
      <c r="AF128" s="1048">
        <v>311040</v>
      </c>
      <c r="AG128" s="1046"/>
      <c r="AH128" s="1046"/>
      <c r="AI128" s="1046"/>
      <c r="AJ128" s="1047"/>
      <c r="AK128" s="1048">
        <v>319793</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13.12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11108524</v>
      </c>
      <c r="AB129" s="959"/>
      <c r="AC129" s="959"/>
      <c r="AD129" s="959"/>
      <c r="AE129" s="960"/>
      <c r="AF129" s="961">
        <v>11238872</v>
      </c>
      <c r="AG129" s="959"/>
      <c r="AH129" s="959"/>
      <c r="AI129" s="959"/>
      <c r="AJ129" s="960"/>
      <c r="AK129" s="961">
        <v>11486933</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18.12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1193637</v>
      </c>
      <c r="AB130" s="959"/>
      <c r="AC130" s="959"/>
      <c r="AD130" s="959"/>
      <c r="AE130" s="960"/>
      <c r="AF130" s="961">
        <v>1167619</v>
      </c>
      <c r="AG130" s="959"/>
      <c r="AH130" s="959"/>
      <c r="AI130" s="959"/>
      <c r="AJ130" s="960"/>
      <c r="AK130" s="961">
        <v>1115134</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7.9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9914887</v>
      </c>
      <c r="AB131" s="986"/>
      <c r="AC131" s="986"/>
      <c r="AD131" s="986"/>
      <c r="AE131" s="987"/>
      <c r="AF131" s="985">
        <v>10071253</v>
      </c>
      <c r="AG131" s="986"/>
      <c r="AH131" s="986"/>
      <c r="AI131" s="986"/>
      <c r="AJ131" s="987"/>
      <c r="AK131" s="985">
        <v>10371799</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v>31.2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7.9161265280000004</v>
      </c>
      <c r="AB132" s="1097"/>
      <c r="AC132" s="1097"/>
      <c r="AD132" s="1097"/>
      <c r="AE132" s="1098"/>
      <c r="AF132" s="1099">
        <v>8.4228844219999992</v>
      </c>
      <c r="AG132" s="1097"/>
      <c r="AH132" s="1097"/>
      <c r="AI132" s="1097"/>
      <c r="AJ132" s="1098"/>
      <c r="AK132" s="1099">
        <v>7.4422865309999997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7</v>
      </c>
      <c r="AB133" s="1080"/>
      <c r="AC133" s="1080"/>
      <c r="AD133" s="1080"/>
      <c r="AE133" s="1081"/>
      <c r="AF133" s="1079">
        <v>7.7</v>
      </c>
      <c r="AG133" s="1080"/>
      <c r="AH133" s="1080"/>
      <c r="AI133" s="1080"/>
      <c r="AJ133" s="1081"/>
      <c r="AK133" s="1079">
        <v>7.9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HgRnxcDROPsW6xo+dgnGvUbTm/4GH0O8YPaG6tik+NdgCrgbzMI0KaGCqxOta3E3nHzON+D/As9NUXDH/kkqQ==" saltValue="MtJ02/6fFp+cckvZjfMG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W37" zoomScale="85" zoomScaleNormal="85" zoomScaleSheetLayoutView="85" workbookViewId="0">
      <selection activeCell="DO32" sqref="DO3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FitVXvW7TkHY5kBxHV+IxP2um6OrrCPF0Zj/WRsAd9axSsLj4t7Wnb3Y7sPB9oTuVwaLgRhK+wrOXF/qWJ2SUA==" saltValue="wlUMHz6+gH92RXlk+ngqp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76" zoomScale="85" zoomScaleNormal="85" zoomScaleSheetLayoutView="55" workbookViewId="0">
      <selection activeCell="DO82" sqref="DO82"/>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mkjkZr3MBZoZDhLof1iV82fACpe7pcUWmf3TNcpZqvfI9vczMlPBMXpaHKRzY4P1HYGKDy0yfAwyg3QhrpvRQ==" saltValue="n4jwYlQbkfsSYNwWOXaf9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DO82" sqref="DO8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3233296</v>
      </c>
      <c r="AP9" s="269">
        <v>65282</v>
      </c>
      <c r="AQ9" s="270">
        <v>80646</v>
      </c>
      <c r="AR9" s="271">
        <v>-19.100000000000001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646259</v>
      </c>
      <c r="AP10" s="272">
        <v>13048</v>
      </c>
      <c r="AQ10" s="273">
        <v>6637</v>
      </c>
      <c r="AR10" s="274">
        <v>96.6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4618</v>
      </c>
      <c r="AP11" s="272">
        <v>93</v>
      </c>
      <c r="AQ11" s="273">
        <v>1119</v>
      </c>
      <c r="AR11" s="274">
        <v>-91.7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8</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195812</v>
      </c>
      <c r="AP13" s="272">
        <v>3954</v>
      </c>
      <c r="AQ13" s="273">
        <v>2502</v>
      </c>
      <c r="AR13" s="274">
        <v>58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145422</v>
      </c>
      <c r="AP14" s="272">
        <v>2936</v>
      </c>
      <c r="AQ14" s="273">
        <v>1863</v>
      </c>
      <c r="AR14" s="274">
        <v>57.6</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-211252</v>
      </c>
      <c r="AP15" s="272">
        <v>-4265</v>
      </c>
      <c r="AQ15" s="273">
        <v>-4800</v>
      </c>
      <c r="AR15" s="274">
        <v>-11.1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4014155</v>
      </c>
      <c r="AP16" s="272">
        <v>81048</v>
      </c>
      <c r="AQ16" s="273">
        <v>87975</v>
      </c>
      <c r="AR16" s="274">
        <v>-7.9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6.93</v>
      </c>
      <c r="AP21" s="286">
        <v>7.71</v>
      </c>
      <c r="AQ21" s="287">
        <v>-0.78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97.9</v>
      </c>
      <c r="AP22" s="291">
        <v>98.3</v>
      </c>
      <c r="AQ22" s="292">
        <v>-0.4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1656224</v>
      </c>
      <c r="AP32" s="300">
        <v>33440</v>
      </c>
      <c r="AQ32" s="301">
        <v>41451</v>
      </c>
      <c r="AR32" s="302">
        <v>-19.3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35</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453740</v>
      </c>
      <c r="AP35" s="300">
        <v>9161</v>
      </c>
      <c r="AQ35" s="301">
        <v>11775</v>
      </c>
      <c r="AR35" s="302">
        <v>-22.2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90497</v>
      </c>
      <c r="AP36" s="300">
        <v>1827</v>
      </c>
      <c r="AQ36" s="301">
        <v>2188</v>
      </c>
      <c r="AR36" s="302">
        <v>-16.5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6365</v>
      </c>
      <c r="AP37" s="300">
        <v>129</v>
      </c>
      <c r="AQ37" s="301">
        <v>531</v>
      </c>
      <c r="AR37" s="302">
        <v>-75.7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v>1</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-319793</v>
      </c>
      <c r="AP39" s="300">
        <v>-6457</v>
      </c>
      <c r="AQ39" s="301">
        <v>-5414</v>
      </c>
      <c r="AR39" s="302">
        <v>19.3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-1115134</v>
      </c>
      <c r="AP40" s="300">
        <v>-22515</v>
      </c>
      <c r="AQ40" s="301">
        <v>-35360</v>
      </c>
      <c r="AR40" s="302">
        <v>-36.299999999999997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771899</v>
      </c>
      <c r="AP41" s="300">
        <v>15585</v>
      </c>
      <c r="AQ41" s="301">
        <v>15207</v>
      </c>
      <c r="AR41" s="302">
        <v>2.5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3107367</v>
      </c>
      <c r="AN51" s="322">
        <v>60613</v>
      </c>
      <c r="AO51" s="323">
        <v>-29.4</v>
      </c>
      <c r="AP51" s="324">
        <v>67009</v>
      </c>
      <c r="AQ51" s="325">
        <v>-6.4</v>
      </c>
      <c r="AR51" s="326">
        <v>-23</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2500859</v>
      </c>
      <c r="AN52" s="330">
        <v>48782</v>
      </c>
      <c r="AO52" s="331">
        <v>-34</v>
      </c>
      <c r="AP52" s="332">
        <v>43028</v>
      </c>
      <c r="AQ52" s="333">
        <v>-4.5999999999999996</v>
      </c>
      <c r="AR52" s="334">
        <v>-29.4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1212236</v>
      </c>
      <c r="AN53" s="322">
        <v>23986</v>
      </c>
      <c r="AO53" s="323">
        <v>-60.4</v>
      </c>
      <c r="AP53" s="324">
        <v>54225</v>
      </c>
      <c r="AQ53" s="325">
        <v>-19.100000000000001</v>
      </c>
      <c r="AR53" s="326">
        <v>-41.3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594721</v>
      </c>
      <c r="AN54" s="330">
        <v>11767</v>
      </c>
      <c r="AO54" s="331">
        <v>-75.900000000000006</v>
      </c>
      <c r="AP54" s="332">
        <v>27337</v>
      </c>
      <c r="AQ54" s="333">
        <v>-36.5</v>
      </c>
      <c r="AR54" s="334">
        <v>-39.4</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1441966</v>
      </c>
      <c r="AN55" s="322">
        <v>28639</v>
      </c>
      <c r="AO55" s="323">
        <v>19.399999999999999</v>
      </c>
      <c r="AP55" s="324">
        <v>54016</v>
      </c>
      <c r="AQ55" s="325">
        <v>-0.4</v>
      </c>
      <c r="AR55" s="326">
        <v>19.8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753179</v>
      </c>
      <c r="AN56" s="330">
        <v>14959</v>
      </c>
      <c r="AO56" s="331">
        <v>27.1</v>
      </c>
      <c r="AP56" s="332">
        <v>28078</v>
      </c>
      <c r="AQ56" s="333">
        <v>2.7</v>
      </c>
      <c r="AR56" s="334">
        <v>24.4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1107284</v>
      </c>
      <c r="AN57" s="322">
        <v>22174</v>
      </c>
      <c r="AO57" s="323">
        <v>-22.6</v>
      </c>
      <c r="AP57" s="324">
        <v>52786</v>
      </c>
      <c r="AQ57" s="325">
        <v>-2.2999999999999998</v>
      </c>
      <c r="AR57" s="326">
        <v>-20.3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607250</v>
      </c>
      <c r="AN58" s="330">
        <v>12161</v>
      </c>
      <c r="AO58" s="331">
        <v>-18.7</v>
      </c>
      <c r="AP58" s="332">
        <v>28742</v>
      </c>
      <c r="AQ58" s="333">
        <v>2.4</v>
      </c>
      <c r="AR58" s="334">
        <v>-21.1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2109504</v>
      </c>
      <c r="AN59" s="322">
        <v>42592</v>
      </c>
      <c r="AO59" s="323">
        <v>92.1</v>
      </c>
      <c r="AP59" s="324">
        <v>58465</v>
      </c>
      <c r="AQ59" s="325">
        <v>10.8</v>
      </c>
      <c r="AR59" s="326">
        <v>81.3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1191784</v>
      </c>
      <c r="AN60" s="330">
        <v>24063</v>
      </c>
      <c r="AO60" s="331">
        <v>97.9</v>
      </c>
      <c r="AP60" s="332">
        <v>34452</v>
      </c>
      <c r="AQ60" s="333">
        <v>19.899999999999999</v>
      </c>
      <c r="AR60" s="334">
        <v>78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1795671</v>
      </c>
      <c r="AN61" s="337">
        <v>35601</v>
      </c>
      <c r="AO61" s="338">
        <v>-0.2</v>
      </c>
      <c r="AP61" s="339">
        <v>57300</v>
      </c>
      <c r="AQ61" s="340">
        <v>-3.5</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1129559</v>
      </c>
      <c r="AN62" s="330">
        <v>22346</v>
      </c>
      <c r="AO62" s="331">
        <v>-0.7</v>
      </c>
      <c r="AP62" s="332">
        <v>32327</v>
      </c>
      <c r="AQ62" s="333">
        <v>-3.2</v>
      </c>
      <c r="AR62" s="334">
        <v>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Jg/g14/1LF1PDAn/eI/JVHzRcWXZzhvzSNRnedlOEfxjmgER7McfiepfY2UmUgdX8BYaLwgs5mpKpbTE8NKNw==" saltValue="nolyFLStPMa6ZIYRswlf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0" zoomScaleNormal="100" zoomScaleSheetLayoutView="55" workbookViewId="0">
      <selection activeCell="DO82" sqref="DO82"/>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7HJVehV/bGGwFm/meZtMnOUuI+TKC3TcdA4MsgqIQSCnOruGOsWWy3bNXC0fZkdFLJo9Q8y4u9XUQFlRk8ekkA==" saltValue="/KMEKdsW5jV06QLLBDLr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BK102" sqref="BK102"/>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03fvDoH6jpb4tjI6wSUqO1elzsHhNx6zRAx0bXedEGcYSmWgj+JR/SciHWHKPFNqjGCn5euCbhoiMILk97bMjw==" saltValue="qRHacZPCehQIezvaaUaPp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E1" zoomScaleSheetLayoutView="100" workbookViewId="0">
      <selection activeCell="DO82" sqref="DO8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15.94</v>
      </c>
      <c r="G47" s="12">
        <v>17.309999999999999</v>
      </c>
      <c r="H47" s="12">
        <v>18.61</v>
      </c>
      <c r="I47" s="12">
        <v>18.37</v>
      </c>
      <c r="J47" s="13">
        <v>14.86</v>
      </c>
    </row>
    <row r="48" spans="2:10" ht="57.75" customHeight="1" x14ac:dyDescent="0.15">
      <c r="B48" s="14"/>
      <c r="C48" s="1141" t="s">
        <v>4</v>
      </c>
      <c r="D48" s="1141"/>
      <c r="E48" s="1142"/>
      <c r="F48" s="15">
        <v>9.4700000000000006</v>
      </c>
      <c r="G48" s="16">
        <v>14.14</v>
      </c>
      <c r="H48" s="16">
        <v>11.74</v>
      </c>
      <c r="I48" s="16">
        <v>7.72</v>
      </c>
      <c r="J48" s="17">
        <v>7.35</v>
      </c>
    </row>
    <row r="49" spans="2:10" ht="57.75" customHeight="1" thickBot="1" x14ac:dyDescent="0.2">
      <c r="B49" s="18"/>
      <c r="C49" s="1143" t="s">
        <v>5</v>
      </c>
      <c r="D49" s="1143"/>
      <c r="E49" s="1144"/>
      <c r="F49" s="19">
        <v>1.95</v>
      </c>
      <c r="G49" s="20">
        <v>7.22</v>
      </c>
      <c r="H49" s="20" t="s">
        <v>532</v>
      </c>
      <c r="I49" s="20" t="s">
        <v>533</v>
      </c>
      <c r="J49" s="21" t="s">
        <v>534</v>
      </c>
    </row>
    <row r="50" spans="2:10" x14ac:dyDescent="0.15"/>
  </sheetData>
  <sheetProtection algorithmName="SHA-512" hashValue="YFIljEW/QEUMWMlH92mETpohuK9Wj3q3p2x1d7JjA4x3GZyDNcaibOqGnT065SBxHRQ0dXBkinSRp+bMl9iGXA==" saltValue="jTWgBynf82HoWS9G327u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基金残高に係る経年分析!Print_Area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2026-03-09T09:43:55Z</cp:lastPrinted>
  <dcterms:created xsi:type="dcterms:W3CDTF">2026-02-23T05:04:15Z</dcterms:created>
  <dcterms:modified xsi:type="dcterms:W3CDTF">2026-03-11T07:46:50Z</dcterms:modified>
  <cp:category/>
</cp:coreProperties>
</file>