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20" yWindow="-120" windowWidth="20730" windowHeight="11160" tabRatio="9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E35" i="10"/>
  <c r="C35" i="10"/>
  <c r="CO34" i="10"/>
  <c r="BW34" i="10"/>
  <c r="BW35" i="10" s="1"/>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<sst xmlns="http://schemas.openxmlformats.org/spreadsheetml/2006/main" count="1101" uniqueCount="561">
  <si>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</si>
  <si>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</si>
  <si>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</si>
  <si>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</si>
  <si>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</si>
  <si>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</si>
  <si>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</si>
  <si>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</si>
  <si>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</si>
  <si>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</si>
  <si>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</si>
  <si>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</si>
  <si>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</si>
  <si>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</si>
  <si>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</si>
  <si>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</si>
  <si>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</si>
  <si>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</si>
  <si>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</si>
  <si>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</si>
  <si>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</si>
  <si>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</si>
  <si>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</si>
  <si>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</si>
  <si>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</si>
  <si>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</si>
  <si>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</si>
  <si>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</si>
  <si>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</si>
  <si>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</si>
  <si>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</si>
  <si>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</si>
  <si>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</si>
  <si>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</si>
  <si>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</si>
  <si>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</si>
  <si>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</si>
  <si>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</si>
  <si>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</si>
  <si>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</si>
  <si>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</si>
  <si>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</si>
  <si>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</si>
  <si>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</si>
  <si>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</si>
  <si>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</si>
  <si>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</si>
  <si>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</si>
  <si>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</si>
  <si>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</si>
  <si>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</si>
  <si>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</si>
  <si>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</si>
  <si>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</si>
  <si>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</si>
  <si>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</si>
  <si>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</si>
  <si>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</si>
  <si>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</si>
  <si>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</si>
  <si>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</si>
  <si>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</si>
  <si>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</si>
  <si>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</si>
  <si>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</si>
  <si>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</si>
  <si>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</si>
  <si>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</si>
  <si>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</si>
  <si>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</si>
  <si>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</si>
  <si>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</si>
  <si>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</si>
  <si>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</si>
  <si>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</si>
  <si>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</si>
  <si>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</si>
  <si>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</si>
  <si>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</si>
  <si>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</si>
  <si>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</si>
  <si>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</si>
  <si>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</si>
  <si>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</si>
  <si>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</si>
  <si>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</si>
  <si>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</si>
  <si>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</si>
  <si>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</si>
  <si>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</si>
  <si>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</si>
  <si>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</si>
  <si>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</si>
  <si>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</si>
  <si>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</si>
  <si>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</si>
  <si>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</si>
  <si>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</si>
  <si>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</si>
  <si>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</si>
  <si>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</si>
  <si>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</si>
  <si>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</si>
  <si>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</si>
  <si>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</si>
  <si>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</si>
  <si>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</si>
  <si>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</si>
  <si>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</si>
  <si>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</si>
  <si>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</si>
  <si>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</si>
  <si>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</si>
  <si>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</si>
  <si>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</si>
  <si>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</si>
  <si>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</si>
  <si>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</si>
  <si>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</si>
  <si>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</si>
  <si>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</si>
  <si>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</si>
  <si>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</si>
  <si>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</si>
  <si>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</si>
  <si>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</si>
  <si>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</si>
  <si>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</si>
  <si>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</si>
  <si>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</si>
  <si>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</si>
  <si>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</si>
  <si>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</si>
  <si>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</si>
  <si>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</si>
  <si>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</si>
  <si>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</si>
  <si>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</si>
  <si>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</si>
  <si>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</si>
  <si>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</si>
  <si>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</si>
  <si>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</si>
  <si>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</si>
  <si>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</si>
  <si>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</si>
  <si>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</si>
  <si>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</si>
  <si>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</si>
  <si>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</si>
  <si>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</si>
  <si>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</si>
  <si>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</si>
  <si>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</si>
  <si>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</si>
  <si>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</si>
  <si>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</si>
  <si>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</si>
  <si>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</si>
  <si>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</si>
  <si>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</si>
  <si>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</si>
  <si>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</si>
  <si>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</si>
  <si>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</si>
  <si>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</si>
  <si>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</si>
  <si>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</si>
  <si>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</si>
  <si>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</si>
  <si>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</si>
  <si>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</si>
  <si>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</si>
  <si>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</si>
  <si>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</si>
  <si>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</si>
  <si>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</si>
  <si>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</si>
  <si>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</si>
  <si>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</si>
  <si>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</si>
  <si>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</si>
  <si>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</si>
  <si>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</si>
  <si>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</si>
  <si>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</si>
  <si>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</si>
  <si>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</si>
  <si>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</si>
  <si>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</si>
  <si>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</si>
  <si>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</si>
  <si>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</si>
  <si>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</si>
  <si>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</si>
  <si>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</si>
  <si>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</si>
  <si>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</si>
  <si>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</si>
  <si>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</si>
  <si>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</si>
  <si>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</si>
  <si>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</si>
  <si>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茨城県常陸太田市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</si>
  <si>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</si>
  <si>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</si>
  <si>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</si>
  <si>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</si>
  <si>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</si>
  <si>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</si>
  <si>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</si>
  <si>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</si>
  <si>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</si>
  <si>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</si>
  <si>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</si>
  <si>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</si>
  <si>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</si>
  <si>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</si>
  <si>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</si>
  <si>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</si>
  <si>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</si>
  <si>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</si>
  <si>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</si>
  <si>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</si>
  <si>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</si>
  <si>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</si>
  <si>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</si>
  <si>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</si>
  <si>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</si>
  <si>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</si>
  <si>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</si>
  <si>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</si>
  <si>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</si>
  <si>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</si>
  <si>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</si>
  <si>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</si>
  <si>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</si>
  <si>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</si>
  <si>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</si>
  <si>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</si>
  <si>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</si>
  <si>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</si>
  <si>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</si>
  <si>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</si>
  <si>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</si>
  <si>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</si>
  <si>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</si>
  <si>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</si>
  <si>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</si>
  <si>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</si>
  <si>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</si>
  <si>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</si>
  <si>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</si>
  <si>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</si>
  <si>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</si>
  <si>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</si>
  <si>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</si>
  <si>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</si>
  <si>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</si>
  <si>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</si>
  <si>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</si>
  <si>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</si>
  <si>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</si>
  <si>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</si>
  <si>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</si>
  <si>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</si>
  <si>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</si>
  <si>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</si>
  <si>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</si>
  <si>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</si>
  <si>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</si>
  <si>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</si>
  <si>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</si>
  <si>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</si>
  <si>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</si>
  <si>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</si>
  <si>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</si>
  <si>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</si>
  <si>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</si>
  <si>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</si>
  <si>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</si>
  <si>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</si>
  <si>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</si>
  <si>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</si>
  <si>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</si>
  <si>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</si>
  <si>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</si>
  <si>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</si>
  <si>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</si>
  <si>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</si>
  <si>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</si>
  <si>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</si>
  <si>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</si>
  <si>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</si>
  <si>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</si>
  <si>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</si>
  <si>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</si>
  <si>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</si>
  <si>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</si>
  <si>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</si>
  <si>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</si>
  <si>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</si>
  <si>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</si>
  <si>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</si>
  <si>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</si>
  <si>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</si>
  <si>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</si>
  <si>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</si>
  <si>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</si>
  <si>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</si>
  <si>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</si>
  <si>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</si>
  <si>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</si>
  <si>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</si>
  <si>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</si>
  <si>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</si>
  <si>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</si>
  <si>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</si>
  <si>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</si>
  <si>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</si>
  <si>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</si>
  <si>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</si>
  <si>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</si>
  <si>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</si>
  <si>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</si>
  <si>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</si>
  <si>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</si>
  <si>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</si>
  <si>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</si>
  <si>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</si>
  <si>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</si>
  <si>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</si>
  <si>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</si>
  <si>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</si>
  <si>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</si>
  <si>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</si>
  <si>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</si>
  <si>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</si>
  <si>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</si>
  <si>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</si>
  <si>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</si>
  <si>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</si>
  <si>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</si>
  <si>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</si>
  <si>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</si>
  <si>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</si>
  <si>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</si>
  <si>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</si>
  <si>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</si>
  <si>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</si>
  <si>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</si>
  <si>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</si>
  <si>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</si>
  <si>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</si>
  <si>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茨城県常陸太田市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</si>
  <si>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</si>
  <si>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</si>
  <si>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</si>
  <si>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</si>
  <si>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</si>
  <si>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</si>
  <si>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</si>
  <si>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</si>
  <si>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</si>
  <si>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</si>
  <si>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</si>
  <si>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</si>
  <si>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</si>
  <si>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</si>
  <si>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</si>
  <si>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</si>
  <si>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</si>
  <si>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</si>
  <si>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</si>
  <si>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</si>
  <si>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</si>
  <si>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</si>
  <si>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</si>
  <si>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</si>
  <si>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</si>
  <si>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</si>
  <si>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</si>
  <si>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</si>
  <si>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</si>
  <si>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</si>
  <si>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</si>
  <si>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</si>
  <si>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</si>
  <si>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</si>
  <si>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</si>
  <si>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</si>
  <si>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</si>
  <si>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</si>
  <si>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</si>
  <si>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簡易水道事業会計</t>
    <phoneticPr fontId="5"/>
  </si>
  <si>
    <t>下水道事業等会計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</si>
  <si>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</si>
  <si>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</si>
  <si>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</si>
  <si>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</si>
  <si>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</si>
  <si>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</si>
  <si>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</si>
  <si>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</si>
  <si>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</si>
  <si>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</si>
  <si>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</si>
  <si>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</si>
  <si>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</si>
  <si>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</si>
  <si>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</si>
  <si>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</si>
  <si>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</si>
  <si>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</si>
  <si>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</si>
  <si>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</si>
  <si>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</si>
  <si>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</si>
  <si>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</si>
  <si>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</si>
  <si>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</si>
  <si>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</si>
  <si>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</si>
  <si>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</si>
  <si>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</si>
  <si>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</si>
  <si>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</si>
  <si>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</si>
  <si>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</si>
  <si>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</si>
  <si>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</si>
  <si>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</si>
  <si>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</si>
  <si>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</si>
  <si>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</si>
  <si>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</si>
  <si>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</si>
  <si>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</si>
  <si>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</si>
  <si>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</si>
  <si>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</si>
  <si>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</si>
  <si>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</si>
  <si>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</si>
  <si>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</si>
  <si>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</si>
  <si>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</si>
  <si>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</si>
  <si>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</si>
  <si>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</si>
  <si>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</si>
  <si>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</si>
  <si>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</si>
  <si>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</si>
  <si>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</si>
  <si>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</si>
  <si>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</si>
  <si>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</si>
  <si>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</si>
  <si>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</si>
  <si>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</si>
  <si>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</si>
  <si>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</si>
  <si>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</si>
  <si>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</si>
  <si>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</si>
  <si>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</si>
  <si>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</si>
  <si>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</si>
  <si>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</si>
  <si>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</si>
  <si>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</si>
  <si>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</si>
  <si>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</si>
  <si>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</si>
  <si>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</si>
  <si>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</si>
  <si>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</si>
  <si>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</si>
  <si>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</si>
  <si>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</si>
  <si>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</si>
  <si>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</si>
  <si>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</si>
  <si>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</si>
  <si>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</si>
  <si>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</si>
  <si>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</si>
  <si>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</si>
  <si>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</si>
  <si>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</si>
  <si>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</si>
  <si>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</si>
  <si>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</si>
  <si>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</si>
  <si>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</si>
  <si>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</si>
  <si>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</si>
  <si>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</si>
  <si>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</si>
  <si>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</si>
  <si>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</si>
  <si>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</si>
  <si>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</si>
  <si>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</si>
  <si>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</si>
  <si>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</si>
  <si>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</si>
  <si>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</si>
  <si>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</si>
  <si>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</si>
  <si>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</si>
  <si>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</si>
  <si>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</si>
  <si>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</si>
  <si>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</si>
  <si>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</si>
  <si>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</si>
  <si>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</si>
  <si>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</si>
  <si>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</si>
  <si>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</si>
  <si>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</si>
  <si>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</si>
  <si>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</si>
  <si>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</si>
  <si>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</si>
  <si>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</si>
  <si>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</si>
  <si>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</si>
  <si>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</si>
  <si>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2.47</t>
  </si>
  <si>
    <t>下水道事業等会計</t>
  </si>
  <si>
    <t>水道事業会計</t>
  </si>
  <si>
    <t>一般会計</t>
  </si>
  <si>
    <t>簡易水道事業会計</t>
  </si>
  <si>
    <t>国民健康保険特別会計</t>
  </si>
  <si>
    <t>工業用水道事業会計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</si>
  <si>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</si>
  <si>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</si>
  <si>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</si>
  <si>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</si>
  <si>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</si>
  <si>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</si>
  <si>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</si>
  <si>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</si>
  <si>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</si>
  <si>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まちづくり振興基金</t>
    <rPh sb="5" eb="9">
      <t>シンコウキキン</t>
    </rPh>
    <phoneticPr fontId="2"/>
  </si>
  <si>
    <t>地域福祉基金</t>
    <rPh sb="0" eb="6">
      <t>チイキフクシキキン</t>
    </rPh>
    <phoneticPr fontId="2"/>
  </si>
  <si>
    <t>一般廃棄物処理施設整備基金</t>
    <rPh sb="0" eb="2">
      <t>イッパン</t>
    </rPh>
    <rPh sb="2" eb="13">
      <t>ハイキブツショリシセツセイビキキン</t>
    </rPh>
    <phoneticPr fontId="2"/>
  </si>
  <si>
    <t>水府地区観光施設管理基金</t>
    <rPh sb="0" eb="4">
      <t>スイフチク</t>
    </rPh>
    <rPh sb="4" eb="12">
      <t>カンコウシセツカンリキキン</t>
    </rPh>
    <phoneticPr fontId="2"/>
  </si>
  <si>
    <t>ふるさと常陸太田基金</t>
    <rPh sb="4" eb="8">
      <t>ヒタチオオタ</t>
    </rPh>
    <rPh sb="8" eb="10">
      <t>キキン</t>
    </rPh>
    <phoneticPr fontId="2"/>
  </si>
  <si>
    <t>-</t>
    <phoneticPr fontId="2"/>
  </si>
  <si>
    <t>茨城県市町村総合事務組合（県民交通災害共済事業特別会計）</t>
    <rPh sb="0" eb="3">
      <t>イバラキケン</t>
    </rPh>
    <rPh sb="3" eb="12">
      <t>シチョウソンソウゴウジムクミアイ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</si>
  <si>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茨城県市町村総合事務組合（一般会計）</t>
    <rPh sb="0" eb="3">
      <t>イバラキケン</t>
    </rPh>
    <rPh sb="3" eb="12">
      <t>シチョウソンソウゴウジムクミアイ</t>
    </rPh>
    <rPh sb="13" eb="17">
      <t>イッパンカイケイ</t>
    </rPh>
    <phoneticPr fontId="2"/>
  </si>
  <si>
    <t>茨城租税債権管理機構</t>
    <rPh sb="0" eb="10">
      <t>イバラキソゼイサイケンカンリキコウ</t>
    </rPh>
    <phoneticPr fontId="2"/>
  </si>
  <si>
    <t>茨城県後期高齢者医療広域連合（一般会計）</t>
    <rPh sb="0" eb="3">
      <t>イバラキケン</t>
    </rPh>
    <rPh sb="3" eb="8">
      <t>コウキコウレイシャ</t>
    </rPh>
    <rPh sb="8" eb="14">
      <t>イリョウコウイキレンゴウ</t>
    </rPh>
    <rPh sb="15" eb="19">
      <t>イッパンカイケイ</t>
    </rPh>
    <phoneticPr fontId="2"/>
  </si>
  <si>
    <t>茨城県後期高齢者医療広域連合（後期高齢者特別会計）</t>
    <rPh sb="0" eb="3">
      <t>イバラキケン</t>
    </rPh>
    <rPh sb="3" eb="8">
      <t>コウキコウレイシャ</t>
    </rPh>
    <rPh sb="8" eb="14">
      <t>イリョウコウイキレンゴウ</t>
    </rPh>
    <rPh sb="15" eb="20">
      <t>コウキコウレイシャ</t>
    </rPh>
    <rPh sb="20" eb="24">
      <t>トクベツカイケイ</t>
    </rPh>
    <phoneticPr fontId="2"/>
  </si>
  <si>
    <t>水府振興公社</t>
    <rPh sb="0" eb="6">
      <t>スイフシンコウコウシャ</t>
    </rPh>
    <phoneticPr fontId="2"/>
  </si>
  <si>
    <t>里美ふるさと振興公社</t>
    <rPh sb="0" eb="2">
      <t>サトミ</t>
    </rPh>
    <rPh sb="6" eb="10">
      <t>シンコウコウシャ</t>
    </rPh>
    <phoneticPr fontId="2"/>
  </si>
  <si>
    <t>常陸太田産業振興株式会社</t>
    <rPh sb="0" eb="4">
      <t>ヒタチオオタ</t>
    </rPh>
    <rPh sb="4" eb="6">
      <t>サンギョウ</t>
    </rPh>
    <rPh sb="6" eb="8">
      <t>シンコウ</t>
    </rPh>
    <rPh sb="8" eb="12">
      <t>カブシキカイシャ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</si>
</sst>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9323-4CF9-9FBC-024196F183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80006</c:v>
                </c:pt>
                <c:pt idx="1">
                  <c:v>90945</c:v>
                </c:pt>
                <c:pt idx="2">
                  <c:v>63433</c:v>
                </c:pt>
                <c:pt idx="3">
                  <c:v>61005</c:v>
                </c:pt>
                <c:pt idx="4">
                  <c:v>57899</c:v>
                </c:pt>
              </c:numCache>
            </c:numRef>
          </c:val>
          <c:smooth val="0"/>
          <c:extLst>
            <c:ext xmlns:c16="http://schemas.microsoft.com/office/drawing/2014/chart" uri="{C3380CC4-5D6E-409C-BE32-E72D297353CC}">
              <c16:uniqueId val="{00000001-9323-4CF9-9FBC-024196F183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7.59</c:v>
                </c:pt>
                <c:pt idx="1">
                  <c:v>8.69</c:v>
                </c:pt>
                <c:pt idx="2">
                  <c:v>9.77</c:v>
                </c:pt>
                <c:pt idx="3">
                  <c:v>7.42</c:v>
                </c:pt>
                <c:pt idx="4">
                  <c:v>6.49</c:v>
                </c:pt>
              </c:numCache>
            </c:numRef>
          </c:val>
          <c:extLst>
            <c:ext xmlns:c16="http://schemas.microsoft.com/office/drawing/2014/chart" uri="{C3380CC4-5D6E-409C-BE32-E72D297353CC}">
              <c16:uniqueId val="{00000000-A513-4939-AD21-EE30A20615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28.01</c:v>
                </c:pt>
                <c:pt idx="1">
                  <c:v>31.07</c:v>
                </c:pt>
                <c:pt idx="2">
                  <c:v>35.75</c:v>
                </c:pt>
                <c:pt idx="3">
                  <c:v>41.85</c:v>
                </c:pt>
                <c:pt idx="4">
                  <c:v>44.8</c:v>
                </c:pt>
              </c:numCache>
            </c:numRef>
          </c:val>
          <c:extLst>
            <c:ext xmlns:c16="http://schemas.microsoft.com/office/drawing/2014/chart" uri="{C3380CC4-5D6E-409C-BE32-E72D297353CC}">
              <c16:uniqueId val="{00000001-A513-4939-AD21-EE30A20615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-2.4700000000000002</c:v>
                </c:pt>
                <c:pt idx="1">
                  <c:v>5</c:v>
                </c:pt>
                <c:pt idx="2">
                  <c:v>7.18</c:v>
                </c:pt>
                <c:pt idx="3">
                  <c:v>2.4</c:v>
                </c:pt>
                <c:pt idx="4">
                  <c:v>2.02</c:v>
                </c:pt>
              </c:numCache>
            </c:numRef>
          </c:val>
          <c:smooth val="0"/>
          <c:extLst>
            <c:ext xmlns:c16="http://schemas.microsoft.com/office/drawing/2014/chart" uri="{C3380CC4-5D6E-409C-BE32-E72D297353CC}">
              <c16:uniqueId val="{00000002-A513-4939-AD21-EE30A20615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C1-4E06-82EE-D76D6F9EFB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C1-4E06-82EE-D76D6F9EFBD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2-5EC1-4E06-82EE-D76D6F9EFBD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1.08</c:v>
                </c:pt>
                <c:pt idx="4">
                  <c:v>#N/A</c:v>
                </c:pt>
                <c:pt idx="5">
                  <c:v>1.35</c:v>
                </c:pt>
                <c:pt idx="6">
                  <c:v>#N/A</c:v>
                </c:pt>
                <c:pt idx="7">
                  <c:v>1.38</c:v>
                </c:pt>
                <c:pt idx="8">
                  <c:v>#N/A</c:v>
                </c:pt>
                <c:pt idx="9">
                  <c:v>0.72</c:v>
                </c:pt>
              </c:numCache>
            </c:numRef>
          </c:val>
          <c:extLst>
            <c:ext xmlns:c16="http://schemas.microsoft.com/office/drawing/2014/chart" uri="{C3380CC4-5D6E-409C-BE32-E72D297353CC}">
              <c16:uniqueId val="{00000003-5EC1-4E06-82EE-D76D6F9EFBD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0.68</c:v>
                </c:pt>
                <c:pt idx="2">
                  <c:v>#N/A</c:v>
                </c:pt>
                <c:pt idx="3">
                  <c:v>0.74</c:v>
                </c:pt>
                <c:pt idx="4">
                  <c:v>#N/A</c:v>
                </c:pt>
                <c:pt idx="5">
                  <c:v>0.76</c:v>
                </c:pt>
                <c:pt idx="6">
                  <c:v>#N/A</c:v>
                </c:pt>
                <c:pt idx="7">
                  <c:v>0.82</c:v>
                </c:pt>
                <c:pt idx="8">
                  <c:v>#N/A</c:v>
                </c:pt>
                <c:pt idx="9">
                  <c:v>0.84</c:v>
                </c:pt>
              </c:numCache>
            </c:numRef>
          </c:val>
          <c:extLst>
            <c:ext xmlns:c16="http://schemas.microsoft.com/office/drawing/2014/chart" uri="{C3380CC4-5D6E-409C-BE32-E72D297353CC}">
              <c16:uniqueId val="{00000004-5EC1-4E06-82EE-D76D6F9EFBD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1.1000000000000001</c:v>
                </c:pt>
                <c:pt idx="2">
                  <c:v>#N/A</c:v>
                </c:pt>
                <c:pt idx="3">
                  <c:v>1.31</c:v>
                </c:pt>
                <c:pt idx="4">
                  <c:v>#N/A</c:v>
                </c:pt>
                <c:pt idx="5">
                  <c:v>1.37</c:v>
                </c:pt>
                <c:pt idx="6">
                  <c:v>#N/A</c:v>
                </c:pt>
                <c:pt idx="7">
                  <c:v>1.23</c:v>
                </c:pt>
                <c:pt idx="8">
                  <c:v>#N/A</c:v>
                </c:pt>
                <c:pt idx="9">
                  <c:v>0.97</c:v>
                </c:pt>
              </c:numCache>
            </c:numRef>
          </c:val>
          <c:extLst>
            <c:ext xmlns:c16="http://schemas.microsoft.com/office/drawing/2014/chart" uri="{C3380CC4-5D6E-409C-BE32-E72D297353CC}">
              <c16:uniqueId val="{00000005-5EC1-4E06-82EE-D76D6F9EFBD6}"/>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1</c:v>
                </c:pt>
                <c:pt idx="4">
                  <c:v>#N/A</c:v>
                </c:pt>
                <c:pt idx="5">
                  <c:v>1.61</c:v>
                </c:pt>
                <c:pt idx="6">
                  <c:v>#N/A</c:v>
                </c:pt>
                <c:pt idx="7">
                  <c:v>2.19</c:v>
                </c:pt>
                <c:pt idx="8">
                  <c:v>#N/A</c:v>
                </c:pt>
                <c:pt idx="9">
                  <c:v>2.2999999999999998</c:v>
                </c:pt>
              </c:numCache>
            </c:numRef>
          </c:val>
          <c:extLst>
            <c:ext xmlns:c16="http://schemas.microsoft.com/office/drawing/2014/chart" uri="{C3380CC4-5D6E-409C-BE32-E72D297353CC}">
              <c16:uniqueId val="{00000006-5EC1-4E06-82EE-D76D6F9EFB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7.58</c:v>
                </c:pt>
                <c:pt idx="2">
                  <c:v>#N/A</c:v>
                </c:pt>
                <c:pt idx="3">
                  <c:v>8.68</c:v>
                </c:pt>
                <c:pt idx="4">
                  <c:v>#N/A</c:v>
                </c:pt>
                <c:pt idx="5">
                  <c:v>9.77</c:v>
                </c:pt>
                <c:pt idx="6">
                  <c:v>#N/A</c:v>
                </c:pt>
                <c:pt idx="7">
                  <c:v>7.41</c:v>
                </c:pt>
                <c:pt idx="8">
                  <c:v>#N/A</c:v>
                </c:pt>
                <c:pt idx="9">
                  <c:v>6.48</c:v>
                </c:pt>
              </c:numCache>
            </c:numRef>
          </c:val>
          <c:extLst>
            <c:ext xmlns:c16="http://schemas.microsoft.com/office/drawing/2014/chart" uri="{C3380CC4-5D6E-409C-BE32-E72D297353CC}">
              <c16:uniqueId val="{00000007-5EC1-4E06-82EE-D76D6F9EFBD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13.48</c:v>
                </c:pt>
                <c:pt idx="2">
                  <c:v>#N/A</c:v>
                </c:pt>
                <c:pt idx="3">
                  <c:v>13.23</c:v>
                </c:pt>
                <c:pt idx="4">
                  <c:v>#N/A</c:v>
                </c:pt>
                <c:pt idx="5">
                  <c:v>12.67</c:v>
                </c:pt>
                <c:pt idx="6">
                  <c:v>#N/A</c:v>
                </c:pt>
                <c:pt idx="7">
                  <c:v>13.47</c:v>
                </c:pt>
                <c:pt idx="8">
                  <c:v>#N/A</c:v>
                </c:pt>
                <c:pt idx="9">
                  <c:v>13.21</c:v>
                </c:pt>
              </c:numCache>
            </c:numRef>
          </c:val>
          <c:extLst>
            <c:ext xmlns:c16="http://schemas.microsoft.com/office/drawing/2014/chart" uri="{C3380CC4-5D6E-409C-BE32-E72D297353CC}">
              <c16:uniqueId val="{00000008-5EC1-4E06-82EE-D76D6F9EFBD6}"/>
            </c:ext>
          </c:extLst>
        </c:ser>
        <c:ser>
          <c:idx val="9"/>
          <c:order val="9"/>
          <c:tx>
            <c:strRef>
              <c:f>データシート!$A$36</c:f>
              <c:strCache>
                <c:ptCount val="1"/>
                <c:pt idx="0">
                  <c:v>下水道事業等会計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2.2400000000000002</c:v>
                </c:pt>
                <c:pt idx="2">
                  <c:v>#N/A</c:v>
                </c:pt>
                <c:pt idx="3">
                  <c:v>5.22</c:v>
                </c:pt>
                <c:pt idx="4">
                  <c:v>#N/A</c:v>
                </c:pt>
                <c:pt idx="5">
                  <c:v>9.15</c:v>
                </c:pt>
                <c:pt idx="6">
                  <c:v>#N/A</c:v>
                </c:pt>
                <c:pt idx="7">
                  <c:v>13.16</c:v>
                </c:pt>
                <c:pt idx="8">
                  <c:v>#N/A</c:v>
                </c:pt>
                <c:pt idx="9">
                  <c:v>15.85</c:v>
                </c:pt>
              </c:numCache>
            </c:numRef>
          </c:val>
          <c:extLst>
            <c:ext xmlns:c16="http://schemas.microsoft.com/office/drawing/2014/chart" uri="{C3380CC4-5D6E-409C-BE32-E72D297353CC}">
              <c16:uniqueId val="{00000009-5EC1-4E06-82EE-D76D6F9EFB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2566</c:v>
                </c:pt>
                <c:pt idx="5">
                  <c:v>2536</c:v>
                </c:pt>
                <c:pt idx="8">
                  <c:v>2429</c:v>
                </c:pt>
                <c:pt idx="11">
                  <c:v>2524</c:v>
                </c:pt>
                <c:pt idx="14">
                  <c:v>2402</c:v>
                </c:pt>
              </c:numCache>
            </c:numRef>
          </c:val>
          <c:extLst>
            <c:ext xmlns:c16="http://schemas.microsoft.com/office/drawing/2014/chart" uri="{C3380CC4-5D6E-409C-BE32-E72D297353CC}">
              <c16:uniqueId val="{00000000-B474-4304-B351-E1F0329595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74-4304-B351-E1F0329595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74-4304-B351-E1F0329595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74-4304-B351-E1F0329595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770</c:v>
                </c:pt>
                <c:pt idx="3">
                  <c:v>778</c:v>
                </c:pt>
                <c:pt idx="6">
                  <c:v>693</c:v>
                </c:pt>
                <c:pt idx="9">
                  <c:v>716</c:v>
                </c:pt>
                <c:pt idx="12">
                  <c:v>700</c:v>
                </c:pt>
              </c:numCache>
            </c:numRef>
          </c:val>
          <c:extLst>
            <c:ext xmlns:c16="http://schemas.microsoft.com/office/drawing/2014/chart" uri="{C3380CC4-5D6E-409C-BE32-E72D297353CC}">
              <c16:uniqueId val="{00000004-B474-4304-B351-E1F0329595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B474-4304-B351-E1F0329595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74-4304-B351-E1F0329595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2091</c:v>
                </c:pt>
                <c:pt idx="3">
                  <c:v>2162</c:v>
                </c:pt>
                <c:pt idx="6">
                  <c:v>2248</c:v>
                </c:pt>
                <c:pt idx="9">
                  <c:v>2398</c:v>
                </c:pt>
                <c:pt idx="12">
                  <c:v>2351</c:v>
                </c:pt>
              </c:numCache>
            </c:numRef>
          </c:val>
          <c:extLst>
            <c:ext xmlns:c16="http://schemas.microsoft.com/office/drawing/2014/chart" uri="{C3380CC4-5D6E-409C-BE32-E72D297353CC}">
              <c16:uniqueId val="{00000007-B474-4304-B351-E1F0329595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298</c:v>
                </c:pt>
                <c:pt idx="2">
                  <c:v>#N/A</c:v>
                </c:pt>
                <c:pt idx="3">
                  <c:v>#N/A</c:v>
                </c:pt>
                <c:pt idx="4">
                  <c:v>404</c:v>
                </c:pt>
                <c:pt idx="5">
                  <c:v>#N/A</c:v>
                </c:pt>
                <c:pt idx="6">
                  <c:v>#N/A</c:v>
                </c:pt>
                <c:pt idx="7">
                  <c:v>512</c:v>
                </c:pt>
                <c:pt idx="8">
                  <c:v>#N/A</c:v>
                </c:pt>
                <c:pt idx="9">
                  <c:v>#N/A</c:v>
                </c:pt>
                <c:pt idx="10">
                  <c:v>590</c:v>
                </c:pt>
                <c:pt idx="11">
                  <c:v>#N/A</c:v>
                </c:pt>
                <c:pt idx="12">
                  <c:v>#N/A</c:v>
                </c:pt>
                <c:pt idx="13">
                  <c:v>649</c:v>
                </c:pt>
                <c:pt idx="14">
                  <c:v>#N/A</c:v>
                </c:pt>
              </c:numCache>
            </c:numRef>
          </c:val>
          <c:smooth val="0"/>
          <c:extLst>
            <c:ext xmlns:c16="http://schemas.microsoft.com/office/drawing/2014/chart" uri="{C3380CC4-5D6E-409C-BE32-E72D297353CC}">
              <c16:uniqueId val="{00000008-B474-4304-B351-E1F0329595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21832</c:v>
                </c:pt>
                <c:pt idx="5">
                  <c:v>21292</c:v>
                </c:pt>
                <c:pt idx="8">
                  <c:v>21224</c:v>
                </c:pt>
                <c:pt idx="11">
                  <c:v>20303</c:v>
                </c:pt>
                <c:pt idx="14">
                  <c:v>19253</c:v>
                </c:pt>
              </c:numCache>
            </c:numRef>
          </c:val>
          <c:extLst>
            <c:ext xmlns:c16="http://schemas.microsoft.com/office/drawing/2014/chart" uri="{C3380CC4-5D6E-409C-BE32-E72D297353CC}">
              <c16:uniqueId val="{00000000-CB2B-490C-9B2E-A81D3051F3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1644</c:v>
                </c:pt>
                <c:pt idx="5">
                  <c:v>1564</c:v>
                </c:pt>
                <c:pt idx="8">
                  <c:v>1383</c:v>
                </c:pt>
                <c:pt idx="11">
                  <c:v>527</c:v>
                </c:pt>
                <c:pt idx="14">
                  <c:v>523</c:v>
                </c:pt>
              </c:numCache>
            </c:numRef>
          </c:val>
          <c:extLst>
            <c:ext xmlns:c16="http://schemas.microsoft.com/office/drawing/2014/chart" uri="{C3380CC4-5D6E-409C-BE32-E72D297353CC}">
              <c16:uniqueId val="{00000001-CB2B-490C-9B2E-A81D3051F3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16438</c:v>
                </c:pt>
                <c:pt idx="5">
                  <c:v>15236</c:v>
                </c:pt>
                <c:pt idx="8">
                  <c:v>16488</c:v>
                </c:pt>
                <c:pt idx="11">
                  <c:v>17338</c:v>
                </c:pt>
                <c:pt idx="14">
                  <c:v>17428</c:v>
                </c:pt>
              </c:numCache>
            </c:numRef>
          </c:val>
          <c:extLst>
            <c:ext xmlns:c16="http://schemas.microsoft.com/office/drawing/2014/chart" uri="{C3380CC4-5D6E-409C-BE32-E72D297353CC}">
              <c16:uniqueId val="{00000002-CB2B-490C-9B2E-A81D3051F3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2B-490C-9B2E-A81D3051F3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2B-490C-9B2E-A81D3051F3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5-CB2B-490C-9B2E-A81D3051F3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5876</c:v>
                </c:pt>
                <c:pt idx="3">
                  <c:v>5854</c:v>
                </c:pt>
                <c:pt idx="6">
                  <c:v>5810</c:v>
                </c:pt>
                <c:pt idx="9">
                  <c:v>5735</c:v>
                </c:pt>
                <c:pt idx="12">
                  <c:v>5795</c:v>
                </c:pt>
              </c:numCache>
            </c:numRef>
          </c:val>
          <c:extLst>
            <c:ext xmlns:c16="http://schemas.microsoft.com/office/drawing/2014/chart" uri="{C3380CC4-5D6E-409C-BE32-E72D297353CC}">
              <c16:uniqueId val="{00000006-CB2B-490C-9B2E-A81D3051F3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2B-490C-9B2E-A81D3051F3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7974</c:v>
                </c:pt>
                <c:pt idx="3">
                  <c:v>8125</c:v>
                </c:pt>
                <c:pt idx="6">
                  <c:v>7856</c:v>
                </c:pt>
                <c:pt idx="9">
                  <c:v>7501</c:v>
                </c:pt>
                <c:pt idx="12">
                  <c:v>7146</c:v>
                </c:pt>
              </c:numCache>
            </c:numRef>
          </c:val>
          <c:extLst>
            <c:ext xmlns:c16="http://schemas.microsoft.com/office/drawing/2014/chart" uri="{C3380CC4-5D6E-409C-BE32-E72D297353CC}">
              <c16:uniqueId val="{00000008-CB2B-490C-9B2E-A81D3051F3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2B-490C-9B2E-A81D3051F3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18500</c:v>
                </c:pt>
                <c:pt idx="3">
                  <c:v>18341</c:v>
                </c:pt>
                <c:pt idx="6">
                  <c:v>18182</c:v>
                </c:pt>
                <c:pt idx="9">
                  <c:v>17367</c:v>
                </c:pt>
                <c:pt idx="12">
                  <c:v>16636</c:v>
                </c:pt>
              </c:numCache>
            </c:numRef>
          </c:val>
          <c:extLst>
            <c:ext xmlns:c16="http://schemas.microsoft.com/office/drawing/2014/chart" uri="{C3380CC4-5D6E-409C-BE32-E72D297353CC}">
              <c16:uniqueId val="{0000000A-CB2B-490C-9B2E-A81D3051F3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2B-490C-9B2E-A81D3051F3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5578</c:v>
                </c:pt>
                <c:pt idx="1">
                  <c:v>6342</c:v>
                </c:pt>
                <c:pt idx="2">
                  <c:v>6790</c:v>
                </c:pt>
              </c:numCache>
            </c:numRef>
          </c:val>
          <c:extLst>
            <c:ext xmlns:c16="http://schemas.microsoft.com/office/drawing/2014/chart" uri="{C3380CC4-5D6E-409C-BE32-E72D297353CC}">
              <c16:uniqueId val="{00000000-82EE-4E58-8724-E554173FE3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7911</c:v>
                </c:pt>
                <c:pt idx="1">
                  <c:v>7833</c:v>
                </c:pt>
                <c:pt idx="2">
                  <c:v>7158</c:v>
                </c:pt>
              </c:numCache>
            </c:numRef>
          </c:val>
          <c:extLst>
            <c:ext xmlns:c16="http://schemas.microsoft.com/office/drawing/2014/chart" uri="{C3380CC4-5D6E-409C-BE32-E72D297353CC}">
              <c16:uniqueId val="{00000001-82EE-4E58-8724-E554173FE3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4876</c:v>
                </c:pt>
                <c:pt idx="1">
                  <c:v>4617</c:v>
                </c:pt>
                <c:pt idx="2">
                  <c:v>5001</c:v>
                </c:pt>
              </c:numCache>
            </c:numRef>
          </c:val>
          <c:extLst>
            <c:ext xmlns:c16="http://schemas.microsoft.com/office/drawing/2014/chart" uri="{C3380CC4-5D6E-409C-BE32-E72D297353CC}">
              <c16:uniqueId val="{00000002-82EE-4E58-8724-E554173FE3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47,338
47,093
371.99
26,863,926
25,539,598
983,133
15,157,492
16,635,873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人口減少や全国平均を上回る高齢化率（令和</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年度末現在</a:t>
          </a:r>
          <a:r>
            <a:rPr kumimoji="1" lang="en-US" altLang="ja-JP" sz="1300">
              <a:latin typeface="ＭＳ ゴシック" panose="020B0609070205080204" pitchFamily="49" charset="-128"/>
              <a:ea typeface="ＭＳ ゴシック" panose="020B0609070205080204" pitchFamily="49" charset="-128"/>
            </a:rPr>
            <a:t>41.2</a:t>
          </a:r>
          <a:r>
            <a:rPr kumimoji="1" lang="ja-JP" altLang="en-US" sz="1300">
              <a:latin typeface="ＭＳ ゴシック" panose="020B0609070205080204" pitchFamily="49" charset="-128"/>
              <a:ea typeface="ＭＳ ゴシック" panose="020B0609070205080204" pitchFamily="49" charset="-128"/>
            </a:rPr>
            <a:t>％）に加え、市内に主だった企業が無いことから財政基盤が弱く、財政力指数は</a:t>
          </a:r>
          <a:r>
            <a:rPr kumimoji="1" lang="en-US" altLang="ja-JP" sz="1300">
              <a:latin typeface="ＭＳ ゴシック" panose="020B0609070205080204" pitchFamily="49" charset="-128"/>
              <a:ea typeface="ＭＳ ゴシック" panose="020B0609070205080204" pitchFamily="49" charset="-128"/>
            </a:rPr>
            <a:t>0.40</a:t>
          </a:r>
          <a:r>
            <a:rPr kumimoji="1" lang="ja-JP" altLang="en-US" sz="1300">
              <a:latin typeface="ＭＳ ゴシック" panose="020B0609070205080204" pitchFamily="49" charset="-128"/>
              <a:ea typeface="ＭＳ ゴシック" panose="020B0609070205080204" pitchFamily="49" charset="-128"/>
            </a:rPr>
            <a:t>となっており、県平均と比較して大きく下回っている。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土地区画整理事業を進めている東部地区への企業誘致、少子化人口減少対策に積極的に取り組み、財政基盤の強化に努める。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1270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1270</xdr:rowOff>
    </xdr:from>
    <xdr:to>
      <xdr:col>15</xdr:col>
      <xdr:colOff>82550</xdr:colOff>
      <xdr:row>42</xdr:row>
      <xdr:rowOff>1270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1270</xdr:rowOff>
    </xdr:from>
    <xdr:to>
      <xdr:col>11</xdr:col>
      <xdr:colOff>31750</xdr:colOff>
      <xdr:row>42</xdr:row>
      <xdr:rowOff>1270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歳入は普通交付税の減と臨時財政対策債の減、歳出は物価高騰に伴う光熱水費などの経常経費の増により経常収支比率は</a:t>
          </a:r>
          <a:r>
            <a:rPr kumimoji="1" lang="en-US" altLang="ja-JP" sz="1300">
              <a:latin typeface="ＭＳ ゴシック" panose="020B0609070205080204" pitchFamily="49" charset="-128"/>
              <a:ea typeface="ＭＳ ゴシック" panose="020B0609070205080204" pitchFamily="49" charset="-128"/>
            </a:rPr>
            <a:t>96.4</a:t>
          </a:r>
          <a:r>
            <a:rPr kumimoji="1" lang="ja-JP" altLang="en-US" sz="1300">
              <a:latin typeface="ＭＳ ゴシック" panose="020B0609070205080204" pitchFamily="49" charset="-128"/>
              <a:ea typeface="ＭＳ ゴシック" panose="020B0609070205080204" pitchFamily="49" charset="-128"/>
            </a:rPr>
            <a:t>％で、類似団体平均及び県平均を大きく上回っている。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今後も行政改革の推進により、事業実施内容の見直しを進めるとともに、公共施設等再配置計画に基づき、公共施設の集約化・複合化を図り、維持管理経費の削減を図り、健全な行財政運営に努める。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40096</xdr:rowOff>
    </xdr:from>
    <xdr:to>
      <xdr:col>23</xdr:col>
      <xdr:colOff>133350</xdr:colOff>
      <xdr:row>61</xdr:row>
      <xdr:rowOff>50437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9854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116659</xdr:rowOff>
    </xdr:from>
    <xdr:to>
      <xdr:col>19</xdr:col>
      <xdr:colOff>133350</xdr:colOff>
      <xdr:row>61</xdr:row>
      <xdr:rowOff>50437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60759"/>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116659</xdr:rowOff>
    </xdr:from>
    <xdr:to>
      <xdr:col>15</xdr:col>
      <xdr:colOff>82550</xdr:colOff>
      <xdr:row>60</xdr:row>
      <xdr:rowOff>90896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60759"/>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60</xdr:row>
      <xdr:rowOff>90896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2274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160746</xdr:rowOff>
    </xdr:from>
    <xdr:to>
      <xdr:col>23</xdr:col>
      <xdr:colOff>184150</xdr:colOff>
      <xdr:row>61</xdr:row>
      <xdr:rowOff>90896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132823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171087</xdr:rowOff>
    </xdr:from>
    <xdr:to>
      <xdr:col>19</xdr:col>
      <xdr:colOff>184150</xdr:colOff>
      <xdr:row>61</xdr:row>
      <xdr:rowOff>101237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86014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65859</xdr:rowOff>
    </xdr:from>
    <xdr:to>
      <xdr:col>15</xdr:col>
      <xdr:colOff>133350</xdr:colOff>
      <xdr:row>58</xdr:row>
      <xdr:rowOff>167459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6186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40096</xdr:rowOff>
    </xdr:from>
    <xdr:to>
      <xdr:col>11</xdr:col>
      <xdr:colOff>82550</xdr:colOff>
      <xdr:row>60</xdr:row>
      <xdr:rowOff>141696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126473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156391</xdr:rowOff>
    </xdr:from>
    <xdr:to>
      <xdr:col>7</xdr:col>
      <xdr:colOff>31750</xdr:colOff>
      <xdr:row>60</xdr:row>
      <xdr:rowOff>86541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96718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前年度と比較して、人口一人当たりの決算額は</a:t>
          </a:r>
          <a:r>
            <a:rPr kumimoji="1" lang="en-US" altLang="ja-JP" sz="1300">
              <a:latin typeface="ＭＳ ゴシック" panose="020B0609070205080204" pitchFamily="49" charset="-128"/>
              <a:ea typeface="ＭＳ ゴシック" panose="020B0609070205080204" pitchFamily="49" charset="-128"/>
            </a:rPr>
            <a:t>688</a:t>
          </a:r>
          <a:r>
            <a:rPr kumimoji="1" lang="ja-JP" altLang="en-US" sz="1300">
              <a:latin typeface="ＭＳ ゴシック" panose="020B0609070205080204" pitchFamily="49" charset="-128"/>
              <a:ea typeface="ＭＳ ゴシック" panose="020B0609070205080204" pitchFamily="49" charset="-128"/>
            </a:rPr>
            <a:t>円の減となっているものの、県平均を大きく上回っている。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主な要因としては、保育所、給食センターなどの施設運営を直営で行っていることや、消防事務を単独で行っているため、人件費や施設管理に係る運営管理経費が考えられる。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今後も、民間で実施可能な部分については、指定管理者制度の導入や民間への施設管理運営を委託するなど、経常的経費の削減を検討していく必要がある。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28208</xdr:rowOff>
    </xdr:from>
    <xdr:to>
      <xdr:col>23</xdr:col>
      <xdr:colOff>133350</xdr:colOff>
      <xdr:row>82</xdr:row>
      <xdr:rowOff>29394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87108"/>
          <a:ext cx="8382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7879</xdr:rowOff>
    </xdr:from>
    <xdr:to>
      <xdr:col>19</xdr:col>
      <xdr:colOff>133350</xdr:colOff>
      <xdr:row>82</xdr:row>
      <xdr:rowOff>29394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66779"/>
          <a:ext cx="8890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158511</xdr:rowOff>
    </xdr:from>
    <xdr:to>
      <xdr:col>15</xdr:col>
      <xdr:colOff>82550</xdr:colOff>
      <xdr:row>82</xdr:row>
      <xdr:rowOff>7879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5961"/>
          <a:ext cx="8890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158511</xdr:rowOff>
    </xdr:from>
    <xdr:to>
      <xdr:col>11</xdr:col>
      <xdr:colOff>31750</xdr:colOff>
      <xdr:row>81</xdr:row>
      <xdr:rowOff>158570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45961"/>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148858</xdr:rowOff>
    </xdr:from>
    <xdr:to>
      <xdr:col>23</xdr:col>
      <xdr:colOff>184150</xdr:colOff>
      <xdr:row>82</xdr:row>
      <xdr:rowOff>79008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165385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150044</xdr:rowOff>
    </xdr:from>
    <xdr:to>
      <xdr:col>19</xdr:col>
      <xdr:colOff>184150</xdr:colOff>
      <xdr:row>82</xdr:row>
      <xdr:rowOff>80194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90371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128529</xdr:rowOff>
    </xdr:from>
    <xdr:to>
      <xdr:col>15</xdr:col>
      <xdr:colOff>133350</xdr:colOff>
      <xdr:row>82</xdr:row>
      <xdr:rowOff>58679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68856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8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107711</xdr:rowOff>
    </xdr:from>
    <xdr:to>
      <xdr:col>11</xdr:col>
      <xdr:colOff>82550</xdr:colOff>
      <xdr:row>82</xdr:row>
      <xdr:rowOff>37861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48038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107770</xdr:rowOff>
    </xdr:from>
    <xdr:to>
      <xdr:col>7</xdr:col>
      <xdr:colOff>31750</xdr:colOff>
      <xdr:row>82</xdr:row>
      <xdr:rowOff>37920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22697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類似団体平均及び全国市町村平均を下回っている。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今後も市の財政状況、社会情勢の変化や人事院勧告等の動向を注視しながら、給与水準の適正化に努める。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51378"/>
          <a:ext cx="8382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47978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47978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類似団体平均と同程度であるが、県平均を大きく上回っている。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要因としては、行政区域が県内一広く、支所出張所を有していること、保育所、給食センター、消防事務を単独で行っていることなどが挙げられ、行政サービス提供方法の差異によるものと考える。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158919</xdr:rowOff>
    </xdr:from>
    <xdr:to>
      <xdr:col>81</xdr:col>
      <xdr:colOff>44450</xdr:colOff>
      <xdr:row>61</xdr:row>
      <xdr:rowOff>339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5919"/>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158919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500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120311</xdr:rowOff>
    </xdr:from>
    <xdr:to>
      <xdr:col>72</xdr:col>
      <xdr:colOff>203200</xdr:colOff>
      <xdr:row>60</xdr:row>
      <xdr:rowOff>138006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0731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120311</xdr:rowOff>
    </xdr:from>
    <xdr:to>
      <xdr:col>68</xdr:col>
      <xdr:colOff>152400</xdr:colOff>
      <xdr:row>60</xdr:row>
      <xdr:rowOff>122724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0731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120989</xdr:rowOff>
    </xdr:from>
    <xdr:to>
      <xdr:col>81</xdr:col>
      <xdr:colOff>95250</xdr:colOff>
      <xdr:row>61</xdr:row>
      <xdr:rowOff>51139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137516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5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108119</xdr:rowOff>
    </xdr:from>
    <xdr:to>
      <xdr:col>77</xdr:col>
      <xdr:colOff>95250</xdr:colOff>
      <xdr:row>61</xdr:row>
      <xdr:rowOff>38269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48446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6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69511</xdr:rowOff>
    </xdr:from>
    <xdr:to>
      <xdr:col>68</xdr:col>
      <xdr:colOff>203200</xdr:colOff>
      <xdr:row>60</xdr:row>
      <xdr:rowOff>171111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71924</xdr:rowOff>
    </xdr:from>
    <xdr:to>
      <xdr:col>64</xdr:col>
      <xdr:colOff>152400</xdr:colOff>
      <xdr:row>61</xdr:row>
      <xdr:rowOff>2074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158301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前年度と比較すると</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ポイント上昇したものの、将来負担を鑑み、借入を抑制していることにより、類似団体平均と比較すると</a:t>
          </a:r>
          <a:r>
            <a:rPr kumimoji="1" lang="en-US" altLang="ja-JP" sz="1300">
              <a:latin typeface="ＭＳ ゴシック" panose="020B0609070205080204" pitchFamily="49" charset="-128"/>
              <a:ea typeface="ＭＳ ゴシック" panose="020B0609070205080204" pitchFamily="49" charset="-128"/>
            </a:rPr>
            <a:t>4.6</a:t>
          </a:r>
          <a:r>
            <a:rPr kumimoji="1" lang="ja-JP" altLang="en-US" sz="1300">
              <a:latin typeface="ＭＳ ゴシック" panose="020B0609070205080204" pitchFamily="49" charset="-128"/>
              <a:ea typeface="ＭＳ ゴシック" panose="020B0609070205080204" pitchFamily="49" charset="-128"/>
            </a:rPr>
            <a:t>ポイント下回っている。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今後、大型ハード事業が計画されていることから、補助事業や基金、有利な地方債を活用することにより、借入と償還のバランスを配慮した地方債発行を徹底し、将来の公債費の縮減に努める。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84878</xdr:rowOff>
    </xdr:from>
    <xdr:to>
      <xdr:col>81</xdr:col>
      <xdr:colOff>44450</xdr:colOff>
      <xdr:row>36</xdr:row>
      <xdr:rowOff>96943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5707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64770</xdr:rowOff>
    </xdr:from>
    <xdr:to>
      <xdr:col>77</xdr:col>
      <xdr:colOff>44450</xdr:colOff>
      <xdr:row>36</xdr:row>
      <xdr:rowOff>84878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3697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48683</xdr:rowOff>
    </xdr:from>
    <xdr:to>
      <xdr:col>72</xdr:col>
      <xdr:colOff>203200</xdr:colOff>
      <xdr:row>36</xdr:row>
      <xdr:rowOff>64770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208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46672</xdr:rowOff>
    </xdr:from>
    <xdr:to>
      <xdr:col>68</xdr:col>
      <xdr:colOff>152400</xdr:colOff>
      <xdr:row>36</xdr:row>
      <xdr:rowOff>48683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188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27428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46143</xdr:rowOff>
    </xdr:from>
    <xdr:to>
      <xdr:col>81</xdr:col>
      <xdr:colOff>95250</xdr:colOff>
      <xdr:row>36</xdr:row>
      <xdr:rowOff>147743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62670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34078</xdr:rowOff>
    </xdr:from>
    <xdr:to>
      <xdr:col>77</xdr:col>
      <xdr:colOff>95250</xdr:colOff>
      <xdr:row>36</xdr:row>
      <xdr:rowOff>135678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145855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13970</xdr:rowOff>
    </xdr:from>
    <xdr:to>
      <xdr:col>73</xdr:col>
      <xdr:colOff>44450</xdr:colOff>
      <xdr:row>36</xdr:row>
      <xdr:rowOff>115570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125747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169333</xdr:rowOff>
    </xdr:from>
    <xdr:to>
      <xdr:col>68</xdr:col>
      <xdr:colOff>203200</xdr:colOff>
      <xdr:row>36</xdr:row>
      <xdr:rowOff>99483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109660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167322</xdr:rowOff>
    </xdr:from>
    <xdr:to>
      <xdr:col>64</xdr:col>
      <xdr:colOff>152400</xdr:colOff>
      <xdr:row>36</xdr:row>
      <xdr:rowOff>97472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107649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年度からは将来負担比率はマイナス算定となっている。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主な要因としては、地方債現在高の減や、将来の財源不足に備え、財政調整基金などの充当可能基金を積み立てていることが挙げられる。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今後も公債費等義務的経費の削減を中心とする行財政改革を進め、財政の健全化を図る。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47,338
47,093
371.99
26,863,926
25,539,598
983,133
15,157,492
16,635,873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高い水準にあるが、理由としては、市の面積が広大であるため、支所出張所を有していること、保育所、給食センター、消防事務を単独で行っていることが要因であり、行政サービス提供方法の差異によ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今後も適正な定員管理の継続や、会計年度任用職員は最低限の人数・勤務時間・勤務日数とするなど、経常的経費の縮減に努める。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47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25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25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153670</xdr:rowOff>
    </xdr:from>
    <xdr:to>
      <xdr:col>11</xdr:col>
      <xdr:colOff>9525</xdr:colOff>
      <xdr:row>40</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102870</xdr:rowOff>
    </xdr:from>
    <xdr:to>
      <xdr:col>11</xdr:col>
      <xdr:colOff>60325</xdr:colOff>
      <xdr:row>40</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主な理由としては、物価高騰の影響を受け、給食費の賄い材料費や委託費、光熱水費などが増額となっているためである。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ポイント上回っている要因は、市町村合併により保有することになった多くの公共施設において、維持管理経費及び老朽化に伴う修繕が必要になったことが挙げられる。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5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5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77470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ポイントの増であるが、類似団体平均とほぼ同じ水準である。増となった要因は、住民税非課税世帯等へ行った物価高騰対応重点支援給付事業を実施したためである。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近年、扶助費が増加傾向にあることから、継続事業の見直し、健康寿命の延伸、貧困の連鎖等を防ぐ取り組みにより、社会保障給付費の抑制に努める。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4.2</a:t>
          </a:r>
          <a:r>
            <a:rPr kumimoji="1" lang="ja-JP" altLang="en-US" sz="1300">
              <a:latin typeface="ＭＳ ゴシック" panose="020B0609070205080204" pitchFamily="49" charset="-128"/>
              <a:ea typeface="ＭＳ ゴシック" panose="020B0609070205080204" pitchFamily="49" charset="-128"/>
            </a:rPr>
            <a:t>ポイント上回っている。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要因として、企業債元利償還金等として支出している公営企業会計への出資金が挙げられる。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公営企業会計の経営基盤の強化や、財政マネジメントの向上等に取り組み、普通会計の負担額を減らしていくよう努める。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151493</xdr:rowOff>
    </xdr:from>
    <xdr:to>
      <xdr:col>82</xdr:col>
      <xdr:colOff>107950</xdr:colOff>
      <xdr:row>60</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67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60</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28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148772</xdr:rowOff>
    </xdr:from>
    <xdr:to>
      <xdr:col>73</xdr:col>
      <xdr:colOff>180975</xdr:colOff>
      <xdr:row>59</xdr:row>
      <xdr:rowOff>162378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928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162378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03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111578</xdr:rowOff>
    </xdr:from>
    <xdr:to>
      <xdr:col>69</xdr:col>
      <xdr:colOff>142875</xdr:colOff>
      <xdr:row>60</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26505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4.9</a:t>
          </a:r>
          <a:r>
            <a:rPr kumimoji="1" lang="ja-JP" altLang="en-US" sz="1300">
              <a:latin typeface="ＭＳ ゴシック" panose="020B0609070205080204" pitchFamily="49" charset="-128"/>
              <a:ea typeface="ＭＳ ゴシック" panose="020B0609070205080204" pitchFamily="49" charset="-128"/>
            </a:rPr>
            <a:t>ポイント下回っているが、下水道施設・簡易水道施設の維持管理経費等として支出している公営企業会計への補助金が大きな割合を占めていることから、公営企業会計の経営基盤の強化や、財政マネジメントの向上等に取り組み、普通会計の負担額を減らしていく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07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0143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0143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165862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06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の減となっているが、今後、大型ハード事業が計画されていることから、補助事業や基金、有利な地方債を活用することにより、借入と償還のバランスを配慮した地方債発行を徹底し、将来の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74</xdr:row>
      <xdr:rowOff>109855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952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109855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8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94615</xdr:rowOff>
    </xdr:from>
    <xdr:to>
      <xdr:col>11</xdr:col>
      <xdr:colOff>9525</xdr:colOff>
      <xdr:row>74</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81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33037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57150</xdr:rowOff>
    </xdr:from>
    <xdr:to>
      <xdr:col>24</xdr:col>
      <xdr:colOff>76200</xdr:colOff>
      <xdr:row>74</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137177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43815</xdr:rowOff>
    </xdr:from>
    <xdr:to>
      <xdr:col>6</xdr:col>
      <xdr:colOff>171450</xdr:colOff>
      <xdr:row>74</xdr:row>
      <xdr:rowOff>145415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155592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経常収支比率に占める公債費以外の経費は、人件費及び物件費が高い割合を占めており、類似団体平均と比較して</a:t>
          </a:r>
          <a:r>
            <a:rPr kumimoji="1" lang="en-US" altLang="ja-JP" sz="1300">
              <a:latin typeface="ＭＳ ゴシック" panose="020B0609070205080204" pitchFamily="49" charset="-128"/>
              <a:ea typeface="ＭＳ ゴシック" panose="020B0609070205080204" pitchFamily="49" charset="-128"/>
            </a:rPr>
            <a:t>7.7</a:t>
          </a:r>
          <a:r>
            <a:rPr kumimoji="1" lang="ja-JP" altLang="en-US" sz="1300">
              <a:latin typeface="ＭＳ ゴシック" panose="020B0609070205080204" pitchFamily="49" charset="-128"/>
              <a:ea typeface="ＭＳ ゴシック" panose="020B0609070205080204" pitchFamily="49" charset="-128"/>
            </a:rPr>
            <a:t>ポイント上回っている。引き続き、適正な定員管理の継続、会計年度任用職員は最低限の人数・勤務時間・勤務日数とするなど、人件費の抑制に努める。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また、公共施設等再配置計画に基づき、廃止・解体を進め、施設維持管理に係る経費の抑制に努める。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641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79</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47472"/>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4747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58420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161497</xdr:rowOff>
    </xdr:from>
    <xdr:to>
      <xdr:col>29</xdr:col>
      <xdr:colOff>127000</xdr:colOff>
      <xdr:row>18</xdr:row>
      <xdr:rowOff>13843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3772"/>
          <a:ext cx="647700" cy="23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13843</xdr:rowOff>
    </xdr:from>
    <xdr:to>
      <xdr:col>26</xdr:col>
      <xdr:colOff>50800</xdr:colOff>
      <xdr:row>18</xdr:row>
      <xdr:rowOff>42603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7568"/>
          <a:ext cx="698500" cy="2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42603</xdr:rowOff>
    </xdr:from>
    <xdr:to>
      <xdr:col>22</xdr:col>
      <xdr:colOff>114300</xdr:colOff>
      <xdr:row>18</xdr:row>
      <xdr:rowOff>73159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6328"/>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72887</xdr:rowOff>
    </xdr:from>
    <xdr:to>
      <xdr:col>18</xdr:col>
      <xdr:colOff>177800</xdr:colOff>
      <xdr:row>18</xdr:row>
      <xdr:rowOff>73159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06612"/>
          <a:ext cx="698500" cy="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79726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110697</xdr:rowOff>
    </xdr:from>
    <xdr:to>
      <xdr:col>29</xdr:col>
      <xdr:colOff>177800</xdr:colOff>
      <xdr:row>18</xdr:row>
      <xdr:rowOff>40847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82774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134493</xdr:rowOff>
    </xdr:from>
    <xdr:to>
      <xdr:col>26</xdr:col>
      <xdr:colOff>101600</xdr:colOff>
      <xdr:row>18</xdr:row>
      <xdr:rowOff>64643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49420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163253</xdr:rowOff>
    </xdr:from>
    <xdr:to>
      <xdr:col>22</xdr:col>
      <xdr:colOff>165100</xdr:colOff>
      <xdr:row>18</xdr:row>
      <xdr:rowOff>93403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78180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22359</xdr:rowOff>
    </xdr:from>
    <xdr:to>
      <xdr:col>19</xdr:col>
      <xdr:colOff>38100</xdr:colOff>
      <xdr:row>18</xdr:row>
      <xdr:rowOff>123959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108736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22087</xdr:rowOff>
    </xdr:from>
    <xdr:to>
      <xdr:col>15</xdr:col>
      <xdr:colOff>101600</xdr:colOff>
      <xdr:row>18</xdr:row>
      <xdr:rowOff>123687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133864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98598</xdr:rowOff>
    </xdr:from>
    <xdr:to>
      <xdr:col>29</xdr:col>
      <xdr:colOff>127000</xdr:colOff>
      <xdr:row>38</xdr:row>
      <xdr:rowOff>103402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66198"/>
          <a:ext cx="647700" cy="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103402</xdr:rowOff>
    </xdr:from>
    <xdr:to>
      <xdr:col>26</xdr:col>
      <xdr:colOff>50800</xdr:colOff>
      <xdr:row>38</xdr:row>
      <xdr:rowOff>109431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71002"/>
          <a:ext cx="698500" cy="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109431</xdr:rowOff>
    </xdr:from>
    <xdr:to>
      <xdr:col>22</xdr:col>
      <xdr:colOff>114300</xdr:colOff>
      <xdr:row>38</xdr:row>
      <xdr:rowOff>117187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77031"/>
          <a:ext cx="698500" cy="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117187</xdr:rowOff>
    </xdr:from>
    <xdr:to>
      <xdr:col>18</xdr:col>
      <xdr:colOff>177800</xdr:colOff>
      <xdr:row>38</xdr:row>
      <xdr:rowOff>124273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84787"/>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146760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7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47798</xdr:rowOff>
    </xdr:from>
    <xdr:to>
      <xdr:col>29</xdr:col>
      <xdr:colOff>177800</xdr:colOff>
      <xdr:row>38</xdr:row>
      <xdr:rowOff>149398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1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52602</xdr:rowOff>
    </xdr:from>
    <xdr:to>
      <xdr:col>26</xdr:col>
      <xdr:colOff>101600</xdr:colOff>
      <xdr:row>38</xdr:row>
      <xdr:rowOff>154202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2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138979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60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58631</xdr:rowOff>
    </xdr:from>
    <xdr:to>
      <xdr:col>22</xdr:col>
      <xdr:colOff>165100</xdr:colOff>
      <xdr:row>38</xdr:row>
      <xdr:rowOff>160231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26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145008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1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66387</xdr:rowOff>
    </xdr:from>
    <xdr:to>
      <xdr:col>19</xdr:col>
      <xdr:colOff>38100</xdr:colOff>
      <xdr:row>38</xdr:row>
      <xdr:rowOff>167987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3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152764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2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73473</xdr:rowOff>
    </xdr:from>
    <xdr:to>
      <xdr:col>15</xdr:col>
      <xdr:colOff>101600</xdr:colOff>
      <xdr:row>39</xdr:row>
      <xdr:rowOff>3623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4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159850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2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47,338
47,093
371.99
26,863,926
25,539,598
983,133
15,157,492
16,635,873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118440</xdr:rowOff>
    </xdr:from>
    <xdr:to>
      <xdr:col>24</xdr:col>
      <xdr:colOff>63500</xdr:colOff>
      <xdr:row>36</xdr:row>
      <xdr:rowOff>141986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0640"/>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141986</xdr:rowOff>
    </xdr:from>
    <xdr:to>
      <xdr:col>19</xdr:col>
      <xdr:colOff>177800</xdr:colOff>
      <xdr:row>37</xdr:row>
      <xdr:rowOff>765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4186"/>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765</xdr:rowOff>
    </xdr:from>
    <xdr:to>
      <xdr:col>15</xdr:col>
      <xdr:colOff>50800</xdr:colOff>
      <xdr:row>37</xdr:row>
      <xdr:rowOff>29744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4415"/>
          <a:ext cx="889000" cy="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29744</xdr:rowOff>
    </xdr:from>
    <xdr:to>
      <xdr:col>10</xdr:col>
      <xdr:colOff>114300</xdr:colOff>
      <xdr:row>37</xdr:row>
      <xdr:rowOff>44254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3394"/>
          <a:ext cx="889000" cy="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169467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6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67640</xdr:rowOff>
    </xdr:from>
    <xdr:to>
      <xdr:col>24</xdr:col>
      <xdr:colOff>114300</xdr:colOff>
      <xdr:row>36</xdr:row>
      <xdr:rowOff>169240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46067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91186</xdr:rowOff>
    </xdr:from>
    <xdr:to>
      <xdr:col>20</xdr:col>
      <xdr:colOff>38100</xdr:colOff>
      <xdr:row>37</xdr:row>
      <xdr:rowOff>21336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12463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5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121415</xdr:rowOff>
    </xdr:from>
    <xdr:to>
      <xdr:col>15</xdr:col>
      <xdr:colOff>101600</xdr:colOff>
      <xdr:row>37</xdr:row>
      <xdr:rowOff>51565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42692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150394</xdr:rowOff>
    </xdr:from>
    <xdr:to>
      <xdr:col>10</xdr:col>
      <xdr:colOff>165100</xdr:colOff>
      <xdr:row>37</xdr:row>
      <xdr:rowOff>80544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71671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164904</xdr:rowOff>
    </xdr:from>
    <xdr:to>
      <xdr:col>6</xdr:col>
      <xdr:colOff>38100</xdr:colOff>
      <xdr:row>37</xdr:row>
      <xdr:rowOff>95054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111581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56002</xdr:rowOff>
    </xdr:from>
    <xdr:to>
      <xdr:col>24</xdr:col>
      <xdr:colOff>63500</xdr:colOff>
      <xdr:row>58</xdr:row>
      <xdr:rowOff>56465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00102"/>
          <a:ext cx="8382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56002</xdr:rowOff>
    </xdr:from>
    <xdr:to>
      <xdr:col>19</xdr:col>
      <xdr:colOff>177800</xdr:colOff>
      <xdr:row>58</xdr:row>
      <xdr:rowOff>69754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0102"/>
          <a:ext cx="8890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69754</xdr:rowOff>
    </xdr:from>
    <xdr:to>
      <xdr:col>15</xdr:col>
      <xdr:colOff>50800</xdr:colOff>
      <xdr:row>58</xdr:row>
      <xdr:rowOff>86579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3854"/>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76785</xdr:rowOff>
    </xdr:from>
    <xdr:to>
      <xdr:col>10</xdr:col>
      <xdr:colOff>114300</xdr:colOff>
      <xdr:row>58</xdr:row>
      <xdr:rowOff>86579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0885"/>
          <a:ext cx="8890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5665</xdr:rowOff>
    </xdr:from>
    <xdr:to>
      <xdr:col>24</xdr:col>
      <xdr:colOff>114300</xdr:colOff>
      <xdr:row>58</xdr:row>
      <xdr:rowOff>107265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5202</xdr:rowOff>
    </xdr:from>
    <xdr:to>
      <xdr:col>20</xdr:col>
      <xdr:colOff>38100</xdr:colOff>
      <xdr:row>58</xdr:row>
      <xdr:rowOff>106802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97929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18954</xdr:rowOff>
    </xdr:from>
    <xdr:to>
      <xdr:col>15</xdr:col>
      <xdr:colOff>101600</xdr:colOff>
      <xdr:row>58</xdr:row>
      <xdr:rowOff>120554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111681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35779</xdr:rowOff>
    </xdr:from>
    <xdr:to>
      <xdr:col>10</xdr:col>
      <xdr:colOff>165100</xdr:colOff>
      <xdr:row>58</xdr:row>
      <xdr:rowOff>137379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128506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25985</xdr:rowOff>
    </xdr:from>
    <xdr:to>
      <xdr:col>6</xdr:col>
      <xdr:colOff>38100</xdr:colOff>
      <xdr:row>58</xdr:row>
      <xdr:rowOff>127585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144112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42811</xdr:rowOff>
    </xdr:from>
    <xdr:to>
      <xdr:col>24</xdr:col>
      <xdr:colOff>63500</xdr:colOff>
      <xdr:row>77</xdr:row>
      <xdr:rowOff>97676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44461"/>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42811</xdr:rowOff>
    </xdr:from>
    <xdr:to>
      <xdr:col>19</xdr:col>
      <xdr:colOff>177800</xdr:colOff>
      <xdr:row>77</xdr:row>
      <xdr:rowOff>92284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44461"/>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92284</xdr:rowOff>
    </xdr:from>
    <xdr:to>
      <xdr:col>15</xdr:col>
      <xdr:colOff>50800</xdr:colOff>
      <xdr:row>77</xdr:row>
      <xdr:rowOff>95752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93934"/>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95752</xdr:rowOff>
    </xdr:from>
    <xdr:to>
      <xdr:col>10</xdr:col>
      <xdr:colOff>114300</xdr:colOff>
      <xdr:row>77</xdr:row>
      <xdr:rowOff>165360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97402"/>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143451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46876</xdr:rowOff>
    </xdr:from>
    <xdr:to>
      <xdr:col>24</xdr:col>
      <xdr:colOff>114300</xdr:colOff>
      <xdr:row>77</xdr:row>
      <xdr:rowOff>148476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69753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163461</xdr:rowOff>
    </xdr:from>
    <xdr:to>
      <xdr:col>20</xdr:col>
      <xdr:colOff>38100</xdr:colOff>
      <xdr:row>77</xdr:row>
      <xdr:rowOff>93611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110138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41484</xdr:rowOff>
    </xdr:from>
    <xdr:to>
      <xdr:col>15</xdr:col>
      <xdr:colOff>101600</xdr:colOff>
      <xdr:row>77</xdr:row>
      <xdr:rowOff>143084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159611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44952</xdr:rowOff>
    </xdr:from>
    <xdr:to>
      <xdr:col>10</xdr:col>
      <xdr:colOff>165100</xdr:colOff>
      <xdr:row>77</xdr:row>
      <xdr:rowOff>146552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163079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114560</xdr:rowOff>
    </xdr:from>
    <xdr:to>
      <xdr:col>6</xdr:col>
      <xdr:colOff>38100</xdr:colOff>
      <xdr:row>78</xdr:row>
      <xdr:rowOff>44710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61237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71806</xdr:rowOff>
    </xdr:from>
    <xdr:to>
      <xdr:col>24</xdr:col>
      <xdr:colOff>63500</xdr:colOff>
      <xdr:row>97</xdr:row>
      <xdr:rowOff>116353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02456"/>
          <a:ext cx="838200" cy="4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43407</xdr:rowOff>
    </xdr:from>
    <xdr:to>
      <xdr:col>19</xdr:col>
      <xdr:colOff>177800</xdr:colOff>
      <xdr:row>97</xdr:row>
      <xdr:rowOff>116353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74057"/>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43407</xdr:rowOff>
    </xdr:from>
    <xdr:to>
      <xdr:col>15</xdr:col>
      <xdr:colOff>50800</xdr:colOff>
      <xdr:row>98</xdr:row>
      <xdr:rowOff>31459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74057"/>
          <a:ext cx="889000" cy="1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31459</xdr:rowOff>
    </xdr:from>
    <xdr:to>
      <xdr:col>10</xdr:col>
      <xdr:colOff>114300</xdr:colOff>
      <xdr:row>98</xdr:row>
      <xdr:rowOff>79418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33559"/>
          <a:ext cx="889000" cy="4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21006</xdr:rowOff>
    </xdr:from>
    <xdr:to>
      <xdr:col>24</xdr:col>
      <xdr:colOff>114300</xdr:colOff>
      <xdr:row>97</xdr:row>
      <xdr:rowOff>122606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170883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65553</xdr:rowOff>
    </xdr:from>
    <xdr:to>
      <xdr:col>20</xdr:col>
      <xdr:colOff>38100</xdr:colOff>
      <xdr:row>97</xdr:row>
      <xdr:rowOff>167153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158280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164057</xdr:rowOff>
    </xdr:from>
    <xdr:to>
      <xdr:col>15</xdr:col>
      <xdr:colOff>101600</xdr:colOff>
      <xdr:row>97</xdr:row>
      <xdr:rowOff>94207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152109</xdr:rowOff>
    </xdr:from>
    <xdr:to>
      <xdr:col>10</xdr:col>
      <xdr:colOff>165100</xdr:colOff>
      <xdr:row>98</xdr:row>
      <xdr:rowOff>82259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73386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28618</xdr:rowOff>
    </xdr:from>
    <xdr:to>
      <xdr:col>6</xdr:col>
      <xdr:colOff>38100</xdr:colOff>
      <xdr:row>98</xdr:row>
      <xdr:rowOff>130218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121345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159005</xdr:rowOff>
    </xdr:from>
    <xdr:to>
      <xdr:col>55</xdr:col>
      <xdr:colOff>0</xdr:colOff>
      <xdr:row>38</xdr:row>
      <xdr:rowOff>19159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02655"/>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159005</xdr:rowOff>
    </xdr:from>
    <xdr:to>
      <xdr:col>50</xdr:col>
      <xdr:colOff>114300</xdr:colOff>
      <xdr:row>38</xdr:row>
      <xdr:rowOff>15829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02655"/>
          <a:ext cx="889000" cy="2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117751</xdr:rowOff>
    </xdr:from>
    <xdr:to>
      <xdr:col>45</xdr:col>
      <xdr:colOff>177800</xdr:colOff>
      <xdr:row>38</xdr:row>
      <xdr:rowOff>15829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18501"/>
          <a:ext cx="889000" cy="4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117751</xdr:rowOff>
    </xdr:from>
    <xdr:to>
      <xdr:col>41</xdr:col>
      <xdr:colOff>50800</xdr:colOff>
      <xdr:row>38</xdr:row>
      <xdr:rowOff>9120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18501"/>
          <a:ext cx="889000" cy="4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139809</xdr:rowOff>
    </xdr:from>
    <xdr:to>
      <xdr:col>55</xdr:col>
      <xdr:colOff>50800</xdr:colOff>
      <xdr:row>38</xdr:row>
      <xdr:rowOff>69959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54736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108205</xdr:rowOff>
    </xdr:from>
    <xdr:to>
      <xdr:col>50</xdr:col>
      <xdr:colOff>165100</xdr:colOff>
      <xdr:row>38</xdr:row>
      <xdr:rowOff>38356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518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29482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136479</xdr:rowOff>
    </xdr:from>
    <xdr:to>
      <xdr:col>46</xdr:col>
      <xdr:colOff>38100</xdr:colOff>
      <xdr:row>38</xdr:row>
      <xdr:rowOff>66629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57756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66951</xdr:rowOff>
    </xdr:from>
    <xdr:to>
      <xdr:col>41</xdr:col>
      <xdr:colOff>101600</xdr:colOff>
      <xdr:row>35</xdr:row>
      <xdr:rowOff>168551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159678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6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129770</xdr:rowOff>
    </xdr:from>
    <xdr:to>
      <xdr:col>36</xdr:col>
      <xdr:colOff>165100</xdr:colOff>
      <xdr:row>38</xdr:row>
      <xdr:rowOff>59920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51047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243</xdr:rowOff>
    </xdr:from>
    <xdr:to>
      <xdr:col>55</xdr:col>
      <xdr:colOff>0</xdr:colOff>
      <xdr:row>58</xdr:row>
      <xdr:rowOff>7343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44343"/>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166142</xdr:rowOff>
    </xdr:from>
    <xdr:to>
      <xdr:col>50</xdr:col>
      <xdr:colOff>114300</xdr:colOff>
      <xdr:row>58</xdr:row>
      <xdr:rowOff>243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879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103250</xdr:rowOff>
    </xdr:from>
    <xdr:to>
      <xdr:col>45</xdr:col>
      <xdr:colOff>177800</xdr:colOff>
      <xdr:row>57</xdr:row>
      <xdr:rowOff>166142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75900"/>
          <a:ext cx="889000" cy="6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103250</xdr:rowOff>
    </xdr:from>
    <xdr:to>
      <xdr:col>41</xdr:col>
      <xdr:colOff>50800</xdr:colOff>
      <xdr:row>57</xdr:row>
      <xdr:rowOff>128257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75900"/>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127993</xdr:rowOff>
    </xdr:from>
    <xdr:to>
      <xdr:col>55</xdr:col>
      <xdr:colOff>50800</xdr:colOff>
      <xdr:row>58</xdr:row>
      <xdr:rowOff>58143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42920</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120893</xdr:rowOff>
    </xdr:from>
    <xdr:to>
      <xdr:col>50</xdr:col>
      <xdr:colOff>165100</xdr:colOff>
      <xdr:row>58</xdr:row>
      <xdr:rowOff>51043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42170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115342</xdr:rowOff>
    </xdr:from>
    <xdr:to>
      <xdr:col>46</xdr:col>
      <xdr:colOff>38100</xdr:colOff>
      <xdr:row>58</xdr:row>
      <xdr:rowOff>45492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36619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52450</xdr:rowOff>
    </xdr:from>
    <xdr:to>
      <xdr:col>41</xdr:col>
      <xdr:colOff>101600</xdr:colOff>
      <xdr:row>57</xdr:row>
      <xdr:rowOff>154050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145177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77457</xdr:rowOff>
    </xdr:from>
    <xdr:to>
      <xdr:col>36</xdr:col>
      <xdr:colOff>165100</xdr:colOff>
      <xdr:row>58</xdr:row>
      <xdr:rowOff>7607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24134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6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74003</xdr:rowOff>
    </xdr:from>
    <xdr:to>
      <xdr:col>55</xdr:col>
      <xdr:colOff>0</xdr:colOff>
      <xdr:row>76</xdr:row>
      <xdr:rowOff>94869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04203"/>
          <a:ext cx="8382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72606</xdr:rowOff>
    </xdr:from>
    <xdr:to>
      <xdr:col>50</xdr:col>
      <xdr:colOff>114300</xdr:colOff>
      <xdr:row>76</xdr:row>
      <xdr:rowOff>74003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02806"/>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72606</xdr:rowOff>
    </xdr:from>
    <xdr:to>
      <xdr:col>45</xdr:col>
      <xdr:colOff>177800</xdr:colOff>
      <xdr:row>76</xdr:row>
      <xdr:rowOff>109601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02806"/>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109601</xdr:rowOff>
    </xdr:from>
    <xdr:to>
      <xdr:col>41</xdr:col>
      <xdr:colOff>50800</xdr:colOff>
      <xdr:row>77</xdr:row>
      <xdr:rowOff>17399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39801"/>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43223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44069</xdr:rowOff>
    </xdr:from>
    <xdr:to>
      <xdr:col>55</xdr:col>
      <xdr:colOff>50800</xdr:colOff>
      <xdr:row>76</xdr:row>
      <xdr:rowOff>145669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66946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23203</xdr:rowOff>
    </xdr:from>
    <xdr:to>
      <xdr:col>50</xdr:col>
      <xdr:colOff>165100</xdr:colOff>
      <xdr:row>76</xdr:row>
      <xdr:rowOff>124803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141330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21806</xdr:rowOff>
    </xdr:from>
    <xdr:to>
      <xdr:col>46</xdr:col>
      <xdr:colOff>38100</xdr:colOff>
      <xdr:row>76</xdr:row>
      <xdr:rowOff>123406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139933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2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58801</xdr:rowOff>
    </xdr:from>
    <xdr:to>
      <xdr:col>41</xdr:col>
      <xdr:colOff>101600</xdr:colOff>
      <xdr:row>76</xdr:row>
      <xdr:rowOff>160401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5478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138049</xdr:rowOff>
    </xdr:from>
    <xdr:to>
      <xdr:col>36</xdr:col>
      <xdr:colOff>165100</xdr:colOff>
      <xdr:row>77</xdr:row>
      <xdr:rowOff>68199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84726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96822</xdr:rowOff>
    </xdr:from>
    <xdr:to>
      <xdr:col>55</xdr:col>
      <xdr:colOff>0</xdr:colOff>
      <xdr:row>98</xdr:row>
      <xdr:rowOff>109831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8922"/>
          <a:ext cx="8382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93104</xdr:rowOff>
    </xdr:from>
    <xdr:to>
      <xdr:col>50</xdr:col>
      <xdr:colOff>114300</xdr:colOff>
      <xdr:row>98</xdr:row>
      <xdr:rowOff>109831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95204"/>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23078</xdr:rowOff>
    </xdr:from>
    <xdr:to>
      <xdr:col>45</xdr:col>
      <xdr:colOff>177800</xdr:colOff>
      <xdr:row>98</xdr:row>
      <xdr:rowOff>93104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25178"/>
          <a:ext cx="889000" cy="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23078</xdr:rowOff>
    </xdr:from>
    <xdr:to>
      <xdr:col>41</xdr:col>
      <xdr:colOff>50800</xdr:colOff>
      <xdr:row>98</xdr:row>
      <xdr:rowOff>30618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5178"/>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89612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46022</xdr:rowOff>
    </xdr:from>
    <xdr:to>
      <xdr:col>55</xdr:col>
      <xdr:colOff>50800</xdr:colOff>
      <xdr:row>98</xdr:row>
      <xdr:rowOff>147622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132399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59031</xdr:rowOff>
    </xdr:from>
    <xdr:to>
      <xdr:col>50</xdr:col>
      <xdr:colOff>165100</xdr:colOff>
      <xdr:row>98</xdr:row>
      <xdr:rowOff>160631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151758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42304</xdr:rowOff>
    </xdr:from>
    <xdr:to>
      <xdr:col>46</xdr:col>
      <xdr:colOff>38100</xdr:colOff>
      <xdr:row>98</xdr:row>
      <xdr:rowOff>143904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135031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143728</xdr:rowOff>
    </xdr:from>
    <xdr:to>
      <xdr:col>41</xdr:col>
      <xdr:colOff>101600</xdr:colOff>
      <xdr:row>98</xdr:row>
      <xdr:rowOff>73878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90405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151268</xdr:rowOff>
    </xdr:from>
    <xdr:to>
      <xdr:col>36</xdr:col>
      <xdr:colOff>165100</xdr:colOff>
      <xdr:row>98</xdr:row>
      <xdr:rowOff>81418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97945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36093</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2643"/>
          <a:ext cx="8382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24664</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121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75540</xdr:rowOff>
    </xdr:from>
    <xdr:to>
      <xdr:col>76</xdr:col>
      <xdr:colOff>114300</xdr:colOff>
      <xdr:row>39</xdr:row>
      <xdr:rowOff>24664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90640"/>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75540</xdr:rowOff>
    </xdr:from>
    <xdr:to>
      <xdr:col>71</xdr:col>
      <xdr:colOff>177800</xdr:colOff>
      <xdr:row>38</xdr:row>
      <xdr:rowOff>134607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90640"/>
          <a:ext cx="8890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156743</xdr:rowOff>
    </xdr:from>
    <xdr:to>
      <xdr:col>85</xdr:col>
      <xdr:colOff>177800</xdr:colOff>
      <xdr:row>39</xdr:row>
      <xdr:rowOff>86893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71670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145314</xdr:rowOff>
    </xdr:from>
    <xdr:to>
      <xdr:col>76</xdr:col>
      <xdr:colOff>165100</xdr:colOff>
      <xdr:row>39</xdr:row>
      <xdr:rowOff>75464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66591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24740</xdr:rowOff>
    </xdr:from>
    <xdr:to>
      <xdr:col>72</xdr:col>
      <xdr:colOff>38100</xdr:colOff>
      <xdr:row>38</xdr:row>
      <xdr:rowOff>126340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142867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83807</xdr:rowOff>
    </xdr:from>
    <xdr:to>
      <xdr:col>67</xdr:col>
      <xdr:colOff>101600</xdr:colOff>
      <xdr:row>39</xdr:row>
      <xdr:rowOff>13957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5084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26025</xdr:rowOff>
    </xdr:from>
    <xdr:to>
      <xdr:col>85</xdr:col>
      <xdr:colOff>127000</xdr:colOff>
      <xdr:row>78</xdr:row>
      <xdr:rowOff>26150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9125"/>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26025</xdr:rowOff>
    </xdr:from>
    <xdr:to>
      <xdr:col>81</xdr:col>
      <xdr:colOff>50800</xdr:colOff>
      <xdr:row>78</xdr:row>
      <xdr:rowOff>35305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9125"/>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35305</xdr:rowOff>
    </xdr:from>
    <xdr:to>
      <xdr:col>76</xdr:col>
      <xdr:colOff>114300</xdr:colOff>
      <xdr:row>78</xdr:row>
      <xdr:rowOff>36864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08405"/>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36864</xdr:rowOff>
    </xdr:from>
    <xdr:to>
      <xdr:col>71</xdr:col>
      <xdr:colOff>177800</xdr:colOff>
      <xdr:row>78</xdr:row>
      <xdr:rowOff>40796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09964"/>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82321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146800</xdr:rowOff>
    </xdr:from>
    <xdr:to>
      <xdr:col>85</xdr:col>
      <xdr:colOff>177800</xdr:colOff>
      <xdr:row>78</xdr:row>
      <xdr:rowOff>76950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146675</xdr:rowOff>
    </xdr:from>
    <xdr:to>
      <xdr:col>81</xdr:col>
      <xdr:colOff>101600</xdr:colOff>
      <xdr:row>78</xdr:row>
      <xdr:rowOff>76825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67952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155955</xdr:rowOff>
    </xdr:from>
    <xdr:to>
      <xdr:col>76</xdr:col>
      <xdr:colOff>165100</xdr:colOff>
      <xdr:row>78</xdr:row>
      <xdr:rowOff>86105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77232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157514</xdr:rowOff>
    </xdr:from>
    <xdr:to>
      <xdr:col>72</xdr:col>
      <xdr:colOff>38100</xdr:colOff>
      <xdr:row>78</xdr:row>
      <xdr:rowOff>87664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78791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161446</xdr:rowOff>
    </xdr:from>
    <xdr:to>
      <xdr:col>67</xdr:col>
      <xdr:colOff>101600</xdr:colOff>
      <xdr:row>78</xdr:row>
      <xdr:rowOff>91596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82723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84420</xdr:rowOff>
    </xdr:from>
    <xdr:to>
      <xdr:col>85</xdr:col>
      <xdr:colOff>127000</xdr:colOff>
      <xdr:row>98</xdr:row>
      <xdr:rowOff>94405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6520"/>
          <a:ext cx="8382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80456</xdr:rowOff>
    </xdr:from>
    <xdr:to>
      <xdr:col>81</xdr:col>
      <xdr:colOff>50800</xdr:colOff>
      <xdr:row>98</xdr:row>
      <xdr:rowOff>94405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82556"/>
          <a:ext cx="889000" cy="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80456</xdr:rowOff>
    </xdr:from>
    <xdr:to>
      <xdr:col>76</xdr:col>
      <xdr:colOff>114300</xdr:colOff>
      <xdr:row>98</xdr:row>
      <xdr:rowOff>110818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2556"/>
          <a:ext cx="889000" cy="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110818</xdr:rowOff>
    </xdr:from>
    <xdr:to>
      <xdr:col>71</xdr:col>
      <xdr:colOff>177800</xdr:colOff>
      <xdr:row>98</xdr:row>
      <xdr:rowOff>122717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2918"/>
          <a:ext cx="8890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33620</xdr:rowOff>
    </xdr:from>
    <xdr:to>
      <xdr:col>85</xdr:col>
      <xdr:colOff>177800</xdr:colOff>
      <xdr:row>98</xdr:row>
      <xdr:rowOff>135220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43605</xdr:rowOff>
    </xdr:from>
    <xdr:to>
      <xdr:col>81</xdr:col>
      <xdr:colOff>101600</xdr:colOff>
      <xdr:row>98</xdr:row>
      <xdr:rowOff>145205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136332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29656</xdr:rowOff>
    </xdr:from>
    <xdr:to>
      <xdr:col>76</xdr:col>
      <xdr:colOff>165100</xdr:colOff>
      <xdr:row>98</xdr:row>
      <xdr:rowOff>131256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122383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60018</xdr:rowOff>
    </xdr:from>
    <xdr:to>
      <xdr:col>72</xdr:col>
      <xdr:colOff>38100</xdr:colOff>
      <xdr:row>98</xdr:row>
      <xdr:rowOff>161618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152745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71917</xdr:rowOff>
    </xdr:from>
    <xdr:to>
      <xdr:col>67</xdr:col>
      <xdr:colOff>101600</xdr:colOff>
      <xdr:row>99</xdr:row>
      <xdr:rowOff>2067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164644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37668</xdr:rowOff>
    </xdr:from>
    <xdr:to>
      <xdr:col>116</xdr:col>
      <xdr:colOff>63500</xdr:colOff>
      <xdr:row>38</xdr:row>
      <xdr:rowOff>64262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52768"/>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40297</xdr:rowOff>
    </xdr:from>
    <xdr:to>
      <xdr:col>111</xdr:col>
      <xdr:colOff>177800</xdr:colOff>
      <xdr:row>38</xdr:row>
      <xdr:rowOff>64262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55397"/>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40297</xdr:rowOff>
    </xdr:from>
    <xdr:to>
      <xdr:col>107</xdr:col>
      <xdr:colOff>50800</xdr:colOff>
      <xdr:row>38</xdr:row>
      <xdr:rowOff>69158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55397"/>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69158</xdr:rowOff>
    </xdr:from>
    <xdr:to>
      <xdr:col>102</xdr:col>
      <xdr:colOff>114300</xdr:colOff>
      <xdr:row>39</xdr:row>
      <xdr:rowOff>25705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84258"/>
          <a:ext cx="889000" cy="12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158318</xdr:rowOff>
    </xdr:from>
    <xdr:to>
      <xdr:col>116</xdr:col>
      <xdr:colOff>114300</xdr:colOff>
      <xdr:row>38</xdr:row>
      <xdr:rowOff>88468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9745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13462</xdr:rowOff>
    </xdr:from>
    <xdr:to>
      <xdr:col>112</xdr:col>
      <xdr:colOff>38100</xdr:colOff>
      <xdr:row>38</xdr:row>
      <xdr:rowOff>115062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131589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160947</xdr:rowOff>
    </xdr:from>
    <xdr:to>
      <xdr:col>107</xdr:col>
      <xdr:colOff>101600</xdr:colOff>
      <xdr:row>38</xdr:row>
      <xdr:rowOff>91097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107624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18358</xdr:rowOff>
    </xdr:from>
    <xdr:to>
      <xdr:col>102</xdr:col>
      <xdr:colOff>165100</xdr:colOff>
      <xdr:row>38</xdr:row>
      <xdr:rowOff>119958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136485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0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146355</xdr:rowOff>
    </xdr:from>
    <xdr:to>
      <xdr:col>98</xdr:col>
      <xdr:colOff>38100</xdr:colOff>
      <xdr:row>39</xdr:row>
      <xdr:rowOff>76505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67632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121686</xdr:rowOff>
    </xdr:from>
    <xdr:to>
      <xdr:col>116</xdr:col>
      <xdr:colOff>63500</xdr:colOff>
      <xdr:row>58</xdr:row>
      <xdr:rowOff>135608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65786"/>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135334</xdr:rowOff>
    </xdr:from>
    <xdr:to>
      <xdr:col>111</xdr:col>
      <xdr:colOff>177800</xdr:colOff>
      <xdr:row>58</xdr:row>
      <xdr:rowOff>135608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943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134168</xdr:rowOff>
    </xdr:from>
    <xdr:to>
      <xdr:col>107</xdr:col>
      <xdr:colOff>50800</xdr:colOff>
      <xdr:row>58</xdr:row>
      <xdr:rowOff>135334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78268"/>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131539</xdr:rowOff>
    </xdr:from>
    <xdr:to>
      <xdr:col>102</xdr:col>
      <xdr:colOff>114300</xdr:colOff>
      <xdr:row>58</xdr:row>
      <xdr:rowOff>134168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7563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85526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70886</xdr:rowOff>
    </xdr:from>
    <xdr:to>
      <xdr:col>116</xdr:col>
      <xdr:colOff>114300</xdr:colOff>
      <xdr:row>59</xdr:row>
      <xdr:rowOff>1036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157263</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84808</xdr:rowOff>
    </xdr:from>
    <xdr:to>
      <xdr:col>112</xdr:col>
      <xdr:colOff>38100</xdr:colOff>
      <xdr:row>59</xdr:row>
      <xdr:rowOff>14958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6085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21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84534</xdr:rowOff>
    </xdr:from>
    <xdr:to>
      <xdr:col>107</xdr:col>
      <xdr:colOff>101600</xdr:colOff>
      <xdr:row>59</xdr:row>
      <xdr:rowOff>14684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5811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2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83368</xdr:rowOff>
    </xdr:from>
    <xdr:to>
      <xdr:col>102</xdr:col>
      <xdr:colOff>165100</xdr:colOff>
      <xdr:row>59</xdr:row>
      <xdr:rowOff>13518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4645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80739</xdr:rowOff>
    </xdr:from>
    <xdr:to>
      <xdr:col>98</xdr:col>
      <xdr:colOff>38100</xdr:colOff>
      <xdr:row>59</xdr:row>
      <xdr:rowOff>10889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2016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1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138937</xdr:rowOff>
    </xdr:from>
    <xdr:to>
      <xdr:col>116</xdr:col>
      <xdr:colOff>63500</xdr:colOff>
      <xdr:row>77</xdr:row>
      <xdr:rowOff>158471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40587"/>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158471</xdr:rowOff>
    </xdr:from>
    <xdr:to>
      <xdr:col>111</xdr:col>
      <xdr:colOff>177800</xdr:colOff>
      <xdr:row>78</xdr:row>
      <xdr:rowOff>14415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60121"/>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14415</xdr:rowOff>
    </xdr:from>
    <xdr:to>
      <xdr:col>107</xdr:col>
      <xdr:colOff>50800</xdr:colOff>
      <xdr:row>78</xdr:row>
      <xdr:rowOff>27394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87515"/>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27394</xdr:rowOff>
    </xdr:from>
    <xdr:to>
      <xdr:col>102</xdr:col>
      <xdr:colOff>114300</xdr:colOff>
      <xdr:row>78</xdr:row>
      <xdr:rowOff>31369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00494"/>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47514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88137</xdr:rowOff>
    </xdr:from>
    <xdr:to>
      <xdr:col>116</xdr:col>
      <xdr:colOff>114300</xdr:colOff>
      <xdr:row>78</xdr:row>
      <xdr:rowOff>18287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66564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107671</xdr:rowOff>
    </xdr:from>
    <xdr:to>
      <xdr:col>112</xdr:col>
      <xdr:colOff>38100</xdr:colOff>
      <xdr:row>78</xdr:row>
      <xdr:rowOff>37821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28948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135065</xdr:rowOff>
    </xdr:from>
    <xdr:to>
      <xdr:col>107</xdr:col>
      <xdr:colOff>101600</xdr:colOff>
      <xdr:row>78</xdr:row>
      <xdr:rowOff>65215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148044</xdr:rowOff>
    </xdr:from>
    <xdr:to>
      <xdr:col>102</xdr:col>
      <xdr:colOff>165100</xdr:colOff>
      <xdr:row>78</xdr:row>
      <xdr:rowOff>78194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69321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152019</xdr:rowOff>
    </xdr:from>
    <xdr:to>
      <xdr:col>98</xdr:col>
      <xdr:colOff>38100</xdr:colOff>
      <xdr:row>78</xdr:row>
      <xdr:rowOff>82169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73296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主な項目としては、物件費は新型コロナウイルスワクチン接種委託料が減（前年度比　△</a:t>
          </a:r>
          <a:r>
            <a:rPr kumimoji="1" lang="en-US" altLang="ja-JP" sz="1300">
              <a:latin typeface="ＭＳ ゴシック" panose="020B0609070205080204" pitchFamily="49" charset="-128"/>
              <a:ea typeface="ＭＳ ゴシック" panose="020B0609070205080204" pitchFamily="49" charset="-128"/>
            </a:rPr>
            <a:t>111</a:t>
          </a:r>
          <a:r>
            <a:rPr kumimoji="1" lang="ja-JP" altLang="en-US" sz="1300">
              <a:latin typeface="ＭＳ ゴシック" panose="020B0609070205080204" pitchFamily="49" charset="-128"/>
              <a:ea typeface="ＭＳ ゴシック" panose="020B0609070205080204" pitchFamily="49" charset="-128"/>
            </a:rPr>
            <a:t>百万円）などの理由から、住民一人あたり</a:t>
          </a:r>
          <a:r>
            <a:rPr kumimoji="1" lang="en-US" altLang="ja-JP" sz="1300">
              <a:latin typeface="ＭＳ ゴシック" panose="020B0609070205080204" pitchFamily="49" charset="-128"/>
              <a:ea typeface="ＭＳ ゴシック" panose="020B0609070205080204" pitchFamily="49" charset="-128"/>
            </a:rPr>
            <a:t>83,693</a:t>
          </a:r>
          <a:r>
            <a:rPr kumimoji="1" lang="ja-JP" altLang="en-US" sz="1300">
              <a:latin typeface="ＭＳ ゴシック" panose="020B0609070205080204" pitchFamily="49" charset="-128"/>
              <a:ea typeface="ＭＳ ゴシック" panose="020B0609070205080204" pitchFamily="49" charset="-128"/>
            </a:rPr>
            <a:t>円（前年度比　△</a:t>
          </a:r>
          <a:r>
            <a:rPr kumimoji="1" lang="en-US" altLang="ja-JP" sz="1300">
              <a:latin typeface="ＭＳ ゴシック" panose="020B0609070205080204" pitchFamily="49" charset="-128"/>
              <a:ea typeface="ＭＳ ゴシック" panose="020B0609070205080204" pitchFamily="49" charset="-128"/>
            </a:rPr>
            <a:t>243</a:t>
          </a:r>
          <a:r>
            <a:rPr kumimoji="1" lang="ja-JP" altLang="en-US" sz="1300">
              <a:latin typeface="ＭＳ ゴシック" panose="020B0609070205080204" pitchFamily="49" charset="-128"/>
              <a:ea typeface="ＭＳ ゴシック" panose="020B0609070205080204" pitchFamily="49" charset="-128"/>
            </a:rPr>
            <a:t>円）となっている。また、老朽化した公共施設の維持管理経費及び修繕費が経常的な経費として、市財政の負担となることから、今後も公共施設等の集約化・複合化を進めることにより、施設の維持管理経費の縮減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普通建設事業費（うち新規整備）は、令和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年度に水府小・中学校整備工事が完了したものの、令和</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年度から市道</a:t>
          </a:r>
          <a:r>
            <a:rPr kumimoji="1" lang="en-US" altLang="ja-JP" sz="1300">
              <a:latin typeface="ＭＳ ゴシック" panose="020B0609070205080204" pitchFamily="49" charset="-128"/>
              <a:ea typeface="ＭＳ ゴシック" panose="020B0609070205080204" pitchFamily="49" charset="-128"/>
            </a:rPr>
            <a:t>0139</a:t>
          </a:r>
          <a:r>
            <a:rPr kumimoji="1" lang="ja-JP" altLang="en-US" sz="1300">
              <a:latin typeface="ＭＳ ゴシック" panose="020B0609070205080204" pitchFamily="49" charset="-128"/>
              <a:ea typeface="ＭＳ ゴシック" panose="020B0609070205080204" pitchFamily="49" charset="-128"/>
            </a:rPr>
            <a:t>号線整備が本格化したことから、継続して類似団体平均と比較して高い水準を保っている。今後は、市道</a:t>
          </a:r>
          <a:r>
            <a:rPr kumimoji="1" lang="en-US" altLang="ja-JP" sz="1300">
              <a:latin typeface="ＭＳ ゴシック" panose="020B0609070205080204" pitchFamily="49" charset="-128"/>
              <a:ea typeface="ＭＳ ゴシック" panose="020B0609070205080204" pitchFamily="49" charset="-128"/>
            </a:rPr>
            <a:t>0139</a:t>
          </a:r>
          <a:r>
            <a:rPr kumimoji="1" lang="ja-JP" altLang="en-US" sz="1300">
              <a:latin typeface="ＭＳ ゴシック" panose="020B0609070205080204" pitchFamily="49" charset="-128"/>
              <a:ea typeface="ＭＳ ゴシック" panose="020B0609070205080204" pitchFamily="49" charset="-128"/>
            </a:rPr>
            <a:t>号線整備工事に加え、新総合体育館整備工事も見込まれることから補助事業や基金、有利な地方債などを有効に活用し、将来負担の少ない財政運営に努める。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補助費は、公営企業会計への運営費補助（光熱水費相当分）が減（前年度比△</a:t>
          </a:r>
          <a:r>
            <a:rPr kumimoji="1" lang="en-US" altLang="ja-JP" sz="1300">
              <a:latin typeface="ＭＳ ゴシック" panose="020B0609070205080204" pitchFamily="49" charset="-128"/>
              <a:ea typeface="ＭＳ ゴシック" panose="020B0609070205080204" pitchFamily="49" charset="-128"/>
            </a:rPr>
            <a:t>253</a:t>
          </a:r>
          <a:r>
            <a:rPr kumimoji="1" lang="ja-JP" altLang="en-US" sz="1300">
              <a:latin typeface="ＭＳ ゴシック" panose="020B0609070205080204" pitchFamily="49" charset="-128"/>
              <a:ea typeface="ＭＳ ゴシック" panose="020B0609070205080204" pitchFamily="49" charset="-128"/>
            </a:rPr>
            <a:t>百万円）となっている。なお、公営企業会計への補助が全体の</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％程度を占めていることから、経営基盤の強化や財政マネジメントの向上等に取り組み、普通会計の負担額を減らしていくよう努める。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47,338
47,093
371.99
26,863,926
25,539,598
983,133
15,157,492
16,635,873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445</xdr:rowOff>
    </xdr:from>
    <xdr:to>
      <xdr:col>24</xdr:col>
      <xdr:colOff>63500</xdr:colOff>
      <xdr:row>37</xdr:row>
      <xdr:rowOff>5778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4095"/>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151511</xdr:rowOff>
    </xdr:from>
    <xdr:to>
      <xdr:col>19</xdr:col>
      <xdr:colOff>177800</xdr:colOff>
      <xdr:row>37</xdr:row>
      <xdr:rowOff>445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3711"/>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151511</xdr:rowOff>
    </xdr:from>
    <xdr:to>
      <xdr:col>15</xdr:col>
      <xdr:colOff>50800</xdr:colOff>
      <xdr:row>37</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3711"/>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5207</xdr:rowOff>
    </xdr:from>
    <xdr:to>
      <xdr:col>10</xdr:col>
      <xdr:colOff>114300</xdr:colOff>
      <xdr:row>37</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88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126428</xdr:rowOff>
    </xdr:from>
    <xdr:to>
      <xdr:col>24</xdr:col>
      <xdr:colOff>114300</xdr:colOff>
      <xdr:row>37</xdr:row>
      <xdr:rowOff>56578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41355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121095</xdr:rowOff>
    </xdr:from>
    <xdr:to>
      <xdr:col>20</xdr:col>
      <xdr:colOff>38100</xdr:colOff>
      <xdr:row>37</xdr:row>
      <xdr:rowOff>51245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42372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100711</xdr:rowOff>
    </xdr:from>
    <xdr:to>
      <xdr:col>15</xdr:col>
      <xdr:colOff>101600</xdr:colOff>
      <xdr:row>37</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131953</xdr:rowOff>
    </xdr:from>
    <xdr:to>
      <xdr:col>10</xdr:col>
      <xdr:colOff>165100</xdr:colOff>
      <xdr:row>37</xdr:row>
      <xdr:rowOff>62103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53230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125857</xdr:rowOff>
    </xdr:from>
    <xdr:to>
      <xdr:col>6</xdr:col>
      <xdr:colOff>38100</xdr:colOff>
      <xdr:row>37</xdr:row>
      <xdr:rowOff>56007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72534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109122</xdr:rowOff>
    </xdr:from>
    <xdr:to>
      <xdr:col>24</xdr:col>
      <xdr:colOff>63500</xdr:colOff>
      <xdr:row>58</xdr:row>
      <xdr:rowOff>118153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3222"/>
          <a:ext cx="8382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118153</xdr:rowOff>
    </xdr:from>
    <xdr:to>
      <xdr:col>19</xdr:col>
      <xdr:colOff>177800</xdr:colOff>
      <xdr:row>58</xdr:row>
      <xdr:rowOff>118176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225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6383</xdr:rowOff>
    </xdr:from>
    <xdr:to>
      <xdr:col>15</xdr:col>
      <xdr:colOff>50800</xdr:colOff>
      <xdr:row>58</xdr:row>
      <xdr:rowOff>118176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0483"/>
          <a:ext cx="889000" cy="1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6383</xdr:rowOff>
    </xdr:from>
    <xdr:to>
      <xdr:col>10</xdr:col>
      <xdr:colOff>114300</xdr:colOff>
      <xdr:row>58</xdr:row>
      <xdr:rowOff>139390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0483"/>
          <a:ext cx="889000" cy="1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23847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58322</xdr:rowOff>
    </xdr:from>
    <xdr:to>
      <xdr:col>24</xdr:col>
      <xdr:colOff>114300</xdr:colOff>
      <xdr:row>58</xdr:row>
      <xdr:rowOff>159922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144699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67353</xdr:rowOff>
    </xdr:from>
    <xdr:to>
      <xdr:col>20</xdr:col>
      <xdr:colOff>38100</xdr:colOff>
      <xdr:row>58</xdr:row>
      <xdr:rowOff>168953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160080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67376</xdr:rowOff>
    </xdr:from>
    <xdr:to>
      <xdr:col>15</xdr:col>
      <xdr:colOff>101600</xdr:colOff>
      <xdr:row>58</xdr:row>
      <xdr:rowOff>168976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160103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127033</xdr:rowOff>
    </xdr:from>
    <xdr:to>
      <xdr:col>10</xdr:col>
      <xdr:colOff>165100</xdr:colOff>
      <xdr:row>58</xdr:row>
      <xdr:rowOff>57183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48310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88590</xdr:rowOff>
    </xdr:from>
    <xdr:to>
      <xdr:col>6</xdr:col>
      <xdr:colOff>38100</xdr:colOff>
      <xdr:row>59</xdr:row>
      <xdr:rowOff>18740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133207</xdr:rowOff>
    </xdr:from>
    <xdr:to>
      <xdr:col>24</xdr:col>
      <xdr:colOff>63500</xdr:colOff>
      <xdr:row>77</xdr:row>
      <xdr:rowOff>8945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63407"/>
          <a:ext cx="8382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158766</xdr:rowOff>
    </xdr:from>
    <xdr:to>
      <xdr:col>19</xdr:col>
      <xdr:colOff>177800</xdr:colOff>
      <xdr:row>77</xdr:row>
      <xdr:rowOff>8945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8966"/>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158766</xdr:rowOff>
    </xdr:from>
    <xdr:to>
      <xdr:col>15</xdr:col>
      <xdr:colOff>50800</xdr:colOff>
      <xdr:row>77</xdr:row>
      <xdr:rowOff>92064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8966"/>
          <a:ext cx="889000" cy="1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92064</xdr:rowOff>
    </xdr:from>
    <xdr:to>
      <xdr:col>10</xdr:col>
      <xdr:colOff>114300</xdr:colOff>
      <xdr:row>77</xdr:row>
      <xdr:rowOff>120621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3714"/>
          <a:ext cx="8890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57280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82407</xdr:rowOff>
    </xdr:from>
    <xdr:to>
      <xdr:col>24</xdr:col>
      <xdr:colOff>114300</xdr:colOff>
      <xdr:row>77</xdr:row>
      <xdr:rowOff>12557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168784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129595</xdr:rowOff>
    </xdr:from>
    <xdr:to>
      <xdr:col>20</xdr:col>
      <xdr:colOff>38100</xdr:colOff>
      <xdr:row>77</xdr:row>
      <xdr:rowOff>59745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50872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107966</xdr:rowOff>
    </xdr:from>
    <xdr:to>
      <xdr:col>15</xdr:col>
      <xdr:colOff>101600</xdr:colOff>
      <xdr:row>77</xdr:row>
      <xdr:rowOff>38116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29243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41264</xdr:rowOff>
    </xdr:from>
    <xdr:to>
      <xdr:col>10</xdr:col>
      <xdr:colOff>165100</xdr:colOff>
      <xdr:row>77</xdr:row>
      <xdr:rowOff>142864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133991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69821</xdr:rowOff>
    </xdr:from>
    <xdr:to>
      <xdr:col>6</xdr:col>
      <xdr:colOff>38100</xdr:colOff>
      <xdr:row>77</xdr:row>
      <xdr:rowOff>171421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100628</xdr:rowOff>
    </xdr:from>
    <xdr:to>
      <xdr:col>24</xdr:col>
      <xdr:colOff>63500</xdr:colOff>
      <xdr:row>97</xdr:row>
      <xdr:rowOff>125065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31278"/>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100628</xdr:rowOff>
    </xdr:from>
    <xdr:to>
      <xdr:col>19</xdr:col>
      <xdr:colOff>177800</xdr:colOff>
      <xdr:row>97</xdr:row>
      <xdr:rowOff>119839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31278"/>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40044</xdr:rowOff>
    </xdr:from>
    <xdr:to>
      <xdr:col>15</xdr:col>
      <xdr:colOff>50800</xdr:colOff>
      <xdr:row>97</xdr:row>
      <xdr:rowOff>119839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70694"/>
          <a:ext cx="889000" cy="7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40044</xdr:rowOff>
    </xdr:from>
    <xdr:to>
      <xdr:col>10</xdr:col>
      <xdr:colOff>114300</xdr:colOff>
      <xdr:row>97</xdr:row>
      <xdr:rowOff>61282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70694"/>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157190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74265</xdr:rowOff>
    </xdr:from>
    <xdr:to>
      <xdr:col>24</xdr:col>
      <xdr:colOff>114300</xdr:colOff>
      <xdr:row>98</xdr:row>
      <xdr:rowOff>4415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160642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49828</xdr:rowOff>
    </xdr:from>
    <xdr:to>
      <xdr:col>20</xdr:col>
      <xdr:colOff>38100</xdr:colOff>
      <xdr:row>97</xdr:row>
      <xdr:rowOff>151428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142555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69039</xdr:rowOff>
    </xdr:from>
    <xdr:to>
      <xdr:col>15</xdr:col>
      <xdr:colOff>101600</xdr:colOff>
      <xdr:row>97</xdr:row>
      <xdr:rowOff>170639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161766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160694</xdr:rowOff>
    </xdr:from>
    <xdr:to>
      <xdr:col>10</xdr:col>
      <xdr:colOff>165100</xdr:colOff>
      <xdr:row>97</xdr:row>
      <xdr:rowOff>90844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10482</xdr:rowOff>
    </xdr:from>
    <xdr:to>
      <xdr:col>6</xdr:col>
      <xdr:colOff>38100</xdr:colOff>
      <xdr:row>97</xdr:row>
      <xdr:rowOff>112082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128609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163213</xdr:rowOff>
    </xdr:from>
    <xdr:to>
      <xdr:col>55</xdr:col>
      <xdr:colOff>0</xdr:colOff>
      <xdr:row>38</xdr:row>
      <xdr:rowOff>167459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831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167459</xdr:rowOff>
    </xdr:from>
    <xdr:to>
      <xdr:col>50</xdr:col>
      <xdr:colOff>114300</xdr:colOff>
      <xdr:row>39</xdr:row>
      <xdr:rowOff>10704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825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907</xdr:rowOff>
    </xdr:from>
    <xdr:to>
      <xdr:col>45</xdr:col>
      <xdr:colOff>177800</xdr:colOff>
      <xdr:row>39</xdr:row>
      <xdr:rowOff>10704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74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171377</xdr:rowOff>
    </xdr:from>
    <xdr:to>
      <xdr:col>41</xdr:col>
      <xdr:colOff>50800</xdr:colOff>
      <xdr:row>39</xdr:row>
      <xdr:rowOff>907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8647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112413</xdr:rowOff>
    </xdr:from>
    <xdr:to>
      <xdr:col>55</xdr:col>
      <xdr:colOff>50800</xdr:colOff>
      <xdr:row>39</xdr:row>
      <xdr:rowOff>42563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27340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116659</xdr:rowOff>
    </xdr:from>
    <xdr:to>
      <xdr:col>50</xdr:col>
      <xdr:colOff>165100</xdr:colOff>
      <xdr:row>39</xdr:row>
      <xdr:rowOff>46809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37936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131354</xdr:rowOff>
    </xdr:from>
    <xdr:to>
      <xdr:col>46</xdr:col>
      <xdr:colOff>38100</xdr:colOff>
      <xdr:row>39</xdr:row>
      <xdr:rowOff>61504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52631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121557</xdr:rowOff>
    </xdr:from>
    <xdr:to>
      <xdr:col>41</xdr:col>
      <xdr:colOff>101600</xdr:colOff>
      <xdr:row>39</xdr:row>
      <xdr:rowOff>51707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42834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120577</xdr:rowOff>
    </xdr:from>
    <xdr:to>
      <xdr:col>36</xdr:col>
      <xdr:colOff>165100</xdr:colOff>
      <xdr:row>39</xdr:row>
      <xdr:rowOff>50727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41854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87861</xdr:rowOff>
    </xdr:from>
    <xdr:to>
      <xdr:col>55</xdr:col>
      <xdr:colOff>0</xdr:colOff>
      <xdr:row>58</xdr:row>
      <xdr:rowOff>99931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1961"/>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93927</xdr:rowOff>
    </xdr:from>
    <xdr:to>
      <xdr:col>50</xdr:col>
      <xdr:colOff>114300</xdr:colOff>
      <xdr:row>58</xdr:row>
      <xdr:rowOff>99931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38027"/>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25636</xdr:rowOff>
    </xdr:from>
    <xdr:to>
      <xdr:col>45</xdr:col>
      <xdr:colOff>177800</xdr:colOff>
      <xdr:row>58</xdr:row>
      <xdr:rowOff>93927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69736"/>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25636</xdr:rowOff>
    </xdr:from>
    <xdr:to>
      <xdr:col>41</xdr:col>
      <xdr:colOff>50800</xdr:colOff>
      <xdr:row>58</xdr:row>
      <xdr:rowOff>85636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69736"/>
          <a:ext cx="889000" cy="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105521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37061</xdr:rowOff>
    </xdr:from>
    <xdr:to>
      <xdr:col>55</xdr:col>
      <xdr:colOff>50800</xdr:colOff>
      <xdr:row>58</xdr:row>
      <xdr:rowOff>138661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49131</xdr:rowOff>
    </xdr:from>
    <xdr:to>
      <xdr:col>50</xdr:col>
      <xdr:colOff>165100</xdr:colOff>
      <xdr:row>58</xdr:row>
      <xdr:rowOff>150731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141858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43127</xdr:rowOff>
    </xdr:from>
    <xdr:to>
      <xdr:col>46</xdr:col>
      <xdr:colOff>38100</xdr:colOff>
      <xdr:row>58</xdr:row>
      <xdr:rowOff>144727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135854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7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146286</xdr:rowOff>
    </xdr:from>
    <xdr:to>
      <xdr:col>41</xdr:col>
      <xdr:colOff>101600</xdr:colOff>
      <xdr:row>58</xdr:row>
      <xdr:rowOff>76436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67563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34836</xdr:rowOff>
    </xdr:from>
    <xdr:to>
      <xdr:col>36</xdr:col>
      <xdr:colOff>165100</xdr:colOff>
      <xdr:row>58</xdr:row>
      <xdr:rowOff>136436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127563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42249</xdr:rowOff>
    </xdr:from>
    <xdr:to>
      <xdr:col>55</xdr:col>
      <xdr:colOff>0</xdr:colOff>
      <xdr:row>78</xdr:row>
      <xdr:rowOff>70993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15349"/>
          <a:ext cx="838200" cy="2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42249</xdr:rowOff>
    </xdr:from>
    <xdr:to>
      <xdr:col>50</xdr:col>
      <xdr:colOff>114300</xdr:colOff>
      <xdr:row>78</xdr:row>
      <xdr:rowOff>87122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15349"/>
          <a:ext cx="889000" cy="4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84246</xdr:rowOff>
    </xdr:from>
    <xdr:to>
      <xdr:col>45</xdr:col>
      <xdr:colOff>177800</xdr:colOff>
      <xdr:row>78</xdr:row>
      <xdr:rowOff>87122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7346"/>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82930</xdr:rowOff>
    </xdr:from>
    <xdr:to>
      <xdr:col>41</xdr:col>
      <xdr:colOff>50800</xdr:colOff>
      <xdr:row>78</xdr:row>
      <xdr:rowOff>84246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5603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20193</xdr:rowOff>
    </xdr:from>
    <xdr:to>
      <xdr:col>55</xdr:col>
      <xdr:colOff>50800</xdr:colOff>
      <xdr:row>78</xdr:row>
      <xdr:rowOff>121793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162899</xdr:rowOff>
    </xdr:from>
    <xdr:to>
      <xdr:col>50</xdr:col>
      <xdr:colOff>165100</xdr:colOff>
      <xdr:row>78</xdr:row>
      <xdr:rowOff>93049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36322</xdr:rowOff>
    </xdr:from>
    <xdr:to>
      <xdr:col>46</xdr:col>
      <xdr:colOff>38100</xdr:colOff>
      <xdr:row>78</xdr:row>
      <xdr:rowOff>137922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129049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33446</xdr:rowOff>
    </xdr:from>
    <xdr:to>
      <xdr:col>41</xdr:col>
      <xdr:colOff>101600</xdr:colOff>
      <xdr:row>78</xdr:row>
      <xdr:rowOff>135046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126173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32130</xdr:rowOff>
    </xdr:from>
    <xdr:to>
      <xdr:col>36</xdr:col>
      <xdr:colOff>165100</xdr:colOff>
      <xdr:row>78</xdr:row>
      <xdr:rowOff>133730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124857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151358</xdr:rowOff>
    </xdr:from>
    <xdr:to>
      <xdr:col>55</xdr:col>
      <xdr:colOff>0</xdr:colOff>
      <xdr:row>96</xdr:row>
      <xdr:rowOff>60483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39108"/>
          <a:ext cx="838200" cy="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124292</xdr:rowOff>
    </xdr:from>
    <xdr:to>
      <xdr:col>50</xdr:col>
      <xdr:colOff>114300</xdr:colOff>
      <xdr:row>95</xdr:row>
      <xdr:rowOff>151358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12042"/>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124292</xdr:rowOff>
    </xdr:from>
    <xdr:to>
      <xdr:col>45</xdr:col>
      <xdr:colOff>177800</xdr:colOff>
      <xdr:row>96</xdr:row>
      <xdr:rowOff>9703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12042"/>
          <a:ext cx="889000" cy="5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9703</xdr:rowOff>
    </xdr:from>
    <xdr:to>
      <xdr:col>41</xdr:col>
      <xdr:colOff>50800</xdr:colOff>
      <xdr:row>96</xdr:row>
      <xdr:rowOff>133908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68903"/>
          <a:ext cx="889000" cy="1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9683</xdr:rowOff>
    </xdr:from>
    <xdr:to>
      <xdr:col>55</xdr:col>
      <xdr:colOff>50800</xdr:colOff>
      <xdr:row>96</xdr:row>
      <xdr:rowOff>111283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32560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100558</xdr:rowOff>
    </xdr:from>
    <xdr:to>
      <xdr:col>50</xdr:col>
      <xdr:colOff>165100</xdr:colOff>
      <xdr:row>96</xdr:row>
      <xdr:rowOff>30708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47235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73492</xdr:rowOff>
    </xdr:from>
    <xdr:to>
      <xdr:col>46</xdr:col>
      <xdr:colOff>38100</xdr:colOff>
      <xdr:row>96</xdr:row>
      <xdr:rowOff>3642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20169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130353</xdr:rowOff>
    </xdr:from>
    <xdr:to>
      <xdr:col>41</xdr:col>
      <xdr:colOff>101600</xdr:colOff>
      <xdr:row>96</xdr:row>
      <xdr:rowOff>60503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77030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83108</xdr:rowOff>
    </xdr:from>
    <xdr:to>
      <xdr:col>36</xdr:col>
      <xdr:colOff>165100</xdr:colOff>
      <xdr:row>97</xdr:row>
      <xdr:rowOff>13258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29785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126601</xdr:rowOff>
    </xdr:from>
    <xdr:to>
      <xdr:col>85</xdr:col>
      <xdr:colOff>127000</xdr:colOff>
      <xdr:row>34</xdr:row>
      <xdr:rowOff>147861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55901"/>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147861</xdr:rowOff>
    </xdr:from>
    <xdr:to>
      <xdr:col>81</xdr:col>
      <xdr:colOff>50800</xdr:colOff>
      <xdr:row>35</xdr:row>
      <xdr:rowOff>117640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77161"/>
          <a:ext cx="889000" cy="14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117640</xdr:rowOff>
    </xdr:from>
    <xdr:to>
      <xdr:col>76</xdr:col>
      <xdr:colOff>114300</xdr:colOff>
      <xdr:row>36</xdr:row>
      <xdr:rowOff>208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18390"/>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208</xdr:rowOff>
    </xdr:from>
    <xdr:to>
      <xdr:col>71</xdr:col>
      <xdr:colOff>177800</xdr:colOff>
      <xdr:row>36</xdr:row>
      <xdr:rowOff>1008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7240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75801</xdr:rowOff>
    </xdr:from>
    <xdr:to>
      <xdr:col>85</xdr:col>
      <xdr:colOff>177800</xdr:colOff>
      <xdr:row>35</xdr:row>
      <xdr:rowOff>5951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98678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97061</xdr:rowOff>
    </xdr:from>
    <xdr:to>
      <xdr:col>81</xdr:col>
      <xdr:colOff>101600</xdr:colOff>
      <xdr:row>35</xdr:row>
      <xdr:rowOff>27211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43738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0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66840</xdr:rowOff>
    </xdr:from>
    <xdr:to>
      <xdr:col>76</xdr:col>
      <xdr:colOff>165100</xdr:colOff>
      <xdr:row>35</xdr:row>
      <xdr:rowOff>168440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159567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120858</xdr:rowOff>
    </xdr:from>
    <xdr:to>
      <xdr:col>72</xdr:col>
      <xdr:colOff>38100</xdr:colOff>
      <xdr:row>36</xdr:row>
      <xdr:rowOff>51008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42135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121658</xdr:rowOff>
    </xdr:from>
    <xdr:to>
      <xdr:col>67</xdr:col>
      <xdr:colOff>101600</xdr:colOff>
      <xdr:row>36</xdr:row>
      <xdr:rowOff>51808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68335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55767</xdr:rowOff>
    </xdr:from>
    <xdr:to>
      <xdr:col>85</xdr:col>
      <xdr:colOff>127000</xdr:colOff>
      <xdr:row>57</xdr:row>
      <xdr:rowOff>72560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28417"/>
          <a:ext cx="8382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34690</xdr:rowOff>
    </xdr:from>
    <xdr:to>
      <xdr:col>81</xdr:col>
      <xdr:colOff>50800</xdr:colOff>
      <xdr:row>57</xdr:row>
      <xdr:rowOff>72560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07340"/>
          <a:ext cx="8890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10999</xdr:rowOff>
    </xdr:from>
    <xdr:to>
      <xdr:col>76</xdr:col>
      <xdr:colOff>114300</xdr:colOff>
      <xdr:row>57</xdr:row>
      <xdr:rowOff>34690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83649"/>
          <a:ext cx="8890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164978</xdr:rowOff>
    </xdr:from>
    <xdr:to>
      <xdr:col>71</xdr:col>
      <xdr:colOff>177800</xdr:colOff>
      <xdr:row>57</xdr:row>
      <xdr:rowOff>10999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66178"/>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4967</xdr:rowOff>
    </xdr:from>
    <xdr:to>
      <xdr:col>85</xdr:col>
      <xdr:colOff>177800</xdr:colOff>
      <xdr:row>57</xdr:row>
      <xdr:rowOff>106567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154844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21760</xdr:rowOff>
    </xdr:from>
    <xdr:to>
      <xdr:col>81</xdr:col>
      <xdr:colOff>101600</xdr:colOff>
      <xdr:row>57</xdr:row>
      <xdr:rowOff>123360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114487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155340</xdr:rowOff>
    </xdr:from>
    <xdr:to>
      <xdr:col>76</xdr:col>
      <xdr:colOff>165100</xdr:colOff>
      <xdr:row>57</xdr:row>
      <xdr:rowOff>85490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76617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131649</xdr:rowOff>
    </xdr:from>
    <xdr:to>
      <xdr:col>72</xdr:col>
      <xdr:colOff>38100</xdr:colOff>
      <xdr:row>57</xdr:row>
      <xdr:rowOff>61799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52926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114178</xdr:rowOff>
    </xdr:from>
    <xdr:to>
      <xdr:col>67</xdr:col>
      <xdr:colOff>101600</xdr:colOff>
      <xdr:row>57</xdr:row>
      <xdr:rowOff>44328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60855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36094</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0644"/>
          <a:ext cx="8382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24664</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6921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75540</xdr:rowOff>
    </xdr:from>
    <xdr:to>
      <xdr:col>76</xdr:col>
      <xdr:colOff>114300</xdr:colOff>
      <xdr:row>79</xdr:row>
      <xdr:rowOff>24664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48640"/>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75540</xdr:rowOff>
    </xdr:from>
    <xdr:to>
      <xdr:col>71</xdr:col>
      <xdr:colOff>177800</xdr:colOff>
      <xdr:row>78</xdr:row>
      <xdr:rowOff>134607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48640"/>
          <a:ext cx="8890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13237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156744</xdr:rowOff>
    </xdr:from>
    <xdr:to>
      <xdr:col>85</xdr:col>
      <xdr:colOff>177800</xdr:colOff>
      <xdr:row>79</xdr:row>
      <xdr:rowOff>86894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71671</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145314</xdr:rowOff>
    </xdr:from>
    <xdr:to>
      <xdr:col>76</xdr:col>
      <xdr:colOff>165100</xdr:colOff>
      <xdr:row>79</xdr:row>
      <xdr:rowOff>75464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66591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24740</xdr:rowOff>
    </xdr:from>
    <xdr:to>
      <xdr:col>72</xdr:col>
      <xdr:colOff>38100</xdr:colOff>
      <xdr:row>78</xdr:row>
      <xdr:rowOff>126340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142867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83807</xdr:rowOff>
    </xdr:from>
    <xdr:to>
      <xdr:col>67</xdr:col>
      <xdr:colOff>101600</xdr:colOff>
      <xdr:row>79</xdr:row>
      <xdr:rowOff>13957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5084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4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26025</xdr:rowOff>
    </xdr:from>
    <xdr:to>
      <xdr:col>85</xdr:col>
      <xdr:colOff>127000</xdr:colOff>
      <xdr:row>98</xdr:row>
      <xdr:rowOff>26150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28125"/>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26025</xdr:rowOff>
    </xdr:from>
    <xdr:to>
      <xdr:col>81</xdr:col>
      <xdr:colOff>50800</xdr:colOff>
      <xdr:row>98</xdr:row>
      <xdr:rowOff>35305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28125"/>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35305</xdr:rowOff>
    </xdr:from>
    <xdr:to>
      <xdr:col>76</xdr:col>
      <xdr:colOff>114300</xdr:colOff>
      <xdr:row>98</xdr:row>
      <xdr:rowOff>36864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7405"/>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36864</xdr:rowOff>
    </xdr:from>
    <xdr:to>
      <xdr:col>71</xdr:col>
      <xdr:colOff>177800</xdr:colOff>
      <xdr:row>98</xdr:row>
      <xdr:rowOff>40796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38964"/>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82309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146800</xdr:rowOff>
    </xdr:from>
    <xdr:to>
      <xdr:col>85</xdr:col>
      <xdr:colOff>177800</xdr:colOff>
      <xdr:row>98</xdr:row>
      <xdr:rowOff>76950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146675</xdr:rowOff>
    </xdr:from>
    <xdr:to>
      <xdr:col>81</xdr:col>
      <xdr:colOff>101600</xdr:colOff>
      <xdr:row>98</xdr:row>
      <xdr:rowOff>76825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67952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155955</xdr:rowOff>
    </xdr:from>
    <xdr:to>
      <xdr:col>76</xdr:col>
      <xdr:colOff>165100</xdr:colOff>
      <xdr:row>98</xdr:row>
      <xdr:rowOff>86105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77232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157514</xdr:rowOff>
    </xdr:from>
    <xdr:to>
      <xdr:col>72</xdr:col>
      <xdr:colOff>38100</xdr:colOff>
      <xdr:row>98</xdr:row>
      <xdr:rowOff>87664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78791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161446</xdr:rowOff>
    </xdr:from>
    <xdr:to>
      <xdr:col>67</xdr:col>
      <xdr:colOff>101600</xdr:colOff>
      <xdr:row>98</xdr:row>
      <xdr:rowOff>91596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82723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住民一人当たりのコストが大きく増加した項目は総務費（前年度比　</a:t>
          </a:r>
          <a:r>
            <a:rPr kumimoji="1" lang="en-US" altLang="ja-JP" sz="1300">
              <a:latin typeface="ＭＳ ゴシック" panose="020B0609070205080204" pitchFamily="49" charset="-128"/>
              <a:ea typeface="ＭＳ ゴシック" panose="020B0609070205080204" pitchFamily="49" charset="-128"/>
            </a:rPr>
            <a:t>+7,111</a:t>
          </a:r>
          <a:r>
            <a:rPr kumimoji="1" lang="ja-JP" altLang="en-US" sz="1300">
              <a:latin typeface="ＭＳ ゴシック" panose="020B0609070205080204" pitchFamily="49" charset="-128"/>
              <a:ea typeface="ＭＳ ゴシック" panose="020B0609070205080204" pitchFamily="49" charset="-128"/>
            </a:rPr>
            <a:t>円）、民生費（前年度比　</a:t>
          </a:r>
          <a:r>
            <a:rPr kumimoji="1" lang="en-US" altLang="ja-JP" sz="1300">
              <a:latin typeface="ＭＳ ゴシック" panose="020B0609070205080204" pitchFamily="49" charset="-128"/>
              <a:ea typeface="ＭＳ ゴシック" panose="020B0609070205080204" pitchFamily="49" charset="-128"/>
            </a:rPr>
            <a:t>+10,321</a:t>
          </a:r>
          <a:r>
            <a:rPr kumimoji="1" lang="ja-JP" altLang="en-US" sz="1300">
              <a:latin typeface="ＭＳ ゴシック" panose="020B0609070205080204" pitchFamily="49" charset="-128"/>
              <a:ea typeface="ＭＳ ゴシック" panose="020B0609070205080204" pitchFamily="49" charset="-128"/>
            </a:rPr>
            <a:t>円）、農林水産業費（前年度比　</a:t>
          </a:r>
          <a:r>
            <a:rPr kumimoji="1" lang="en-US" altLang="ja-JP" sz="1300">
              <a:latin typeface="ＭＳ ゴシック" panose="020B0609070205080204" pitchFamily="49" charset="-128"/>
              <a:ea typeface="ＭＳ ゴシック" panose="020B0609070205080204" pitchFamily="49" charset="-128"/>
            </a:rPr>
            <a:t>+1,584</a:t>
          </a:r>
          <a:r>
            <a:rPr kumimoji="1" lang="ja-JP" altLang="en-US" sz="1300">
              <a:latin typeface="ＭＳ ゴシック" panose="020B0609070205080204" pitchFamily="49" charset="-128"/>
              <a:ea typeface="ＭＳ ゴシック" panose="020B0609070205080204" pitchFamily="49" charset="-128"/>
            </a:rPr>
            <a:t>円）である。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増加した要因として、総務費は、ふるさと常陸太田基金積立金の増（前年度比　</a:t>
          </a:r>
          <a:r>
            <a:rPr kumimoji="1" lang="en-US" altLang="ja-JP" sz="1300">
              <a:latin typeface="ＭＳ ゴシック" panose="020B0609070205080204" pitchFamily="49" charset="-128"/>
              <a:ea typeface="ＭＳ ゴシック" panose="020B0609070205080204" pitchFamily="49" charset="-128"/>
            </a:rPr>
            <a:t>+166</a:t>
          </a:r>
          <a:r>
            <a:rPr kumimoji="1" lang="ja-JP" altLang="en-US" sz="1300">
              <a:latin typeface="ＭＳ ゴシック" panose="020B0609070205080204" pitchFamily="49" charset="-128"/>
              <a:ea typeface="ＭＳ ゴシック" panose="020B0609070205080204" pitchFamily="49" charset="-128"/>
            </a:rPr>
            <a:t>百万円）、公共施設等総合管理基金積立金の新設（前年度費　</a:t>
          </a:r>
          <a:r>
            <a:rPr kumimoji="1" lang="en-US" altLang="ja-JP" sz="1300">
              <a:latin typeface="ＭＳ ゴシック" panose="020B0609070205080204" pitchFamily="49" charset="-128"/>
              <a:ea typeface="ＭＳ ゴシック" panose="020B0609070205080204" pitchFamily="49" charset="-128"/>
            </a:rPr>
            <a:t>+161</a:t>
          </a:r>
          <a:r>
            <a:rPr kumimoji="1" lang="ja-JP" altLang="en-US" sz="1300">
              <a:latin typeface="ＭＳ ゴシック" panose="020B0609070205080204" pitchFamily="49" charset="-128"/>
              <a:ea typeface="ＭＳ ゴシック" panose="020B0609070205080204" pitchFamily="49" charset="-128"/>
            </a:rPr>
            <a:t>百万円）、民生費は、物価高騰対応重点支援事業に伴う増（前年度比　</a:t>
          </a:r>
          <a:r>
            <a:rPr kumimoji="1" lang="en-US" altLang="ja-JP" sz="1300">
              <a:latin typeface="ＭＳ ゴシック" panose="020B0609070205080204" pitchFamily="49" charset="-128"/>
              <a:ea typeface="ＭＳ ゴシック" panose="020B0609070205080204" pitchFamily="49" charset="-128"/>
            </a:rPr>
            <a:t>+477</a:t>
          </a:r>
          <a:r>
            <a:rPr kumimoji="1" lang="ja-JP" altLang="en-US" sz="1300">
              <a:latin typeface="ＭＳ ゴシック" panose="020B0609070205080204" pitchFamily="49" charset="-128"/>
              <a:ea typeface="ＭＳ ゴシック" panose="020B0609070205080204" pitchFamily="49" charset="-128"/>
            </a:rPr>
            <a:t>百万円）、農林水産業費は、産地パワーアップ事業などの補助費の増（前年度比　</a:t>
          </a:r>
          <a:r>
            <a:rPr kumimoji="1" lang="en-US" altLang="ja-JP" sz="1300">
              <a:latin typeface="ＭＳ ゴシック" panose="020B0609070205080204" pitchFamily="49" charset="-128"/>
              <a:ea typeface="ＭＳ ゴシック" panose="020B0609070205080204" pitchFamily="49" charset="-128"/>
            </a:rPr>
            <a:t>+64</a:t>
          </a:r>
          <a:r>
            <a:rPr kumimoji="1" lang="ja-JP" altLang="en-US" sz="1300">
              <a:latin typeface="ＭＳ ゴシック" panose="020B0609070205080204" pitchFamily="49" charset="-128"/>
              <a:ea typeface="ＭＳ ゴシック" panose="020B0609070205080204" pitchFamily="49" charset="-128"/>
            </a:rPr>
            <a:t>百万円）によるものである。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財政調整基金残高は、適切な財源の確保と歳出の精査により取崩しを回避しており、前年度と比較して</a:t>
          </a:r>
          <a:r>
            <a:rPr kumimoji="1" lang="en-US" altLang="ja-JP" sz="1200">
              <a:latin typeface="ＭＳ ゴシック" pitchFamily="49" charset="-128"/>
              <a:ea typeface="ＭＳ ゴシック" pitchFamily="49" charset="-128"/>
            </a:rPr>
            <a:t>2.95</a:t>
          </a:r>
          <a:r>
            <a:rPr kumimoji="1" lang="ja-JP" altLang="en-US" sz="1200">
              <a:latin typeface="ＭＳ ゴシック" pitchFamily="49" charset="-128"/>
              <a:ea typeface="ＭＳ ゴシック" pitchFamily="49" charset="-128"/>
            </a:rPr>
            <a:t>ポイント増加している。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実質収支額及び実質単年度収支は普通交付税や臨時財政対策債の減により、実質収支額は</a:t>
          </a:r>
          <a:r>
            <a:rPr kumimoji="1" lang="en-US" altLang="ja-JP" sz="1200">
              <a:latin typeface="ＭＳ ゴシック" pitchFamily="49" charset="-128"/>
              <a:ea typeface="ＭＳ ゴシック" pitchFamily="49" charset="-128"/>
            </a:rPr>
            <a:t>0.93</a:t>
          </a:r>
          <a:r>
            <a:rPr kumimoji="1" lang="ja-JP" altLang="en-US" sz="1200">
              <a:latin typeface="ＭＳ ゴシック" pitchFamily="49" charset="-128"/>
              <a:ea typeface="ＭＳ ゴシック" pitchFamily="49" charset="-128"/>
            </a:rPr>
            <a:t>ポイント、実質単年度収支は</a:t>
          </a:r>
          <a:r>
            <a:rPr kumimoji="1" lang="en-US" altLang="ja-JP" sz="1200">
              <a:latin typeface="ＭＳ ゴシック" pitchFamily="49" charset="-128"/>
              <a:ea typeface="ＭＳ ゴシック" pitchFamily="49" charset="-128"/>
            </a:rPr>
            <a:t>0.38</a:t>
          </a:r>
          <a:r>
            <a:rPr kumimoji="1" lang="ja-JP" altLang="en-US" sz="1200">
              <a:latin typeface="ＭＳ ゴシック" pitchFamily="49" charset="-128"/>
              <a:ea typeface="ＭＳ ゴシック" pitchFamily="49" charset="-128"/>
            </a:rPr>
            <a:t>ポイント減少している。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今後も行政改革の推進により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事業実施内容の見直しを進めるとともに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公共施設等再配置計画に基づき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公共施設の集約化・複合化を図り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維持管理経費の削減を図り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健全な行財政運営に努める。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全会計において黒字決算となっている。</a:t>
          </a:r>
        </a:p>
        <a:p>
          <a:r>
            <a:rPr kumimoji="1" lang="ja-JP" altLang="en-US" sz="1400">
              <a:latin typeface="ＭＳ ゴシック" pitchFamily="49" charset="-128"/>
              <a:ea typeface="ＭＳ ゴシック" pitchFamily="49" charset="-128"/>
            </a:rPr>
            <a:t>　公営企業会計においては、大型ハード事業に備え、事業規模を縮小・見直ししたことから黒字幅が増加している。</a:t>
          </a:r>
        </a:p>
        <a:p>
          <a:r>
            <a:rPr kumimoji="1" lang="ja-JP" altLang="en-US" sz="1400">
              <a:latin typeface="ＭＳ ゴシック" pitchFamily="49" charset="-128"/>
              <a:ea typeface="ＭＳ ゴシック" pitchFamily="49" charset="-128"/>
            </a:rPr>
            <a:t>　引き続き、一般会計から各会計への繰出金の抑制に努めるとともに、行財政改革を推進し、健全な財政運営に努める。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）のうち、元利償還金が減となった理由は、平成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年度に借入した合併特例事業債（上水道統合事業出資債）の償還が終了したことによる。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今後、大型ハード事業に伴う地方債発行が見込まれていることから、基金取り崩しや補助事業の活用により、借入と償還のバランスに配慮した地方債発行を徹底し、将来の公債費の縮減に努める。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基金残高が積立相当額を大きく上回っているため、積立不足算定額はマイナス算定となっている。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これは、一般会計における地方債の借入抑制による地方債現在高の減少が原因となっている。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山吹運動公園周辺の道路改良計画の見直しと、固定資産税（償却資産）の増、地方交付税の再算定による追加交付があったことにより、財政調整基金の取崩し額が減少したため、残高が増加し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今後、大型ハード事業に伴う地方債発行が見込まれていることから、基金取り崩しや補助事業の活用により、借入と償還のバランスに配慮した地方債発行を徹底し、将来の公債費負担の縮減を図っていく。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理由は、山吹運動公園周辺の道路改良計画の見直しと、固定資産税（償却資産）の増、地方交付税の再算定による追加交付があったことにより、財政調整基金の取崩し額が減少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・今後は、少子高齢化による生産年齢人口の減少に伴う税収の減、市道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整備事業や新総合体育館整備事業などの大型ハード事業による工事請負費の増、公共施設の老朽化対策等に係る施設管理経費の増、高齢化に伴う社会保障給付費の増などが予想され、基金取り崩しによる財源確保が見込まれることから、適正な定員管理による人件費の抑制、公共施設等再配置計画に基づく施設の廃止、集約化による施設管理経費の削減、借入と償還のバランスに配慮した地方債発行を徹底し、将来負担の少ない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・まちづくり振興基金：市民の一体感の醸成及び地域の振興並びに都市施設の効率的な整備の促進を図る。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・地域福祉基金：地域における社会福祉の推進を図る。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・一般廃棄物処理施設整備基金：一般廃棄物処理施設の建替えに必要な財源を確保する。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・水府地区観光施設管理基金：水府地区における観光施設の維持管理に必要な財源を確保し、適正な運営を図る。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・ふるさと常陸太田基金：夢のある個性豊かなまちづくりに資する事業を実施する。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・一般廃棄物処理施設整備基金：施設整備のために積立てしたことにより、前年度と比較して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・水府地区観光施設管理基金：施設管理のために積立てしたことにより、前年度と比較して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・ふるさと常陸太田基金：寄付金額の増加により、前年度と比較して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・公共施設、インフラ等の長寿命化計画や維持補修、建替えによる多額の費用負担が見込まれる特定の財政支出に備えるため、計画的に基金の積立てを行い、適切に管理していく。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・山吹運動公園周辺の道路改良計画の見直しと、固定資産税（償却資産）の増、地方交付税の再算定による追加交付があったことにより、財政調整基金の取り崩しを行わなかったため、前年度と比較して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・将来の財源不足に備え、計画的に積立てを行ってきたことにより、標準財政規模の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％程度を積立ておくことができている。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・今後は、少子高齢化による生産年齢人口の減少に伴う税収の減、市道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整備事業や新総合体育館整備事業などの大型ハード事業による工事請負費の増、公共施設の老朽化対策等に係る施設管理経費の増、高齢化に伴う社会保障給付費の増などが予想され、基金取り崩しによる財源確保が見込まれることから、将来的に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％程度を維持できるよう、維持可能な財政運営を進めていく。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・過疎対策事業債の元利償還金、臨時財政対策債元利償還金などの財源として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・地方債の償還予定を踏まえ、計画的に取崩しを行うとともに、地方債償還のピークを迎える令和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年度に向け、基金残高を適正に管理していく。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75" thickBot="1" x14ac:dyDescent="0.2">
      <c r="B2" s="182" t="s">
        <v>77</v>
      </c>
      <c r="C2" s="182"/>
      <c r="D2" s="183"/>
    </row>
    <row r="3" spans="1:119" ht="18.75" customHeight="1" thickBot="1" x14ac:dyDescent="0.2">
      <c r="A3" s="181"/>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26863926</v>
      </c>
      <c r="BO4" s="372"/>
      <c r="BP4" s="372"/>
      <c r="BQ4" s="372"/>
      <c r="BR4" s="372"/>
      <c r="BS4" s="372"/>
      <c r="BT4" s="372"/>
      <c r="BU4" s="373"/>
      <c r="BV4" s="371">
        <v>27272659</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6.5</v>
      </c>
      <c r="CU4" s="378"/>
      <c r="CV4" s="378"/>
      <c r="CW4" s="378"/>
      <c r="CX4" s="378"/>
      <c r="CY4" s="378"/>
      <c r="CZ4" s="378"/>
      <c r="DA4" s="379"/>
      <c r="DB4" s="377">
        <v>7.4</v>
      </c>
      <c r="DC4" s="378"/>
      <c r="DD4" s="378"/>
      <c r="DE4" s="378"/>
      <c r="DF4" s="378"/>
      <c r="DG4" s="378"/>
      <c r="DH4" s="378"/>
      <c r="DI4" s="379"/>
    </row>
    <row r="5" spans="1:119" ht="18.75" customHeight="1" x14ac:dyDescent="0.15">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25539598</v>
      </c>
      <c r="BO5" s="409"/>
      <c r="BP5" s="409"/>
      <c r="BQ5" s="409"/>
      <c r="BR5" s="409"/>
      <c r="BS5" s="409"/>
      <c r="BT5" s="409"/>
      <c r="BU5" s="410"/>
      <c r="BV5" s="408">
        <v>25920114</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96.4</v>
      </c>
      <c r="CU5" s="406"/>
      <c r="CV5" s="406"/>
      <c r="CW5" s="406"/>
      <c r="CX5" s="406"/>
      <c r="CY5" s="406"/>
      <c r="CZ5" s="406"/>
      <c r="DA5" s="407"/>
      <c r="DB5" s="405">
        <v>96.7</v>
      </c>
      <c r="DC5" s="406"/>
      <c r="DD5" s="406"/>
      <c r="DE5" s="406"/>
      <c r="DF5" s="406"/>
      <c r="DG5" s="406"/>
      <c r="DH5" s="406"/>
      <c r="DI5" s="407"/>
    </row>
    <row r="6" spans="1:119" ht="18.75" customHeight="1" x14ac:dyDescent="0.15">
      <c r="A6" s="181"/>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1324328</v>
      </c>
      <c r="BO6" s="409"/>
      <c r="BP6" s="409"/>
      <c r="BQ6" s="409"/>
      <c r="BR6" s="409"/>
      <c r="BS6" s="409"/>
      <c r="BT6" s="409"/>
      <c r="BU6" s="410"/>
      <c r="BV6" s="408">
        <v>1352545</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97</v>
      </c>
      <c r="CU6" s="446"/>
      <c r="CV6" s="446"/>
      <c r="CW6" s="446"/>
      <c r="CX6" s="446"/>
      <c r="CY6" s="446"/>
      <c r="CZ6" s="446"/>
      <c r="DA6" s="447"/>
      <c r="DB6" s="445">
        <v>97.9</v>
      </c>
      <c r="DC6" s="446"/>
      <c r="DD6" s="446"/>
      <c r="DE6" s="446"/>
      <c r="DF6" s="446"/>
      <c r="DG6" s="446"/>
      <c r="DH6" s="446"/>
      <c r="DI6" s="447"/>
    </row>
    <row r="7" spans="1:119" ht="18.75" customHeight="1" x14ac:dyDescent="0.15">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101</v>
      </c>
      <c r="AV7" s="441"/>
      <c r="AW7" s="441"/>
      <c r="AX7" s="441"/>
      <c r="AY7" s="442" t="s">
        <v>102</v>
      </c>
      <c r="AZ7" s="443"/>
      <c r="BA7" s="443"/>
      <c r="BB7" s="443"/>
      <c r="BC7" s="443"/>
      <c r="BD7" s="443"/>
      <c r="BE7" s="443"/>
      <c r="BF7" s="443"/>
      <c r="BG7" s="443"/>
      <c r="BH7" s="443"/>
      <c r="BI7" s="443"/>
      <c r="BJ7" s="443"/>
      <c r="BK7" s="443"/>
      <c r="BL7" s="443"/>
      <c r="BM7" s="444"/>
      <c r="BN7" s="408">
        <v>341195</v>
      </c>
      <c r="BO7" s="409"/>
      <c r="BP7" s="409"/>
      <c r="BQ7" s="409"/>
      <c r="BR7" s="409"/>
      <c r="BS7" s="409"/>
      <c r="BT7" s="409"/>
      <c r="BU7" s="410"/>
      <c r="BV7" s="408">
        <v>228413</v>
      </c>
      <c r="BW7" s="409"/>
      <c r="BX7" s="409"/>
      <c r="BY7" s="409"/>
      <c r="BZ7" s="409"/>
      <c r="CA7" s="409"/>
      <c r="CB7" s="409"/>
      <c r="CC7" s="410"/>
      <c r="CD7" s="411" t="s">
        <v>103</v>
      </c>
      <c r="CE7" s="412"/>
      <c r="CF7" s="412"/>
      <c r="CG7" s="412"/>
      <c r="CH7" s="412"/>
      <c r="CI7" s="412"/>
      <c r="CJ7" s="412"/>
      <c r="CK7" s="412"/>
      <c r="CL7" s="412"/>
      <c r="CM7" s="412"/>
      <c r="CN7" s="412"/>
      <c r="CO7" s="412"/>
      <c r="CP7" s="412"/>
      <c r="CQ7" s="412"/>
      <c r="CR7" s="412"/>
      <c r="CS7" s="413"/>
      <c r="CT7" s="408">
        <v>15157492</v>
      </c>
      <c r="CU7" s="409"/>
      <c r="CV7" s="409"/>
      <c r="CW7" s="409"/>
      <c r="CX7" s="409"/>
      <c r="CY7" s="409"/>
      <c r="CZ7" s="409"/>
      <c r="DA7" s="410"/>
      <c r="DB7" s="408">
        <v>15155636</v>
      </c>
      <c r="DC7" s="409"/>
      <c r="DD7" s="409"/>
      <c r="DE7" s="409"/>
      <c r="DF7" s="409"/>
      <c r="DG7" s="409"/>
      <c r="DH7" s="409"/>
      <c r="DI7" s="410"/>
    </row>
    <row r="8" spans="1:119" ht="18.75" customHeight="1" thickBot="1" x14ac:dyDescent="0.2">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104</v>
      </c>
      <c r="AN8" s="438"/>
      <c r="AO8" s="438"/>
      <c r="AP8" s="438"/>
      <c r="AQ8" s="438"/>
      <c r="AR8" s="438"/>
      <c r="AS8" s="438"/>
      <c r="AT8" s="439"/>
      <c r="AU8" s="440" t="s">
        <v>90</v>
      </c>
      <c r="AV8" s="441"/>
      <c r="AW8" s="441"/>
      <c r="AX8" s="441"/>
      <c r="AY8" s="442" t="s">
        <v>105</v>
      </c>
      <c r="AZ8" s="443"/>
      <c r="BA8" s="443"/>
      <c r="BB8" s="443"/>
      <c r="BC8" s="443"/>
      <c r="BD8" s="443"/>
      <c r="BE8" s="443"/>
      <c r="BF8" s="443"/>
      <c r="BG8" s="443"/>
      <c r="BH8" s="443"/>
      <c r="BI8" s="443"/>
      <c r="BJ8" s="443"/>
      <c r="BK8" s="443"/>
      <c r="BL8" s="443"/>
      <c r="BM8" s="444"/>
      <c r="BN8" s="408">
        <v>983133</v>
      </c>
      <c r="BO8" s="409"/>
      <c r="BP8" s="409"/>
      <c r="BQ8" s="409"/>
      <c r="BR8" s="409"/>
      <c r="BS8" s="409"/>
      <c r="BT8" s="409"/>
      <c r="BU8" s="410"/>
      <c r="BV8" s="408">
        <v>1124132</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0.4</v>
      </c>
      <c r="CU8" s="449"/>
      <c r="CV8" s="449"/>
      <c r="CW8" s="449"/>
      <c r="CX8" s="449"/>
      <c r="CY8" s="449"/>
      <c r="CZ8" s="449"/>
      <c r="DA8" s="450"/>
      <c r="DB8" s="448">
        <v>0.4</v>
      </c>
      <c r="DC8" s="449"/>
      <c r="DD8" s="449"/>
      <c r="DE8" s="449"/>
      <c r="DF8" s="449"/>
      <c r="DG8" s="449"/>
      <c r="DH8" s="449"/>
      <c r="DI8" s="450"/>
    </row>
    <row r="9" spans="1:119" ht="18.75" customHeight="1" thickBot="1" x14ac:dyDescent="0.2">
      <c r="A9" s="181"/>
      <c r="B9" s="402" t="s">
        <v>107</v>
      </c>
      <c r="C9" s="403"/>
      <c r="D9" s="403"/>
      <c r="E9" s="403"/>
      <c r="F9" s="403"/>
      <c r="G9" s="403"/>
      <c r="H9" s="403"/>
      <c r="I9" s="403"/>
      <c r="J9" s="403"/>
      <c r="K9" s="451"/>
      <c r="L9" s="452" t="s">
        <v>108</v>
      </c>
      <c r="M9" s="453"/>
      <c r="N9" s="453"/>
      <c r="O9" s="453"/>
      <c r="P9" s="453"/>
      <c r="Q9" s="454"/>
      <c r="R9" s="455">
        <v>48602</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90</v>
      </c>
      <c r="AV9" s="441"/>
      <c r="AW9" s="441"/>
      <c r="AX9" s="441"/>
      <c r="AY9" s="442" t="s">
        <v>111</v>
      </c>
      <c r="AZ9" s="443"/>
      <c r="BA9" s="443"/>
      <c r="BB9" s="443"/>
      <c r="BC9" s="443"/>
      <c r="BD9" s="443"/>
      <c r="BE9" s="443"/>
      <c r="BF9" s="443"/>
      <c r="BG9" s="443"/>
      <c r="BH9" s="443"/>
      <c r="BI9" s="443"/>
      <c r="BJ9" s="443"/>
      <c r="BK9" s="443"/>
      <c r="BL9" s="443"/>
      <c r="BM9" s="444"/>
      <c r="BN9" s="408">
        <v>-140999</v>
      </c>
      <c r="BO9" s="409"/>
      <c r="BP9" s="409"/>
      <c r="BQ9" s="409"/>
      <c r="BR9" s="409"/>
      <c r="BS9" s="409"/>
      <c r="BT9" s="409"/>
      <c r="BU9" s="410"/>
      <c r="BV9" s="408">
        <v>-400402</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11.5</v>
      </c>
      <c r="CU9" s="406"/>
      <c r="CV9" s="406"/>
      <c r="CW9" s="406"/>
      <c r="CX9" s="406"/>
      <c r="CY9" s="406"/>
      <c r="CZ9" s="406"/>
      <c r="DA9" s="407"/>
      <c r="DB9" s="405">
        <v>11.8</v>
      </c>
      <c r="DC9" s="406"/>
      <c r="DD9" s="406"/>
      <c r="DE9" s="406"/>
      <c r="DF9" s="406"/>
      <c r="DG9" s="406"/>
      <c r="DH9" s="406"/>
      <c r="DI9" s="407"/>
    </row>
    <row r="10" spans="1:119" ht="18.75" customHeight="1" thickBot="1" x14ac:dyDescent="0.2">
      <c r="A10" s="181"/>
      <c r="B10" s="402"/>
      <c r="C10" s="403"/>
      <c r="D10" s="403"/>
      <c r="E10" s="403"/>
      <c r="F10" s="403"/>
      <c r="G10" s="403"/>
      <c r="H10" s="403"/>
      <c r="I10" s="403"/>
      <c r="J10" s="403"/>
      <c r="K10" s="451"/>
      <c r="L10" s="458" t="s">
        <v>113</v>
      </c>
      <c r="M10" s="438"/>
      <c r="N10" s="438"/>
      <c r="O10" s="438"/>
      <c r="P10" s="438"/>
      <c r="Q10" s="439"/>
      <c r="R10" s="459">
        <v>52294</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101</v>
      </c>
      <c r="AV10" s="441"/>
      <c r="AW10" s="441"/>
      <c r="AX10" s="441"/>
      <c r="AY10" s="442" t="s">
        <v>115</v>
      </c>
      <c r="AZ10" s="443"/>
      <c r="BA10" s="443"/>
      <c r="BB10" s="443"/>
      <c r="BC10" s="443"/>
      <c r="BD10" s="443"/>
      <c r="BE10" s="443"/>
      <c r="BF10" s="443"/>
      <c r="BG10" s="443"/>
      <c r="BH10" s="443"/>
      <c r="BI10" s="443"/>
      <c r="BJ10" s="443"/>
      <c r="BK10" s="443"/>
      <c r="BL10" s="443"/>
      <c r="BM10" s="444"/>
      <c r="BN10" s="408">
        <v>563639</v>
      </c>
      <c r="BO10" s="409"/>
      <c r="BP10" s="409"/>
      <c r="BQ10" s="409"/>
      <c r="BR10" s="409"/>
      <c r="BS10" s="409"/>
      <c r="BT10" s="409"/>
      <c r="BU10" s="410"/>
      <c r="BV10" s="408">
        <v>763793</v>
      </c>
      <c r="BW10" s="409"/>
      <c r="BX10" s="409"/>
      <c r="BY10" s="409"/>
      <c r="BZ10" s="409"/>
      <c r="CA10" s="409"/>
      <c r="CB10" s="409"/>
      <c r="CC10" s="41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101</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row>
    <row r="12" spans="1:119" ht="18.75" customHeight="1" x14ac:dyDescent="0.15">
      <c r="A12" s="181"/>
      <c r="B12" s="468" t="s">
        <v>123</v>
      </c>
      <c r="C12" s="469"/>
      <c r="D12" s="469"/>
      <c r="E12" s="469"/>
      <c r="F12" s="469"/>
      <c r="G12" s="469"/>
      <c r="H12" s="469"/>
      <c r="I12" s="469"/>
      <c r="J12" s="469"/>
      <c r="K12" s="470"/>
      <c r="L12" s="477" t="s">
        <v>124</v>
      </c>
      <c r="M12" s="478"/>
      <c r="N12" s="478"/>
      <c r="O12" s="478"/>
      <c r="P12" s="478"/>
      <c r="Q12" s="479"/>
      <c r="R12" s="480">
        <v>47338</v>
      </c>
      <c r="S12" s="481"/>
      <c r="T12" s="481"/>
      <c r="U12" s="481"/>
      <c r="V12" s="482"/>
      <c r="W12" s="483" t="s">
        <v>1</v>
      </c>
      <c r="X12" s="441"/>
      <c r="Y12" s="441"/>
      <c r="Z12" s="441"/>
      <c r="AA12" s="441"/>
      <c r="AB12" s="484"/>
      <c r="AC12" s="485" t="s">
        <v>125</v>
      </c>
      <c r="AD12" s="486"/>
      <c r="AE12" s="486"/>
      <c r="AF12" s="486"/>
      <c r="AG12" s="487"/>
      <c r="AH12" s="485" t="s">
        <v>126</v>
      </c>
      <c r="AI12" s="486"/>
      <c r="AJ12" s="486"/>
      <c r="AK12" s="486"/>
      <c r="AL12" s="488"/>
      <c r="AM12" s="437" t="s">
        <v>127</v>
      </c>
      <c r="AN12" s="438"/>
      <c r="AO12" s="438"/>
      <c r="AP12" s="438"/>
      <c r="AQ12" s="438"/>
      <c r="AR12" s="438"/>
      <c r="AS12" s="438"/>
      <c r="AT12" s="439"/>
      <c r="AU12" s="440" t="s">
        <v>90</v>
      </c>
      <c r="AV12" s="441"/>
      <c r="AW12" s="441"/>
      <c r="AX12" s="441"/>
      <c r="AY12" s="442" t="s">
        <v>128</v>
      </c>
      <c r="AZ12" s="443"/>
      <c r="BA12" s="443"/>
      <c r="BB12" s="443"/>
      <c r="BC12" s="443"/>
      <c r="BD12" s="443"/>
      <c r="BE12" s="443"/>
      <c r="BF12" s="443"/>
      <c r="BG12" s="443"/>
      <c r="BH12" s="443"/>
      <c r="BI12" s="443"/>
      <c r="BJ12" s="443"/>
      <c r="BK12" s="443"/>
      <c r="BL12" s="443"/>
      <c r="BM12" s="444"/>
      <c r="BN12" s="408">
        <v>115823</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row>
    <row r="13" spans="1:119" ht="18.75" customHeight="1" x14ac:dyDescent="0.15">
      <c r="A13" s="181"/>
      <c r="B13" s="471"/>
      <c r="C13" s="472"/>
      <c r="D13" s="472"/>
      <c r="E13" s="472"/>
      <c r="F13" s="472"/>
      <c r="G13" s="472"/>
      <c r="H13" s="472"/>
      <c r="I13" s="472"/>
      <c r="J13" s="472"/>
      <c r="K13" s="473"/>
      <c r="L13" s="190"/>
      <c r="M13" s="499" t="s">
        <v>130</v>
      </c>
      <c r="N13" s="500"/>
      <c r="O13" s="500"/>
      <c r="P13" s="500"/>
      <c r="Q13" s="501"/>
      <c r="R13" s="492">
        <v>47093</v>
      </c>
      <c r="S13" s="493"/>
      <c r="T13" s="493"/>
      <c r="U13" s="493"/>
      <c r="V13" s="494"/>
      <c r="W13" s="424" t="s">
        <v>131</v>
      </c>
      <c r="X13" s="425"/>
      <c r="Y13" s="425"/>
      <c r="Z13" s="425"/>
      <c r="AA13" s="425"/>
      <c r="AB13" s="415"/>
      <c r="AC13" s="459">
        <v>1806</v>
      </c>
      <c r="AD13" s="460"/>
      <c r="AE13" s="460"/>
      <c r="AF13" s="460"/>
      <c r="AG13" s="502"/>
      <c r="AH13" s="459">
        <v>2083</v>
      </c>
      <c r="AI13" s="460"/>
      <c r="AJ13" s="460"/>
      <c r="AK13" s="460"/>
      <c r="AL13" s="461"/>
      <c r="AM13" s="437" t="s">
        <v>132</v>
      </c>
      <c r="AN13" s="438"/>
      <c r="AO13" s="438"/>
      <c r="AP13" s="438"/>
      <c r="AQ13" s="438"/>
      <c r="AR13" s="438"/>
      <c r="AS13" s="438"/>
      <c r="AT13" s="439"/>
      <c r="AU13" s="440" t="s">
        <v>101</v>
      </c>
      <c r="AV13" s="441"/>
      <c r="AW13" s="441"/>
      <c r="AX13" s="441"/>
      <c r="AY13" s="442" t="s">
        <v>133</v>
      </c>
      <c r="AZ13" s="443"/>
      <c r="BA13" s="443"/>
      <c r="BB13" s="443"/>
      <c r="BC13" s="443"/>
      <c r="BD13" s="443"/>
      <c r="BE13" s="443"/>
      <c r="BF13" s="443"/>
      <c r="BG13" s="443"/>
      <c r="BH13" s="443"/>
      <c r="BI13" s="443"/>
      <c r="BJ13" s="443"/>
      <c r="BK13" s="443"/>
      <c r="BL13" s="443"/>
      <c r="BM13" s="444"/>
      <c r="BN13" s="408">
        <v>306817</v>
      </c>
      <c r="BO13" s="409"/>
      <c r="BP13" s="409"/>
      <c r="BQ13" s="409"/>
      <c r="BR13" s="409"/>
      <c r="BS13" s="409"/>
      <c r="BT13" s="409"/>
      <c r="BU13" s="410"/>
      <c r="BV13" s="408">
        <v>363391</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4.4000000000000004</v>
      </c>
      <c r="CU13" s="406"/>
      <c r="CV13" s="406"/>
      <c r="CW13" s="406"/>
      <c r="CX13" s="406"/>
      <c r="CY13" s="406"/>
      <c r="CZ13" s="406"/>
      <c r="DA13" s="407"/>
      <c r="DB13" s="405">
        <v>3.8</v>
      </c>
      <c r="DC13" s="406"/>
      <c r="DD13" s="406"/>
      <c r="DE13" s="406"/>
      <c r="DF13" s="406"/>
      <c r="DG13" s="406"/>
      <c r="DH13" s="406"/>
      <c r="DI13" s="407"/>
    </row>
    <row r="14" spans="1:119" ht="18.75" customHeight="1" thickBot="1" x14ac:dyDescent="0.2">
      <c r="A14" s="181"/>
      <c r="B14" s="471"/>
      <c r="C14" s="472"/>
      <c r="D14" s="472"/>
      <c r="E14" s="472"/>
      <c r="F14" s="472"/>
      <c r="G14" s="472"/>
      <c r="H14" s="472"/>
      <c r="I14" s="472"/>
      <c r="J14" s="472"/>
      <c r="K14" s="473"/>
      <c r="L14" s="489" t="s">
        <v>135</v>
      </c>
      <c r="M14" s="490"/>
      <c r="N14" s="490"/>
      <c r="O14" s="490"/>
      <c r="P14" s="490"/>
      <c r="Q14" s="491"/>
      <c r="R14" s="492">
        <v>48222</v>
      </c>
      <c r="S14" s="493"/>
      <c r="T14" s="493"/>
      <c r="U14" s="493"/>
      <c r="V14" s="494"/>
      <c r="W14" s="398"/>
      <c r="X14" s="399"/>
      <c r="Y14" s="399"/>
      <c r="Z14" s="399"/>
      <c r="AA14" s="399"/>
      <c r="AB14" s="388"/>
      <c r="AC14" s="495">
        <v>7.9</v>
      </c>
      <c r="AD14" s="496"/>
      <c r="AE14" s="496"/>
      <c r="AF14" s="496"/>
      <c r="AG14" s="497"/>
      <c r="AH14" s="495">
        <v>8.6</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t="s">
        <v>122</v>
      </c>
      <c r="CU14" s="507"/>
      <c r="CV14" s="507"/>
      <c r="CW14" s="507"/>
      <c r="CX14" s="507"/>
      <c r="CY14" s="507"/>
      <c r="CZ14" s="507"/>
      <c r="DA14" s="508"/>
      <c r="DB14" s="506" t="s">
        <v>122</v>
      </c>
      <c r="DC14" s="507"/>
      <c r="DD14" s="507"/>
      <c r="DE14" s="507"/>
      <c r="DF14" s="507"/>
      <c r="DG14" s="507"/>
      <c r="DH14" s="507"/>
      <c r="DI14" s="508"/>
    </row>
    <row r="15" spans="1:119" ht="18.75" customHeight="1" x14ac:dyDescent="0.15">
      <c r="A15" s="181"/>
      <c r="B15" s="471"/>
      <c r="C15" s="472"/>
      <c r="D15" s="472"/>
      <c r="E15" s="472"/>
      <c r="F15" s="472"/>
      <c r="G15" s="472"/>
      <c r="H15" s="472"/>
      <c r="I15" s="472"/>
      <c r="J15" s="472"/>
      <c r="K15" s="473"/>
      <c r="L15" s="190"/>
      <c r="M15" s="499" t="s">
        <v>130</v>
      </c>
      <c r="N15" s="500"/>
      <c r="O15" s="500"/>
      <c r="P15" s="500"/>
      <c r="Q15" s="501"/>
      <c r="R15" s="492">
        <v>48007</v>
      </c>
      <c r="S15" s="493"/>
      <c r="T15" s="493"/>
      <c r="U15" s="493"/>
      <c r="V15" s="494"/>
      <c r="W15" s="424" t="s">
        <v>137</v>
      </c>
      <c r="X15" s="425"/>
      <c r="Y15" s="425"/>
      <c r="Z15" s="425"/>
      <c r="AA15" s="425"/>
      <c r="AB15" s="415"/>
      <c r="AC15" s="459">
        <v>6215</v>
      </c>
      <c r="AD15" s="460"/>
      <c r="AE15" s="460"/>
      <c r="AF15" s="460"/>
      <c r="AG15" s="502"/>
      <c r="AH15" s="459">
        <v>6838</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5601754</v>
      </c>
      <c r="BO15" s="372"/>
      <c r="BP15" s="372"/>
      <c r="BQ15" s="372"/>
      <c r="BR15" s="372"/>
      <c r="BS15" s="372"/>
      <c r="BT15" s="372"/>
      <c r="BU15" s="373"/>
      <c r="BV15" s="371">
        <v>5417137</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27.2</v>
      </c>
      <c r="AD16" s="496"/>
      <c r="AE16" s="496"/>
      <c r="AF16" s="496"/>
      <c r="AG16" s="497"/>
      <c r="AH16" s="495">
        <v>28.3</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13709862</v>
      </c>
      <c r="BO16" s="409"/>
      <c r="BP16" s="409"/>
      <c r="BQ16" s="409"/>
      <c r="BR16" s="409"/>
      <c r="BS16" s="409"/>
      <c r="BT16" s="409"/>
      <c r="BU16" s="410"/>
      <c r="BV16" s="408">
        <v>13607408</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1"/>
      <c r="B17" s="474"/>
      <c r="C17" s="475"/>
      <c r="D17" s="475"/>
      <c r="E17" s="475"/>
      <c r="F17" s="475"/>
      <c r="G17" s="475"/>
      <c r="H17" s="475"/>
      <c r="I17" s="475"/>
      <c r="J17" s="475"/>
      <c r="K17" s="476"/>
      <c r="L17" s="195"/>
      <c r="M17" s="519" t="s">
        <v>143</v>
      </c>
      <c r="N17" s="520"/>
      <c r="O17" s="520"/>
      <c r="P17" s="520"/>
      <c r="Q17" s="521"/>
      <c r="R17" s="514" t="s">
        <v>144</v>
      </c>
      <c r="S17" s="515"/>
      <c r="T17" s="515"/>
      <c r="U17" s="515"/>
      <c r="V17" s="516"/>
      <c r="W17" s="424" t="s">
        <v>145</v>
      </c>
      <c r="X17" s="425"/>
      <c r="Y17" s="425"/>
      <c r="Z17" s="425"/>
      <c r="AA17" s="425"/>
      <c r="AB17" s="415"/>
      <c r="AC17" s="459">
        <v>14868</v>
      </c>
      <c r="AD17" s="460"/>
      <c r="AE17" s="460"/>
      <c r="AF17" s="460"/>
      <c r="AG17" s="502"/>
      <c r="AH17" s="459">
        <v>15212</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6961423</v>
      </c>
      <c r="BO17" s="409"/>
      <c r="BP17" s="409"/>
      <c r="BQ17" s="409"/>
      <c r="BR17" s="409"/>
      <c r="BS17" s="409"/>
      <c r="BT17" s="409"/>
      <c r="BU17" s="410"/>
      <c r="BV17" s="408">
        <v>6734703</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1"/>
      <c r="B18" s="530" t="s">
        <v>147</v>
      </c>
      <c r="C18" s="451"/>
      <c r="D18" s="451"/>
      <c r="E18" s="531"/>
      <c r="F18" s="531"/>
      <c r="G18" s="531"/>
      <c r="H18" s="531"/>
      <c r="I18" s="531"/>
      <c r="J18" s="531"/>
      <c r="K18" s="531"/>
      <c r="L18" s="532">
        <v>371.99</v>
      </c>
      <c r="M18" s="532"/>
      <c r="N18" s="532"/>
      <c r="O18" s="532"/>
      <c r="P18" s="532"/>
      <c r="Q18" s="532"/>
      <c r="R18" s="533"/>
      <c r="S18" s="533"/>
      <c r="T18" s="533"/>
      <c r="U18" s="533"/>
      <c r="V18" s="534"/>
      <c r="W18" s="426"/>
      <c r="X18" s="427"/>
      <c r="Y18" s="427"/>
      <c r="Z18" s="427"/>
      <c r="AA18" s="427"/>
      <c r="AB18" s="418"/>
      <c r="AC18" s="535">
        <v>65</v>
      </c>
      <c r="AD18" s="536"/>
      <c r="AE18" s="536"/>
      <c r="AF18" s="536"/>
      <c r="AG18" s="537"/>
      <c r="AH18" s="535">
        <v>63</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14738064</v>
      </c>
      <c r="BO18" s="409"/>
      <c r="BP18" s="409"/>
      <c r="BQ18" s="409"/>
      <c r="BR18" s="409"/>
      <c r="BS18" s="409"/>
      <c r="BT18" s="409"/>
      <c r="BU18" s="410"/>
      <c r="BV18" s="408">
        <v>14844004</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1"/>
      <c r="B19" s="530" t="s">
        <v>149</v>
      </c>
      <c r="C19" s="451"/>
      <c r="D19" s="451"/>
      <c r="E19" s="531"/>
      <c r="F19" s="531"/>
      <c r="G19" s="531"/>
      <c r="H19" s="531"/>
      <c r="I19" s="531"/>
      <c r="J19" s="531"/>
      <c r="K19" s="531"/>
      <c r="L19" s="539">
        <v>131</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19859967</v>
      </c>
      <c r="BO19" s="409"/>
      <c r="BP19" s="409"/>
      <c r="BQ19" s="409"/>
      <c r="BR19" s="409"/>
      <c r="BS19" s="409"/>
      <c r="BT19" s="409"/>
      <c r="BU19" s="410"/>
      <c r="BV19" s="408">
        <v>19612841</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1"/>
      <c r="B20" s="530" t="s">
        <v>151</v>
      </c>
      <c r="C20" s="451"/>
      <c r="D20" s="451"/>
      <c r="E20" s="531"/>
      <c r="F20" s="531"/>
      <c r="G20" s="531"/>
      <c r="H20" s="531"/>
      <c r="I20" s="531"/>
      <c r="J20" s="531"/>
      <c r="K20" s="531"/>
      <c r="L20" s="539">
        <v>19243</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1"/>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1"/>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16635873</v>
      </c>
      <c r="BO22" s="372"/>
      <c r="BP22" s="372"/>
      <c r="BQ22" s="372"/>
      <c r="BR22" s="372"/>
      <c r="BS22" s="372"/>
      <c r="BT22" s="372"/>
      <c r="BU22" s="373"/>
      <c r="BV22" s="371">
        <v>17366882</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15420643</v>
      </c>
      <c r="BO23" s="409"/>
      <c r="BP23" s="409"/>
      <c r="BQ23" s="409"/>
      <c r="BR23" s="409"/>
      <c r="BS23" s="409"/>
      <c r="BT23" s="409"/>
      <c r="BU23" s="410"/>
      <c r="BV23" s="408">
        <v>16136998</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1"/>
      <c r="B24" s="579"/>
      <c r="C24" s="555"/>
      <c r="D24" s="556"/>
      <c r="E24" s="458" t="s">
        <v>161</v>
      </c>
      <c r="F24" s="438"/>
      <c r="G24" s="438"/>
      <c r="H24" s="438"/>
      <c r="I24" s="438"/>
      <c r="J24" s="438"/>
      <c r="K24" s="439"/>
      <c r="L24" s="459">
        <v>1</v>
      </c>
      <c r="M24" s="460"/>
      <c r="N24" s="460"/>
      <c r="O24" s="460"/>
      <c r="P24" s="502"/>
      <c r="Q24" s="459">
        <v>8407</v>
      </c>
      <c r="R24" s="460"/>
      <c r="S24" s="460"/>
      <c r="T24" s="460"/>
      <c r="U24" s="460"/>
      <c r="V24" s="502"/>
      <c r="W24" s="554"/>
      <c r="X24" s="555"/>
      <c r="Y24" s="556"/>
      <c r="Z24" s="458" t="s">
        <v>162</v>
      </c>
      <c r="AA24" s="438"/>
      <c r="AB24" s="438"/>
      <c r="AC24" s="438"/>
      <c r="AD24" s="438"/>
      <c r="AE24" s="438"/>
      <c r="AF24" s="438"/>
      <c r="AG24" s="439"/>
      <c r="AH24" s="459">
        <v>503</v>
      </c>
      <c r="AI24" s="460"/>
      <c r="AJ24" s="460"/>
      <c r="AK24" s="460"/>
      <c r="AL24" s="502"/>
      <c r="AM24" s="459">
        <v>1606079</v>
      </c>
      <c r="AN24" s="460"/>
      <c r="AO24" s="460"/>
      <c r="AP24" s="460"/>
      <c r="AQ24" s="460"/>
      <c r="AR24" s="502"/>
      <c r="AS24" s="459">
        <v>3193</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10922274</v>
      </c>
      <c r="BO24" s="409"/>
      <c r="BP24" s="409"/>
      <c r="BQ24" s="409"/>
      <c r="BR24" s="409"/>
      <c r="BS24" s="409"/>
      <c r="BT24" s="409"/>
      <c r="BU24" s="410"/>
      <c r="BV24" s="408">
        <v>11067357</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1"/>
      <c r="B25" s="579"/>
      <c r="C25" s="555"/>
      <c r="D25" s="556"/>
      <c r="E25" s="458" t="s">
        <v>164</v>
      </c>
      <c r="F25" s="438"/>
      <c r="G25" s="438"/>
      <c r="H25" s="438"/>
      <c r="I25" s="438"/>
      <c r="J25" s="438"/>
      <c r="K25" s="439"/>
      <c r="L25" s="459">
        <v>1</v>
      </c>
      <c r="M25" s="460"/>
      <c r="N25" s="460"/>
      <c r="O25" s="460"/>
      <c r="P25" s="502"/>
      <c r="Q25" s="459">
        <v>6697</v>
      </c>
      <c r="R25" s="460"/>
      <c r="S25" s="460"/>
      <c r="T25" s="460"/>
      <c r="U25" s="460"/>
      <c r="V25" s="502"/>
      <c r="W25" s="554"/>
      <c r="X25" s="555"/>
      <c r="Y25" s="556"/>
      <c r="Z25" s="458" t="s">
        <v>165</v>
      </c>
      <c r="AA25" s="438"/>
      <c r="AB25" s="438"/>
      <c r="AC25" s="438"/>
      <c r="AD25" s="438"/>
      <c r="AE25" s="438"/>
      <c r="AF25" s="438"/>
      <c r="AG25" s="439"/>
      <c r="AH25" s="459">
        <v>88</v>
      </c>
      <c r="AI25" s="460"/>
      <c r="AJ25" s="460"/>
      <c r="AK25" s="460"/>
      <c r="AL25" s="502"/>
      <c r="AM25" s="459">
        <v>310200</v>
      </c>
      <c r="AN25" s="460"/>
      <c r="AO25" s="460"/>
      <c r="AP25" s="460"/>
      <c r="AQ25" s="460"/>
      <c r="AR25" s="502"/>
      <c r="AS25" s="459">
        <v>3525</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2961068</v>
      </c>
      <c r="BO25" s="372"/>
      <c r="BP25" s="372"/>
      <c r="BQ25" s="372"/>
      <c r="BR25" s="372"/>
      <c r="BS25" s="372"/>
      <c r="BT25" s="372"/>
      <c r="BU25" s="373"/>
      <c r="BV25" s="371">
        <v>3652500</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1"/>
      <c r="B26" s="579"/>
      <c r="C26" s="555"/>
      <c r="D26" s="556"/>
      <c r="E26" s="458" t="s">
        <v>167</v>
      </c>
      <c r="F26" s="438"/>
      <c r="G26" s="438"/>
      <c r="H26" s="438"/>
      <c r="I26" s="438"/>
      <c r="J26" s="438"/>
      <c r="K26" s="439"/>
      <c r="L26" s="459">
        <v>1</v>
      </c>
      <c r="M26" s="460"/>
      <c r="N26" s="460"/>
      <c r="O26" s="460"/>
      <c r="P26" s="502"/>
      <c r="Q26" s="459">
        <v>6317</v>
      </c>
      <c r="R26" s="460"/>
      <c r="S26" s="460"/>
      <c r="T26" s="460"/>
      <c r="U26" s="460"/>
      <c r="V26" s="502"/>
      <c r="W26" s="554"/>
      <c r="X26" s="555"/>
      <c r="Y26" s="556"/>
      <c r="Z26" s="458" t="s">
        <v>168</v>
      </c>
      <c r="AA26" s="560"/>
      <c r="AB26" s="560"/>
      <c r="AC26" s="560"/>
      <c r="AD26" s="560"/>
      <c r="AE26" s="560"/>
      <c r="AF26" s="560"/>
      <c r="AG26" s="561"/>
      <c r="AH26" s="459">
        <v>31</v>
      </c>
      <c r="AI26" s="460"/>
      <c r="AJ26" s="460"/>
      <c r="AK26" s="460"/>
      <c r="AL26" s="502"/>
      <c r="AM26" s="459">
        <v>89280</v>
      </c>
      <c r="AN26" s="460"/>
      <c r="AO26" s="460"/>
      <c r="AP26" s="460"/>
      <c r="AQ26" s="460"/>
      <c r="AR26" s="502"/>
      <c r="AS26" s="459">
        <v>2880</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1"/>
      <c r="B27" s="579"/>
      <c r="C27" s="555"/>
      <c r="D27" s="556"/>
      <c r="E27" s="458" t="s">
        <v>170</v>
      </c>
      <c r="F27" s="438"/>
      <c r="G27" s="438"/>
      <c r="H27" s="438"/>
      <c r="I27" s="438"/>
      <c r="J27" s="438"/>
      <c r="K27" s="439"/>
      <c r="L27" s="459">
        <v>1</v>
      </c>
      <c r="M27" s="460"/>
      <c r="N27" s="460"/>
      <c r="O27" s="460"/>
      <c r="P27" s="502"/>
      <c r="Q27" s="459">
        <v>4508</v>
      </c>
      <c r="R27" s="460"/>
      <c r="S27" s="460"/>
      <c r="T27" s="460"/>
      <c r="U27" s="460"/>
      <c r="V27" s="502"/>
      <c r="W27" s="554"/>
      <c r="X27" s="555"/>
      <c r="Y27" s="556"/>
      <c r="Z27" s="458" t="s">
        <v>171</v>
      </c>
      <c r="AA27" s="438"/>
      <c r="AB27" s="438"/>
      <c r="AC27" s="438"/>
      <c r="AD27" s="438"/>
      <c r="AE27" s="438"/>
      <c r="AF27" s="438"/>
      <c r="AG27" s="439"/>
      <c r="AH27" s="459">
        <v>9</v>
      </c>
      <c r="AI27" s="460"/>
      <c r="AJ27" s="460"/>
      <c r="AK27" s="460"/>
      <c r="AL27" s="502"/>
      <c r="AM27" s="459">
        <v>31489</v>
      </c>
      <c r="AN27" s="460"/>
      <c r="AO27" s="460"/>
      <c r="AP27" s="460"/>
      <c r="AQ27" s="460"/>
      <c r="AR27" s="502"/>
      <c r="AS27" s="459">
        <v>3499</v>
      </c>
      <c r="AT27" s="460"/>
      <c r="AU27" s="460"/>
      <c r="AV27" s="460"/>
      <c r="AW27" s="460"/>
      <c r="AX27" s="461"/>
      <c r="AY27" s="503" t="s">
        <v>172</v>
      </c>
      <c r="AZ27" s="504"/>
      <c r="BA27" s="504"/>
      <c r="BB27" s="504"/>
      <c r="BC27" s="504"/>
      <c r="BD27" s="504"/>
      <c r="BE27" s="504"/>
      <c r="BF27" s="504"/>
      <c r="BG27" s="504"/>
      <c r="BH27" s="504"/>
      <c r="BI27" s="504"/>
      <c r="BJ27" s="504"/>
      <c r="BK27" s="504"/>
      <c r="BL27" s="504"/>
      <c r="BM27" s="505"/>
      <c r="BN27" s="527" t="s">
        <v>122</v>
      </c>
      <c r="BO27" s="528"/>
      <c r="BP27" s="528"/>
      <c r="BQ27" s="528"/>
      <c r="BR27" s="528"/>
      <c r="BS27" s="528"/>
      <c r="BT27" s="528"/>
      <c r="BU27" s="529"/>
      <c r="BV27" s="527" t="s">
        <v>122</v>
      </c>
      <c r="BW27" s="528"/>
      <c r="BX27" s="528"/>
      <c r="BY27" s="528"/>
      <c r="BZ27" s="528"/>
      <c r="CA27" s="528"/>
      <c r="CB27" s="528"/>
      <c r="CC27" s="529"/>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1"/>
      <c r="B28" s="579"/>
      <c r="C28" s="555"/>
      <c r="D28" s="556"/>
      <c r="E28" s="458" t="s">
        <v>173</v>
      </c>
      <c r="F28" s="438"/>
      <c r="G28" s="438"/>
      <c r="H28" s="438"/>
      <c r="I28" s="438"/>
      <c r="J28" s="438"/>
      <c r="K28" s="439"/>
      <c r="L28" s="459">
        <v>1</v>
      </c>
      <c r="M28" s="460"/>
      <c r="N28" s="460"/>
      <c r="O28" s="460"/>
      <c r="P28" s="502"/>
      <c r="Q28" s="459">
        <v>4067</v>
      </c>
      <c r="R28" s="460"/>
      <c r="S28" s="460"/>
      <c r="T28" s="460"/>
      <c r="U28" s="460"/>
      <c r="V28" s="502"/>
      <c r="W28" s="554"/>
      <c r="X28" s="555"/>
      <c r="Y28" s="556"/>
      <c r="Z28" s="458" t="s">
        <v>174</v>
      </c>
      <c r="AA28" s="438"/>
      <c r="AB28" s="438"/>
      <c r="AC28" s="438"/>
      <c r="AD28" s="438"/>
      <c r="AE28" s="438"/>
      <c r="AF28" s="438"/>
      <c r="AG28" s="439"/>
      <c r="AH28" s="459" t="s">
        <v>122</v>
      </c>
      <c r="AI28" s="460"/>
      <c r="AJ28" s="460"/>
      <c r="AK28" s="460"/>
      <c r="AL28" s="502"/>
      <c r="AM28" s="459" t="s">
        <v>122</v>
      </c>
      <c r="AN28" s="460"/>
      <c r="AO28" s="460"/>
      <c r="AP28" s="460"/>
      <c r="AQ28" s="460"/>
      <c r="AR28" s="502"/>
      <c r="AS28" s="459" t="s">
        <v>122</v>
      </c>
      <c r="AT28" s="460"/>
      <c r="AU28" s="460"/>
      <c r="AV28" s="460"/>
      <c r="AW28" s="460"/>
      <c r="AX28" s="461"/>
      <c r="AY28" s="562" t="s">
        <v>175</v>
      </c>
      <c r="AZ28" s="563"/>
      <c r="BA28" s="563"/>
      <c r="BB28" s="564"/>
      <c r="BC28" s="368" t="s">
        <v>46</v>
      </c>
      <c r="BD28" s="369"/>
      <c r="BE28" s="369"/>
      <c r="BF28" s="369"/>
      <c r="BG28" s="369"/>
      <c r="BH28" s="369"/>
      <c r="BI28" s="369"/>
      <c r="BJ28" s="369"/>
      <c r="BK28" s="369"/>
      <c r="BL28" s="369"/>
      <c r="BM28" s="370"/>
      <c r="BN28" s="371">
        <v>6790009</v>
      </c>
      <c r="BO28" s="372"/>
      <c r="BP28" s="372"/>
      <c r="BQ28" s="372"/>
      <c r="BR28" s="372"/>
      <c r="BS28" s="372"/>
      <c r="BT28" s="372"/>
      <c r="BU28" s="373"/>
      <c r="BV28" s="371">
        <v>6342192</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1"/>
      <c r="B29" s="579"/>
      <c r="C29" s="555"/>
      <c r="D29" s="556"/>
      <c r="E29" s="458" t="s">
        <v>176</v>
      </c>
      <c r="F29" s="438"/>
      <c r="G29" s="438"/>
      <c r="H29" s="438"/>
      <c r="I29" s="438"/>
      <c r="J29" s="438"/>
      <c r="K29" s="439"/>
      <c r="L29" s="459">
        <v>15</v>
      </c>
      <c r="M29" s="460"/>
      <c r="N29" s="460"/>
      <c r="O29" s="460"/>
      <c r="P29" s="502"/>
      <c r="Q29" s="459">
        <v>3871</v>
      </c>
      <c r="R29" s="460"/>
      <c r="S29" s="460"/>
      <c r="T29" s="460"/>
      <c r="U29" s="460"/>
      <c r="V29" s="502"/>
      <c r="W29" s="557"/>
      <c r="X29" s="558"/>
      <c r="Y29" s="559"/>
      <c r="Z29" s="458" t="s">
        <v>177</v>
      </c>
      <c r="AA29" s="438"/>
      <c r="AB29" s="438"/>
      <c r="AC29" s="438"/>
      <c r="AD29" s="438"/>
      <c r="AE29" s="438"/>
      <c r="AF29" s="438"/>
      <c r="AG29" s="439"/>
      <c r="AH29" s="459">
        <v>512</v>
      </c>
      <c r="AI29" s="460"/>
      <c r="AJ29" s="460"/>
      <c r="AK29" s="460"/>
      <c r="AL29" s="502"/>
      <c r="AM29" s="459">
        <v>1637568</v>
      </c>
      <c r="AN29" s="460"/>
      <c r="AO29" s="460"/>
      <c r="AP29" s="460"/>
      <c r="AQ29" s="460"/>
      <c r="AR29" s="502"/>
      <c r="AS29" s="459">
        <v>3198</v>
      </c>
      <c r="AT29" s="460"/>
      <c r="AU29" s="460"/>
      <c r="AV29" s="460"/>
      <c r="AW29" s="460"/>
      <c r="AX29" s="461"/>
      <c r="AY29" s="565"/>
      <c r="AZ29" s="566"/>
      <c r="BA29" s="566"/>
      <c r="BB29" s="567"/>
      <c r="BC29" s="442" t="s">
        <v>178</v>
      </c>
      <c r="BD29" s="443"/>
      <c r="BE29" s="443"/>
      <c r="BF29" s="443"/>
      <c r="BG29" s="443"/>
      <c r="BH29" s="443"/>
      <c r="BI29" s="443"/>
      <c r="BJ29" s="443"/>
      <c r="BK29" s="443"/>
      <c r="BL29" s="443"/>
      <c r="BM29" s="444"/>
      <c r="BN29" s="408">
        <v>7157722</v>
      </c>
      <c r="BO29" s="409"/>
      <c r="BP29" s="409"/>
      <c r="BQ29" s="409"/>
      <c r="BR29" s="409"/>
      <c r="BS29" s="409"/>
      <c r="BT29" s="409"/>
      <c r="BU29" s="410"/>
      <c r="BV29" s="408">
        <v>7832768</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179</v>
      </c>
      <c r="X30" s="576"/>
      <c r="Y30" s="576"/>
      <c r="Z30" s="576"/>
      <c r="AA30" s="576"/>
      <c r="AB30" s="576"/>
      <c r="AC30" s="576"/>
      <c r="AD30" s="576"/>
      <c r="AE30" s="576"/>
      <c r="AF30" s="576"/>
      <c r="AG30" s="577"/>
      <c r="AH30" s="535">
        <v>95.6</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5000550</v>
      </c>
      <c r="BO30" s="528"/>
      <c r="BP30" s="528"/>
      <c r="BQ30" s="528"/>
      <c r="BR30" s="528"/>
      <c r="BS30" s="528"/>
      <c r="BT30" s="528"/>
      <c r="BU30" s="529"/>
      <c r="BV30" s="527">
        <v>4617481</v>
      </c>
      <c r="BW30" s="528"/>
      <c r="BX30" s="528"/>
      <c r="BY30" s="528"/>
      <c r="BZ30" s="528"/>
      <c r="CA30" s="528"/>
      <c r="CB30" s="528"/>
      <c r="CC30" s="5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1" t="s">
        <v>180</v>
      </c>
      <c r="D32" s="571"/>
      <c r="E32" s="571"/>
      <c r="F32" s="571"/>
      <c r="G32" s="571"/>
      <c r="H32" s="571"/>
      <c r="I32" s="571"/>
      <c r="J32" s="571"/>
      <c r="K32" s="571"/>
      <c r="L32" s="571"/>
      <c r="M32" s="571"/>
      <c r="N32" s="571"/>
      <c r="O32" s="571"/>
      <c r="P32" s="571"/>
      <c r="Q32" s="571"/>
      <c r="R32" s="571"/>
      <c r="S32" s="57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15">
      <c r="A33" s="181"/>
      <c r="B33" s="205"/>
      <c r="C33" s="432" t="s">
        <v>186</v>
      </c>
      <c r="D33" s="432"/>
      <c r="E33" s="397" t="s">
        <v>187</v>
      </c>
      <c r="F33" s="397"/>
      <c r="G33" s="397"/>
      <c r="H33" s="397"/>
      <c r="I33" s="397"/>
      <c r="J33" s="397"/>
      <c r="K33" s="397"/>
      <c r="L33" s="397"/>
      <c r="M33" s="397"/>
      <c r="N33" s="397"/>
      <c r="O33" s="397"/>
      <c r="P33" s="397"/>
      <c r="Q33" s="397"/>
      <c r="R33" s="397"/>
      <c r="S33" s="397"/>
      <c r="T33" s="206"/>
      <c r="U33" s="432" t="s">
        <v>186</v>
      </c>
      <c r="V33" s="432"/>
      <c r="W33" s="397" t="s">
        <v>187</v>
      </c>
      <c r="X33" s="397"/>
      <c r="Y33" s="397"/>
      <c r="Z33" s="397"/>
      <c r="AA33" s="397"/>
      <c r="AB33" s="397"/>
      <c r="AC33" s="397"/>
      <c r="AD33" s="397"/>
      <c r="AE33" s="397"/>
      <c r="AF33" s="397"/>
      <c r="AG33" s="397"/>
      <c r="AH33" s="397"/>
      <c r="AI33" s="397"/>
      <c r="AJ33" s="397"/>
      <c r="AK33" s="397"/>
      <c r="AL33" s="206"/>
      <c r="AM33" s="432" t="s">
        <v>186</v>
      </c>
      <c r="AN33" s="432"/>
      <c r="AO33" s="397" t="s">
        <v>187</v>
      </c>
      <c r="AP33" s="397"/>
      <c r="AQ33" s="397"/>
      <c r="AR33" s="397"/>
      <c r="AS33" s="397"/>
      <c r="AT33" s="397"/>
      <c r="AU33" s="397"/>
      <c r="AV33" s="397"/>
      <c r="AW33" s="397"/>
      <c r="AX33" s="397"/>
      <c r="AY33" s="397"/>
      <c r="AZ33" s="397"/>
      <c r="BA33" s="397"/>
      <c r="BB33" s="397"/>
      <c r="BC33" s="397"/>
      <c r="BD33" s="207"/>
      <c r="BE33" s="397" t="s">
        <v>188</v>
      </c>
      <c r="BF33" s="397"/>
      <c r="BG33" s="397" t="s">
        <v>189</v>
      </c>
      <c r="BH33" s="397"/>
      <c r="BI33" s="397"/>
      <c r="BJ33" s="397"/>
      <c r="BK33" s="397"/>
      <c r="BL33" s="397"/>
      <c r="BM33" s="397"/>
      <c r="BN33" s="397"/>
      <c r="BO33" s="397"/>
      <c r="BP33" s="397"/>
      <c r="BQ33" s="397"/>
      <c r="BR33" s="397"/>
      <c r="BS33" s="397"/>
      <c r="BT33" s="397"/>
      <c r="BU33" s="397"/>
      <c r="BV33" s="207"/>
      <c r="BW33" s="432" t="s">
        <v>188</v>
      </c>
      <c r="BX33" s="432"/>
      <c r="BY33" s="397" t="s">
        <v>190</v>
      </c>
      <c r="BZ33" s="397"/>
      <c r="CA33" s="397"/>
      <c r="CB33" s="397"/>
      <c r="CC33" s="397"/>
      <c r="CD33" s="397"/>
      <c r="CE33" s="397"/>
      <c r="CF33" s="397"/>
      <c r="CG33" s="397"/>
      <c r="CH33" s="397"/>
      <c r="CI33" s="397"/>
      <c r="CJ33" s="397"/>
      <c r="CK33" s="397"/>
      <c r="CL33" s="397"/>
      <c r="CM33" s="397"/>
      <c r="CN33" s="206"/>
      <c r="CO33" s="432" t="s">
        <v>186</v>
      </c>
      <c r="CP33" s="432"/>
      <c r="CQ33" s="397" t="s">
        <v>191</v>
      </c>
      <c r="CR33" s="397"/>
      <c r="CS33" s="397"/>
      <c r="CT33" s="397"/>
      <c r="CU33" s="397"/>
      <c r="CV33" s="397"/>
      <c r="CW33" s="397"/>
      <c r="CX33" s="397"/>
      <c r="CY33" s="397"/>
      <c r="CZ33" s="397"/>
      <c r="DA33" s="397"/>
      <c r="DB33" s="397"/>
      <c r="DC33" s="397"/>
      <c r="DD33" s="397"/>
      <c r="DE33" s="397"/>
      <c r="DF33" s="206"/>
      <c r="DG33" s="597" t="s">
        <v>192</v>
      </c>
      <c r="DH33" s="597"/>
      <c r="DI33" s="208"/>
    </row>
    <row r="34" spans="1:113" ht="32.25" customHeight="1" x14ac:dyDescent="0.15">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81"/>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81"/>
      <c r="BE34" s="598" t="str">
        <f>IF(BG34="","",MAX(C34:D43,U34:V43,AM34:AN43)+1)</f>
        <v/>
      </c>
      <c r="BF34" s="598"/>
      <c r="BG34" s="599"/>
      <c r="BH34" s="599"/>
      <c r="BI34" s="599"/>
      <c r="BJ34" s="599"/>
      <c r="BK34" s="599"/>
      <c r="BL34" s="599"/>
      <c r="BM34" s="599"/>
      <c r="BN34" s="599"/>
      <c r="BO34" s="599"/>
      <c r="BP34" s="599"/>
      <c r="BQ34" s="599"/>
      <c r="BR34" s="599"/>
      <c r="BS34" s="599"/>
      <c r="BT34" s="599"/>
      <c r="BU34" s="599"/>
      <c r="BV34" s="181"/>
      <c r="BW34" s="598">
        <f>IF(BY34="","",MAX(C34:D43,U34:V43,AM34:AN43,BE34:BF43)+1)</f>
        <v>9</v>
      </c>
      <c r="BX34" s="598"/>
      <c r="BY34" s="599" t="str">
        <f>IF('各会計、関係団体の財政状況及び健全化判断比率'!B68="","",'各会計、関係団体の財政状況及び健全化判断比率'!B68)</f>
        <v>茨城県市町村総合事務組合（一般会計）</v>
      </c>
      <c r="BZ34" s="599"/>
      <c r="CA34" s="599"/>
      <c r="CB34" s="599"/>
      <c r="CC34" s="599"/>
      <c r="CD34" s="599"/>
      <c r="CE34" s="599"/>
      <c r="CF34" s="599"/>
      <c r="CG34" s="599"/>
      <c r="CH34" s="599"/>
      <c r="CI34" s="599"/>
      <c r="CJ34" s="599"/>
      <c r="CK34" s="599"/>
      <c r="CL34" s="599"/>
      <c r="CM34" s="599"/>
      <c r="CN34" s="181"/>
      <c r="CO34" s="598">
        <f>IF(CQ34="","",MAX(C34:D43,U34:V43,AM34:AN43,BE34:BF43,BW34:BX43)+1)</f>
        <v>14</v>
      </c>
      <c r="CP34" s="598"/>
      <c r="CQ34" s="599" t="str">
        <f>IF('各会計、関係団体の財政状況及び健全化判断比率'!BS7="","",'各会計、関係団体の財政状況及び健全化判断比率'!BS7)</f>
        <v>水府振興公社</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15">
      <c r="A35" s="181"/>
      <c r="B35" s="205"/>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1"/>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81"/>
      <c r="AM35" s="598">
        <f t="shared" ref="AM35:AM43" si="0">IF(AO35="","",AM34+1)</f>
        <v>6</v>
      </c>
      <c r="AN35" s="598"/>
      <c r="AO35" s="599" t="str">
        <f>IF('各会計、関係団体の財政状況及び健全化判断比率'!B32="","",'各会計、関係団体の財政状況及び健全化判断比率'!B32)</f>
        <v>工業用水道事業会計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10</v>
      </c>
      <c r="BX35" s="598"/>
      <c r="BY35" s="599" t="str">
        <f>IF('各会計、関係団体の財政状況及び健全化判断比率'!B69="","",'各会計、関係団体の財政状況及び健全化判断比率'!B69)</f>
        <v>茨城県市町村総合事務組合（県民交通災害共済事業特別会計）</v>
      </c>
      <c r="BZ35" s="599"/>
      <c r="CA35" s="599"/>
      <c r="CB35" s="599"/>
      <c r="CC35" s="599"/>
      <c r="CD35" s="599"/>
      <c r="CE35" s="599"/>
      <c r="CF35" s="599"/>
      <c r="CG35" s="599"/>
      <c r="CH35" s="599"/>
      <c r="CI35" s="599"/>
      <c r="CJ35" s="599"/>
      <c r="CK35" s="599"/>
      <c r="CL35" s="599"/>
      <c r="CM35" s="599"/>
      <c r="CN35" s="181"/>
      <c r="CO35" s="598">
        <f t="shared" ref="CO35:CO43" si="3">IF(CQ35="","",CO34+1)</f>
        <v>15</v>
      </c>
      <c r="CP35" s="598"/>
      <c r="CQ35" s="599" t="str">
        <f>IF('各会計、関係団体の財政状況及び健全化判断比率'!BS8="","",'各会計、関係団体の財政状況及び健全化判断比率'!BS8)</f>
        <v>里美ふるさと振興公社</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8"/>
    </row>
    <row r="36" spans="1:113" ht="32.25" customHeight="1" x14ac:dyDescent="0.15">
      <c r="A36" s="181"/>
      <c r="B36" s="205"/>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1"/>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81"/>
      <c r="AM36" s="598">
        <f t="shared" si="0"/>
        <v>7</v>
      </c>
      <c r="AN36" s="598"/>
      <c r="AO36" s="599" t="str">
        <f>IF('各会計、関係団体の財政状況及び健全化判断比率'!B33="","",'各会計、関係団体の財政状況及び健全化判断比率'!B33)</f>
        <v>簡易水道事業会計</v>
      </c>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11</v>
      </c>
      <c r="BX36" s="598"/>
      <c r="BY36" s="599" t="str">
        <f>IF('各会計、関係団体の財政状況及び健全化判断比率'!B70="","",'各会計、関係団体の財政状況及び健全化判断比率'!B70)</f>
        <v>茨城租税債権管理機構</v>
      </c>
      <c r="BZ36" s="599"/>
      <c r="CA36" s="599"/>
      <c r="CB36" s="599"/>
      <c r="CC36" s="599"/>
      <c r="CD36" s="599"/>
      <c r="CE36" s="599"/>
      <c r="CF36" s="599"/>
      <c r="CG36" s="599"/>
      <c r="CH36" s="599"/>
      <c r="CI36" s="599"/>
      <c r="CJ36" s="599"/>
      <c r="CK36" s="599"/>
      <c r="CL36" s="599"/>
      <c r="CM36" s="599"/>
      <c r="CN36" s="181"/>
      <c r="CO36" s="598">
        <f t="shared" si="3"/>
        <v>16</v>
      </c>
      <c r="CP36" s="598"/>
      <c r="CQ36" s="599" t="str">
        <f>IF('各会計、関係団体の財政状況及び健全化判断比率'!BS9="","",'各会計、関係団体の財政状況及び健全化判断比率'!BS9)</f>
        <v>常陸太田産業振興株式会社</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8"/>
    </row>
    <row r="37" spans="1:113" ht="32.25" customHeight="1" x14ac:dyDescent="0.15">
      <c r="A37" s="181"/>
      <c r="B37" s="205"/>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1"/>
      <c r="U37" s="598" t="str">
        <f t="shared" si="4"/>
        <v/>
      </c>
      <c r="V37" s="598"/>
      <c r="W37" s="599"/>
      <c r="X37" s="599"/>
      <c r="Y37" s="599"/>
      <c r="Z37" s="599"/>
      <c r="AA37" s="599"/>
      <c r="AB37" s="599"/>
      <c r="AC37" s="599"/>
      <c r="AD37" s="599"/>
      <c r="AE37" s="599"/>
      <c r="AF37" s="599"/>
      <c r="AG37" s="599"/>
      <c r="AH37" s="599"/>
      <c r="AI37" s="599"/>
      <c r="AJ37" s="599"/>
      <c r="AK37" s="599"/>
      <c r="AL37" s="181"/>
      <c r="AM37" s="598">
        <f t="shared" si="0"/>
        <v>8</v>
      </c>
      <c r="AN37" s="598"/>
      <c r="AO37" s="599" t="str">
        <f>IF('各会計、関係団体の財政状況及び健全化判断比率'!B34="","",'各会計、関係団体の財政状況及び健全化判断比率'!B34)</f>
        <v>下水道事業等会計</v>
      </c>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12</v>
      </c>
      <c r="BX37" s="598"/>
      <c r="BY37" s="599" t="str">
        <f>IF('各会計、関係団体の財政状況及び健全化判断比率'!B71="","",'各会計、関係団体の財政状況及び健全化判断比率'!B71)</f>
        <v>茨城県後期高齢者医療広域連合（一般会計）</v>
      </c>
      <c r="BZ37" s="599"/>
      <c r="CA37" s="599"/>
      <c r="CB37" s="599"/>
      <c r="CC37" s="599"/>
      <c r="CD37" s="599"/>
      <c r="CE37" s="599"/>
      <c r="CF37" s="599"/>
      <c r="CG37" s="599"/>
      <c r="CH37" s="599"/>
      <c r="CI37" s="599"/>
      <c r="CJ37" s="599"/>
      <c r="CK37" s="599"/>
      <c r="CL37" s="599"/>
      <c r="CM37" s="599"/>
      <c r="CN37" s="181"/>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15">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13</v>
      </c>
      <c r="BX38" s="598"/>
      <c r="BY38" s="599" t="str">
        <f>IF('各会計、関係団体の財政状況及び健全化判断比率'!B72="","",'各会計、関係団体の財政状況及び健全化判断比率'!B72)</f>
        <v>茨城県後期高齢者医療広域連合（後期高齢者特別会計）</v>
      </c>
      <c r="BZ38" s="599"/>
      <c r="CA38" s="599"/>
      <c r="CB38" s="599"/>
      <c r="CC38" s="599"/>
      <c r="CD38" s="599"/>
      <c r="CE38" s="599"/>
      <c r="CF38" s="599"/>
      <c r="CG38" s="599"/>
      <c r="CH38" s="599"/>
      <c r="CI38" s="599"/>
      <c r="CJ38" s="599"/>
      <c r="CK38" s="599"/>
      <c r="CL38" s="599"/>
      <c r="CM38" s="599"/>
      <c r="CN38" s="18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15">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8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15">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8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15">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8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15">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8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8"/>
    </row>
    <row r="43" spans="1:113" ht="32.25" customHeight="1" x14ac:dyDescent="0.15">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1" t="s">
        <v>194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199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XHLWzB6UlRotldltmyz9UsQQqPzRrwdOp6ZC2KmXaOvFWyKZ8w3bA5813OVAZfUtTRu5VaEQGEV8ax+I2mrEFQ==" saltValue="m6faqZ/akNPfPfZtEc1n6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202</v>
      </c>
      <c r="DI1" s="604"/>
      <c r="DJ1" s="604"/>
      <c r="DK1" s="604"/>
      <c r="DL1" s="604"/>
      <c r="DM1" s="604"/>
      <c r="DN1" s="605"/>
      <c r="DO1" s="214"/>
      <c r="DP1" s="603" t="s">
        <v>203</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6" t="s">
        <v>205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208</v>
      </c>
      <c r="S4" s="607"/>
      <c r="T4" s="607"/>
      <c r="U4" s="607"/>
      <c r="V4" s="607"/>
      <c r="W4" s="607"/>
      <c r="X4" s="607"/>
      <c r="Y4" s="608"/>
      <c r="Z4" s="606" t="s">
        <v>209</v>
      </c>
      <c r="AA4" s="607"/>
      <c r="AB4" s="607"/>
      <c r="AC4" s="608"/>
      <c r="AD4" s="606" t="s">
        <v>210</v>
      </c>
      <c r="AE4" s="607"/>
      <c r="AF4" s="607"/>
      <c r="AG4" s="607"/>
      <c r="AH4" s="607"/>
      <c r="AI4" s="607"/>
      <c r="AJ4" s="607"/>
      <c r="AK4" s="608"/>
      <c r="AL4" s="606" t="s">
        <v>209</v>
      </c>
      <c r="AM4" s="607"/>
      <c r="AN4" s="607"/>
      <c r="AO4" s="608"/>
      <c r="AP4" s="609" t="s">
        <v>211</v>
      </c>
      <c r="AQ4" s="609"/>
      <c r="AR4" s="609"/>
      <c r="AS4" s="609"/>
      <c r="AT4" s="609"/>
      <c r="AU4" s="609"/>
      <c r="AV4" s="609"/>
      <c r="AW4" s="609"/>
      <c r="AX4" s="609"/>
      <c r="AY4" s="609"/>
      <c r="AZ4" s="609"/>
      <c r="BA4" s="609"/>
      <c r="BB4" s="609"/>
      <c r="BC4" s="609"/>
      <c r="BD4" s="609"/>
      <c r="BE4" s="609"/>
      <c r="BF4" s="609"/>
      <c r="BG4" s="609" t="s">
        <v>212</v>
      </c>
      <c r="BH4" s="609"/>
      <c r="BI4" s="609"/>
      <c r="BJ4" s="609"/>
      <c r="BK4" s="609"/>
      <c r="BL4" s="609"/>
      <c r="BM4" s="609"/>
      <c r="BN4" s="609"/>
      <c r="BO4" s="609" t="s">
        <v>209</v>
      </c>
      <c r="BP4" s="609"/>
      <c r="BQ4" s="609"/>
      <c r="BR4" s="609"/>
      <c r="BS4" s="609" t="s">
        <v>213</v>
      </c>
      <c r="BT4" s="609"/>
      <c r="BU4" s="609"/>
      <c r="BV4" s="609"/>
      <c r="BW4" s="609"/>
      <c r="BX4" s="609"/>
      <c r="BY4" s="609"/>
      <c r="BZ4" s="609"/>
      <c r="CA4" s="609"/>
      <c r="CB4" s="609"/>
      <c r="CD4" s="606" t="s">
        <v>214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215</v>
      </c>
      <c r="C5" s="611"/>
      <c r="D5" s="611"/>
      <c r="E5" s="611"/>
      <c r="F5" s="611"/>
      <c r="G5" s="611"/>
      <c r="H5" s="611"/>
      <c r="I5" s="611"/>
      <c r="J5" s="611"/>
      <c r="K5" s="611"/>
      <c r="L5" s="611"/>
      <c r="M5" s="611"/>
      <c r="N5" s="611"/>
      <c r="O5" s="611"/>
      <c r="P5" s="611"/>
      <c r="Q5" s="612"/>
      <c r="R5" s="613">
        <v>5416011</v>
      </c>
      <c r="S5" s="614"/>
      <c r="T5" s="614"/>
      <c r="U5" s="614"/>
      <c r="V5" s="614"/>
      <c r="W5" s="614"/>
      <c r="X5" s="614"/>
      <c r="Y5" s="615"/>
      <c r="Z5" s="616">
        <v>20.2</v>
      </c>
      <c r="AA5" s="616"/>
      <c r="AB5" s="616"/>
      <c r="AC5" s="616"/>
      <c r="AD5" s="617">
        <v>5246314</v>
      </c>
      <c r="AE5" s="617"/>
      <c r="AF5" s="617"/>
      <c r="AG5" s="617"/>
      <c r="AH5" s="617"/>
      <c r="AI5" s="617"/>
      <c r="AJ5" s="617"/>
      <c r="AK5" s="617"/>
      <c r="AL5" s="618">
        <v>34.5</v>
      </c>
      <c r="AM5" s="619"/>
      <c r="AN5" s="619"/>
      <c r="AO5" s="620"/>
      <c r="AP5" s="610" t="s">
        <v>216</v>
      </c>
      <c r="AQ5" s="611"/>
      <c r="AR5" s="611"/>
      <c r="AS5" s="611"/>
      <c r="AT5" s="611"/>
      <c r="AU5" s="611"/>
      <c r="AV5" s="611"/>
      <c r="AW5" s="611"/>
      <c r="AX5" s="611"/>
      <c r="AY5" s="611"/>
      <c r="AZ5" s="611"/>
      <c r="BA5" s="611"/>
      <c r="BB5" s="611"/>
      <c r="BC5" s="611"/>
      <c r="BD5" s="611"/>
      <c r="BE5" s="611"/>
      <c r="BF5" s="612"/>
      <c r="BG5" s="624">
        <v>5228324</v>
      </c>
      <c r="BH5" s="625"/>
      <c r="BI5" s="625"/>
      <c r="BJ5" s="625"/>
      <c r="BK5" s="625"/>
      <c r="BL5" s="625"/>
      <c r="BM5" s="625"/>
      <c r="BN5" s="626"/>
      <c r="BO5" s="627">
        <v>96.5</v>
      </c>
      <c r="BP5" s="627"/>
      <c r="BQ5" s="627"/>
      <c r="BR5" s="627"/>
      <c r="BS5" s="628">
        <v>21535</v>
      </c>
      <c r="BT5" s="628"/>
      <c r="BU5" s="628"/>
      <c r="BV5" s="628"/>
      <c r="BW5" s="628"/>
      <c r="BX5" s="628"/>
      <c r="BY5" s="628"/>
      <c r="BZ5" s="628"/>
      <c r="CA5" s="628"/>
      <c r="CB5" s="632"/>
      <c r="CD5" s="606" t="s">
        <v>211</v>
      </c>
      <c r="CE5" s="607"/>
      <c r="CF5" s="607"/>
      <c r="CG5" s="607"/>
      <c r="CH5" s="607"/>
      <c r="CI5" s="607"/>
      <c r="CJ5" s="607"/>
      <c r="CK5" s="607"/>
      <c r="CL5" s="607"/>
      <c r="CM5" s="607"/>
      <c r="CN5" s="607"/>
      <c r="CO5" s="607"/>
      <c r="CP5" s="607"/>
      <c r="CQ5" s="608"/>
      <c r="CR5" s="606" t="s">
        <v>217</v>
      </c>
      <c r="CS5" s="607"/>
      <c r="CT5" s="607"/>
      <c r="CU5" s="607"/>
      <c r="CV5" s="607"/>
      <c r="CW5" s="607"/>
      <c r="CX5" s="607"/>
      <c r="CY5" s="608"/>
      <c r="CZ5" s="606" t="s">
        <v>209</v>
      </c>
      <c r="DA5" s="607"/>
      <c r="DB5" s="607"/>
      <c r="DC5" s="608"/>
      <c r="DD5" s="606" t="s">
        <v>218</v>
      </c>
      <c r="DE5" s="607"/>
      <c r="DF5" s="607"/>
      <c r="DG5" s="607"/>
      <c r="DH5" s="607"/>
      <c r="DI5" s="607"/>
      <c r="DJ5" s="607"/>
      <c r="DK5" s="607"/>
      <c r="DL5" s="607"/>
      <c r="DM5" s="607"/>
      <c r="DN5" s="607"/>
      <c r="DO5" s="607"/>
      <c r="DP5" s="608"/>
      <c r="DQ5" s="606" t="s">
        <v>219</v>
      </c>
      <c r="DR5" s="607"/>
      <c r="DS5" s="607"/>
      <c r="DT5" s="607"/>
      <c r="DU5" s="607"/>
      <c r="DV5" s="607"/>
      <c r="DW5" s="607"/>
      <c r="DX5" s="607"/>
      <c r="DY5" s="607"/>
      <c r="DZ5" s="607"/>
      <c r="EA5" s="607"/>
      <c r="EB5" s="607"/>
      <c r="EC5" s="608"/>
    </row>
    <row r="6" spans="2:143" ht="11.25" customHeight="1" x14ac:dyDescent="0.15">
      <c r="B6" s="621" t="s">
        <v>220</v>
      </c>
      <c r="C6" s="622"/>
      <c r="D6" s="622"/>
      <c r="E6" s="622"/>
      <c r="F6" s="622"/>
      <c r="G6" s="622"/>
      <c r="H6" s="622"/>
      <c r="I6" s="622"/>
      <c r="J6" s="622"/>
      <c r="K6" s="622"/>
      <c r="L6" s="622"/>
      <c r="M6" s="622"/>
      <c r="N6" s="622"/>
      <c r="O6" s="622"/>
      <c r="P6" s="622"/>
      <c r="Q6" s="623"/>
      <c r="R6" s="624">
        <v>382569</v>
      </c>
      <c r="S6" s="625"/>
      <c r="T6" s="625"/>
      <c r="U6" s="625"/>
      <c r="V6" s="625"/>
      <c r="W6" s="625"/>
      <c r="X6" s="625"/>
      <c r="Y6" s="626"/>
      <c r="Z6" s="627">
        <v>1.4</v>
      </c>
      <c r="AA6" s="627"/>
      <c r="AB6" s="627"/>
      <c r="AC6" s="627"/>
      <c r="AD6" s="628">
        <v>382569</v>
      </c>
      <c r="AE6" s="628"/>
      <c r="AF6" s="628"/>
      <c r="AG6" s="628"/>
      <c r="AH6" s="628"/>
      <c r="AI6" s="628"/>
      <c r="AJ6" s="628"/>
      <c r="AK6" s="628"/>
      <c r="AL6" s="629">
        <v>2.5</v>
      </c>
      <c r="AM6" s="630"/>
      <c r="AN6" s="630"/>
      <c r="AO6" s="631"/>
      <c r="AP6" s="621" t="s">
        <v>221</v>
      </c>
      <c r="AQ6" s="622"/>
      <c r="AR6" s="622"/>
      <c r="AS6" s="622"/>
      <c r="AT6" s="622"/>
      <c r="AU6" s="622"/>
      <c r="AV6" s="622"/>
      <c r="AW6" s="622"/>
      <c r="AX6" s="622"/>
      <c r="AY6" s="622"/>
      <c r="AZ6" s="622"/>
      <c r="BA6" s="622"/>
      <c r="BB6" s="622"/>
      <c r="BC6" s="622"/>
      <c r="BD6" s="622"/>
      <c r="BE6" s="622"/>
      <c r="BF6" s="623"/>
      <c r="BG6" s="624">
        <v>5228324</v>
      </c>
      <c r="BH6" s="625"/>
      <c r="BI6" s="625"/>
      <c r="BJ6" s="625"/>
      <c r="BK6" s="625"/>
      <c r="BL6" s="625"/>
      <c r="BM6" s="625"/>
      <c r="BN6" s="626"/>
      <c r="BO6" s="627">
        <v>96.5</v>
      </c>
      <c r="BP6" s="627"/>
      <c r="BQ6" s="627"/>
      <c r="BR6" s="627"/>
      <c r="BS6" s="628">
        <v>21535</v>
      </c>
      <c r="BT6" s="628"/>
      <c r="BU6" s="628"/>
      <c r="BV6" s="628"/>
      <c r="BW6" s="628"/>
      <c r="BX6" s="628"/>
      <c r="BY6" s="628"/>
      <c r="BZ6" s="628"/>
      <c r="CA6" s="628"/>
      <c r="CB6" s="632"/>
      <c r="CD6" s="610" t="s">
        <v>222</v>
      </c>
      <c r="CE6" s="611"/>
      <c r="CF6" s="611"/>
      <c r="CG6" s="611"/>
      <c r="CH6" s="611"/>
      <c r="CI6" s="611"/>
      <c r="CJ6" s="611"/>
      <c r="CK6" s="611"/>
      <c r="CL6" s="611"/>
      <c r="CM6" s="611"/>
      <c r="CN6" s="611"/>
      <c r="CO6" s="611"/>
      <c r="CP6" s="611"/>
      <c r="CQ6" s="612"/>
      <c r="CR6" s="624">
        <v>189508</v>
      </c>
      <c r="CS6" s="625"/>
      <c r="CT6" s="625"/>
      <c r="CU6" s="625"/>
      <c r="CV6" s="625"/>
      <c r="CW6" s="625"/>
      <c r="CX6" s="625"/>
      <c r="CY6" s="626"/>
      <c r="CZ6" s="618">
        <v>0.7</v>
      </c>
      <c r="DA6" s="619"/>
      <c r="DB6" s="619"/>
      <c r="DC6" s="635"/>
      <c r="DD6" s="633" t="s">
        <v>122</v>
      </c>
      <c r="DE6" s="625"/>
      <c r="DF6" s="625"/>
      <c r="DG6" s="625"/>
      <c r="DH6" s="625"/>
      <c r="DI6" s="625"/>
      <c r="DJ6" s="625"/>
      <c r="DK6" s="625"/>
      <c r="DL6" s="625"/>
      <c r="DM6" s="625"/>
      <c r="DN6" s="625"/>
      <c r="DO6" s="625"/>
      <c r="DP6" s="626"/>
      <c r="DQ6" s="633">
        <v>189508</v>
      </c>
      <c r="DR6" s="625"/>
      <c r="DS6" s="625"/>
      <c r="DT6" s="625"/>
      <c r="DU6" s="625"/>
      <c r="DV6" s="625"/>
      <c r="DW6" s="625"/>
      <c r="DX6" s="625"/>
      <c r="DY6" s="625"/>
      <c r="DZ6" s="625"/>
      <c r="EA6" s="625"/>
      <c r="EB6" s="625"/>
      <c r="EC6" s="634"/>
    </row>
    <row r="7" spans="2:143" ht="11.25" customHeight="1" x14ac:dyDescent="0.15">
      <c r="B7" s="621" t="s">
        <v>223</v>
      </c>
      <c r="C7" s="622"/>
      <c r="D7" s="622"/>
      <c r="E7" s="622"/>
      <c r="F7" s="622"/>
      <c r="G7" s="622"/>
      <c r="H7" s="622"/>
      <c r="I7" s="622"/>
      <c r="J7" s="622"/>
      <c r="K7" s="622"/>
      <c r="L7" s="622"/>
      <c r="M7" s="622"/>
      <c r="N7" s="622"/>
      <c r="O7" s="622"/>
      <c r="P7" s="622"/>
      <c r="Q7" s="623"/>
      <c r="R7" s="624">
        <v>1777</v>
      </c>
      <c r="S7" s="625"/>
      <c r="T7" s="625"/>
      <c r="U7" s="625"/>
      <c r="V7" s="625"/>
      <c r="W7" s="625"/>
      <c r="X7" s="625"/>
      <c r="Y7" s="626"/>
      <c r="Z7" s="627">
        <v>0</v>
      </c>
      <c r="AA7" s="627"/>
      <c r="AB7" s="627"/>
      <c r="AC7" s="627"/>
      <c r="AD7" s="628">
        <v>1777</v>
      </c>
      <c r="AE7" s="628"/>
      <c r="AF7" s="628"/>
      <c r="AG7" s="628"/>
      <c r="AH7" s="628"/>
      <c r="AI7" s="628"/>
      <c r="AJ7" s="628"/>
      <c r="AK7" s="628"/>
      <c r="AL7" s="629">
        <v>0</v>
      </c>
      <c r="AM7" s="630"/>
      <c r="AN7" s="630"/>
      <c r="AO7" s="631"/>
      <c r="AP7" s="621" t="s">
        <v>224</v>
      </c>
      <c r="AQ7" s="622"/>
      <c r="AR7" s="622"/>
      <c r="AS7" s="622"/>
      <c r="AT7" s="622"/>
      <c r="AU7" s="622"/>
      <c r="AV7" s="622"/>
      <c r="AW7" s="622"/>
      <c r="AX7" s="622"/>
      <c r="AY7" s="622"/>
      <c r="AZ7" s="622"/>
      <c r="BA7" s="622"/>
      <c r="BB7" s="622"/>
      <c r="BC7" s="622"/>
      <c r="BD7" s="622"/>
      <c r="BE7" s="622"/>
      <c r="BF7" s="623"/>
      <c r="BG7" s="624">
        <v>2405518</v>
      </c>
      <c r="BH7" s="625"/>
      <c r="BI7" s="625"/>
      <c r="BJ7" s="625"/>
      <c r="BK7" s="625"/>
      <c r="BL7" s="625"/>
      <c r="BM7" s="625"/>
      <c r="BN7" s="626"/>
      <c r="BO7" s="627">
        <v>44.4</v>
      </c>
      <c r="BP7" s="627"/>
      <c r="BQ7" s="627"/>
      <c r="BR7" s="627"/>
      <c r="BS7" s="628">
        <v>21535</v>
      </c>
      <c r="BT7" s="628"/>
      <c r="BU7" s="628"/>
      <c r="BV7" s="628"/>
      <c r="BW7" s="628"/>
      <c r="BX7" s="628"/>
      <c r="BY7" s="628"/>
      <c r="BZ7" s="628"/>
      <c r="CA7" s="628"/>
      <c r="CB7" s="632"/>
      <c r="CD7" s="621" t="s">
        <v>225</v>
      </c>
      <c r="CE7" s="622"/>
      <c r="CF7" s="622"/>
      <c r="CG7" s="622"/>
      <c r="CH7" s="622"/>
      <c r="CI7" s="622"/>
      <c r="CJ7" s="622"/>
      <c r="CK7" s="622"/>
      <c r="CL7" s="622"/>
      <c r="CM7" s="622"/>
      <c r="CN7" s="622"/>
      <c r="CO7" s="622"/>
      <c r="CP7" s="622"/>
      <c r="CQ7" s="623"/>
      <c r="CR7" s="624">
        <v>3980016</v>
      </c>
      <c r="CS7" s="625"/>
      <c r="CT7" s="625"/>
      <c r="CU7" s="625"/>
      <c r="CV7" s="625"/>
      <c r="CW7" s="625"/>
      <c r="CX7" s="625"/>
      <c r="CY7" s="626"/>
      <c r="CZ7" s="627">
        <v>15.6</v>
      </c>
      <c r="DA7" s="627"/>
      <c r="DB7" s="627"/>
      <c r="DC7" s="627"/>
      <c r="DD7" s="633">
        <v>272687</v>
      </c>
      <c r="DE7" s="625"/>
      <c r="DF7" s="625"/>
      <c r="DG7" s="625"/>
      <c r="DH7" s="625"/>
      <c r="DI7" s="625"/>
      <c r="DJ7" s="625"/>
      <c r="DK7" s="625"/>
      <c r="DL7" s="625"/>
      <c r="DM7" s="625"/>
      <c r="DN7" s="625"/>
      <c r="DO7" s="625"/>
      <c r="DP7" s="626"/>
      <c r="DQ7" s="633">
        <v>3183466</v>
      </c>
      <c r="DR7" s="625"/>
      <c r="DS7" s="625"/>
      <c r="DT7" s="625"/>
      <c r="DU7" s="625"/>
      <c r="DV7" s="625"/>
      <c r="DW7" s="625"/>
      <c r="DX7" s="625"/>
      <c r="DY7" s="625"/>
      <c r="DZ7" s="625"/>
      <c r="EA7" s="625"/>
      <c r="EB7" s="625"/>
      <c r="EC7" s="634"/>
    </row>
    <row r="8" spans="2:143" ht="11.25" customHeight="1" x14ac:dyDescent="0.15">
      <c r="B8" s="621" t="s">
        <v>226</v>
      </c>
      <c r="C8" s="622"/>
      <c r="D8" s="622"/>
      <c r="E8" s="622"/>
      <c r="F8" s="622"/>
      <c r="G8" s="622"/>
      <c r="H8" s="622"/>
      <c r="I8" s="622"/>
      <c r="J8" s="622"/>
      <c r="K8" s="622"/>
      <c r="L8" s="622"/>
      <c r="M8" s="622"/>
      <c r="N8" s="622"/>
      <c r="O8" s="622"/>
      <c r="P8" s="622"/>
      <c r="Q8" s="623"/>
      <c r="R8" s="624">
        <v>33675</v>
      </c>
      <c r="S8" s="625"/>
      <c r="T8" s="625"/>
      <c r="U8" s="625"/>
      <c r="V8" s="625"/>
      <c r="W8" s="625"/>
      <c r="X8" s="625"/>
      <c r="Y8" s="626"/>
      <c r="Z8" s="627">
        <v>0.1</v>
      </c>
      <c r="AA8" s="627"/>
      <c r="AB8" s="627"/>
      <c r="AC8" s="627"/>
      <c r="AD8" s="628">
        <v>33675</v>
      </c>
      <c r="AE8" s="628"/>
      <c r="AF8" s="628"/>
      <c r="AG8" s="628"/>
      <c r="AH8" s="628"/>
      <c r="AI8" s="628"/>
      <c r="AJ8" s="628"/>
      <c r="AK8" s="628"/>
      <c r="AL8" s="629">
        <v>0.2</v>
      </c>
      <c r="AM8" s="630"/>
      <c r="AN8" s="630"/>
      <c r="AO8" s="631"/>
      <c r="AP8" s="621" t="s">
        <v>227</v>
      </c>
      <c r="AQ8" s="622"/>
      <c r="AR8" s="622"/>
      <c r="AS8" s="622"/>
      <c r="AT8" s="622"/>
      <c r="AU8" s="622"/>
      <c r="AV8" s="622"/>
      <c r="AW8" s="622"/>
      <c r="AX8" s="622"/>
      <c r="AY8" s="622"/>
      <c r="AZ8" s="622"/>
      <c r="BA8" s="622"/>
      <c r="BB8" s="622"/>
      <c r="BC8" s="622"/>
      <c r="BD8" s="622"/>
      <c r="BE8" s="622"/>
      <c r="BF8" s="623"/>
      <c r="BG8" s="624">
        <v>86690</v>
      </c>
      <c r="BH8" s="625"/>
      <c r="BI8" s="625"/>
      <c r="BJ8" s="625"/>
      <c r="BK8" s="625"/>
      <c r="BL8" s="625"/>
      <c r="BM8" s="625"/>
      <c r="BN8" s="626"/>
      <c r="BO8" s="627">
        <v>1.6</v>
      </c>
      <c r="BP8" s="627"/>
      <c r="BQ8" s="627"/>
      <c r="BR8" s="627"/>
      <c r="BS8" s="628" t="s">
        <v>122</v>
      </c>
      <c r="BT8" s="628"/>
      <c r="BU8" s="628"/>
      <c r="BV8" s="628"/>
      <c r="BW8" s="628"/>
      <c r="BX8" s="628"/>
      <c r="BY8" s="628"/>
      <c r="BZ8" s="628"/>
      <c r="CA8" s="628"/>
      <c r="CB8" s="632"/>
      <c r="CD8" s="621" t="s">
        <v>228</v>
      </c>
      <c r="CE8" s="622"/>
      <c r="CF8" s="622"/>
      <c r="CG8" s="622"/>
      <c r="CH8" s="622"/>
      <c r="CI8" s="622"/>
      <c r="CJ8" s="622"/>
      <c r="CK8" s="622"/>
      <c r="CL8" s="622"/>
      <c r="CM8" s="622"/>
      <c r="CN8" s="622"/>
      <c r="CO8" s="622"/>
      <c r="CP8" s="622"/>
      <c r="CQ8" s="623"/>
      <c r="CR8" s="624">
        <v>8351350</v>
      </c>
      <c r="CS8" s="625"/>
      <c r="CT8" s="625"/>
      <c r="CU8" s="625"/>
      <c r="CV8" s="625"/>
      <c r="CW8" s="625"/>
      <c r="CX8" s="625"/>
      <c r="CY8" s="626"/>
      <c r="CZ8" s="627">
        <v>32.700000000000003</v>
      </c>
      <c r="DA8" s="627"/>
      <c r="DB8" s="627"/>
      <c r="DC8" s="627"/>
      <c r="DD8" s="633">
        <v>52137</v>
      </c>
      <c r="DE8" s="625"/>
      <c r="DF8" s="625"/>
      <c r="DG8" s="625"/>
      <c r="DH8" s="625"/>
      <c r="DI8" s="625"/>
      <c r="DJ8" s="625"/>
      <c r="DK8" s="625"/>
      <c r="DL8" s="625"/>
      <c r="DM8" s="625"/>
      <c r="DN8" s="625"/>
      <c r="DO8" s="625"/>
      <c r="DP8" s="626"/>
      <c r="DQ8" s="633">
        <v>5138600</v>
      </c>
      <c r="DR8" s="625"/>
      <c r="DS8" s="625"/>
      <c r="DT8" s="625"/>
      <c r="DU8" s="625"/>
      <c r="DV8" s="625"/>
      <c r="DW8" s="625"/>
      <c r="DX8" s="625"/>
      <c r="DY8" s="625"/>
      <c r="DZ8" s="625"/>
      <c r="EA8" s="625"/>
      <c r="EB8" s="625"/>
      <c r="EC8" s="634"/>
    </row>
    <row r="9" spans="2:143" ht="11.25" customHeight="1" x14ac:dyDescent="0.15">
      <c r="B9" s="621" t="s">
        <v>229</v>
      </c>
      <c r="C9" s="622"/>
      <c r="D9" s="622"/>
      <c r="E9" s="622"/>
      <c r="F9" s="622"/>
      <c r="G9" s="622"/>
      <c r="H9" s="622"/>
      <c r="I9" s="622"/>
      <c r="J9" s="622"/>
      <c r="K9" s="622"/>
      <c r="L9" s="622"/>
      <c r="M9" s="622"/>
      <c r="N9" s="622"/>
      <c r="O9" s="622"/>
      <c r="P9" s="622"/>
      <c r="Q9" s="623"/>
      <c r="R9" s="624">
        <v>37487</v>
      </c>
      <c r="S9" s="625"/>
      <c r="T9" s="625"/>
      <c r="U9" s="625"/>
      <c r="V9" s="625"/>
      <c r="W9" s="625"/>
      <c r="X9" s="625"/>
      <c r="Y9" s="626"/>
      <c r="Z9" s="627">
        <v>0.1</v>
      </c>
      <c r="AA9" s="627"/>
      <c r="AB9" s="627"/>
      <c r="AC9" s="627"/>
      <c r="AD9" s="628">
        <v>37487</v>
      </c>
      <c r="AE9" s="628"/>
      <c r="AF9" s="628"/>
      <c r="AG9" s="628"/>
      <c r="AH9" s="628"/>
      <c r="AI9" s="628"/>
      <c r="AJ9" s="628"/>
      <c r="AK9" s="628"/>
      <c r="AL9" s="629">
        <v>0.2</v>
      </c>
      <c r="AM9" s="630"/>
      <c r="AN9" s="630"/>
      <c r="AO9" s="631"/>
      <c r="AP9" s="621" t="s">
        <v>230</v>
      </c>
      <c r="AQ9" s="622"/>
      <c r="AR9" s="622"/>
      <c r="AS9" s="622"/>
      <c r="AT9" s="622"/>
      <c r="AU9" s="622"/>
      <c r="AV9" s="622"/>
      <c r="AW9" s="622"/>
      <c r="AX9" s="622"/>
      <c r="AY9" s="622"/>
      <c r="AZ9" s="622"/>
      <c r="BA9" s="622"/>
      <c r="BB9" s="622"/>
      <c r="BC9" s="622"/>
      <c r="BD9" s="622"/>
      <c r="BE9" s="622"/>
      <c r="BF9" s="623"/>
      <c r="BG9" s="624">
        <v>2158576</v>
      </c>
      <c r="BH9" s="625"/>
      <c r="BI9" s="625"/>
      <c r="BJ9" s="625"/>
      <c r="BK9" s="625"/>
      <c r="BL9" s="625"/>
      <c r="BM9" s="625"/>
      <c r="BN9" s="626"/>
      <c r="BO9" s="627">
        <v>39.9</v>
      </c>
      <c r="BP9" s="627"/>
      <c r="BQ9" s="627"/>
      <c r="BR9" s="627"/>
      <c r="BS9" s="628" t="s">
        <v>122</v>
      </c>
      <c r="BT9" s="628"/>
      <c r="BU9" s="628"/>
      <c r="BV9" s="628"/>
      <c r="BW9" s="628"/>
      <c r="BX9" s="628"/>
      <c r="BY9" s="628"/>
      <c r="BZ9" s="628"/>
      <c r="CA9" s="628"/>
      <c r="CB9" s="632"/>
      <c r="CD9" s="621" t="s">
        <v>231</v>
      </c>
      <c r="CE9" s="622"/>
      <c r="CF9" s="622"/>
      <c r="CG9" s="622"/>
      <c r="CH9" s="622"/>
      <c r="CI9" s="622"/>
      <c r="CJ9" s="622"/>
      <c r="CK9" s="622"/>
      <c r="CL9" s="622"/>
      <c r="CM9" s="622"/>
      <c r="CN9" s="622"/>
      <c r="CO9" s="622"/>
      <c r="CP9" s="622"/>
      <c r="CQ9" s="623"/>
      <c r="CR9" s="624">
        <v>1926697</v>
      </c>
      <c r="CS9" s="625"/>
      <c r="CT9" s="625"/>
      <c r="CU9" s="625"/>
      <c r="CV9" s="625"/>
      <c r="CW9" s="625"/>
      <c r="CX9" s="625"/>
      <c r="CY9" s="626"/>
      <c r="CZ9" s="627">
        <v>7.5</v>
      </c>
      <c r="DA9" s="627"/>
      <c r="DB9" s="627"/>
      <c r="DC9" s="627"/>
      <c r="DD9" s="633">
        <v>43727</v>
      </c>
      <c r="DE9" s="625"/>
      <c r="DF9" s="625"/>
      <c r="DG9" s="625"/>
      <c r="DH9" s="625"/>
      <c r="DI9" s="625"/>
      <c r="DJ9" s="625"/>
      <c r="DK9" s="625"/>
      <c r="DL9" s="625"/>
      <c r="DM9" s="625"/>
      <c r="DN9" s="625"/>
      <c r="DO9" s="625"/>
      <c r="DP9" s="626"/>
      <c r="DQ9" s="633">
        <v>1491631</v>
      </c>
      <c r="DR9" s="625"/>
      <c r="DS9" s="625"/>
      <c r="DT9" s="625"/>
      <c r="DU9" s="625"/>
      <c r="DV9" s="625"/>
      <c r="DW9" s="625"/>
      <c r="DX9" s="625"/>
      <c r="DY9" s="625"/>
      <c r="DZ9" s="625"/>
      <c r="EA9" s="625"/>
      <c r="EB9" s="625"/>
      <c r="EC9" s="634"/>
    </row>
    <row r="10" spans="2:143" ht="11.25" customHeight="1" x14ac:dyDescent="0.15">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27" t="s">
        <v>122</v>
      </c>
      <c r="AA10" s="627"/>
      <c r="AB10" s="627"/>
      <c r="AC10" s="627"/>
      <c r="AD10" s="628" t="s">
        <v>122</v>
      </c>
      <c r="AE10" s="628"/>
      <c r="AF10" s="628"/>
      <c r="AG10" s="628"/>
      <c r="AH10" s="628"/>
      <c r="AI10" s="628"/>
      <c r="AJ10" s="628"/>
      <c r="AK10" s="628"/>
      <c r="AL10" s="629" t="s">
        <v>122</v>
      </c>
      <c r="AM10" s="630"/>
      <c r="AN10" s="630"/>
      <c r="AO10" s="631"/>
      <c r="AP10" s="621" t="s">
        <v>233</v>
      </c>
      <c r="AQ10" s="622"/>
      <c r="AR10" s="622"/>
      <c r="AS10" s="622"/>
      <c r="AT10" s="622"/>
      <c r="AU10" s="622"/>
      <c r="AV10" s="622"/>
      <c r="AW10" s="622"/>
      <c r="AX10" s="622"/>
      <c r="AY10" s="622"/>
      <c r="AZ10" s="622"/>
      <c r="BA10" s="622"/>
      <c r="BB10" s="622"/>
      <c r="BC10" s="622"/>
      <c r="BD10" s="622"/>
      <c r="BE10" s="622"/>
      <c r="BF10" s="623"/>
      <c r="BG10" s="624">
        <v>77531</v>
      </c>
      <c r="BH10" s="625"/>
      <c r="BI10" s="625"/>
      <c r="BJ10" s="625"/>
      <c r="BK10" s="625"/>
      <c r="BL10" s="625"/>
      <c r="BM10" s="625"/>
      <c r="BN10" s="626"/>
      <c r="BO10" s="627">
        <v>1.4</v>
      </c>
      <c r="BP10" s="627"/>
      <c r="BQ10" s="627"/>
      <c r="BR10" s="627"/>
      <c r="BS10" s="628" t="s">
        <v>122</v>
      </c>
      <c r="BT10" s="628"/>
      <c r="BU10" s="628"/>
      <c r="BV10" s="628"/>
      <c r="BW10" s="628"/>
      <c r="BX10" s="628"/>
      <c r="BY10" s="628"/>
      <c r="BZ10" s="628"/>
      <c r="CA10" s="628"/>
      <c r="CB10" s="632"/>
      <c r="CD10" s="621" t="s">
        <v>234</v>
      </c>
      <c r="CE10" s="622"/>
      <c r="CF10" s="622"/>
      <c r="CG10" s="622"/>
      <c r="CH10" s="622"/>
      <c r="CI10" s="622"/>
      <c r="CJ10" s="622"/>
      <c r="CK10" s="622"/>
      <c r="CL10" s="622"/>
      <c r="CM10" s="622"/>
      <c r="CN10" s="622"/>
      <c r="CO10" s="622"/>
      <c r="CP10" s="622"/>
      <c r="CQ10" s="623"/>
      <c r="CR10" s="624">
        <v>15527</v>
      </c>
      <c r="CS10" s="625"/>
      <c r="CT10" s="625"/>
      <c r="CU10" s="625"/>
      <c r="CV10" s="625"/>
      <c r="CW10" s="625"/>
      <c r="CX10" s="625"/>
      <c r="CY10" s="626"/>
      <c r="CZ10" s="627">
        <v>0.1</v>
      </c>
      <c r="DA10" s="627"/>
      <c r="DB10" s="627"/>
      <c r="DC10" s="627"/>
      <c r="DD10" s="633" t="s">
        <v>122</v>
      </c>
      <c r="DE10" s="625"/>
      <c r="DF10" s="625"/>
      <c r="DG10" s="625"/>
      <c r="DH10" s="625"/>
      <c r="DI10" s="625"/>
      <c r="DJ10" s="625"/>
      <c r="DK10" s="625"/>
      <c r="DL10" s="625"/>
      <c r="DM10" s="625"/>
      <c r="DN10" s="625"/>
      <c r="DO10" s="625"/>
      <c r="DP10" s="626"/>
      <c r="DQ10" s="633">
        <v>15527</v>
      </c>
      <c r="DR10" s="625"/>
      <c r="DS10" s="625"/>
      <c r="DT10" s="625"/>
      <c r="DU10" s="625"/>
      <c r="DV10" s="625"/>
      <c r="DW10" s="625"/>
      <c r="DX10" s="625"/>
      <c r="DY10" s="625"/>
      <c r="DZ10" s="625"/>
      <c r="EA10" s="625"/>
      <c r="EB10" s="625"/>
      <c r="EC10" s="634"/>
    </row>
    <row r="11" spans="2:143" ht="11.25" customHeight="1" x14ac:dyDescent="0.15">
      <c r="B11" s="621" t="s">
        <v>235</v>
      </c>
      <c r="C11" s="622"/>
      <c r="D11" s="622"/>
      <c r="E11" s="622"/>
      <c r="F11" s="622"/>
      <c r="G11" s="622"/>
      <c r="H11" s="622"/>
      <c r="I11" s="622"/>
      <c r="J11" s="622"/>
      <c r="K11" s="622"/>
      <c r="L11" s="622"/>
      <c r="M11" s="622"/>
      <c r="N11" s="622"/>
      <c r="O11" s="622"/>
      <c r="P11" s="622"/>
      <c r="Q11" s="623"/>
      <c r="R11" s="624">
        <v>1098566</v>
      </c>
      <c r="S11" s="625"/>
      <c r="T11" s="625"/>
      <c r="U11" s="625"/>
      <c r="V11" s="625"/>
      <c r="W11" s="625"/>
      <c r="X11" s="625"/>
      <c r="Y11" s="626"/>
      <c r="Z11" s="629">
        <v>4.0999999999999996</v>
      </c>
      <c r="AA11" s="630"/>
      <c r="AB11" s="630"/>
      <c r="AC11" s="636"/>
      <c r="AD11" s="633">
        <v>1098566</v>
      </c>
      <c r="AE11" s="625"/>
      <c r="AF11" s="625"/>
      <c r="AG11" s="625"/>
      <c r="AH11" s="625"/>
      <c r="AI11" s="625"/>
      <c r="AJ11" s="625"/>
      <c r="AK11" s="626"/>
      <c r="AL11" s="629">
        <v>7.2</v>
      </c>
      <c r="AM11" s="630"/>
      <c r="AN11" s="630"/>
      <c r="AO11" s="631"/>
      <c r="AP11" s="621" t="s">
        <v>236</v>
      </c>
      <c r="AQ11" s="622"/>
      <c r="AR11" s="622"/>
      <c r="AS11" s="622"/>
      <c r="AT11" s="622"/>
      <c r="AU11" s="622"/>
      <c r="AV11" s="622"/>
      <c r="AW11" s="622"/>
      <c r="AX11" s="622"/>
      <c r="AY11" s="622"/>
      <c r="AZ11" s="622"/>
      <c r="BA11" s="622"/>
      <c r="BB11" s="622"/>
      <c r="BC11" s="622"/>
      <c r="BD11" s="622"/>
      <c r="BE11" s="622"/>
      <c r="BF11" s="623"/>
      <c r="BG11" s="624">
        <v>82721</v>
      </c>
      <c r="BH11" s="625"/>
      <c r="BI11" s="625"/>
      <c r="BJ11" s="625"/>
      <c r="BK11" s="625"/>
      <c r="BL11" s="625"/>
      <c r="BM11" s="625"/>
      <c r="BN11" s="626"/>
      <c r="BO11" s="627">
        <v>1.5</v>
      </c>
      <c r="BP11" s="627"/>
      <c r="BQ11" s="627"/>
      <c r="BR11" s="627"/>
      <c r="BS11" s="628">
        <v>21535</v>
      </c>
      <c r="BT11" s="628"/>
      <c r="BU11" s="628"/>
      <c r="BV11" s="628"/>
      <c r="BW11" s="628"/>
      <c r="BX11" s="628"/>
      <c r="BY11" s="628"/>
      <c r="BZ11" s="628"/>
      <c r="CA11" s="628"/>
      <c r="CB11" s="632"/>
      <c r="CD11" s="621" t="s">
        <v>237</v>
      </c>
      <c r="CE11" s="622"/>
      <c r="CF11" s="622"/>
      <c r="CG11" s="622"/>
      <c r="CH11" s="622"/>
      <c r="CI11" s="622"/>
      <c r="CJ11" s="622"/>
      <c r="CK11" s="622"/>
      <c r="CL11" s="622"/>
      <c r="CM11" s="622"/>
      <c r="CN11" s="622"/>
      <c r="CO11" s="622"/>
      <c r="CP11" s="622"/>
      <c r="CQ11" s="623"/>
      <c r="CR11" s="624">
        <v>795424</v>
      </c>
      <c r="CS11" s="625"/>
      <c r="CT11" s="625"/>
      <c r="CU11" s="625"/>
      <c r="CV11" s="625"/>
      <c r="CW11" s="625"/>
      <c r="CX11" s="625"/>
      <c r="CY11" s="626"/>
      <c r="CZ11" s="627">
        <v>3.1</v>
      </c>
      <c r="DA11" s="627"/>
      <c r="DB11" s="627"/>
      <c r="DC11" s="627"/>
      <c r="DD11" s="633">
        <v>107562</v>
      </c>
      <c r="DE11" s="625"/>
      <c r="DF11" s="625"/>
      <c r="DG11" s="625"/>
      <c r="DH11" s="625"/>
      <c r="DI11" s="625"/>
      <c r="DJ11" s="625"/>
      <c r="DK11" s="625"/>
      <c r="DL11" s="625"/>
      <c r="DM11" s="625"/>
      <c r="DN11" s="625"/>
      <c r="DO11" s="625"/>
      <c r="DP11" s="626"/>
      <c r="DQ11" s="633">
        <v>517076</v>
      </c>
      <c r="DR11" s="625"/>
      <c r="DS11" s="625"/>
      <c r="DT11" s="625"/>
      <c r="DU11" s="625"/>
      <c r="DV11" s="625"/>
      <c r="DW11" s="625"/>
      <c r="DX11" s="625"/>
      <c r="DY11" s="625"/>
      <c r="DZ11" s="625"/>
      <c r="EA11" s="625"/>
      <c r="EB11" s="625"/>
      <c r="EC11" s="634"/>
    </row>
    <row r="12" spans="2:143" ht="11.25" customHeight="1" x14ac:dyDescent="0.15">
      <c r="B12" s="621" t="s">
        <v>238</v>
      </c>
      <c r="C12" s="622"/>
      <c r="D12" s="622"/>
      <c r="E12" s="622"/>
      <c r="F12" s="622"/>
      <c r="G12" s="622"/>
      <c r="H12" s="622"/>
      <c r="I12" s="622"/>
      <c r="J12" s="622"/>
      <c r="K12" s="622"/>
      <c r="L12" s="622"/>
      <c r="M12" s="622"/>
      <c r="N12" s="622"/>
      <c r="O12" s="622"/>
      <c r="P12" s="622"/>
      <c r="Q12" s="623"/>
      <c r="R12" s="624">
        <v>61367</v>
      </c>
      <c r="S12" s="625"/>
      <c r="T12" s="625"/>
      <c r="U12" s="625"/>
      <c r="V12" s="625"/>
      <c r="W12" s="625"/>
      <c r="X12" s="625"/>
      <c r="Y12" s="626"/>
      <c r="Z12" s="627">
        <v>0.2</v>
      </c>
      <c r="AA12" s="627"/>
      <c r="AB12" s="627"/>
      <c r="AC12" s="627"/>
      <c r="AD12" s="628">
        <v>61367</v>
      </c>
      <c r="AE12" s="628"/>
      <c r="AF12" s="628"/>
      <c r="AG12" s="628"/>
      <c r="AH12" s="628"/>
      <c r="AI12" s="628"/>
      <c r="AJ12" s="628"/>
      <c r="AK12" s="628"/>
      <c r="AL12" s="629">
        <v>0.4</v>
      </c>
      <c r="AM12" s="630"/>
      <c r="AN12" s="630"/>
      <c r="AO12" s="631"/>
      <c r="AP12" s="621" t="s">
        <v>239</v>
      </c>
      <c r="AQ12" s="622"/>
      <c r="AR12" s="622"/>
      <c r="AS12" s="622"/>
      <c r="AT12" s="622"/>
      <c r="AU12" s="622"/>
      <c r="AV12" s="622"/>
      <c r="AW12" s="622"/>
      <c r="AX12" s="622"/>
      <c r="AY12" s="622"/>
      <c r="AZ12" s="622"/>
      <c r="BA12" s="622"/>
      <c r="BB12" s="622"/>
      <c r="BC12" s="622"/>
      <c r="BD12" s="622"/>
      <c r="BE12" s="622"/>
      <c r="BF12" s="623"/>
      <c r="BG12" s="624">
        <v>2325178</v>
      </c>
      <c r="BH12" s="625"/>
      <c r="BI12" s="625"/>
      <c r="BJ12" s="625"/>
      <c r="BK12" s="625"/>
      <c r="BL12" s="625"/>
      <c r="BM12" s="625"/>
      <c r="BN12" s="626"/>
      <c r="BO12" s="627">
        <v>42.9</v>
      </c>
      <c r="BP12" s="627"/>
      <c r="BQ12" s="627"/>
      <c r="BR12" s="627"/>
      <c r="BS12" s="628" t="s">
        <v>122</v>
      </c>
      <c r="BT12" s="628"/>
      <c r="BU12" s="628"/>
      <c r="BV12" s="628"/>
      <c r="BW12" s="628"/>
      <c r="BX12" s="628"/>
      <c r="BY12" s="628"/>
      <c r="BZ12" s="628"/>
      <c r="CA12" s="628"/>
      <c r="CB12" s="632"/>
      <c r="CD12" s="621" t="s">
        <v>240</v>
      </c>
      <c r="CE12" s="622"/>
      <c r="CF12" s="622"/>
      <c r="CG12" s="622"/>
      <c r="CH12" s="622"/>
      <c r="CI12" s="622"/>
      <c r="CJ12" s="622"/>
      <c r="CK12" s="622"/>
      <c r="CL12" s="622"/>
      <c r="CM12" s="622"/>
      <c r="CN12" s="622"/>
      <c r="CO12" s="622"/>
      <c r="CP12" s="622"/>
      <c r="CQ12" s="623"/>
      <c r="CR12" s="624">
        <v>711381</v>
      </c>
      <c r="CS12" s="625"/>
      <c r="CT12" s="625"/>
      <c r="CU12" s="625"/>
      <c r="CV12" s="625"/>
      <c r="CW12" s="625"/>
      <c r="CX12" s="625"/>
      <c r="CY12" s="626"/>
      <c r="CZ12" s="627">
        <v>2.8</v>
      </c>
      <c r="DA12" s="627"/>
      <c r="DB12" s="627"/>
      <c r="DC12" s="627"/>
      <c r="DD12" s="633">
        <v>7787</v>
      </c>
      <c r="DE12" s="625"/>
      <c r="DF12" s="625"/>
      <c r="DG12" s="625"/>
      <c r="DH12" s="625"/>
      <c r="DI12" s="625"/>
      <c r="DJ12" s="625"/>
      <c r="DK12" s="625"/>
      <c r="DL12" s="625"/>
      <c r="DM12" s="625"/>
      <c r="DN12" s="625"/>
      <c r="DO12" s="625"/>
      <c r="DP12" s="626"/>
      <c r="DQ12" s="633">
        <v>584589</v>
      </c>
      <c r="DR12" s="625"/>
      <c r="DS12" s="625"/>
      <c r="DT12" s="625"/>
      <c r="DU12" s="625"/>
      <c r="DV12" s="625"/>
      <c r="DW12" s="625"/>
      <c r="DX12" s="625"/>
      <c r="DY12" s="625"/>
      <c r="DZ12" s="625"/>
      <c r="EA12" s="625"/>
      <c r="EB12" s="625"/>
      <c r="EC12" s="634"/>
    </row>
    <row r="13" spans="2:143" ht="11.25" customHeight="1" x14ac:dyDescent="0.15">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27" t="s">
        <v>122</v>
      </c>
      <c r="AA13" s="627"/>
      <c r="AB13" s="627"/>
      <c r="AC13" s="627"/>
      <c r="AD13" s="628" t="s">
        <v>122</v>
      </c>
      <c r="AE13" s="628"/>
      <c r="AF13" s="628"/>
      <c r="AG13" s="628"/>
      <c r="AH13" s="628"/>
      <c r="AI13" s="628"/>
      <c r="AJ13" s="628"/>
      <c r="AK13" s="628"/>
      <c r="AL13" s="629" t="s">
        <v>122</v>
      </c>
      <c r="AM13" s="630"/>
      <c r="AN13" s="630"/>
      <c r="AO13" s="631"/>
      <c r="AP13" s="621" t="s">
        <v>242</v>
      </c>
      <c r="AQ13" s="622"/>
      <c r="AR13" s="622"/>
      <c r="AS13" s="622"/>
      <c r="AT13" s="622"/>
      <c r="AU13" s="622"/>
      <c r="AV13" s="622"/>
      <c r="AW13" s="622"/>
      <c r="AX13" s="622"/>
      <c r="AY13" s="622"/>
      <c r="AZ13" s="622"/>
      <c r="BA13" s="622"/>
      <c r="BB13" s="622"/>
      <c r="BC13" s="622"/>
      <c r="BD13" s="622"/>
      <c r="BE13" s="622"/>
      <c r="BF13" s="623"/>
      <c r="BG13" s="624">
        <v>2294239</v>
      </c>
      <c r="BH13" s="625"/>
      <c r="BI13" s="625"/>
      <c r="BJ13" s="625"/>
      <c r="BK13" s="625"/>
      <c r="BL13" s="625"/>
      <c r="BM13" s="625"/>
      <c r="BN13" s="626"/>
      <c r="BO13" s="627">
        <v>42.4</v>
      </c>
      <c r="BP13" s="627"/>
      <c r="BQ13" s="627"/>
      <c r="BR13" s="627"/>
      <c r="BS13" s="628" t="s">
        <v>122</v>
      </c>
      <c r="BT13" s="628"/>
      <c r="BU13" s="628"/>
      <c r="BV13" s="628"/>
      <c r="BW13" s="628"/>
      <c r="BX13" s="628"/>
      <c r="BY13" s="628"/>
      <c r="BZ13" s="628"/>
      <c r="CA13" s="628"/>
      <c r="CB13" s="632"/>
      <c r="CD13" s="621" t="s">
        <v>243</v>
      </c>
      <c r="CE13" s="622"/>
      <c r="CF13" s="622"/>
      <c r="CG13" s="622"/>
      <c r="CH13" s="622"/>
      <c r="CI13" s="622"/>
      <c r="CJ13" s="622"/>
      <c r="CK13" s="622"/>
      <c r="CL13" s="622"/>
      <c r="CM13" s="622"/>
      <c r="CN13" s="622"/>
      <c r="CO13" s="622"/>
      <c r="CP13" s="622"/>
      <c r="CQ13" s="623"/>
      <c r="CR13" s="624">
        <v>3095729</v>
      </c>
      <c r="CS13" s="625"/>
      <c r="CT13" s="625"/>
      <c r="CU13" s="625"/>
      <c r="CV13" s="625"/>
      <c r="CW13" s="625"/>
      <c r="CX13" s="625"/>
      <c r="CY13" s="626"/>
      <c r="CZ13" s="627">
        <v>12.1</v>
      </c>
      <c r="DA13" s="627"/>
      <c r="DB13" s="627"/>
      <c r="DC13" s="627"/>
      <c r="DD13" s="633">
        <v>1360689</v>
      </c>
      <c r="DE13" s="625"/>
      <c r="DF13" s="625"/>
      <c r="DG13" s="625"/>
      <c r="DH13" s="625"/>
      <c r="DI13" s="625"/>
      <c r="DJ13" s="625"/>
      <c r="DK13" s="625"/>
      <c r="DL13" s="625"/>
      <c r="DM13" s="625"/>
      <c r="DN13" s="625"/>
      <c r="DO13" s="625"/>
      <c r="DP13" s="626"/>
      <c r="DQ13" s="633">
        <v>1976075</v>
      </c>
      <c r="DR13" s="625"/>
      <c r="DS13" s="625"/>
      <c r="DT13" s="625"/>
      <c r="DU13" s="625"/>
      <c r="DV13" s="625"/>
      <c r="DW13" s="625"/>
      <c r="DX13" s="625"/>
      <c r="DY13" s="625"/>
      <c r="DZ13" s="625"/>
      <c r="EA13" s="625"/>
      <c r="EB13" s="625"/>
      <c r="EC13" s="634"/>
    </row>
    <row r="14" spans="2:143" ht="11.25" customHeight="1" x14ac:dyDescent="0.15">
      <c r="B14" s="621" t="s">
        <v>244</v>
      </c>
      <c r="C14" s="622"/>
      <c r="D14" s="622"/>
      <c r="E14" s="622"/>
      <c r="F14" s="622"/>
      <c r="G14" s="622"/>
      <c r="H14" s="622"/>
      <c r="I14" s="622"/>
      <c r="J14" s="622"/>
      <c r="K14" s="622"/>
      <c r="L14" s="622"/>
      <c r="M14" s="622"/>
      <c r="N14" s="622"/>
      <c r="O14" s="622"/>
      <c r="P14" s="622"/>
      <c r="Q14" s="623"/>
      <c r="R14" s="624">
        <v>2418</v>
      </c>
      <c r="S14" s="625"/>
      <c r="T14" s="625"/>
      <c r="U14" s="625"/>
      <c r="V14" s="625"/>
      <c r="W14" s="625"/>
      <c r="X14" s="625"/>
      <c r="Y14" s="626"/>
      <c r="Z14" s="627">
        <v>0</v>
      </c>
      <c r="AA14" s="627"/>
      <c r="AB14" s="627"/>
      <c r="AC14" s="627"/>
      <c r="AD14" s="628">
        <v>2418</v>
      </c>
      <c r="AE14" s="628"/>
      <c r="AF14" s="628"/>
      <c r="AG14" s="628"/>
      <c r="AH14" s="628"/>
      <c r="AI14" s="628"/>
      <c r="AJ14" s="628"/>
      <c r="AK14" s="628"/>
      <c r="AL14" s="629">
        <v>0</v>
      </c>
      <c r="AM14" s="630"/>
      <c r="AN14" s="630"/>
      <c r="AO14" s="631"/>
      <c r="AP14" s="621" t="s">
        <v>245</v>
      </c>
      <c r="AQ14" s="622"/>
      <c r="AR14" s="622"/>
      <c r="AS14" s="622"/>
      <c r="AT14" s="622"/>
      <c r="AU14" s="622"/>
      <c r="AV14" s="622"/>
      <c r="AW14" s="622"/>
      <c r="AX14" s="622"/>
      <c r="AY14" s="622"/>
      <c r="AZ14" s="622"/>
      <c r="BA14" s="622"/>
      <c r="BB14" s="622"/>
      <c r="BC14" s="622"/>
      <c r="BD14" s="622"/>
      <c r="BE14" s="622"/>
      <c r="BF14" s="623"/>
      <c r="BG14" s="624">
        <v>202934</v>
      </c>
      <c r="BH14" s="625"/>
      <c r="BI14" s="625"/>
      <c r="BJ14" s="625"/>
      <c r="BK14" s="625"/>
      <c r="BL14" s="625"/>
      <c r="BM14" s="625"/>
      <c r="BN14" s="626"/>
      <c r="BO14" s="627">
        <v>3.7</v>
      </c>
      <c r="BP14" s="627"/>
      <c r="BQ14" s="627"/>
      <c r="BR14" s="627"/>
      <c r="BS14" s="628" t="s">
        <v>122</v>
      </c>
      <c r="BT14" s="628"/>
      <c r="BU14" s="628"/>
      <c r="BV14" s="628"/>
      <c r="BW14" s="628"/>
      <c r="BX14" s="628"/>
      <c r="BY14" s="628"/>
      <c r="BZ14" s="628"/>
      <c r="CA14" s="628"/>
      <c r="CB14" s="632"/>
      <c r="CD14" s="621" t="s">
        <v>246</v>
      </c>
      <c r="CE14" s="622"/>
      <c r="CF14" s="622"/>
      <c r="CG14" s="622"/>
      <c r="CH14" s="622"/>
      <c r="CI14" s="622"/>
      <c r="CJ14" s="622"/>
      <c r="CK14" s="622"/>
      <c r="CL14" s="622"/>
      <c r="CM14" s="622"/>
      <c r="CN14" s="622"/>
      <c r="CO14" s="622"/>
      <c r="CP14" s="622"/>
      <c r="CQ14" s="623"/>
      <c r="CR14" s="624">
        <v>1447273</v>
      </c>
      <c r="CS14" s="625"/>
      <c r="CT14" s="625"/>
      <c r="CU14" s="625"/>
      <c r="CV14" s="625"/>
      <c r="CW14" s="625"/>
      <c r="CX14" s="625"/>
      <c r="CY14" s="626"/>
      <c r="CZ14" s="627">
        <v>5.7</v>
      </c>
      <c r="DA14" s="627"/>
      <c r="DB14" s="627"/>
      <c r="DC14" s="627"/>
      <c r="DD14" s="633">
        <v>467643</v>
      </c>
      <c r="DE14" s="625"/>
      <c r="DF14" s="625"/>
      <c r="DG14" s="625"/>
      <c r="DH14" s="625"/>
      <c r="DI14" s="625"/>
      <c r="DJ14" s="625"/>
      <c r="DK14" s="625"/>
      <c r="DL14" s="625"/>
      <c r="DM14" s="625"/>
      <c r="DN14" s="625"/>
      <c r="DO14" s="625"/>
      <c r="DP14" s="626"/>
      <c r="DQ14" s="633">
        <v>947316</v>
      </c>
      <c r="DR14" s="625"/>
      <c r="DS14" s="625"/>
      <c r="DT14" s="625"/>
      <c r="DU14" s="625"/>
      <c r="DV14" s="625"/>
      <c r="DW14" s="625"/>
      <c r="DX14" s="625"/>
      <c r="DY14" s="625"/>
      <c r="DZ14" s="625"/>
      <c r="EA14" s="625"/>
      <c r="EB14" s="625"/>
      <c r="EC14" s="634"/>
    </row>
    <row r="15" spans="2:143" ht="11.25" customHeight="1" x14ac:dyDescent="0.15">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27" t="s">
        <v>122</v>
      </c>
      <c r="AA15" s="627"/>
      <c r="AB15" s="627"/>
      <c r="AC15" s="627"/>
      <c r="AD15" s="628" t="s">
        <v>122</v>
      </c>
      <c r="AE15" s="628"/>
      <c r="AF15" s="628"/>
      <c r="AG15" s="628"/>
      <c r="AH15" s="628"/>
      <c r="AI15" s="628"/>
      <c r="AJ15" s="628"/>
      <c r="AK15" s="628"/>
      <c r="AL15" s="629" t="s">
        <v>122</v>
      </c>
      <c r="AM15" s="630"/>
      <c r="AN15" s="630"/>
      <c r="AO15" s="631"/>
      <c r="AP15" s="621" t="s">
        <v>248</v>
      </c>
      <c r="AQ15" s="622"/>
      <c r="AR15" s="622"/>
      <c r="AS15" s="622"/>
      <c r="AT15" s="622"/>
      <c r="AU15" s="622"/>
      <c r="AV15" s="622"/>
      <c r="AW15" s="622"/>
      <c r="AX15" s="622"/>
      <c r="AY15" s="622"/>
      <c r="AZ15" s="622"/>
      <c r="BA15" s="622"/>
      <c r="BB15" s="622"/>
      <c r="BC15" s="622"/>
      <c r="BD15" s="622"/>
      <c r="BE15" s="622"/>
      <c r="BF15" s="623"/>
      <c r="BG15" s="624">
        <v>294575</v>
      </c>
      <c r="BH15" s="625"/>
      <c r="BI15" s="625"/>
      <c r="BJ15" s="625"/>
      <c r="BK15" s="625"/>
      <c r="BL15" s="625"/>
      <c r="BM15" s="625"/>
      <c r="BN15" s="626"/>
      <c r="BO15" s="627">
        <v>5.4</v>
      </c>
      <c r="BP15" s="627"/>
      <c r="BQ15" s="627"/>
      <c r="BR15" s="627"/>
      <c r="BS15" s="628" t="s">
        <v>122</v>
      </c>
      <c r="BT15" s="628"/>
      <c r="BU15" s="628"/>
      <c r="BV15" s="628"/>
      <c r="BW15" s="628"/>
      <c r="BX15" s="628"/>
      <c r="BY15" s="628"/>
      <c r="BZ15" s="628"/>
      <c r="CA15" s="628"/>
      <c r="CB15" s="632"/>
      <c r="CD15" s="621" t="s">
        <v>249</v>
      </c>
      <c r="CE15" s="622"/>
      <c r="CF15" s="622"/>
      <c r="CG15" s="622"/>
      <c r="CH15" s="622"/>
      <c r="CI15" s="622"/>
      <c r="CJ15" s="622"/>
      <c r="CK15" s="622"/>
      <c r="CL15" s="622"/>
      <c r="CM15" s="622"/>
      <c r="CN15" s="622"/>
      <c r="CO15" s="622"/>
      <c r="CP15" s="622"/>
      <c r="CQ15" s="623"/>
      <c r="CR15" s="624">
        <v>2644193</v>
      </c>
      <c r="CS15" s="625"/>
      <c r="CT15" s="625"/>
      <c r="CU15" s="625"/>
      <c r="CV15" s="625"/>
      <c r="CW15" s="625"/>
      <c r="CX15" s="625"/>
      <c r="CY15" s="626"/>
      <c r="CZ15" s="627">
        <v>10.4</v>
      </c>
      <c r="DA15" s="627"/>
      <c r="DB15" s="627"/>
      <c r="DC15" s="627"/>
      <c r="DD15" s="633">
        <v>428600</v>
      </c>
      <c r="DE15" s="625"/>
      <c r="DF15" s="625"/>
      <c r="DG15" s="625"/>
      <c r="DH15" s="625"/>
      <c r="DI15" s="625"/>
      <c r="DJ15" s="625"/>
      <c r="DK15" s="625"/>
      <c r="DL15" s="625"/>
      <c r="DM15" s="625"/>
      <c r="DN15" s="625"/>
      <c r="DO15" s="625"/>
      <c r="DP15" s="626"/>
      <c r="DQ15" s="633">
        <v>2176705</v>
      </c>
      <c r="DR15" s="625"/>
      <c r="DS15" s="625"/>
      <c r="DT15" s="625"/>
      <c r="DU15" s="625"/>
      <c r="DV15" s="625"/>
      <c r="DW15" s="625"/>
      <c r="DX15" s="625"/>
      <c r="DY15" s="625"/>
      <c r="DZ15" s="625"/>
      <c r="EA15" s="625"/>
      <c r="EB15" s="625"/>
      <c r="EC15" s="634"/>
    </row>
    <row r="16" spans="2:143" ht="11.25" customHeight="1" x14ac:dyDescent="0.15">
      <c r="B16" s="621" t="s">
        <v>250</v>
      </c>
      <c r="C16" s="622"/>
      <c r="D16" s="622"/>
      <c r="E16" s="622"/>
      <c r="F16" s="622"/>
      <c r="G16" s="622"/>
      <c r="H16" s="622"/>
      <c r="I16" s="622"/>
      <c r="J16" s="622"/>
      <c r="K16" s="622"/>
      <c r="L16" s="622"/>
      <c r="M16" s="622"/>
      <c r="N16" s="622"/>
      <c r="O16" s="622"/>
      <c r="P16" s="622"/>
      <c r="Q16" s="623"/>
      <c r="R16" s="624">
        <v>36321</v>
      </c>
      <c r="S16" s="625"/>
      <c r="T16" s="625"/>
      <c r="U16" s="625"/>
      <c r="V16" s="625"/>
      <c r="W16" s="625"/>
      <c r="X16" s="625"/>
      <c r="Y16" s="626"/>
      <c r="Z16" s="627">
        <v>0.1</v>
      </c>
      <c r="AA16" s="627"/>
      <c r="AB16" s="627"/>
      <c r="AC16" s="627"/>
      <c r="AD16" s="628">
        <v>36321</v>
      </c>
      <c r="AE16" s="628"/>
      <c r="AF16" s="628"/>
      <c r="AG16" s="628"/>
      <c r="AH16" s="628"/>
      <c r="AI16" s="628"/>
      <c r="AJ16" s="628"/>
      <c r="AK16" s="628"/>
      <c r="AL16" s="629">
        <v>0.2</v>
      </c>
      <c r="AM16" s="630"/>
      <c r="AN16" s="630"/>
      <c r="AO16" s="631"/>
      <c r="AP16" s="621" t="s">
        <v>251</v>
      </c>
      <c r="AQ16" s="622"/>
      <c r="AR16" s="622"/>
      <c r="AS16" s="622"/>
      <c r="AT16" s="622"/>
      <c r="AU16" s="622"/>
      <c r="AV16" s="622"/>
      <c r="AW16" s="622"/>
      <c r="AX16" s="622"/>
      <c r="AY16" s="622"/>
      <c r="AZ16" s="622"/>
      <c r="BA16" s="622"/>
      <c r="BB16" s="622"/>
      <c r="BC16" s="622"/>
      <c r="BD16" s="622"/>
      <c r="BE16" s="622"/>
      <c r="BF16" s="623"/>
      <c r="BG16" s="624">
        <v>119</v>
      </c>
      <c r="BH16" s="625"/>
      <c r="BI16" s="625"/>
      <c r="BJ16" s="625"/>
      <c r="BK16" s="625"/>
      <c r="BL16" s="625"/>
      <c r="BM16" s="625"/>
      <c r="BN16" s="626"/>
      <c r="BO16" s="627">
        <v>0</v>
      </c>
      <c r="BP16" s="627"/>
      <c r="BQ16" s="627"/>
      <c r="BR16" s="627"/>
      <c r="BS16" s="628" t="s">
        <v>122</v>
      </c>
      <c r="BT16" s="628"/>
      <c r="BU16" s="628"/>
      <c r="BV16" s="628"/>
      <c r="BW16" s="628"/>
      <c r="BX16" s="628"/>
      <c r="BY16" s="628"/>
      <c r="BZ16" s="628"/>
      <c r="CA16" s="628"/>
      <c r="CB16" s="632"/>
      <c r="CD16" s="621" t="s">
        <v>252</v>
      </c>
      <c r="CE16" s="622"/>
      <c r="CF16" s="622"/>
      <c r="CG16" s="622"/>
      <c r="CH16" s="622"/>
      <c r="CI16" s="622"/>
      <c r="CJ16" s="622"/>
      <c r="CK16" s="622"/>
      <c r="CL16" s="622"/>
      <c r="CM16" s="622"/>
      <c r="CN16" s="622"/>
      <c r="CO16" s="622"/>
      <c r="CP16" s="622"/>
      <c r="CQ16" s="623"/>
      <c r="CR16" s="624">
        <v>31134</v>
      </c>
      <c r="CS16" s="625"/>
      <c r="CT16" s="625"/>
      <c r="CU16" s="625"/>
      <c r="CV16" s="625"/>
      <c r="CW16" s="625"/>
      <c r="CX16" s="625"/>
      <c r="CY16" s="626"/>
      <c r="CZ16" s="627">
        <v>0.1</v>
      </c>
      <c r="DA16" s="627"/>
      <c r="DB16" s="627"/>
      <c r="DC16" s="627"/>
      <c r="DD16" s="633" t="s">
        <v>122</v>
      </c>
      <c r="DE16" s="625"/>
      <c r="DF16" s="625"/>
      <c r="DG16" s="625"/>
      <c r="DH16" s="625"/>
      <c r="DI16" s="625"/>
      <c r="DJ16" s="625"/>
      <c r="DK16" s="625"/>
      <c r="DL16" s="625"/>
      <c r="DM16" s="625"/>
      <c r="DN16" s="625"/>
      <c r="DO16" s="625"/>
      <c r="DP16" s="626"/>
      <c r="DQ16" s="633">
        <v>31134</v>
      </c>
      <c r="DR16" s="625"/>
      <c r="DS16" s="625"/>
      <c r="DT16" s="625"/>
      <c r="DU16" s="625"/>
      <c r="DV16" s="625"/>
      <c r="DW16" s="625"/>
      <c r="DX16" s="625"/>
      <c r="DY16" s="625"/>
      <c r="DZ16" s="625"/>
      <c r="EA16" s="625"/>
      <c r="EB16" s="625"/>
      <c r="EC16" s="634"/>
    </row>
    <row r="17" spans="2:133" ht="11.25" customHeight="1" x14ac:dyDescent="0.15">
      <c r="B17" s="621" t="s">
        <v>253</v>
      </c>
      <c r="C17" s="622"/>
      <c r="D17" s="622"/>
      <c r="E17" s="622"/>
      <c r="F17" s="622"/>
      <c r="G17" s="622"/>
      <c r="H17" s="622"/>
      <c r="I17" s="622"/>
      <c r="J17" s="622"/>
      <c r="K17" s="622"/>
      <c r="L17" s="622"/>
      <c r="M17" s="622"/>
      <c r="N17" s="622"/>
      <c r="O17" s="622"/>
      <c r="P17" s="622"/>
      <c r="Q17" s="623"/>
      <c r="R17" s="624">
        <v>87900</v>
      </c>
      <c r="S17" s="625"/>
      <c r="T17" s="625"/>
      <c r="U17" s="625"/>
      <c r="V17" s="625"/>
      <c r="W17" s="625"/>
      <c r="X17" s="625"/>
      <c r="Y17" s="626"/>
      <c r="Z17" s="627">
        <v>0.3</v>
      </c>
      <c r="AA17" s="627"/>
      <c r="AB17" s="627"/>
      <c r="AC17" s="627"/>
      <c r="AD17" s="628">
        <v>87900</v>
      </c>
      <c r="AE17" s="628"/>
      <c r="AF17" s="628"/>
      <c r="AG17" s="628"/>
      <c r="AH17" s="628"/>
      <c r="AI17" s="628"/>
      <c r="AJ17" s="628"/>
      <c r="AK17" s="628"/>
      <c r="AL17" s="629">
        <v>0.6</v>
      </c>
      <c r="AM17" s="630"/>
      <c r="AN17" s="630"/>
      <c r="AO17" s="631"/>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27" t="s">
        <v>122</v>
      </c>
      <c r="BP17" s="627"/>
      <c r="BQ17" s="627"/>
      <c r="BR17" s="627"/>
      <c r="BS17" s="628" t="s">
        <v>122</v>
      </c>
      <c r="BT17" s="628"/>
      <c r="BU17" s="628"/>
      <c r="BV17" s="628"/>
      <c r="BW17" s="628"/>
      <c r="BX17" s="628"/>
      <c r="BY17" s="628"/>
      <c r="BZ17" s="628"/>
      <c r="CA17" s="628"/>
      <c r="CB17" s="632"/>
      <c r="CD17" s="621" t="s">
        <v>255</v>
      </c>
      <c r="CE17" s="622"/>
      <c r="CF17" s="622"/>
      <c r="CG17" s="622"/>
      <c r="CH17" s="622"/>
      <c r="CI17" s="622"/>
      <c r="CJ17" s="622"/>
      <c r="CK17" s="622"/>
      <c r="CL17" s="622"/>
      <c r="CM17" s="622"/>
      <c r="CN17" s="622"/>
      <c r="CO17" s="622"/>
      <c r="CP17" s="622"/>
      <c r="CQ17" s="623"/>
      <c r="CR17" s="624">
        <v>2351366</v>
      </c>
      <c r="CS17" s="625"/>
      <c r="CT17" s="625"/>
      <c r="CU17" s="625"/>
      <c r="CV17" s="625"/>
      <c r="CW17" s="625"/>
      <c r="CX17" s="625"/>
      <c r="CY17" s="626"/>
      <c r="CZ17" s="627">
        <v>9.1999999999999993</v>
      </c>
      <c r="DA17" s="627"/>
      <c r="DB17" s="627"/>
      <c r="DC17" s="627"/>
      <c r="DD17" s="633" t="s">
        <v>122</v>
      </c>
      <c r="DE17" s="625"/>
      <c r="DF17" s="625"/>
      <c r="DG17" s="625"/>
      <c r="DH17" s="625"/>
      <c r="DI17" s="625"/>
      <c r="DJ17" s="625"/>
      <c r="DK17" s="625"/>
      <c r="DL17" s="625"/>
      <c r="DM17" s="625"/>
      <c r="DN17" s="625"/>
      <c r="DO17" s="625"/>
      <c r="DP17" s="626"/>
      <c r="DQ17" s="633">
        <v>2286052</v>
      </c>
      <c r="DR17" s="625"/>
      <c r="DS17" s="625"/>
      <c r="DT17" s="625"/>
      <c r="DU17" s="625"/>
      <c r="DV17" s="625"/>
      <c r="DW17" s="625"/>
      <c r="DX17" s="625"/>
      <c r="DY17" s="625"/>
      <c r="DZ17" s="625"/>
      <c r="EA17" s="625"/>
      <c r="EB17" s="625"/>
      <c r="EC17" s="634"/>
    </row>
    <row r="18" spans="2:133" ht="11.25" customHeight="1" x14ac:dyDescent="0.15">
      <c r="B18" s="621" t="s">
        <v>256</v>
      </c>
      <c r="C18" s="622"/>
      <c r="D18" s="622"/>
      <c r="E18" s="622"/>
      <c r="F18" s="622"/>
      <c r="G18" s="622"/>
      <c r="H18" s="622"/>
      <c r="I18" s="622"/>
      <c r="J18" s="622"/>
      <c r="K18" s="622"/>
      <c r="L18" s="622"/>
      <c r="M18" s="622"/>
      <c r="N18" s="622"/>
      <c r="O18" s="622"/>
      <c r="P18" s="622"/>
      <c r="Q18" s="623"/>
      <c r="R18" s="624">
        <v>36196</v>
      </c>
      <c r="S18" s="625"/>
      <c r="T18" s="625"/>
      <c r="U18" s="625"/>
      <c r="V18" s="625"/>
      <c r="W18" s="625"/>
      <c r="X18" s="625"/>
      <c r="Y18" s="626"/>
      <c r="Z18" s="627">
        <v>0.1</v>
      </c>
      <c r="AA18" s="627"/>
      <c r="AB18" s="627"/>
      <c r="AC18" s="627"/>
      <c r="AD18" s="628">
        <v>36196</v>
      </c>
      <c r="AE18" s="628"/>
      <c r="AF18" s="628"/>
      <c r="AG18" s="628"/>
      <c r="AH18" s="628"/>
      <c r="AI18" s="628"/>
      <c r="AJ18" s="628"/>
      <c r="AK18" s="628"/>
      <c r="AL18" s="629">
        <v>0.2</v>
      </c>
      <c r="AM18" s="630"/>
      <c r="AN18" s="630"/>
      <c r="AO18" s="631"/>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27" t="s">
        <v>122</v>
      </c>
      <c r="BP18" s="627"/>
      <c r="BQ18" s="627"/>
      <c r="BR18" s="627"/>
      <c r="BS18" s="628" t="s">
        <v>122</v>
      </c>
      <c r="BT18" s="628"/>
      <c r="BU18" s="628"/>
      <c r="BV18" s="628"/>
      <c r="BW18" s="628"/>
      <c r="BX18" s="628"/>
      <c r="BY18" s="628"/>
      <c r="BZ18" s="628"/>
      <c r="CA18" s="628"/>
      <c r="CB18" s="632"/>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27" t="s">
        <v>122</v>
      </c>
      <c r="DA18" s="627"/>
      <c r="DB18" s="627"/>
      <c r="DC18" s="627"/>
      <c r="DD18" s="633" t="s">
        <v>122</v>
      </c>
      <c r="DE18" s="625"/>
      <c r="DF18" s="625"/>
      <c r="DG18" s="625"/>
      <c r="DH18" s="625"/>
      <c r="DI18" s="625"/>
      <c r="DJ18" s="625"/>
      <c r="DK18" s="625"/>
      <c r="DL18" s="625"/>
      <c r="DM18" s="625"/>
      <c r="DN18" s="625"/>
      <c r="DO18" s="625"/>
      <c r="DP18" s="626"/>
      <c r="DQ18" s="633" t="s">
        <v>122</v>
      </c>
      <c r="DR18" s="625"/>
      <c r="DS18" s="625"/>
      <c r="DT18" s="625"/>
      <c r="DU18" s="625"/>
      <c r="DV18" s="625"/>
      <c r="DW18" s="625"/>
      <c r="DX18" s="625"/>
      <c r="DY18" s="625"/>
      <c r="DZ18" s="625"/>
      <c r="EA18" s="625"/>
      <c r="EB18" s="625"/>
      <c r="EC18" s="634"/>
    </row>
    <row r="19" spans="2:133" ht="11.25" customHeight="1" x14ac:dyDescent="0.15">
      <c r="B19" s="621" t="s">
        <v>259</v>
      </c>
      <c r="C19" s="622"/>
      <c r="D19" s="622"/>
      <c r="E19" s="622"/>
      <c r="F19" s="622"/>
      <c r="G19" s="622"/>
      <c r="H19" s="622"/>
      <c r="I19" s="622"/>
      <c r="J19" s="622"/>
      <c r="K19" s="622"/>
      <c r="L19" s="622"/>
      <c r="M19" s="622"/>
      <c r="N19" s="622"/>
      <c r="O19" s="622"/>
      <c r="P19" s="622"/>
      <c r="Q19" s="623"/>
      <c r="R19" s="624">
        <v>32397</v>
      </c>
      <c r="S19" s="625"/>
      <c r="T19" s="625"/>
      <c r="U19" s="625"/>
      <c r="V19" s="625"/>
      <c r="W19" s="625"/>
      <c r="X19" s="625"/>
      <c r="Y19" s="626"/>
      <c r="Z19" s="627">
        <v>0.1</v>
      </c>
      <c r="AA19" s="627"/>
      <c r="AB19" s="627"/>
      <c r="AC19" s="627"/>
      <c r="AD19" s="628">
        <v>32397</v>
      </c>
      <c r="AE19" s="628"/>
      <c r="AF19" s="628"/>
      <c r="AG19" s="628"/>
      <c r="AH19" s="628"/>
      <c r="AI19" s="628"/>
      <c r="AJ19" s="628"/>
      <c r="AK19" s="628"/>
      <c r="AL19" s="629">
        <v>0.2</v>
      </c>
      <c r="AM19" s="630"/>
      <c r="AN19" s="630"/>
      <c r="AO19" s="631"/>
      <c r="AP19" s="621" t="s">
        <v>260</v>
      </c>
      <c r="AQ19" s="622"/>
      <c r="AR19" s="622"/>
      <c r="AS19" s="622"/>
      <c r="AT19" s="622"/>
      <c r="AU19" s="622"/>
      <c r="AV19" s="622"/>
      <c r="AW19" s="622"/>
      <c r="AX19" s="622"/>
      <c r="AY19" s="622"/>
      <c r="AZ19" s="622"/>
      <c r="BA19" s="622"/>
      <c r="BB19" s="622"/>
      <c r="BC19" s="622"/>
      <c r="BD19" s="622"/>
      <c r="BE19" s="622"/>
      <c r="BF19" s="623"/>
      <c r="BG19" s="624">
        <v>187687</v>
      </c>
      <c r="BH19" s="625"/>
      <c r="BI19" s="625"/>
      <c r="BJ19" s="625"/>
      <c r="BK19" s="625"/>
      <c r="BL19" s="625"/>
      <c r="BM19" s="625"/>
      <c r="BN19" s="626"/>
      <c r="BO19" s="627">
        <v>3.5</v>
      </c>
      <c r="BP19" s="627"/>
      <c r="BQ19" s="627"/>
      <c r="BR19" s="627"/>
      <c r="BS19" s="628" t="s">
        <v>122</v>
      </c>
      <c r="BT19" s="628"/>
      <c r="BU19" s="628"/>
      <c r="BV19" s="628"/>
      <c r="BW19" s="628"/>
      <c r="BX19" s="628"/>
      <c r="BY19" s="628"/>
      <c r="BZ19" s="628"/>
      <c r="CA19" s="628"/>
      <c r="CB19" s="632"/>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27" t="s">
        <v>122</v>
      </c>
      <c r="DA19" s="627"/>
      <c r="DB19" s="627"/>
      <c r="DC19" s="627"/>
      <c r="DD19" s="633" t="s">
        <v>122</v>
      </c>
      <c r="DE19" s="625"/>
      <c r="DF19" s="625"/>
      <c r="DG19" s="625"/>
      <c r="DH19" s="625"/>
      <c r="DI19" s="625"/>
      <c r="DJ19" s="625"/>
      <c r="DK19" s="625"/>
      <c r="DL19" s="625"/>
      <c r="DM19" s="625"/>
      <c r="DN19" s="625"/>
      <c r="DO19" s="625"/>
      <c r="DP19" s="626"/>
      <c r="DQ19" s="633" t="s">
        <v>122</v>
      </c>
      <c r="DR19" s="625"/>
      <c r="DS19" s="625"/>
      <c r="DT19" s="625"/>
      <c r="DU19" s="625"/>
      <c r="DV19" s="625"/>
      <c r="DW19" s="625"/>
      <c r="DX19" s="625"/>
      <c r="DY19" s="625"/>
      <c r="DZ19" s="625"/>
      <c r="EA19" s="625"/>
      <c r="EB19" s="625"/>
      <c r="EC19" s="634"/>
    </row>
    <row r="20" spans="2:133" ht="11.25" customHeight="1" x14ac:dyDescent="0.15">
      <c r="B20" s="637" t="s">
        <v>262</v>
      </c>
      <c r="C20" s="638"/>
      <c r="D20" s="638"/>
      <c r="E20" s="638"/>
      <c r="F20" s="638"/>
      <c r="G20" s="638"/>
      <c r="H20" s="638"/>
      <c r="I20" s="638"/>
      <c r="J20" s="638"/>
      <c r="K20" s="638"/>
      <c r="L20" s="638"/>
      <c r="M20" s="638"/>
      <c r="N20" s="638"/>
      <c r="O20" s="638"/>
      <c r="P20" s="638"/>
      <c r="Q20" s="639"/>
      <c r="R20" s="624">
        <v>3799</v>
      </c>
      <c r="S20" s="625"/>
      <c r="T20" s="625"/>
      <c r="U20" s="625"/>
      <c r="V20" s="625"/>
      <c r="W20" s="625"/>
      <c r="X20" s="625"/>
      <c r="Y20" s="626"/>
      <c r="Z20" s="627">
        <v>0</v>
      </c>
      <c r="AA20" s="627"/>
      <c r="AB20" s="627"/>
      <c r="AC20" s="627"/>
      <c r="AD20" s="628">
        <v>3799</v>
      </c>
      <c r="AE20" s="628"/>
      <c r="AF20" s="628"/>
      <c r="AG20" s="628"/>
      <c r="AH20" s="628"/>
      <c r="AI20" s="628"/>
      <c r="AJ20" s="628"/>
      <c r="AK20" s="628"/>
      <c r="AL20" s="629">
        <v>0</v>
      </c>
      <c r="AM20" s="630"/>
      <c r="AN20" s="630"/>
      <c r="AO20" s="631"/>
      <c r="AP20" s="621" t="s">
        <v>263</v>
      </c>
      <c r="AQ20" s="622"/>
      <c r="AR20" s="622"/>
      <c r="AS20" s="622"/>
      <c r="AT20" s="622"/>
      <c r="AU20" s="622"/>
      <c r="AV20" s="622"/>
      <c r="AW20" s="622"/>
      <c r="AX20" s="622"/>
      <c r="AY20" s="622"/>
      <c r="AZ20" s="622"/>
      <c r="BA20" s="622"/>
      <c r="BB20" s="622"/>
      <c r="BC20" s="622"/>
      <c r="BD20" s="622"/>
      <c r="BE20" s="622"/>
      <c r="BF20" s="623"/>
      <c r="BG20" s="624">
        <v>187687</v>
      </c>
      <c r="BH20" s="625"/>
      <c r="BI20" s="625"/>
      <c r="BJ20" s="625"/>
      <c r="BK20" s="625"/>
      <c r="BL20" s="625"/>
      <c r="BM20" s="625"/>
      <c r="BN20" s="626"/>
      <c r="BO20" s="627">
        <v>3.5</v>
      </c>
      <c r="BP20" s="627"/>
      <c r="BQ20" s="627"/>
      <c r="BR20" s="627"/>
      <c r="BS20" s="628" t="s">
        <v>122</v>
      </c>
      <c r="BT20" s="628"/>
      <c r="BU20" s="628"/>
      <c r="BV20" s="628"/>
      <c r="BW20" s="628"/>
      <c r="BX20" s="628"/>
      <c r="BY20" s="628"/>
      <c r="BZ20" s="628"/>
      <c r="CA20" s="628"/>
      <c r="CB20" s="632"/>
      <c r="CD20" s="621" t="s">
        <v>264</v>
      </c>
      <c r="CE20" s="622"/>
      <c r="CF20" s="622"/>
      <c r="CG20" s="622"/>
      <c r="CH20" s="622"/>
      <c r="CI20" s="622"/>
      <c r="CJ20" s="622"/>
      <c r="CK20" s="622"/>
      <c r="CL20" s="622"/>
      <c r="CM20" s="622"/>
      <c r="CN20" s="622"/>
      <c r="CO20" s="622"/>
      <c r="CP20" s="622"/>
      <c r="CQ20" s="623"/>
      <c r="CR20" s="624">
        <v>25539598</v>
      </c>
      <c r="CS20" s="625"/>
      <c r="CT20" s="625"/>
      <c r="CU20" s="625"/>
      <c r="CV20" s="625"/>
      <c r="CW20" s="625"/>
      <c r="CX20" s="625"/>
      <c r="CY20" s="626"/>
      <c r="CZ20" s="627">
        <v>100</v>
      </c>
      <c r="DA20" s="627"/>
      <c r="DB20" s="627"/>
      <c r="DC20" s="627"/>
      <c r="DD20" s="633">
        <v>2740832</v>
      </c>
      <c r="DE20" s="625"/>
      <c r="DF20" s="625"/>
      <c r="DG20" s="625"/>
      <c r="DH20" s="625"/>
      <c r="DI20" s="625"/>
      <c r="DJ20" s="625"/>
      <c r="DK20" s="625"/>
      <c r="DL20" s="625"/>
      <c r="DM20" s="625"/>
      <c r="DN20" s="625"/>
      <c r="DO20" s="625"/>
      <c r="DP20" s="626"/>
      <c r="DQ20" s="633">
        <v>18537679</v>
      </c>
      <c r="DR20" s="625"/>
      <c r="DS20" s="625"/>
      <c r="DT20" s="625"/>
      <c r="DU20" s="625"/>
      <c r="DV20" s="625"/>
      <c r="DW20" s="625"/>
      <c r="DX20" s="625"/>
      <c r="DY20" s="625"/>
      <c r="DZ20" s="625"/>
      <c r="EA20" s="625"/>
      <c r="EB20" s="625"/>
      <c r="EC20" s="634"/>
    </row>
    <row r="21" spans="2:133" ht="11.25" customHeight="1" x14ac:dyDescent="0.15">
      <c r="B21" s="621" t="s">
        <v>265</v>
      </c>
      <c r="C21" s="622"/>
      <c r="D21" s="622"/>
      <c r="E21" s="622"/>
      <c r="F21" s="622"/>
      <c r="G21" s="622"/>
      <c r="H21" s="622"/>
      <c r="I21" s="622"/>
      <c r="J21" s="622"/>
      <c r="K21" s="622"/>
      <c r="L21" s="622"/>
      <c r="M21" s="622"/>
      <c r="N21" s="622"/>
      <c r="O21" s="622"/>
      <c r="P21" s="622"/>
      <c r="Q21" s="623"/>
      <c r="R21" s="624">
        <v>9464256</v>
      </c>
      <c r="S21" s="625"/>
      <c r="T21" s="625"/>
      <c r="U21" s="625"/>
      <c r="V21" s="625"/>
      <c r="W21" s="625"/>
      <c r="X21" s="625"/>
      <c r="Y21" s="626"/>
      <c r="Z21" s="627">
        <v>35.200000000000003</v>
      </c>
      <c r="AA21" s="627"/>
      <c r="AB21" s="627"/>
      <c r="AC21" s="627"/>
      <c r="AD21" s="628">
        <v>8108108</v>
      </c>
      <c r="AE21" s="628"/>
      <c r="AF21" s="628"/>
      <c r="AG21" s="628"/>
      <c r="AH21" s="628"/>
      <c r="AI21" s="628"/>
      <c r="AJ21" s="628"/>
      <c r="AK21" s="628"/>
      <c r="AL21" s="629">
        <v>53.3</v>
      </c>
      <c r="AM21" s="630"/>
      <c r="AN21" s="630"/>
      <c r="AO21" s="631"/>
      <c r="AP21" s="621" t="s">
        <v>266</v>
      </c>
      <c r="AQ21" s="640"/>
      <c r="AR21" s="640"/>
      <c r="AS21" s="640"/>
      <c r="AT21" s="640"/>
      <c r="AU21" s="640"/>
      <c r="AV21" s="640"/>
      <c r="AW21" s="640"/>
      <c r="AX21" s="640"/>
      <c r="AY21" s="640"/>
      <c r="AZ21" s="640"/>
      <c r="BA21" s="640"/>
      <c r="BB21" s="640"/>
      <c r="BC21" s="640"/>
      <c r="BD21" s="640"/>
      <c r="BE21" s="640"/>
      <c r="BF21" s="641"/>
      <c r="BG21" s="624">
        <v>17990</v>
      </c>
      <c r="BH21" s="625"/>
      <c r="BI21" s="625"/>
      <c r="BJ21" s="625"/>
      <c r="BK21" s="625"/>
      <c r="BL21" s="625"/>
      <c r="BM21" s="625"/>
      <c r="BN21" s="626"/>
      <c r="BO21" s="627">
        <v>0.3</v>
      </c>
      <c r="BP21" s="627"/>
      <c r="BQ21" s="627"/>
      <c r="BR21" s="627"/>
      <c r="BS21" s="628" t="s">
        <v>122</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21" t="s">
        <v>267</v>
      </c>
      <c r="C22" s="622"/>
      <c r="D22" s="622"/>
      <c r="E22" s="622"/>
      <c r="F22" s="622"/>
      <c r="G22" s="622"/>
      <c r="H22" s="622"/>
      <c r="I22" s="622"/>
      <c r="J22" s="622"/>
      <c r="K22" s="622"/>
      <c r="L22" s="622"/>
      <c r="M22" s="622"/>
      <c r="N22" s="622"/>
      <c r="O22" s="622"/>
      <c r="P22" s="622"/>
      <c r="Q22" s="623"/>
      <c r="R22" s="624">
        <v>8108108</v>
      </c>
      <c r="S22" s="625"/>
      <c r="T22" s="625"/>
      <c r="U22" s="625"/>
      <c r="V22" s="625"/>
      <c r="W22" s="625"/>
      <c r="X22" s="625"/>
      <c r="Y22" s="626"/>
      <c r="Z22" s="627">
        <v>30.2</v>
      </c>
      <c r="AA22" s="627"/>
      <c r="AB22" s="627"/>
      <c r="AC22" s="627"/>
      <c r="AD22" s="628">
        <v>8108108</v>
      </c>
      <c r="AE22" s="628"/>
      <c r="AF22" s="628"/>
      <c r="AG22" s="628"/>
      <c r="AH22" s="628"/>
      <c r="AI22" s="628"/>
      <c r="AJ22" s="628"/>
      <c r="AK22" s="628"/>
      <c r="AL22" s="629">
        <v>53.3</v>
      </c>
      <c r="AM22" s="630"/>
      <c r="AN22" s="630"/>
      <c r="AO22" s="631"/>
      <c r="AP22" s="621" t="s">
        <v>268</v>
      </c>
      <c r="AQ22" s="640"/>
      <c r="AR22" s="640"/>
      <c r="AS22" s="640"/>
      <c r="AT22" s="640"/>
      <c r="AU22" s="640"/>
      <c r="AV22" s="640"/>
      <c r="AW22" s="640"/>
      <c r="AX22" s="640"/>
      <c r="AY22" s="640"/>
      <c r="AZ22" s="640"/>
      <c r="BA22" s="640"/>
      <c r="BB22" s="640"/>
      <c r="BC22" s="640"/>
      <c r="BD22" s="640"/>
      <c r="BE22" s="640"/>
      <c r="BF22" s="641"/>
      <c r="BG22" s="624" t="s">
        <v>122</v>
      </c>
      <c r="BH22" s="625"/>
      <c r="BI22" s="625"/>
      <c r="BJ22" s="625"/>
      <c r="BK22" s="625"/>
      <c r="BL22" s="625"/>
      <c r="BM22" s="625"/>
      <c r="BN22" s="626"/>
      <c r="BO22" s="627" t="s">
        <v>122</v>
      </c>
      <c r="BP22" s="627"/>
      <c r="BQ22" s="627"/>
      <c r="BR22" s="627"/>
      <c r="BS22" s="628" t="s">
        <v>122</v>
      </c>
      <c r="BT22" s="628"/>
      <c r="BU22" s="628"/>
      <c r="BV22" s="628"/>
      <c r="BW22" s="628"/>
      <c r="BX22" s="628"/>
      <c r="BY22" s="628"/>
      <c r="BZ22" s="628"/>
      <c r="CA22" s="628"/>
      <c r="CB22" s="632"/>
      <c r="CD22" s="606" t="s">
        <v>269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270</v>
      </c>
      <c r="C23" s="622"/>
      <c r="D23" s="622"/>
      <c r="E23" s="622"/>
      <c r="F23" s="622"/>
      <c r="G23" s="622"/>
      <c r="H23" s="622"/>
      <c r="I23" s="622"/>
      <c r="J23" s="622"/>
      <c r="K23" s="622"/>
      <c r="L23" s="622"/>
      <c r="M23" s="622"/>
      <c r="N23" s="622"/>
      <c r="O23" s="622"/>
      <c r="P23" s="622"/>
      <c r="Q23" s="623"/>
      <c r="R23" s="624">
        <v>1352836</v>
      </c>
      <c r="S23" s="625"/>
      <c r="T23" s="625"/>
      <c r="U23" s="625"/>
      <c r="V23" s="625"/>
      <c r="W23" s="625"/>
      <c r="X23" s="625"/>
      <c r="Y23" s="626"/>
      <c r="Z23" s="627">
        <v>5</v>
      </c>
      <c r="AA23" s="627"/>
      <c r="AB23" s="627"/>
      <c r="AC23" s="627"/>
      <c r="AD23" s="628" t="s">
        <v>122</v>
      </c>
      <c r="AE23" s="628"/>
      <c r="AF23" s="628"/>
      <c r="AG23" s="628"/>
      <c r="AH23" s="628"/>
      <c r="AI23" s="628"/>
      <c r="AJ23" s="628"/>
      <c r="AK23" s="628"/>
      <c r="AL23" s="629" t="s">
        <v>122</v>
      </c>
      <c r="AM23" s="630"/>
      <c r="AN23" s="630"/>
      <c r="AO23" s="631"/>
      <c r="AP23" s="621" t="s">
        <v>271</v>
      </c>
      <c r="AQ23" s="640"/>
      <c r="AR23" s="640"/>
      <c r="AS23" s="640"/>
      <c r="AT23" s="640"/>
      <c r="AU23" s="640"/>
      <c r="AV23" s="640"/>
      <c r="AW23" s="640"/>
      <c r="AX23" s="640"/>
      <c r="AY23" s="640"/>
      <c r="AZ23" s="640"/>
      <c r="BA23" s="640"/>
      <c r="BB23" s="640"/>
      <c r="BC23" s="640"/>
      <c r="BD23" s="640"/>
      <c r="BE23" s="640"/>
      <c r="BF23" s="641"/>
      <c r="BG23" s="624">
        <v>169697</v>
      </c>
      <c r="BH23" s="625"/>
      <c r="BI23" s="625"/>
      <c r="BJ23" s="625"/>
      <c r="BK23" s="625"/>
      <c r="BL23" s="625"/>
      <c r="BM23" s="625"/>
      <c r="BN23" s="626"/>
      <c r="BO23" s="627">
        <v>3.1</v>
      </c>
      <c r="BP23" s="627"/>
      <c r="BQ23" s="627"/>
      <c r="BR23" s="627"/>
      <c r="BS23" s="628" t="s">
        <v>122</v>
      </c>
      <c r="BT23" s="628"/>
      <c r="BU23" s="628"/>
      <c r="BV23" s="628"/>
      <c r="BW23" s="628"/>
      <c r="BX23" s="628"/>
      <c r="BY23" s="628"/>
      <c r="BZ23" s="628"/>
      <c r="CA23" s="628"/>
      <c r="CB23" s="632"/>
      <c r="CD23" s="606" t="s">
        <v>211</v>
      </c>
      <c r="CE23" s="607"/>
      <c r="CF23" s="607"/>
      <c r="CG23" s="607"/>
      <c r="CH23" s="607"/>
      <c r="CI23" s="607"/>
      <c r="CJ23" s="607"/>
      <c r="CK23" s="607"/>
      <c r="CL23" s="607"/>
      <c r="CM23" s="607"/>
      <c r="CN23" s="607"/>
      <c r="CO23" s="607"/>
      <c r="CP23" s="607"/>
      <c r="CQ23" s="608"/>
      <c r="CR23" s="606" t="s">
        <v>272</v>
      </c>
      <c r="CS23" s="607"/>
      <c r="CT23" s="607"/>
      <c r="CU23" s="607"/>
      <c r="CV23" s="607"/>
      <c r="CW23" s="607"/>
      <c r="CX23" s="607"/>
      <c r="CY23" s="608"/>
      <c r="CZ23" s="606" t="s">
        <v>273</v>
      </c>
      <c r="DA23" s="607"/>
      <c r="DB23" s="607"/>
      <c r="DC23" s="608"/>
      <c r="DD23" s="606" t="s">
        <v>274</v>
      </c>
      <c r="DE23" s="607"/>
      <c r="DF23" s="607"/>
      <c r="DG23" s="607"/>
      <c r="DH23" s="607"/>
      <c r="DI23" s="607"/>
      <c r="DJ23" s="607"/>
      <c r="DK23" s="608"/>
      <c r="DL23" s="651" t="s">
        <v>275</v>
      </c>
      <c r="DM23" s="652"/>
      <c r="DN23" s="652"/>
      <c r="DO23" s="652"/>
      <c r="DP23" s="652"/>
      <c r="DQ23" s="652"/>
      <c r="DR23" s="652"/>
      <c r="DS23" s="652"/>
      <c r="DT23" s="652"/>
      <c r="DU23" s="652"/>
      <c r="DV23" s="653"/>
      <c r="DW23" s="606" t="s">
        <v>276</v>
      </c>
      <c r="DX23" s="607"/>
      <c r="DY23" s="607"/>
      <c r="DZ23" s="607"/>
      <c r="EA23" s="607"/>
      <c r="EB23" s="607"/>
      <c r="EC23" s="608"/>
    </row>
    <row r="24" spans="2:133" ht="11.25" customHeight="1" x14ac:dyDescent="0.15">
      <c r="B24" s="621" t="s">
        <v>277</v>
      </c>
      <c r="C24" s="622"/>
      <c r="D24" s="622"/>
      <c r="E24" s="622"/>
      <c r="F24" s="622"/>
      <c r="G24" s="622"/>
      <c r="H24" s="622"/>
      <c r="I24" s="622"/>
      <c r="J24" s="622"/>
      <c r="K24" s="622"/>
      <c r="L24" s="622"/>
      <c r="M24" s="622"/>
      <c r="N24" s="622"/>
      <c r="O24" s="622"/>
      <c r="P24" s="622"/>
      <c r="Q24" s="623"/>
      <c r="R24" s="624">
        <v>3312</v>
      </c>
      <c r="S24" s="625"/>
      <c r="T24" s="625"/>
      <c r="U24" s="625"/>
      <c r="V24" s="625"/>
      <c r="W24" s="625"/>
      <c r="X24" s="625"/>
      <c r="Y24" s="626"/>
      <c r="Z24" s="627">
        <v>0</v>
      </c>
      <c r="AA24" s="627"/>
      <c r="AB24" s="627"/>
      <c r="AC24" s="627"/>
      <c r="AD24" s="628" t="s">
        <v>122</v>
      </c>
      <c r="AE24" s="628"/>
      <c r="AF24" s="628"/>
      <c r="AG24" s="628"/>
      <c r="AH24" s="628"/>
      <c r="AI24" s="628"/>
      <c r="AJ24" s="628"/>
      <c r="AK24" s="628"/>
      <c r="AL24" s="629" t="s">
        <v>122</v>
      </c>
      <c r="AM24" s="630"/>
      <c r="AN24" s="630"/>
      <c r="AO24" s="631"/>
      <c r="AP24" s="621" t="s">
        <v>278</v>
      </c>
      <c r="AQ24" s="640"/>
      <c r="AR24" s="640"/>
      <c r="AS24" s="640"/>
      <c r="AT24" s="640"/>
      <c r="AU24" s="640"/>
      <c r="AV24" s="640"/>
      <c r="AW24" s="640"/>
      <c r="AX24" s="640"/>
      <c r="AY24" s="640"/>
      <c r="AZ24" s="640"/>
      <c r="BA24" s="640"/>
      <c r="BB24" s="640"/>
      <c r="BC24" s="640"/>
      <c r="BD24" s="640"/>
      <c r="BE24" s="640"/>
      <c r="BF24" s="641"/>
      <c r="BG24" s="624" t="s">
        <v>122</v>
      </c>
      <c r="BH24" s="625"/>
      <c r="BI24" s="625"/>
      <c r="BJ24" s="625"/>
      <c r="BK24" s="625"/>
      <c r="BL24" s="625"/>
      <c r="BM24" s="625"/>
      <c r="BN24" s="626"/>
      <c r="BO24" s="627" t="s">
        <v>122</v>
      </c>
      <c r="BP24" s="627"/>
      <c r="BQ24" s="627"/>
      <c r="BR24" s="627"/>
      <c r="BS24" s="628" t="s">
        <v>122</v>
      </c>
      <c r="BT24" s="628"/>
      <c r="BU24" s="628"/>
      <c r="BV24" s="628"/>
      <c r="BW24" s="628"/>
      <c r="BX24" s="628"/>
      <c r="BY24" s="628"/>
      <c r="BZ24" s="628"/>
      <c r="CA24" s="628"/>
      <c r="CB24" s="632"/>
      <c r="CD24" s="610" t="s">
        <v>279</v>
      </c>
      <c r="CE24" s="611"/>
      <c r="CF24" s="611"/>
      <c r="CG24" s="611"/>
      <c r="CH24" s="611"/>
      <c r="CI24" s="611"/>
      <c r="CJ24" s="611"/>
      <c r="CK24" s="611"/>
      <c r="CL24" s="611"/>
      <c r="CM24" s="611"/>
      <c r="CN24" s="611"/>
      <c r="CO24" s="611"/>
      <c r="CP24" s="611"/>
      <c r="CQ24" s="612"/>
      <c r="CR24" s="613">
        <v>11670494</v>
      </c>
      <c r="CS24" s="614"/>
      <c r="CT24" s="614"/>
      <c r="CU24" s="614"/>
      <c r="CV24" s="614"/>
      <c r="CW24" s="614"/>
      <c r="CX24" s="614"/>
      <c r="CY24" s="615"/>
      <c r="CZ24" s="618">
        <v>45.7</v>
      </c>
      <c r="DA24" s="619"/>
      <c r="DB24" s="619"/>
      <c r="DC24" s="635"/>
      <c r="DD24" s="659">
        <v>8847476</v>
      </c>
      <c r="DE24" s="614"/>
      <c r="DF24" s="614"/>
      <c r="DG24" s="614"/>
      <c r="DH24" s="614"/>
      <c r="DI24" s="614"/>
      <c r="DJ24" s="614"/>
      <c r="DK24" s="615"/>
      <c r="DL24" s="659">
        <v>8285608</v>
      </c>
      <c r="DM24" s="614"/>
      <c r="DN24" s="614"/>
      <c r="DO24" s="614"/>
      <c r="DP24" s="614"/>
      <c r="DQ24" s="614"/>
      <c r="DR24" s="614"/>
      <c r="DS24" s="614"/>
      <c r="DT24" s="614"/>
      <c r="DU24" s="614"/>
      <c r="DV24" s="615"/>
      <c r="DW24" s="618">
        <v>54.2</v>
      </c>
      <c r="DX24" s="619"/>
      <c r="DY24" s="619"/>
      <c r="DZ24" s="619"/>
      <c r="EA24" s="619"/>
      <c r="EB24" s="619"/>
      <c r="EC24" s="620"/>
    </row>
    <row r="25" spans="2:133" ht="11.25" customHeight="1" x14ac:dyDescent="0.15">
      <c r="B25" s="621" t="s">
        <v>280</v>
      </c>
      <c r="C25" s="622"/>
      <c r="D25" s="622"/>
      <c r="E25" s="622"/>
      <c r="F25" s="622"/>
      <c r="G25" s="622"/>
      <c r="H25" s="622"/>
      <c r="I25" s="622"/>
      <c r="J25" s="622"/>
      <c r="K25" s="622"/>
      <c r="L25" s="622"/>
      <c r="M25" s="622"/>
      <c r="N25" s="622"/>
      <c r="O25" s="622"/>
      <c r="P25" s="622"/>
      <c r="Q25" s="623"/>
      <c r="R25" s="624">
        <v>16658543</v>
      </c>
      <c r="S25" s="625"/>
      <c r="T25" s="625"/>
      <c r="U25" s="625"/>
      <c r="V25" s="625"/>
      <c r="W25" s="625"/>
      <c r="X25" s="625"/>
      <c r="Y25" s="626"/>
      <c r="Z25" s="627">
        <v>62</v>
      </c>
      <c r="AA25" s="627"/>
      <c r="AB25" s="627"/>
      <c r="AC25" s="627"/>
      <c r="AD25" s="628">
        <v>15132698</v>
      </c>
      <c r="AE25" s="628"/>
      <c r="AF25" s="628"/>
      <c r="AG25" s="628"/>
      <c r="AH25" s="628"/>
      <c r="AI25" s="628"/>
      <c r="AJ25" s="628"/>
      <c r="AK25" s="628"/>
      <c r="AL25" s="629">
        <v>99.6</v>
      </c>
      <c r="AM25" s="630"/>
      <c r="AN25" s="630"/>
      <c r="AO25" s="631"/>
      <c r="AP25" s="621" t="s">
        <v>281</v>
      </c>
      <c r="AQ25" s="640"/>
      <c r="AR25" s="640"/>
      <c r="AS25" s="640"/>
      <c r="AT25" s="640"/>
      <c r="AU25" s="640"/>
      <c r="AV25" s="640"/>
      <c r="AW25" s="640"/>
      <c r="AX25" s="640"/>
      <c r="AY25" s="640"/>
      <c r="AZ25" s="640"/>
      <c r="BA25" s="640"/>
      <c r="BB25" s="640"/>
      <c r="BC25" s="640"/>
      <c r="BD25" s="640"/>
      <c r="BE25" s="640"/>
      <c r="BF25" s="641"/>
      <c r="BG25" s="624" t="s">
        <v>122</v>
      </c>
      <c r="BH25" s="625"/>
      <c r="BI25" s="625"/>
      <c r="BJ25" s="625"/>
      <c r="BK25" s="625"/>
      <c r="BL25" s="625"/>
      <c r="BM25" s="625"/>
      <c r="BN25" s="626"/>
      <c r="BO25" s="627" t="s">
        <v>122</v>
      </c>
      <c r="BP25" s="627"/>
      <c r="BQ25" s="627"/>
      <c r="BR25" s="627"/>
      <c r="BS25" s="628" t="s">
        <v>122</v>
      </c>
      <c r="BT25" s="628"/>
      <c r="BU25" s="628"/>
      <c r="BV25" s="628"/>
      <c r="BW25" s="628"/>
      <c r="BX25" s="628"/>
      <c r="BY25" s="628"/>
      <c r="BZ25" s="628"/>
      <c r="CA25" s="628"/>
      <c r="CB25" s="632"/>
      <c r="CD25" s="621" t="s">
        <v>282</v>
      </c>
      <c r="CE25" s="622"/>
      <c r="CF25" s="622"/>
      <c r="CG25" s="622"/>
      <c r="CH25" s="622"/>
      <c r="CI25" s="622"/>
      <c r="CJ25" s="622"/>
      <c r="CK25" s="622"/>
      <c r="CL25" s="622"/>
      <c r="CM25" s="622"/>
      <c r="CN25" s="622"/>
      <c r="CO25" s="622"/>
      <c r="CP25" s="622"/>
      <c r="CQ25" s="623"/>
      <c r="CR25" s="624">
        <v>4991950</v>
      </c>
      <c r="CS25" s="656"/>
      <c r="CT25" s="656"/>
      <c r="CU25" s="656"/>
      <c r="CV25" s="656"/>
      <c r="CW25" s="656"/>
      <c r="CX25" s="656"/>
      <c r="CY25" s="657"/>
      <c r="CZ25" s="629">
        <v>19.5</v>
      </c>
      <c r="DA25" s="654"/>
      <c r="DB25" s="654"/>
      <c r="DC25" s="658"/>
      <c r="DD25" s="633">
        <v>4801777</v>
      </c>
      <c r="DE25" s="656"/>
      <c r="DF25" s="656"/>
      <c r="DG25" s="656"/>
      <c r="DH25" s="656"/>
      <c r="DI25" s="656"/>
      <c r="DJ25" s="656"/>
      <c r="DK25" s="657"/>
      <c r="DL25" s="633">
        <v>4722952</v>
      </c>
      <c r="DM25" s="656"/>
      <c r="DN25" s="656"/>
      <c r="DO25" s="656"/>
      <c r="DP25" s="656"/>
      <c r="DQ25" s="656"/>
      <c r="DR25" s="656"/>
      <c r="DS25" s="656"/>
      <c r="DT25" s="656"/>
      <c r="DU25" s="656"/>
      <c r="DV25" s="657"/>
      <c r="DW25" s="629">
        <v>30.9</v>
      </c>
      <c r="DX25" s="654"/>
      <c r="DY25" s="654"/>
      <c r="DZ25" s="654"/>
      <c r="EA25" s="654"/>
      <c r="EB25" s="654"/>
      <c r="EC25" s="655"/>
    </row>
    <row r="26" spans="2:133" ht="11.25" customHeight="1" x14ac:dyDescent="0.15">
      <c r="B26" s="621" t="s">
        <v>283</v>
      </c>
      <c r="C26" s="622"/>
      <c r="D26" s="622"/>
      <c r="E26" s="622"/>
      <c r="F26" s="622"/>
      <c r="G26" s="622"/>
      <c r="H26" s="622"/>
      <c r="I26" s="622"/>
      <c r="J26" s="622"/>
      <c r="K26" s="622"/>
      <c r="L26" s="622"/>
      <c r="M26" s="622"/>
      <c r="N26" s="622"/>
      <c r="O26" s="622"/>
      <c r="P26" s="622"/>
      <c r="Q26" s="623"/>
      <c r="R26" s="624">
        <v>4020</v>
      </c>
      <c r="S26" s="625"/>
      <c r="T26" s="625"/>
      <c r="U26" s="625"/>
      <c r="V26" s="625"/>
      <c r="W26" s="625"/>
      <c r="X26" s="625"/>
      <c r="Y26" s="626"/>
      <c r="Z26" s="627">
        <v>0</v>
      </c>
      <c r="AA26" s="627"/>
      <c r="AB26" s="627"/>
      <c r="AC26" s="627"/>
      <c r="AD26" s="628">
        <v>4020</v>
      </c>
      <c r="AE26" s="628"/>
      <c r="AF26" s="628"/>
      <c r="AG26" s="628"/>
      <c r="AH26" s="628"/>
      <c r="AI26" s="628"/>
      <c r="AJ26" s="628"/>
      <c r="AK26" s="628"/>
      <c r="AL26" s="629">
        <v>0</v>
      </c>
      <c r="AM26" s="630"/>
      <c r="AN26" s="630"/>
      <c r="AO26" s="631"/>
      <c r="AP26" s="621" t="s">
        <v>284</v>
      </c>
      <c r="AQ26" s="640"/>
      <c r="AR26" s="640"/>
      <c r="AS26" s="640"/>
      <c r="AT26" s="640"/>
      <c r="AU26" s="640"/>
      <c r="AV26" s="640"/>
      <c r="AW26" s="640"/>
      <c r="AX26" s="640"/>
      <c r="AY26" s="640"/>
      <c r="AZ26" s="640"/>
      <c r="BA26" s="640"/>
      <c r="BB26" s="640"/>
      <c r="BC26" s="640"/>
      <c r="BD26" s="640"/>
      <c r="BE26" s="640"/>
      <c r="BF26" s="641"/>
      <c r="BG26" s="624" t="s">
        <v>122</v>
      </c>
      <c r="BH26" s="625"/>
      <c r="BI26" s="625"/>
      <c r="BJ26" s="625"/>
      <c r="BK26" s="625"/>
      <c r="BL26" s="625"/>
      <c r="BM26" s="625"/>
      <c r="BN26" s="626"/>
      <c r="BO26" s="627" t="s">
        <v>122</v>
      </c>
      <c r="BP26" s="627"/>
      <c r="BQ26" s="627"/>
      <c r="BR26" s="627"/>
      <c r="BS26" s="628" t="s">
        <v>122</v>
      </c>
      <c r="BT26" s="628"/>
      <c r="BU26" s="628"/>
      <c r="BV26" s="628"/>
      <c r="BW26" s="628"/>
      <c r="BX26" s="628"/>
      <c r="BY26" s="628"/>
      <c r="BZ26" s="628"/>
      <c r="CA26" s="628"/>
      <c r="CB26" s="632"/>
      <c r="CD26" s="621" t="s">
        <v>285</v>
      </c>
      <c r="CE26" s="622"/>
      <c r="CF26" s="622"/>
      <c r="CG26" s="622"/>
      <c r="CH26" s="622"/>
      <c r="CI26" s="622"/>
      <c r="CJ26" s="622"/>
      <c r="CK26" s="622"/>
      <c r="CL26" s="622"/>
      <c r="CM26" s="622"/>
      <c r="CN26" s="622"/>
      <c r="CO26" s="622"/>
      <c r="CP26" s="622"/>
      <c r="CQ26" s="623"/>
      <c r="CR26" s="624">
        <v>3028133</v>
      </c>
      <c r="CS26" s="625"/>
      <c r="CT26" s="625"/>
      <c r="CU26" s="625"/>
      <c r="CV26" s="625"/>
      <c r="CW26" s="625"/>
      <c r="CX26" s="625"/>
      <c r="CY26" s="626"/>
      <c r="CZ26" s="629">
        <v>11.9</v>
      </c>
      <c r="DA26" s="654"/>
      <c r="DB26" s="654"/>
      <c r="DC26" s="658"/>
      <c r="DD26" s="633">
        <v>2970384</v>
      </c>
      <c r="DE26" s="625"/>
      <c r="DF26" s="625"/>
      <c r="DG26" s="625"/>
      <c r="DH26" s="625"/>
      <c r="DI26" s="625"/>
      <c r="DJ26" s="625"/>
      <c r="DK26" s="626"/>
      <c r="DL26" s="633" t="s">
        <v>122</v>
      </c>
      <c r="DM26" s="625"/>
      <c r="DN26" s="625"/>
      <c r="DO26" s="625"/>
      <c r="DP26" s="625"/>
      <c r="DQ26" s="625"/>
      <c r="DR26" s="625"/>
      <c r="DS26" s="625"/>
      <c r="DT26" s="625"/>
      <c r="DU26" s="625"/>
      <c r="DV26" s="626"/>
      <c r="DW26" s="629" t="s">
        <v>122</v>
      </c>
      <c r="DX26" s="654"/>
      <c r="DY26" s="654"/>
      <c r="DZ26" s="654"/>
      <c r="EA26" s="654"/>
      <c r="EB26" s="654"/>
      <c r="EC26" s="655"/>
    </row>
    <row r="27" spans="2:133" ht="11.25" customHeight="1" x14ac:dyDescent="0.15">
      <c r="B27" s="621" t="s">
        <v>286</v>
      </c>
      <c r="C27" s="622"/>
      <c r="D27" s="622"/>
      <c r="E27" s="622"/>
      <c r="F27" s="622"/>
      <c r="G27" s="622"/>
      <c r="H27" s="622"/>
      <c r="I27" s="622"/>
      <c r="J27" s="622"/>
      <c r="K27" s="622"/>
      <c r="L27" s="622"/>
      <c r="M27" s="622"/>
      <c r="N27" s="622"/>
      <c r="O27" s="622"/>
      <c r="P27" s="622"/>
      <c r="Q27" s="623"/>
      <c r="R27" s="624">
        <v>24175</v>
      </c>
      <c r="S27" s="625"/>
      <c r="T27" s="625"/>
      <c r="U27" s="625"/>
      <c r="V27" s="625"/>
      <c r="W27" s="625"/>
      <c r="X27" s="625"/>
      <c r="Y27" s="626"/>
      <c r="Z27" s="627">
        <v>0.1</v>
      </c>
      <c r="AA27" s="627"/>
      <c r="AB27" s="627"/>
      <c r="AC27" s="627"/>
      <c r="AD27" s="628" t="s">
        <v>122</v>
      </c>
      <c r="AE27" s="628"/>
      <c r="AF27" s="628"/>
      <c r="AG27" s="628"/>
      <c r="AH27" s="628"/>
      <c r="AI27" s="628"/>
      <c r="AJ27" s="628"/>
      <c r="AK27" s="628"/>
      <c r="AL27" s="629" t="s">
        <v>122</v>
      </c>
      <c r="AM27" s="630"/>
      <c r="AN27" s="630"/>
      <c r="AO27" s="631"/>
      <c r="AP27" s="621" t="s">
        <v>287</v>
      </c>
      <c r="AQ27" s="622"/>
      <c r="AR27" s="622"/>
      <c r="AS27" s="622"/>
      <c r="AT27" s="622"/>
      <c r="AU27" s="622"/>
      <c r="AV27" s="622"/>
      <c r="AW27" s="622"/>
      <c r="AX27" s="622"/>
      <c r="AY27" s="622"/>
      <c r="AZ27" s="622"/>
      <c r="BA27" s="622"/>
      <c r="BB27" s="622"/>
      <c r="BC27" s="622"/>
      <c r="BD27" s="622"/>
      <c r="BE27" s="622"/>
      <c r="BF27" s="623"/>
      <c r="BG27" s="624">
        <v>5416011</v>
      </c>
      <c r="BH27" s="625"/>
      <c r="BI27" s="625"/>
      <c r="BJ27" s="625"/>
      <c r="BK27" s="625"/>
      <c r="BL27" s="625"/>
      <c r="BM27" s="625"/>
      <c r="BN27" s="626"/>
      <c r="BO27" s="627">
        <v>100</v>
      </c>
      <c r="BP27" s="627"/>
      <c r="BQ27" s="627"/>
      <c r="BR27" s="627"/>
      <c r="BS27" s="628">
        <v>21535</v>
      </c>
      <c r="BT27" s="628"/>
      <c r="BU27" s="628"/>
      <c r="BV27" s="628"/>
      <c r="BW27" s="628"/>
      <c r="BX27" s="628"/>
      <c r="BY27" s="628"/>
      <c r="BZ27" s="628"/>
      <c r="CA27" s="628"/>
      <c r="CB27" s="632"/>
      <c r="CD27" s="621" t="s">
        <v>288</v>
      </c>
      <c r="CE27" s="622"/>
      <c r="CF27" s="622"/>
      <c r="CG27" s="622"/>
      <c r="CH27" s="622"/>
      <c r="CI27" s="622"/>
      <c r="CJ27" s="622"/>
      <c r="CK27" s="622"/>
      <c r="CL27" s="622"/>
      <c r="CM27" s="622"/>
      <c r="CN27" s="622"/>
      <c r="CO27" s="622"/>
      <c r="CP27" s="622"/>
      <c r="CQ27" s="623"/>
      <c r="CR27" s="624">
        <v>4327178</v>
      </c>
      <c r="CS27" s="656"/>
      <c r="CT27" s="656"/>
      <c r="CU27" s="656"/>
      <c r="CV27" s="656"/>
      <c r="CW27" s="656"/>
      <c r="CX27" s="656"/>
      <c r="CY27" s="657"/>
      <c r="CZ27" s="629">
        <v>16.899999999999999</v>
      </c>
      <c r="DA27" s="654"/>
      <c r="DB27" s="654"/>
      <c r="DC27" s="658"/>
      <c r="DD27" s="633">
        <v>1759647</v>
      </c>
      <c r="DE27" s="656"/>
      <c r="DF27" s="656"/>
      <c r="DG27" s="656"/>
      <c r="DH27" s="656"/>
      <c r="DI27" s="656"/>
      <c r="DJ27" s="656"/>
      <c r="DK27" s="657"/>
      <c r="DL27" s="633">
        <v>1276604</v>
      </c>
      <c r="DM27" s="656"/>
      <c r="DN27" s="656"/>
      <c r="DO27" s="656"/>
      <c r="DP27" s="656"/>
      <c r="DQ27" s="656"/>
      <c r="DR27" s="656"/>
      <c r="DS27" s="656"/>
      <c r="DT27" s="656"/>
      <c r="DU27" s="656"/>
      <c r="DV27" s="657"/>
      <c r="DW27" s="629">
        <v>8.4</v>
      </c>
      <c r="DX27" s="654"/>
      <c r="DY27" s="654"/>
      <c r="DZ27" s="654"/>
      <c r="EA27" s="654"/>
      <c r="EB27" s="654"/>
      <c r="EC27" s="655"/>
    </row>
    <row r="28" spans="2:133" ht="11.25" customHeight="1" x14ac:dyDescent="0.15">
      <c r="B28" s="621" t="s">
        <v>289</v>
      </c>
      <c r="C28" s="622"/>
      <c r="D28" s="622"/>
      <c r="E28" s="622"/>
      <c r="F28" s="622"/>
      <c r="G28" s="622"/>
      <c r="H28" s="622"/>
      <c r="I28" s="622"/>
      <c r="J28" s="622"/>
      <c r="K28" s="622"/>
      <c r="L28" s="622"/>
      <c r="M28" s="622"/>
      <c r="N28" s="622"/>
      <c r="O28" s="622"/>
      <c r="P28" s="622"/>
      <c r="Q28" s="623"/>
      <c r="R28" s="624">
        <v>238410</v>
      </c>
      <c r="S28" s="625"/>
      <c r="T28" s="625"/>
      <c r="U28" s="625"/>
      <c r="V28" s="625"/>
      <c r="W28" s="625"/>
      <c r="X28" s="625"/>
      <c r="Y28" s="626"/>
      <c r="Z28" s="627">
        <v>0.9</v>
      </c>
      <c r="AA28" s="627"/>
      <c r="AB28" s="627"/>
      <c r="AC28" s="627"/>
      <c r="AD28" s="628">
        <v>37472</v>
      </c>
      <c r="AE28" s="628"/>
      <c r="AF28" s="628"/>
      <c r="AG28" s="628"/>
      <c r="AH28" s="628"/>
      <c r="AI28" s="628"/>
      <c r="AJ28" s="628"/>
      <c r="AK28" s="628"/>
      <c r="AL28" s="629">
        <v>0.2</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290</v>
      </c>
      <c r="CE28" s="622"/>
      <c r="CF28" s="622"/>
      <c r="CG28" s="622"/>
      <c r="CH28" s="622"/>
      <c r="CI28" s="622"/>
      <c r="CJ28" s="622"/>
      <c r="CK28" s="622"/>
      <c r="CL28" s="622"/>
      <c r="CM28" s="622"/>
      <c r="CN28" s="622"/>
      <c r="CO28" s="622"/>
      <c r="CP28" s="622"/>
      <c r="CQ28" s="623"/>
      <c r="CR28" s="624">
        <v>2351366</v>
      </c>
      <c r="CS28" s="625"/>
      <c r="CT28" s="625"/>
      <c r="CU28" s="625"/>
      <c r="CV28" s="625"/>
      <c r="CW28" s="625"/>
      <c r="CX28" s="625"/>
      <c r="CY28" s="626"/>
      <c r="CZ28" s="629">
        <v>9.1999999999999993</v>
      </c>
      <c r="DA28" s="654"/>
      <c r="DB28" s="654"/>
      <c r="DC28" s="658"/>
      <c r="DD28" s="633">
        <v>2286052</v>
      </c>
      <c r="DE28" s="625"/>
      <c r="DF28" s="625"/>
      <c r="DG28" s="625"/>
      <c r="DH28" s="625"/>
      <c r="DI28" s="625"/>
      <c r="DJ28" s="625"/>
      <c r="DK28" s="626"/>
      <c r="DL28" s="633">
        <v>2286052</v>
      </c>
      <c r="DM28" s="625"/>
      <c r="DN28" s="625"/>
      <c r="DO28" s="625"/>
      <c r="DP28" s="625"/>
      <c r="DQ28" s="625"/>
      <c r="DR28" s="625"/>
      <c r="DS28" s="625"/>
      <c r="DT28" s="625"/>
      <c r="DU28" s="625"/>
      <c r="DV28" s="626"/>
      <c r="DW28" s="629">
        <v>15</v>
      </c>
      <c r="DX28" s="654"/>
      <c r="DY28" s="654"/>
      <c r="DZ28" s="654"/>
      <c r="EA28" s="654"/>
      <c r="EB28" s="654"/>
      <c r="EC28" s="655"/>
    </row>
    <row r="29" spans="2:133" ht="11.25" customHeight="1" x14ac:dyDescent="0.15">
      <c r="B29" s="621" t="s">
        <v>291</v>
      </c>
      <c r="C29" s="622"/>
      <c r="D29" s="622"/>
      <c r="E29" s="622"/>
      <c r="F29" s="622"/>
      <c r="G29" s="622"/>
      <c r="H29" s="622"/>
      <c r="I29" s="622"/>
      <c r="J29" s="622"/>
      <c r="K29" s="622"/>
      <c r="L29" s="622"/>
      <c r="M29" s="622"/>
      <c r="N29" s="622"/>
      <c r="O29" s="622"/>
      <c r="P29" s="622"/>
      <c r="Q29" s="623"/>
      <c r="R29" s="624">
        <v>188613</v>
      </c>
      <c r="S29" s="625"/>
      <c r="T29" s="625"/>
      <c r="U29" s="625"/>
      <c r="V29" s="625"/>
      <c r="W29" s="625"/>
      <c r="X29" s="625"/>
      <c r="Y29" s="626"/>
      <c r="Z29" s="627">
        <v>0.7</v>
      </c>
      <c r="AA29" s="627"/>
      <c r="AB29" s="627"/>
      <c r="AC29" s="627"/>
      <c r="AD29" s="628" t="s">
        <v>122</v>
      </c>
      <c r="AE29" s="628"/>
      <c r="AF29" s="628"/>
      <c r="AG29" s="628"/>
      <c r="AH29" s="628"/>
      <c r="AI29" s="628"/>
      <c r="AJ29" s="628"/>
      <c r="AK29" s="628"/>
      <c r="AL29" s="629" t="s">
        <v>122</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0" t="s">
        <v>292</v>
      </c>
      <c r="CE29" s="661"/>
      <c r="CF29" s="621" t="s">
        <v>66</v>
      </c>
      <c r="CG29" s="622"/>
      <c r="CH29" s="622"/>
      <c r="CI29" s="622"/>
      <c r="CJ29" s="622"/>
      <c r="CK29" s="622"/>
      <c r="CL29" s="622"/>
      <c r="CM29" s="622"/>
      <c r="CN29" s="622"/>
      <c r="CO29" s="622"/>
      <c r="CP29" s="622"/>
      <c r="CQ29" s="623"/>
      <c r="CR29" s="624">
        <v>2351242</v>
      </c>
      <c r="CS29" s="656"/>
      <c r="CT29" s="656"/>
      <c r="CU29" s="656"/>
      <c r="CV29" s="656"/>
      <c r="CW29" s="656"/>
      <c r="CX29" s="656"/>
      <c r="CY29" s="657"/>
      <c r="CZ29" s="629">
        <v>9.1999999999999993</v>
      </c>
      <c r="DA29" s="654"/>
      <c r="DB29" s="654"/>
      <c r="DC29" s="658"/>
      <c r="DD29" s="633">
        <v>2285928</v>
      </c>
      <c r="DE29" s="656"/>
      <c r="DF29" s="656"/>
      <c r="DG29" s="656"/>
      <c r="DH29" s="656"/>
      <c r="DI29" s="656"/>
      <c r="DJ29" s="656"/>
      <c r="DK29" s="657"/>
      <c r="DL29" s="633">
        <v>2285928</v>
      </c>
      <c r="DM29" s="656"/>
      <c r="DN29" s="656"/>
      <c r="DO29" s="656"/>
      <c r="DP29" s="656"/>
      <c r="DQ29" s="656"/>
      <c r="DR29" s="656"/>
      <c r="DS29" s="656"/>
      <c r="DT29" s="656"/>
      <c r="DU29" s="656"/>
      <c r="DV29" s="657"/>
      <c r="DW29" s="629">
        <v>15</v>
      </c>
      <c r="DX29" s="654"/>
      <c r="DY29" s="654"/>
      <c r="DZ29" s="654"/>
      <c r="EA29" s="654"/>
      <c r="EB29" s="654"/>
      <c r="EC29" s="655"/>
    </row>
    <row r="30" spans="2:133" ht="11.25" customHeight="1" x14ac:dyDescent="0.15">
      <c r="B30" s="621" t="s">
        <v>293</v>
      </c>
      <c r="C30" s="622"/>
      <c r="D30" s="622"/>
      <c r="E30" s="622"/>
      <c r="F30" s="622"/>
      <c r="G30" s="622"/>
      <c r="H30" s="622"/>
      <c r="I30" s="622"/>
      <c r="J30" s="622"/>
      <c r="K30" s="622"/>
      <c r="L30" s="622"/>
      <c r="M30" s="622"/>
      <c r="N30" s="622"/>
      <c r="O30" s="622"/>
      <c r="P30" s="622"/>
      <c r="Q30" s="623"/>
      <c r="R30" s="624">
        <v>3569167</v>
      </c>
      <c r="S30" s="625"/>
      <c r="T30" s="625"/>
      <c r="U30" s="625"/>
      <c r="V30" s="625"/>
      <c r="W30" s="625"/>
      <c r="X30" s="625"/>
      <c r="Y30" s="626"/>
      <c r="Z30" s="627">
        <v>13.3</v>
      </c>
      <c r="AA30" s="627"/>
      <c r="AB30" s="627"/>
      <c r="AC30" s="627"/>
      <c r="AD30" s="628" t="s">
        <v>122</v>
      </c>
      <c r="AE30" s="628"/>
      <c r="AF30" s="628"/>
      <c r="AG30" s="628"/>
      <c r="AH30" s="628"/>
      <c r="AI30" s="628"/>
      <c r="AJ30" s="628"/>
      <c r="AK30" s="628"/>
      <c r="AL30" s="629" t="s">
        <v>122</v>
      </c>
      <c r="AM30" s="630"/>
      <c r="AN30" s="630"/>
      <c r="AO30" s="631"/>
      <c r="AP30" s="606" t="s">
        <v>211</v>
      </c>
      <c r="AQ30" s="607"/>
      <c r="AR30" s="607"/>
      <c r="AS30" s="607"/>
      <c r="AT30" s="607"/>
      <c r="AU30" s="607"/>
      <c r="AV30" s="607"/>
      <c r="AW30" s="607"/>
      <c r="AX30" s="607"/>
      <c r="AY30" s="607"/>
      <c r="AZ30" s="607"/>
      <c r="BA30" s="607"/>
      <c r="BB30" s="607"/>
      <c r="BC30" s="607"/>
      <c r="BD30" s="607"/>
      <c r="BE30" s="607"/>
      <c r="BF30" s="608"/>
      <c r="BG30" s="606" t="s">
        <v>294</v>
      </c>
      <c r="BH30" s="666"/>
      <c r="BI30" s="666"/>
      <c r="BJ30" s="666"/>
      <c r="BK30" s="666"/>
      <c r="BL30" s="666"/>
      <c r="BM30" s="666"/>
      <c r="BN30" s="666"/>
      <c r="BO30" s="666"/>
      <c r="BP30" s="666"/>
      <c r="BQ30" s="667"/>
      <c r="BR30" s="606" t="s">
        <v>295</v>
      </c>
      <c r="BS30" s="666"/>
      <c r="BT30" s="666"/>
      <c r="BU30" s="666"/>
      <c r="BV30" s="666"/>
      <c r="BW30" s="666"/>
      <c r="BX30" s="666"/>
      <c r="BY30" s="666"/>
      <c r="BZ30" s="666"/>
      <c r="CA30" s="666"/>
      <c r="CB30" s="667"/>
      <c r="CD30" s="662"/>
      <c r="CE30" s="663"/>
      <c r="CF30" s="621" t="s">
        <v>296</v>
      </c>
      <c r="CG30" s="622"/>
      <c r="CH30" s="622"/>
      <c r="CI30" s="622"/>
      <c r="CJ30" s="622"/>
      <c r="CK30" s="622"/>
      <c r="CL30" s="622"/>
      <c r="CM30" s="622"/>
      <c r="CN30" s="622"/>
      <c r="CO30" s="622"/>
      <c r="CP30" s="622"/>
      <c r="CQ30" s="623"/>
      <c r="CR30" s="624">
        <v>2300370</v>
      </c>
      <c r="CS30" s="625"/>
      <c r="CT30" s="625"/>
      <c r="CU30" s="625"/>
      <c r="CV30" s="625"/>
      <c r="CW30" s="625"/>
      <c r="CX30" s="625"/>
      <c r="CY30" s="626"/>
      <c r="CZ30" s="629">
        <v>9</v>
      </c>
      <c r="DA30" s="654"/>
      <c r="DB30" s="654"/>
      <c r="DC30" s="658"/>
      <c r="DD30" s="633">
        <v>2237802</v>
      </c>
      <c r="DE30" s="625"/>
      <c r="DF30" s="625"/>
      <c r="DG30" s="625"/>
      <c r="DH30" s="625"/>
      <c r="DI30" s="625"/>
      <c r="DJ30" s="625"/>
      <c r="DK30" s="626"/>
      <c r="DL30" s="633">
        <v>2237802</v>
      </c>
      <c r="DM30" s="625"/>
      <c r="DN30" s="625"/>
      <c r="DO30" s="625"/>
      <c r="DP30" s="625"/>
      <c r="DQ30" s="625"/>
      <c r="DR30" s="625"/>
      <c r="DS30" s="625"/>
      <c r="DT30" s="625"/>
      <c r="DU30" s="625"/>
      <c r="DV30" s="626"/>
      <c r="DW30" s="629">
        <v>14.6</v>
      </c>
      <c r="DX30" s="654"/>
      <c r="DY30" s="654"/>
      <c r="DZ30" s="654"/>
      <c r="EA30" s="654"/>
      <c r="EB30" s="654"/>
      <c r="EC30" s="655"/>
    </row>
    <row r="31" spans="2:133" ht="11.25" customHeight="1" x14ac:dyDescent="0.15">
      <c r="B31" s="637" t="s">
        <v>297</v>
      </c>
      <c r="C31" s="638"/>
      <c r="D31" s="638"/>
      <c r="E31" s="638"/>
      <c r="F31" s="638"/>
      <c r="G31" s="638"/>
      <c r="H31" s="638"/>
      <c r="I31" s="638"/>
      <c r="J31" s="638"/>
      <c r="K31" s="638"/>
      <c r="L31" s="638"/>
      <c r="M31" s="638"/>
      <c r="N31" s="638"/>
      <c r="O31" s="638"/>
      <c r="P31" s="638"/>
      <c r="Q31" s="639"/>
      <c r="R31" s="624" t="s">
        <v>122</v>
      </c>
      <c r="S31" s="625"/>
      <c r="T31" s="625"/>
      <c r="U31" s="625"/>
      <c r="V31" s="625"/>
      <c r="W31" s="625"/>
      <c r="X31" s="625"/>
      <c r="Y31" s="626"/>
      <c r="Z31" s="627" t="s">
        <v>122</v>
      </c>
      <c r="AA31" s="627"/>
      <c r="AB31" s="627"/>
      <c r="AC31" s="627"/>
      <c r="AD31" s="628" t="s">
        <v>122</v>
      </c>
      <c r="AE31" s="628"/>
      <c r="AF31" s="628"/>
      <c r="AG31" s="628"/>
      <c r="AH31" s="628"/>
      <c r="AI31" s="628"/>
      <c r="AJ31" s="628"/>
      <c r="AK31" s="628"/>
      <c r="AL31" s="629" t="s">
        <v>122</v>
      </c>
      <c r="AM31" s="630"/>
      <c r="AN31" s="630"/>
      <c r="AO31" s="631"/>
      <c r="AP31" s="670" t="s">
        <v>298</v>
      </c>
      <c r="AQ31" s="671"/>
      <c r="AR31" s="671"/>
      <c r="AS31" s="671"/>
      <c r="AT31" s="676" t="s">
        <v>299</v>
      </c>
      <c r="AU31" s="218"/>
      <c r="AV31" s="218"/>
      <c r="AW31" s="218"/>
      <c r="AX31" s="610" t="s">
        <v>177</v>
      </c>
      <c r="AY31" s="611"/>
      <c r="AZ31" s="611"/>
      <c r="BA31" s="611"/>
      <c r="BB31" s="611"/>
      <c r="BC31" s="611"/>
      <c r="BD31" s="611"/>
      <c r="BE31" s="611"/>
      <c r="BF31" s="612"/>
      <c r="BG31" s="680">
        <v>99.4</v>
      </c>
      <c r="BH31" s="668"/>
      <c r="BI31" s="668"/>
      <c r="BJ31" s="668"/>
      <c r="BK31" s="668"/>
      <c r="BL31" s="668"/>
      <c r="BM31" s="619">
        <v>98</v>
      </c>
      <c r="BN31" s="668"/>
      <c r="BO31" s="668"/>
      <c r="BP31" s="668"/>
      <c r="BQ31" s="669"/>
      <c r="BR31" s="680">
        <v>99.5</v>
      </c>
      <c r="BS31" s="668"/>
      <c r="BT31" s="668"/>
      <c r="BU31" s="668"/>
      <c r="BV31" s="668"/>
      <c r="BW31" s="668"/>
      <c r="BX31" s="619">
        <v>98.1</v>
      </c>
      <c r="BY31" s="668"/>
      <c r="BZ31" s="668"/>
      <c r="CA31" s="668"/>
      <c r="CB31" s="669"/>
      <c r="CD31" s="662"/>
      <c r="CE31" s="663"/>
      <c r="CF31" s="621" t="s">
        <v>300</v>
      </c>
      <c r="CG31" s="622"/>
      <c r="CH31" s="622"/>
      <c r="CI31" s="622"/>
      <c r="CJ31" s="622"/>
      <c r="CK31" s="622"/>
      <c r="CL31" s="622"/>
      <c r="CM31" s="622"/>
      <c r="CN31" s="622"/>
      <c r="CO31" s="622"/>
      <c r="CP31" s="622"/>
      <c r="CQ31" s="623"/>
      <c r="CR31" s="624">
        <v>50872</v>
      </c>
      <c r="CS31" s="656"/>
      <c r="CT31" s="656"/>
      <c r="CU31" s="656"/>
      <c r="CV31" s="656"/>
      <c r="CW31" s="656"/>
      <c r="CX31" s="656"/>
      <c r="CY31" s="657"/>
      <c r="CZ31" s="629">
        <v>0.2</v>
      </c>
      <c r="DA31" s="654"/>
      <c r="DB31" s="654"/>
      <c r="DC31" s="658"/>
      <c r="DD31" s="633">
        <v>48126</v>
      </c>
      <c r="DE31" s="656"/>
      <c r="DF31" s="656"/>
      <c r="DG31" s="656"/>
      <c r="DH31" s="656"/>
      <c r="DI31" s="656"/>
      <c r="DJ31" s="656"/>
      <c r="DK31" s="657"/>
      <c r="DL31" s="633">
        <v>48126</v>
      </c>
      <c r="DM31" s="656"/>
      <c r="DN31" s="656"/>
      <c r="DO31" s="656"/>
      <c r="DP31" s="656"/>
      <c r="DQ31" s="656"/>
      <c r="DR31" s="656"/>
      <c r="DS31" s="656"/>
      <c r="DT31" s="656"/>
      <c r="DU31" s="656"/>
      <c r="DV31" s="657"/>
      <c r="DW31" s="629">
        <v>0.3</v>
      </c>
      <c r="DX31" s="654"/>
      <c r="DY31" s="654"/>
      <c r="DZ31" s="654"/>
      <c r="EA31" s="654"/>
      <c r="EB31" s="654"/>
      <c r="EC31" s="655"/>
    </row>
    <row r="32" spans="2:133" ht="11.25" customHeight="1" x14ac:dyDescent="0.15">
      <c r="B32" s="621" t="s">
        <v>301</v>
      </c>
      <c r="C32" s="622"/>
      <c r="D32" s="622"/>
      <c r="E32" s="622"/>
      <c r="F32" s="622"/>
      <c r="G32" s="622"/>
      <c r="H32" s="622"/>
      <c r="I32" s="622"/>
      <c r="J32" s="622"/>
      <c r="K32" s="622"/>
      <c r="L32" s="622"/>
      <c r="M32" s="622"/>
      <c r="N32" s="622"/>
      <c r="O32" s="622"/>
      <c r="P32" s="622"/>
      <c r="Q32" s="623"/>
      <c r="R32" s="624">
        <v>1515213</v>
      </c>
      <c r="S32" s="625"/>
      <c r="T32" s="625"/>
      <c r="U32" s="625"/>
      <c r="V32" s="625"/>
      <c r="W32" s="625"/>
      <c r="X32" s="625"/>
      <c r="Y32" s="626"/>
      <c r="Z32" s="627">
        <v>5.6</v>
      </c>
      <c r="AA32" s="627"/>
      <c r="AB32" s="627"/>
      <c r="AC32" s="627"/>
      <c r="AD32" s="628" t="s">
        <v>122</v>
      </c>
      <c r="AE32" s="628"/>
      <c r="AF32" s="628"/>
      <c r="AG32" s="628"/>
      <c r="AH32" s="628"/>
      <c r="AI32" s="628"/>
      <c r="AJ32" s="628"/>
      <c r="AK32" s="628"/>
      <c r="AL32" s="629" t="s">
        <v>122</v>
      </c>
      <c r="AM32" s="630"/>
      <c r="AN32" s="630"/>
      <c r="AO32" s="631"/>
      <c r="AP32" s="672"/>
      <c r="AQ32" s="673"/>
      <c r="AR32" s="673"/>
      <c r="AS32" s="673"/>
      <c r="AT32" s="677"/>
      <c r="AU32" s="214" t="s">
        <v>302</v>
      </c>
      <c r="AX32" s="621" t="s">
        <v>303</v>
      </c>
      <c r="AY32" s="622"/>
      <c r="AZ32" s="622"/>
      <c r="BA32" s="622"/>
      <c r="BB32" s="622"/>
      <c r="BC32" s="622"/>
      <c r="BD32" s="622"/>
      <c r="BE32" s="622"/>
      <c r="BF32" s="623"/>
      <c r="BG32" s="681">
        <v>99.5</v>
      </c>
      <c r="BH32" s="656"/>
      <c r="BI32" s="656"/>
      <c r="BJ32" s="656"/>
      <c r="BK32" s="656"/>
      <c r="BL32" s="656"/>
      <c r="BM32" s="630">
        <v>98.6</v>
      </c>
      <c r="BN32" s="656"/>
      <c r="BO32" s="656"/>
      <c r="BP32" s="656"/>
      <c r="BQ32" s="679"/>
      <c r="BR32" s="681">
        <v>99.6</v>
      </c>
      <c r="BS32" s="656"/>
      <c r="BT32" s="656"/>
      <c r="BU32" s="656"/>
      <c r="BV32" s="656"/>
      <c r="BW32" s="656"/>
      <c r="BX32" s="630">
        <v>98.8</v>
      </c>
      <c r="BY32" s="656"/>
      <c r="BZ32" s="656"/>
      <c r="CA32" s="656"/>
      <c r="CB32" s="679"/>
      <c r="CD32" s="664"/>
      <c r="CE32" s="665"/>
      <c r="CF32" s="621" t="s">
        <v>304</v>
      </c>
      <c r="CG32" s="622"/>
      <c r="CH32" s="622"/>
      <c r="CI32" s="622"/>
      <c r="CJ32" s="622"/>
      <c r="CK32" s="622"/>
      <c r="CL32" s="622"/>
      <c r="CM32" s="622"/>
      <c r="CN32" s="622"/>
      <c r="CO32" s="622"/>
      <c r="CP32" s="622"/>
      <c r="CQ32" s="623"/>
      <c r="CR32" s="624">
        <v>124</v>
      </c>
      <c r="CS32" s="625"/>
      <c r="CT32" s="625"/>
      <c r="CU32" s="625"/>
      <c r="CV32" s="625"/>
      <c r="CW32" s="625"/>
      <c r="CX32" s="625"/>
      <c r="CY32" s="626"/>
      <c r="CZ32" s="629">
        <v>0</v>
      </c>
      <c r="DA32" s="654"/>
      <c r="DB32" s="654"/>
      <c r="DC32" s="658"/>
      <c r="DD32" s="633">
        <v>124</v>
      </c>
      <c r="DE32" s="625"/>
      <c r="DF32" s="625"/>
      <c r="DG32" s="625"/>
      <c r="DH32" s="625"/>
      <c r="DI32" s="625"/>
      <c r="DJ32" s="625"/>
      <c r="DK32" s="626"/>
      <c r="DL32" s="633">
        <v>124</v>
      </c>
      <c r="DM32" s="625"/>
      <c r="DN32" s="625"/>
      <c r="DO32" s="625"/>
      <c r="DP32" s="625"/>
      <c r="DQ32" s="625"/>
      <c r="DR32" s="625"/>
      <c r="DS32" s="625"/>
      <c r="DT32" s="625"/>
      <c r="DU32" s="625"/>
      <c r="DV32" s="626"/>
      <c r="DW32" s="629">
        <v>0</v>
      </c>
      <c r="DX32" s="654"/>
      <c r="DY32" s="654"/>
      <c r="DZ32" s="654"/>
      <c r="EA32" s="654"/>
      <c r="EB32" s="654"/>
      <c r="EC32" s="655"/>
    </row>
    <row r="33" spans="2:133" ht="11.25" customHeight="1" x14ac:dyDescent="0.15">
      <c r="B33" s="621" t="s">
        <v>305</v>
      </c>
      <c r="C33" s="622"/>
      <c r="D33" s="622"/>
      <c r="E33" s="622"/>
      <c r="F33" s="622"/>
      <c r="G33" s="622"/>
      <c r="H33" s="622"/>
      <c r="I33" s="622"/>
      <c r="J33" s="622"/>
      <c r="K33" s="622"/>
      <c r="L33" s="622"/>
      <c r="M33" s="622"/>
      <c r="N33" s="622"/>
      <c r="O33" s="622"/>
      <c r="P33" s="622"/>
      <c r="Q33" s="623"/>
      <c r="R33" s="624">
        <v>95235</v>
      </c>
      <c r="S33" s="625"/>
      <c r="T33" s="625"/>
      <c r="U33" s="625"/>
      <c r="V33" s="625"/>
      <c r="W33" s="625"/>
      <c r="X33" s="625"/>
      <c r="Y33" s="626"/>
      <c r="Z33" s="627">
        <v>0.4</v>
      </c>
      <c r="AA33" s="627"/>
      <c r="AB33" s="627"/>
      <c r="AC33" s="627"/>
      <c r="AD33" s="628">
        <v>24462</v>
      </c>
      <c r="AE33" s="628"/>
      <c r="AF33" s="628"/>
      <c r="AG33" s="628"/>
      <c r="AH33" s="628"/>
      <c r="AI33" s="628"/>
      <c r="AJ33" s="628"/>
      <c r="AK33" s="628"/>
      <c r="AL33" s="629">
        <v>0.2</v>
      </c>
      <c r="AM33" s="630"/>
      <c r="AN33" s="630"/>
      <c r="AO33" s="631"/>
      <c r="AP33" s="674"/>
      <c r="AQ33" s="675"/>
      <c r="AR33" s="675"/>
      <c r="AS33" s="675"/>
      <c r="AT33" s="678"/>
      <c r="AU33" s="219"/>
      <c r="AV33" s="219"/>
      <c r="AW33" s="219"/>
      <c r="AX33" s="645" t="s">
        <v>306</v>
      </c>
      <c r="AY33" s="646"/>
      <c r="AZ33" s="646"/>
      <c r="BA33" s="646"/>
      <c r="BB33" s="646"/>
      <c r="BC33" s="646"/>
      <c r="BD33" s="646"/>
      <c r="BE33" s="646"/>
      <c r="BF33" s="647"/>
      <c r="BG33" s="682">
        <v>99.3</v>
      </c>
      <c r="BH33" s="683"/>
      <c r="BI33" s="683"/>
      <c r="BJ33" s="683"/>
      <c r="BK33" s="683"/>
      <c r="BL33" s="683"/>
      <c r="BM33" s="684">
        <v>97.2</v>
      </c>
      <c r="BN33" s="683"/>
      <c r="BO33" s="683"/>
      <c r="BP33" s="683"/>
      <c r="BQ33" s="685"/>
      <c r="BR33" s="682">
        <v>99.3</v>
      </c>
      <c r="BS33" s="683"/>
      <c r="BT33" s="683"/>
      <c r="BU33" s="683"/>
      <c r="BV33" s="683"/>
      <c r="BW33" s="683"/>
      <c r="BX33" s="684">
        <v>97.2</v>
      </c>
      <c r="BY33" s="683"/>
      <c r="BZ33" s="683"/>
      <c r="CA33" s="683"/>
      <c r="CB33" s="685"/>
      <c r="CD33" s="621" t="s">
        <v>307</v>
      </c>
      <c r="CE33" s="622"/>
      <c r="CF33" s="622"/>
      <c r="CG33" s="622"/>
      <c r="CH33" s="622"/>
      <c r="CI33" s="622"/>
      <c r="CJ33" s="622"/>
      <c r="CK33" s="622"/>
      <c r="CL33" s="622"/>
      <c r="CM33" s="622"/>
      <c r="CN33" s="622"/>
      <c r="CO33" s="622"/>
      <c r="CP33" s="622"/>
      <c r="CQ33" s="623"/>
      <c r="CR33" s="624">
        <v>11097138</v>
      </c>
      <c r="CS33" s="656"/>
      <c r="CT33" s="656"/>
      <c r="CU33" s="656"/>
      <c r="CV33" s="656"/>
      <c r="CW33" s="656"/>
      <c r="CX33" s="656"/>
      <c r="CY33" s="657"/>
      <c r="CZ33" s="629">
        <v>43.5</v>
      </c>
      <c r="DA33" s="654"/>
      <c r="DB33" s="654"/>
      <c r="DC33" s="658"/>
      <c r="DD33" s="633">
        <v>8943003</v>
      </c>
      <c r="DE33" s="656"/>
      <c r="DF33" s="656"/>
      <c r="DG33" s="656"/>
      <c r="DH33" s="656"/>
      <c r="DI33" s="656"/>
      <c r="DJ33" s="656"/>
      <c r="DK33" s="657"/>
      <c r="DL33" s="633">
        <v>6452456</v>
      </c>
      <c r="DM33" s="656"/>
      <c r="DN33" s="656"/>
      <c r="DO33" s="656"/>
      <c r="DP33" s="656"/>
      <c r="DQ33" s="656"/>
      <c r="DR33" s="656"/>
      <c r="DS33" s="656"/>
      <c r="DT33" s="656"/>
      <c r="DU33" s="656"/>
      <c r="DV33" s="657"/>
      <c r="DW33" s="629">
        <v>42.2</v>
      </c>
      <c r="DX33" s="654"/>
      <c r="DY33" s="654"/>
      <c r="DZ33" s="654"/>
      <c r="EA33" s="654"/>
      <c r="EB33" s="654"/>
      <c r="EC33" s="655"/>
    </row>
    <row r="34" spans="2:133" ht="11.25" customHeight="1" x14ac:dyDescent="0.15">
      <c r="B34" s="621" t="s">
        <v>308</v>
      </c>
      <c r="C34" s="622"/>
      <c r="D34" s="622"/>
      <c r="E34" s="622"/>
      <c r="F34" s="622"/>
      <c r="G34" s="622"/>
      <c r="H34" s="622"/>
      <c r="I34" s="622"/>
      <c r="J34" s="622"/>
      <c r="K34" s="622"/>
      <c r="L34" s="622"/>
      <c r="M34" s="622"/>
      <c r="N34" s="622"/>
      <c r="O34" s="622"/>
      <c r="P34" s="622"/>
      <c r="Q34" s="623"/>
      <c r="R34" s="624">
        <v>213904</v>
      </c>
      <c r="S34" s="625"/>
      <c r="T34" s="625"/>
      <c r="U34" s="625"/>
      <c r="V34" s="625"/>
      <c r="W34" s="625"/>
      <c r="X34" s="625"/>
      <c r="Y34" s="626"/>
      <c r="Z34" s="627">
        <v>0.8</v>
      </c>
      <c r="AA34" s="627"/>
      <c r="AB34" s="627"/>
      <c r="AC34" s="627"/>
      <c r="AD34" s="628" t="s">
        <v>122</v>
      </c>
      <c r="AE34" s="628"/>
      <c r="AF34" s="628"/>
      <c r="AG34" s="628"/>
      <c r="AH34" s="628"/>
      <c r="AI34" s="628"/>
      <c r="AJ34" s="628"/>
      <c r="AK34" s="628"/>
      <c r="AL34" s="629" t="s">
        <v>122</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309</v>
      </c>
      <c r="CE34" s="622"/>
      <c r="CF34" s="622"/>
      <c r="CG34" s="622"/>
      <c r="CH34" s="622"/>
      <c r="CI34" s="622"/>
      <c r="CJ34" s="622"/>
      <c r="CK34" s="622"/>
      <c r="CL34" s="622"/>
      <c r="CM34" s="622"/>
      <c r="CN34" s="622"/>
      <c r="CO34" s="622"/>
      <c r="CP34" s="622"/>
      <c r="CQ34" s="623"/>
      <c r="CR34" s="624">
        <v>3961860</v>
      </c>
      <c r="CS34" s="625"/>
      <c r="CT34" s="625"/>
      <c r="CU34" s="625"/>
      <c r="CV34" s="625"/>
      <c r="CW34" s="625"/>
      <c r="CX34" s="625"/>
      <c r="CY34" s="626"/>
      <c r="CZ34" s="629">
        <v>15.5</v>
      </c>
      <c r="DA34" s="654"/>
      <c r="DB34" s="654"/>
      <c r="DC34" s="658"/>
      <c r="DD34" s="633">
        <v>3125766</v>
      </c>
      <c r="DE34" s="625"/>
      <c r="DF34" s="625"/>
      <c r="DG34" s="625"/>
      <c r="DH34" s="625"/>
      <c r="DI34" s="625"/>
      <c r="DJ34" s="625"/>
      <c r="DK34" s="626"/>
      <c r="DL34" s="633">
        <v>2504981</v>
      </c>
      <c r="DM34" s="625"/>
      <c r="DN34" s="625"/>
      <c r="DO34" s="625"/>
      <c r="DP34" s="625"/>
      <c r="DQ34" s="625"/>
      <c r="DR34" s="625"/>
      <c r="DS34" s="625"/>
      <c r="DT34" s="625"/>
      <c r="DU34" s="625"/>
      <c r="DV34" s="626"/>
      <c r="DW34" s="629">
        <v>16.399999999999999</v>
      </c>
      <c r="DX34" s="654"/>
      <c r="DY34" s="654"/>
      <c r="DZ34" s="654"/>
      <c r="EA34" s="654"/>
      <c r="EB34" s="654"/>
      <c r="EC34" s="655"/>
    </row>
    <row r="35" spans="2:133" ht="11.25" customHeight="1" x14ac:dyDescent="0.15">
      <c r="B35" s="621" t="s">
        <v>310</v>
      </c>
      <c r="C35" s="622"/>
      <c r="D35" s="622"/>
      <c r="E35" s="622"/>
      <c r="F35" s="622"/>
      <c r="G35" s="622"/>
      <c r="H35" s="622"/>
      <c r="I35" s="622"/>
      <c r="J35" s="622"/>
      <c r="K35" s="622"/>
      <c r="L35" s="622"/>
      <c r="M35" s="622"/>
      <c r="N35" s="622"/>
      <c r="O35" s="622"/>
      <c r="P35" s="622"/>
      <c r="Q35" s="623"/>
      <c r="R35" s="624">
        <v>1007333</v>
      </c>
      <c r="S35" s="625"/>
      <c r="T35" s="625"/>
      <c r="U35" s="625"/>
      <c r="V35" s="625"/>
      <c r="W35" s="625"/>
      <c r="X35" s="625"/>
      <c r="Y35" s="626"/>
      <c r="Z35" s="627">
        <v>3.7</v>
      </c>
      <c r="AA35" s="627"/>
      <c r="AB35" s="627"/>
      <c r="AC35" s="627"/>
      <c r="AD35" s="628" t="s">
        <v>122</v>
      </c>
      <c r="AE35" s="628"/>
      <c r="AF35" s="628"/>
      <c r="AG35" s="628"/>
      <c r="AH35" s="628"/>
      <c r="AI35" s="628"/>
      <c r="AJ35" s="628"/>
      <c r="AK35" s="628"/>
      <c r="AL35" s="629" t="s">
        <v>122</v>
      </c>
      <c r="AM35" s="630"/>
      <c r="AN35" s="630"/>
      <c r="AO35" s="631"/>
      <c r="AP35" s="222"/>
      <c r="AQ35" s="606" t="s">
        <v>311</v>
      </c>
      <c r="AR35" s="607"/>
      <c r="AS35" s="607"/>
      <c r="AT35" s="607"/>
      <c r="AU35" s="607"/>
      <c r="AV35" s="607"/>
      <c r="AW35" s="607"/>
      <c r="AX35" s="607"/>
      <c r="AY35" s="607"/>
      <c r="AZ35" s="607"/>
      <c r="BA35" s="607"/>
      <c r="BB35" s="607"/>
      <c r="BC35" s="607"/>
      <c r="BD35" s="607"/>
      <c r="BE35" s="607"/>
      <c r="BF35" s="608"/>
      <c r="BG35" s="606" t="s">
        <v>312</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313</v>
      </c>
      <c r="CE35" s="622"/>
      <c r="CF35" s="622"/>
      <c r="CG35" s="622"/>
      <c r="CH35" s="622"/>
      <c r="CI35" s="622"/>
      <c r="CJ35" s="622"/>
      <c r="CK35" s="622"/>
      <c r="CL35" s="622"/>
      <c r="CM35" s="622"/>
      <c r="CN35" s="622"/>
      <c r="CO35" s="622"/>
      <c r="CP35" s="622"/>
      <c r="CQ35" s="623"/>
      <c r="CR35" s="624">
        <v>719824</v>
      </c>
      <c r="CS35" s="656"/>
      <c r="CT35" s="656"/>
      <c r="CU35" s="656"/>
      <c r="CV35" s="656"/>
      <c r="CW35" s="656"/>
      <c r="CX35" s="656"/>
      <c r="CY35" s="657"/>
      <c r="CZ35" s="629">
        <v>2.8</v>
      </c>
      <c r="DA35" s="654"/>
      <c r="DB35" s="654"/>
      <c r="DC35" s="658"/>
      <c r="DD35" s="633">
        <v>660254</v>
      </c>
      <c r="DE35" s="656"/>
      <c r="DF35" s="656"/>
      <c r="DG35" s="656"/>
      <c r="DH35" s="656"/>
      <c r="DI35" s="656"/>
      <c r="DJ35" s="656"/>
      <c r="DK35" s="657"/>
      <c r="DL35" s="633">
        <v>660254</v>
      </c>
      <c r="DM35" s="656"/>
      <c r="DN35" s="656"/>
      <c r="DO35" s="656"/>
      <c r="DP35" s="656"/>
      <c r="DQ35" s="656"/>
      <c r="DR35" s="656"/>
      <c r="DS35" s="656"/>
      <c r="DT35" s="656"/>
      <c r="DU35" s="656"/>
      <c r="DV35" s="657"/>
      <c r="DW35" s="629">
        <v>4.3</v>
      </c>
      <c r="DX35" s="654"/>
      <c r="DY35" s="654"/>
      <c r="DZ35" s="654"/>
      <c r="EA35" s="654"/>
      <c r="EB35" s="654"/>
      <c r="EC35" s="655"/>
    </row>
    <row r="36" spans="2:133" ht="11.25" customHeight="1" x14ac:dyDescent="0.15">
      <c r="B36" s="621" t="s">
        <v>314</v>
      </c>
      <c r="C36" s="622"/>
      <c r="D36" s="622"/>
      <c r="E36" s="622"/>
      <c r="F36" s="622"/>
      <c r="G36" s="622"/>
      <c r="H36" s="622"/>
      <c r="I36" s="622"/>
      <c r="J36" s="622"/>
      <c r="K36" s="622"/>
      <c r="L36" s="622"/>
      <c r="M36" s="622"/>
      <c r="N36" s="622"/>
      <c r="O36" s="622"/>
      <c r="P36" s="622"/>
      <c r="Q36" s="623"/>
      <c r="R36" s="624">
        <v>1352545</v>
      </c>
      <c r="S36" s="625"/>
      <c r="T36" s="625"/>
      <c r="U36" s="625"/>
      <c r="V36" s="625"/>
      <c r="W36" s="625"/>
      <c r="X36" s="625"/>
      <c r="Y36" s="626"/>
      <c r="Z36" s="627">
        <v>5</v>
      </c>
      <c r="AA36" s="627"/>
      <c r="AB36" s="627"/>
      <c r="AC36" s="627"/>
      <c r="AD36" s="628" t="s">
        <v>122</v>
      </c>
      <c r="AE36" s="628"/>
      <c r="AF36" s="628"/>
      <c r="AG36" s="628"/>
      <c r="AH36" s="628"/>
      <c r="AI36" s="628"/>
      <c r="AJ36" s="628"/>
      <c r="AK36" s="628"/>
      <c r="AL36" s="629" t="s">
        <v>122</v>
      </c>
      <c r="AM36" s="630"/>
      <c r="AN36" s="630"/>
      <c r="AO36" s="631"/>
      <c r="AP36" s="222"/>
      <c r="AQ36" s="690" t="s">
        <v>315</v>
      </c>
      <c r="AR36" s="691"/>
      <c r="AS36" s="691"/>
      <c r="AT36" s="691"/>
      <c r="AU36" s="691"/>
      <c r="AV36" s="691"/>
      <c r="AW36" s="691"/>
      <c r="AX36" s="691"/>
      <c r="AY36" s="692"/>
      <c r="AZ36" s="613">
        <v>3647116</v>
      </c>
      <c r="BA36" s="614"/>
      <c r="BB36" s="614"/>
      <c r="BC36" s="614"/>
      <c r="BD36" s="614"/>
      <c r="BE36" s="614"/>
      <c r="BF36" s="686"/>
      <c r="BG36" s="610" t="s">
        <v>316</v>
      </c>
      <c r="BH36" s="611"/>
      <c r="BI36" s="611"/>
      <c r="BJ36" s="611"/>
      <c r="BK36" s="611"/>
      <c r="BL36" s="611"/>
      <c r="BM36" s="611"/>
      <c r="BN36" s="611"/>
      <c r="BO36" s="611"/>
      <c r="BP36" s="611"/>
      <c r="BQ36" s="611"/>
      <c r="BR36" s="611"/>
      <c r="BS36" s="611"/>
      <c r="BT36" s="611"/>
      <c r="BU36" s="612"/>
      <c r="BV36" s="613">
        <v>147054</v>
      </c>
      <c r="BW36" s="614"/>
      <c r="BX36" s="614"/>
      <c r="BY36" s="614"/>
      <c r="BZ36" s="614"/>
      <c r="CA36" s="614"/>
      <c r="CB36" s="686"/>
      <c r="CD36" s="621" t="s">
        <v>317</v>
      </c>
      <c r="CE36" s="622"/>
      <c r="CF36" s="622"/>
      <c r="CG36" s="622"/>
      <c r="CH36" s="622"/>
      <c r="CI36" s="622"/>
      <c r="CJ36" s="622"/>
      <c r="CK36" s="622"/>
      <c r="CL36" s="622"/>
      <c r="CM36" s="622"/>
      <c r="CN36" s="622"/>
      <c r="CO36" s="622"/>
      <c r="CP36" s="622"/>
      <c r="CQ36" s="623"/>
      <c r="CR36" s="624">
        <v>2444438</v>
      </c>
      <c r="CS36" s="625"/>
      <c r="CT36" s="625"/>
      <c r="CU36" s="625"/>
      <c r="CV36" s="625"/>
      <c r="CW36" s="625"/>
      <c r="CX36" s="625"/>
      <c r="CY36" s="626"/>
      <c r="CZ36" s="629">
        <v>9.6</v>
      </c>
      <c r="DA36" s="654"/>
      <c r="DB36" s="654"/>
      <c r="DC36" s="658"/>
      <c r="DD36" s="633">
        <v>1994170</v>
      </c>
      <c r="DE36" s="625"/>
      <c r="DF36" s="625"/>
      <c r="DG36" s="625"/>
      <c r="DH36" s="625"/>
      <c r="DI36" s="625"/>
      <c r="DJ36" s="625"/>
      <c r="DK36" s="626"/>
      <c r="DL36" s="633">
        <v>1267179</v>
      </c>
      <c r="DM36" s="625"/>
      <c r="DN36" s="625"/>
      <c r="DO36" s="625"/>
      <c r="DP36" s="625"/>
      <c r="DQ36" s="625"/>
      <c r="DR36" s="625"/>
      <c r="DS36" s="625"/>
      <c r="DT36" s="625"/>
      <c r="DU36" s="625"/>
      <c r="DV36" s="626"/>
      <c r="DW36" s="629">
        <v>8.3000000000000007</v>
      </c>
      <c r="DX36" s="654"/>
      <c r="DY36" s="654"/>
      <c r="DZ36" s="654"/>
      <c r="EA36" s="654"/>
      <c r="EB36" s="654"/>
      <c r="EC36" s="655"/>
    </row>
    <row r="37" spans="2:133" ht="11.25" customHeight="1" x14ac:dyDescent="0.15">
      <c r="B37" s="621" t="s">
        <v>318</v>
      </c>
      <c r="C37" s="622"/>
      <c r="D37" s="622"/>
      <c r="E37" s="622"/>
      <c r="F37" s="622"/>
      <c r="G37" s="622"/>
      <c r="H37" s="622"/>
      <c r="I37" s="622"/>
      <c r="J37" s="622"/>
      <c r="K37" s="622"/>
      <c r="L37" s="622"/>
      <c r="M37" s="622"/>
      <c r="N37" s="622"/>
      <c r="O37" s="622"/>
      <c r="P37" s="622"/>
      <c r="Q37" s="623"/>
      <c r="R37" s="624">
        <v>427407</v>
      </c>
      <c r="S37" s="625"/>
      <c r="T37" s="625"/>
      <c r="U37" s="625"/>
      <c r="V37" s="625"/>
      <c r="W37" s="625"/>
      <c r="X37" s="625"/>
      <c r="Y37" s="626"/>
      <c r="Z37" s="627">
        <v>1.6</v>
      </c>
      <c r="AA37" s="627"/>
      <c r="AB37" s="627"/>
      <c r="AC37" s="627"/>
      <c r="AD37" s="628">
        <v>45</v>
      </c>
      <c r="AE37" s="628"/>
      <c r="AF37" s="628"/>
      <c r="AG37" s="628"/>
      <c r="AH37" s="628"/>
      <c r="AI37" s="628"/>
      <c r="AJ37" s="628"/>
      <c r="AK37" s="628"/>
      <c r="AL37" s="629">
        <v>0</v>
      </c>
      <c r="AM37" s="630"/>
      <c r="AN37" s="630"/>
      <c r="AO37" s="631"/>
      <c r="AQ37" s="687" t="s">
        <v>319</v>
      </c>
      <c r="AR37" s="688"/>
      <c r="AS37" s="688"/>
      <c r="AT37" s="688"/>
      <c r="AU37" s="688"/>
      <c r="AV37" s="688"/>
      <c r="AW37" s="688"/>
      <c r="AX37" s="688"/>
      <c r="AY37" s="689"/>
      <c r="AZ37" s="624">
        <v>1043472</v>
      </c>
      <c r="BA37" s="625"/>
      <c r="BB37" s="625"/>
      <c r="BC37" s="625"/>
      <c r="BD37" s="656"/>
      <c r="BE37" s="656"/>
      <c r="BF37" s="679"/>
      <c r="BG37" s="621" t="s">
        <v>320</v>
      </c>
      <c r="BH37" s="622"/>
      <c r="BI37" s="622"/>
      <c r="BJ37" s="622"/>
      <c r="BK37" s="622"/>
      <c r="BL37" s="622"/>
      <c r="BM37" s="622"/>
      <c r="BN37" s="622"/>
      <c r="BO37" s="622"/>
      <c r="BP37" s="622"/>
      <c r="BQ37" s="622"/>
      <c r="BR37" s="622"/>
      <c r="BS37" s="622"/>
      <c r="BT37" s="622"/>
      <c r="BU37" s="623"/>
      <c r="BV37" s="624">
        <v>60913</v>
      </c>
      <c r="BW37" s="625"/>
      <c r="BX37" s="625"/>
      <c r="BY37" s="625"/>
      <c r="BZ37" s="625"/>
      <c r="CA37" s="625"/>
      <c r="CB37" s="634"/>
      <c r="CD37" s="621" t="s">
        <v>321</v>
      </c>
      <c r="CE37" s="622"/>
      <c r="CF37" s="622"/>
      <c r="CG37" s="622"/>
      <c r="CH37" s="622"/>
      <c r="CI37" s="622"/>
      <c r="CJ37" s="622"/>
      <c r="CK37" s="622"/>
      <c r="CL37" s="622"/>
      <c r="CM37" s="622"/>
      <c r="CN37" s="622"/>
      <c r="CO37" s="622"/>
      <c r="CP37" s="622"/>
      <c r="CQ37" s="623"/>
      <c r="CR37" s="624">
        <v>10293</v>
      </c>
      <c r="CS37" s="656"/>
      <c r="CT37" s="656"/>
      <c r="CU37" s="656"/>
      <c r="CV37" s="656"/>
      <c r="CW37" s="656"/>
      <c r="CX37" s="656"/>
      <c r="CY37" s="657"/>
      <c r="CZ37" s="629">
        <v>0</v>
      </c>
      <c r="DA37" s="654"/>
      <c r="DB37" s="654"/>
      <c r="DC37" s="658"/>
      <c r="DD37" s="633">
        <v>5359</v>
      </c>
      <c r="DE37" s="656"/>
      <c r="DF37" s="656"/>
      <c r="DG37" s="656"/>
      <c r="DH37" s="656"/>
      <c r="DI37" s="656"/>
      <c r="DJ37" s="656"/>
      <c r="DK37" s="657"/>
      <c r="DL37" s="633">
        <v>5066</v>
      </c>
      <c r="DM37" s="656"/>
      <c r="DN37" s="656"/>
      <c r="DO37" s="656"/>
      <c r="DP37" s="656"/>
      <c r="DQ37" s="656"/>
      <c r="DR37" s="656"/>
      <c r="DS37" s="656"/>
      <c r="DT37" s="656"/>
      <c r="DU37" s="656"/>
      <c r="DV37" s="657"/>
      <c r="DW37" s="629">
        <v>0</v>
      </c>
      <c r="DX37" s="654"/>
      <c r="DY37" s="654"/>
      <c r="DZ37" s="654"/>
      <c r="EA37" s="654"/>
      <c r="EB37" s="654"/>
      <c r="EC37" s="655"/>
    </row>
    <row r="38" spans="2:133" ht="11.25" customHeight="1" x14ac:dyDescent="0.15">
      <c r="B38" s="621" t="s">
        <v>322</v>
      </c>
      <c r="C38" s="622"/>
      <c r="D38" s="622"/>
      <c r="E38" s="622"/>
      <c r="F38" s="622"/>
      <c r="G38" s="622"/>
      <c r="H38" s="622"/>
      <c r="I38" s="622"/>
      <c r="J38" s="622"/>
      <c r="K38" s="622"/>
      <c r="L38" s="622"/>
      <c r="M38" s="622"/>
      <c r="N38" s="622"/>
      <c r="O38" s="622"/>
      <c r="P38" s="622"/>
      <c r="Q38" s="623"/>
      <c r="R38" s="624">
        <v>1569361</v>
      </c>
      <c r="S38" s="625"/>
      <c r="T38" s="625"/>
      <c r="U38" s="625"/>
      <c r="V38" s="625"/>
      <c r="W38" s="625"/>
      <c r="X38" s="625"/>
      <c r="Y38" s="626"/>
      <c r="Z38" s="627">
        <v>5.8</v>
      </c>
      <c r="AA38" s="627"/>
      <c r="AB38" s="627"/>
      <c r="AC38" s="627"/>
      <c r="AD38" s="628" t="s">
        <v>122</v>
      </c>
      <c r="AE38" s="628"/>
      <c r="AF38" s="628"/>
      <c r="AG38" s="628"/>
      <c r="AH38" s="628"/>
      <c r="AI38" s="628"/>
      <c r="AJ38" s="628"/>
      <c r="AK38" s="628"/>
      <c r="AL38" s="629" t="s">
        <v>122</v>
      </c>
      <c r="AM38" s="630"/>
      <c r="AN38" s="630"/>
      <c r="AO38" s="631"/>
      <c r="AQ38" s="687" t="s">
        <v>323</v>
      </c>
      <c r="AR38" s="688"/>
      <c r="AS38" s="688"/>
      <c r="AT38" s="688"/>
      <c r="AU38" s="688"/>
      <c r="AV38" s="688"/>
      <c r="AW38" s="688"/>
      <c r="AX38" s="688"/>
      <c r="AY38" s="689"/>
      <c r="AZ38" s="624">
        <v>168124</v>
      </c>
      <c r="BA38" s="625"/>
      <c r="BB38" s="625"/>
      <c r="BC38" s="625"/>
      <c r="BD38" s="656"/>
      <c r="BE38" s="656"/>
      <c r="BF38" s="679"/>
      <c r="BG38" s="621" t="s">
        <v>324</v>
      </c>
      <c r="BH38" s="622"/>
      <c r="BI38" s="622"/>
      <c r="BJ38" s="622"/>
      <c r="BK38" s="622"/>
      <c r="BL38" s="622"/>
      <c r="BM38" s="622"/>
      <c r="BN38" s="622"/>
      <c r="BO38" s="622"/>
      <c r="BP38" s="622"/>
      <c r="BQ38" s="622"/>
      <c r="BR38" s="622"/>
      <c r="BS38" s="622"/>
      <c r="BT38" s="622"/>
      <c r="BU38" s="623"/>
      <c r="BV38" s="624">
        <v>7188</v>
      </c>
      <c r="BW38" s="625"/>
      <c r="BX38" s="625"/>
      <c r="BY38" s="625"/>
      <c r="BZ38" s="625"/>
      <c r="CA38" s="625"/>
      <c r="CB38" s="634"/>
      <c r="CD38" s="621" t="s">
        <v>325</v>
      </c>
      <c r="CE38" s="622"/>
      <c r="CF38" s="622"/>
      <c r="CG38" s="622"/>
      <c r="CH38" s="622"/>
      <c r="CI38" s="622"/>
      <c r="CJ38" s="622"/>
      <c r="CK38" s="622"/>
      <c r="CL38" s="622"/>
      <c r="CM38" s="622"/>
      <c r="CN38" s="622"/>
      <c r="CO38" s="622"/>
      <c r="CP38" s="622"/>
      <c r="CQ38" s="623"/>
      <c r="CR38" s="624">
        <v>2346082</v>
      </c>
      <c r="CS38" s="625"/>
      <c r="CT38" s="625"/>
      <c r="CU38" s="625"/>
      <c r="CV38" s="625"/>
      <c r="CW38" s="625"/>
      <c r="CX38" s="625"/>
      <c r="CY38" s="626"/>
      <c r="CZ38" s="629">
        <v>9.1999999999999993</v>
      </c>
      <c r="DA38" s="654"/>
      <c r="DB38" s="654"/>
      <c r="DC38" s="658"/>
      <c r="DD38" s="633">
        <v>1947833</v>
      </c>
      <c r="DE38" s="625"/>
      <c r="DF38" s="625"/>
      <c r="DG38" s="625"/>
      <c r="DH38" s="625"/>
      <c r="DI38" s="625"/>
      <c r="DJ38" s="625"/>
      <c r="DK38" s="626"/>
      <c r="DL38" s="633">
        <v>1824404</v>
      </c>
      <c r="DM38" s="625"/>
      <c r="DN38" s="625"/>
      <c r="DO38" s="625"/>
      <c r="DP38" s="625"/>
      <c r="DQ38" s="625"/>
      <c r="DR38" s="625"/>
      <c r="DS38" s="625"/>
      <c r="DT38" s="625"/>
      <c r="DU38" s="625"/>
      <c r="DV38" s="626"/>
      <c r="DW38" s="629">
        <v>11.9</v>
      </c>
      <c r="DX38" s="654"/>
      <c r="DY38" s="654"/>
      <c r="DZ38" s="654"/>
      <c r="EA38" s="654"/>
      <c r="EB38" s="654"/>
      <c r="EC38" s="655"/>
    </row>
    <row r="39" spans="2:133" ht="11.25" customHeight="1" x14ac:dyDescent="0.15">
      <c r="B39" s="621" t="s">
        <v>326</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27" t="s">
        <v>122</v>
      </c>
      <c r="AA39" s="627"/>
      <c r="AB39" s="627"/>
      <c r="AC39" s="627"/>
      <c r="AD39" s="628" t="s">
        <v>122</v>
      </c>
      <c r="AE39" s="628"/>
      <c r="AF39" s="628"/>
      <c r="AG39" s="628"/>
      <c r="AH39" s="628"/>
      <c r="AI39" s="628"/>
      <c r="AJ39" s="628"/>
      <c r="AK39" s="628"/>
      <c r="AL39" s="629" t="s">
        <v>122</v>
      </c>
      <c r="AM39" s="630"/>
      <c r="AN39" s="630"/>
      <c r="AO39" s="631"/>
      <c r="AQ39" s="687" t="s">
        <v>327</v>
      </c>
      <c r="AR39" s="688"/>
      <c r="AS39" s="688"/>
      <c r="AT39" s="688"/>
      <c r="AU39" s="688"/>
      <c r="AV39" s="688"/>
      <c r="AW39" s="688"/>
      <c r="AX39" s="688"/>
      <c r="AY39" s="689"/>
      <c r="AZ39" s="624">
        <v>61938</v>
      </c>
      <c r="BA39" s="625"/>
      <c r="BB39" s="625"/>
      <c r="BC39" s="625"/>
      <c r="BD39" s="656"/>
      <c r="BE39" s="656"/>
      <c r="BF39" s="679"/>
      <c r="BG39" s="621" t="s">
        <v>328</v>
      </c>
      <c r="BH39" s="622"/>
      <c r="BI39" s="622"/>
      <c r="BJ39" s="622"/>
      <c r="BK39" s="622"/>
      <c r="BL39" s="622"/>
      <c r="BM39" s="622"/>
      <c r="BN39" s="622"/>
      <c r="BO39" s="622"/>
      <c r="BP39" s="622"/>
      <c r="BQ39" s="622"/>
      <c r="BR39" s="622"/>
      <c r="BS39" s="622"/>
      <c r="BT39" s="622"/>
      <c r="BU39" s="623"/>
      <c r="BV39" s="624">
        <v>10908</v>
      </c>
      <c r="BW39" s="625"/>
      <c r="BX39" s="625"/>
      <c r="BY39" s="625"/>
      <c r="BZ39" s="625"/>
      <c r="CA39" s="625"/>
      <c r="CB39" s="634"/>
      <c r="CD39" s="621" t="s">
        <v>329</v>
      </c>
      <c r="CE39" s="622"/>
      <c r="CF39" s="622"/>
      <c r="CG39" s="622"/>
      <c r="CH39" s="622"/>
      <c r="CI39" s="622"/>
      <c r="CJ39" s="622"/>
      <c r="CK39" s="622"/>
      <c r="CL39" s="622"/>
      <c r="CM39" s="622"/>
      <c r="CN39" s="622"/>
      <c r="CO39" s="622"/>
      <c r="CP39" s="622"/>
      <c r="CQ39" s="623"/>
      <c r="CR39" s="624">
        <v>1144747</v>
      </c>
      <c r="CS39" s="656"/>
      <c r="CT39" s="656"/>
      <c r="CU39" s="656"/>
      <c r="CV39" s="656"/>
      <c r="CW39" s="656"/>
      <c r="CX39" s="656"/>
      <c r="CY39" s="657"/>
      <c r="CZ39" s="629">
        <v>4.5</v>
      </c>
      <c r="DA39" s="654"/>
      <c r="DB39" s="654"/>
      <c r="DC39" s="658"/>
      <c r="DD39" s="633">
        <v>809139</v>
      </c>
      <c r="DE39" s="656"/>
      <c r="DF39" s="656"/>
      <c r="DG39" s="656"/>
      <c r="DH39" s="656"/>
      <c r="DI39" s="656"/>
      <c r="DJ39" s="656"/>
      <c r="DK39" s="657"/>
      <c r="DL39" s="633" t="s">
        <v>122</v>
      </c>
      <c r="DM39" s="656"/>
      <c r="DN39" s="656"/>
      <c r="DO39" s="656"/>
      <c r="DP39" s="656"/>
      <c r="DQ39" s="656"/>
      <c r="DR39" s="656"/>
      <c r="DS39" s="656"/>
      <c r="DT39" s="656"/>
      <c r="DU39" s="656"/>
      <c r="DV39" s="657"/>
      <c r="DW39" s="629" t="s">
        <v>122</v>
      </c>
      <c r="DX39" s="654"/>
      <c r="DY39" s="654"/>
      <c r="DZ39" s="654"/>
      <c r="EA39" s="654"/>
      <c r="EB39" s="654"/>
      <c r="EC39" s="655"/>
    </row>
    <row r="40" spans="2:133" ht="11.25" customHeight="1" x14ac:dyDescent="0.15">
      <c r="B40" s="621" t="s">
        <v>330</v>
      </c>
      <c r="C40" s="622"/>
      <c r="D40" s="622"/>
      <c r="E40" s="622"/>
      <c r="F40" s="622"/>
      <c r="G40" s="622"/>
      <c r="H40" s="622"/>
      <c r="I40" s="622"/>
      <c r="J40" s="622"/>
      <c r="K40" s="622"/>
      <c r="L40" s="622"/>
      <c r="M40" s="622"/>
      <c r="N40" s="622"/>
      <c r="O40" s="622"/>
      <c r="P40" s="622"/>
      <c r="Q40" s="623"/>
      <c r="R40" s="624">
        <v>87961</v>
      </c>
      <c r="S40" s="625"/>
      <c r="T40" s="625"/>
      <c r="U40" s="625"/>
      <c r="V40" s="625"/>
      <c r="W40" s="625"/>
      <c r="X40" s="625"/>
      <c r="Y40" s="626"/>
      <c r="Z40" s="627">
        <v>0.3</v>
      </c>
      <c r="AA40" s="627"/>
      <c r="AB40" s="627"/>
      <c r="AC40" s="627"/>
      <c r="AD40" s="628" t="s">
        <v>122</v>
      </c>
      <c r="AE40" s="628"/>
      <c r="AF40" s="628"/>
      <c r="AG40" s="628"/>
      <c r="AH40" s="628"/>
      <c r="AI40" s="628"/>
      <c r="AJ40" s="628"/>
      <c r="AK40" s="628"/>
      <c r="AL40" s="629" t="s">
        <v>122</v>
      </c>
      <c r="AM40" s="630"/>
      <c r="AN40" s="630"/>
      <c r="AO40" s="631"/>
      <c r="AQ40" s="687" t="s">
        <v>331</v>
      </c>
      <c r="AR40" s="688"/>
      <c r="AS40" s="688"/>
      <c r="AT40" s="688"/>
      <c r="AU40" s="688"/>
      <c r="AV40" s="688"/>
      <c r="AW40" s="688"/>
      <c r="AX40" s="688"/>
      <c r="AY40" s="689"/>
      <c r="AZ40" s="624">
        <v>27500</v>
      </c>
      <c r="BA40" s="625"/>
      <c r="BB40" s="625"/>
      <c r="BC40" s="625"/>
      <c r="BD40" s="656"/>
      <c r="BE40" s="656"/>
      <c r="BF40" s="679"/>
      <c r="BG40" s="672" t="s">
        <v>332</v>
      </c>
      <c r="BH40" s="673"/>
      <c r="BI40" s="673"/>
      <c r="BJ40" s="673"/>
      <c r="BK40" s="673"/>
      <c r="BL40" s="223"/>
      <c r="BM40" s="622" t="s">
        <v>333</v>
      </c>
      <c r="BN40" s="622"/>
      <c r="BO40" s="622"/>
      <c r="BP40" s="622"/>
      <c r="BQ40" s="622"/>
      <c r="BR40" s="622"/>
      <c r="BS40" s="622"/>
      <c r="BT40" s="622"/>
      <c r="BU40" s="623"/>
      <c r="BV40" s="624">
        <v>80</v>
      </c>
      <c r="BW40" s="625"/>
      <c r="BX40" s="625"/>
      <c r="BY40" s="625"/>
      <c r="BZ40" s="625"/>
      <c r="CA40" s="625"/>
      <c r="CB40" s="634"/>
      <c r="CD40" s="621" t="s">
        <v>334</v>
      </c>
      <c r="CE40" s="622"/>
      <c r="CF40" s="622"/>
      <c r="CG40" s="622"/>
      <c r="CH40" s="622"/>
      <c r="CI40" s="622"/>
      <c r="CJ40" s="622"/>
      <c r="CK40" s="622"/>
      <c r="CL40" s="622"/>
      <c r="CM40" s="622"/>
      <c r="CN40" s="622"/>
      <c r="CO40" s="622"/>
      <c r="CP40" s="622"/>
      <c r="CQ40" s="623"/>
      <c r="CR40" s="624">
        <v>480187</v>
      </c>
      <c r="CS40" s="625"/>
      <c r="CT40" s="625"/>
      <c r="CU40" s="625"/>
      <c r="CV40" s="625"/>
      <c r="CW40" s="625"/>
      <c r="CX40" s="625"/>
      <c r="CY40" s="626"/>
      <c r="CZ40" s="629">
        <v>1.9</v>
      </c>
      <c r="DA40" s="654"/>
      <c r="DB40" s="654"/>
      <c r="DC40" s="658"/>
      <c r="DD40" s="633">
        <v>405841</v>
      </c>
      <c r="DE40" s="625"/>
      <c r="DF40" s="625"/>
      <c r="DG40" s="625"/>
      <c r="DH40" s="625"/>
      <c r="DI40" s="625"/>
      <c r="DJ40" s="625"/>
      <c r="DK40" s="626"/>
      <c r="DL40" s="633">
        <v>195638</v>
      </c>
      <c r="DM40" s="625"/>
      <c r="DN40" s="625"/>
      <c r="DO40" s="625"/>
      <c r="DP40" s="625"/>
      <c r="DQ40" s="625"/>
      <c r="DR40" s="625"/>
      <c r="DS40" s="625"/>
      <c r="DT40" s="625"/>
      <c r="DU40" s="625"/>
      <c r="DV40" s="626"/>
      <c r="DW40" s="629">
        <v>1.3</v>
      </c>
      <c r="DX40" s="654"/>
      <c r="DY40" s="654"/>
      <c r="DZ40" s="654"/>
      <c r="EA40" s="654"/>
      <c r="EB40" s="654"/>
      <c r="EC40" s="655"/>
    </row>
    <row r="41" spans="2:133" ht="11.25" customHeight="1" x14ac:dyDescent="0.15">
      <c r="B41" s="645" t="s">
        <v>335</v>
      </c>
      <c r="C41" s="646"/>
      <c r="D41" s="646"/>
      <c r="E41" s="646"/>
      <c r="F41" s="646"/>
      <c r="G41" s="646"/>
      <c r="H41" s="646"/>
      <c r="I41" s="646"/>
      <c r="J41" s="646"/>
      <c r="K41" s="646"/>
      <c r="L41" s="646"/>
      <c r="M41" s="646"/>
      <c r="N41" s="646"/>
      <c r="O41" s="646"/>
      <c r="P41" s="646"/>
      <c r="Q41" s="647"/>
      <c r="R41" s="696">
        <v>26863926</v>
      </c>
      <c r="S41" s="697"/>
      <c r="T41" s="697"/>
      <c r="U41" s="697"/>
      <c r="V41" s="697"/>
      <c r="W41" s="697"/>
      <c r="X41" s="697"/>
      <c r="Y41" s="701"/>
      <c r="Z41" s="702">
        <v>100</v>
      </c>
      <c r="AA41" s="702"/>
      <c r="AB41" s="702"/>
      <c r="AC41" s="702"/>
      <c r="AD41" s="703">
        <v>15198697</v>
      </c>
      <c r="AE41" s="703"/>
      <c r="AF41" s="703"/>
      <c r="AG41" s="703"/>
      <c r="AH41" s="703"/>
      <c r="AI41" s="703"/>
      <c r="AJ41" s="703"/>
      <c r="AK41" s="703"/>
      <c r="AL41" s="704">
        <v>100</v>
      </c>
      <c r="AM41" s="684"/>
      <c r="AN41" s="684"/>
      <c r="AO41" s="705"/>
      <c r="AQ41" s="687" t="s">
        <v>336</v>
      </c>
      <c r="AR41" s="688"/>
      <c r="AS41" s="688"/>
      <c r="AT41" s="688"/>
      <c r="AU41" s="688"/>
      <c r="AV41" s="688"/>
      <c r="AW41" s="688"/>
      <c r="AX41" s="688"/>
      <c r="AY41" s="689"/>
      <c r="AZ41" s="624">
        <v>466132</v>
      </c>
      <c r="BA41" s="625"/>
      <c r="BB41" s="625"/>
      <c r="BC41" s="625"/>
      <c r="BD41" s="656"/>
      <c r="BE41" s="656"/>
      <c r="BF41" s="679"/>
      <c r="BG41" s="672"/>
      <c r="BH41" s="673"/>
      <c r="BI41" s="673"/>
      <c r="BJ41" s="673"/>
      <c r="BK41" s="673"/>
      <c r="BL41" s="223"/>
      <c r="BM41" s="622" t="s">
        <v>337</v>
      </c>
      <c r="BN41" s="622"/>
      <c r="BO41" s="622"/>
      <c r="BP41" s="622"/>
      <c r="BQ41" s="622"/>
      <c r="BR41" s="622"/>
      <c r="BS41" s="622"/>
      <c r="BT41" s="622"/>
      <c r="BU41" s="623"/>
      <c r="BV41" s="624" t="s">
        <v>122</v>
      </c>
      <c r="BW41" s="625"/>
      <c r="BX41" s="625"/>
      <c r="BY41" s="625"/>
      <c r="BZ41" s="625"/>
      <c r="CA41" s="625"/>
      <c r="CB41" s="634"/>
      <c r="CD41" s="621" t="s">
        <v>338</v>
      </c>
      <c r="CE41" s="622"/>
      <c r="CF41" s="622"/>
      <c r="CG41" s="622"/>
      <c r="CH41" s="622"/>
      <c r="CI41" s="622"/>
      <c r="CJ41" s="622"/>
      <c r="CK41" s="622"/>
      <c r="CL41" s="622"/>
      <c r="CM41" s="622"/>
      <c r="CN41" s="622"/>
      <c r="CO41" s="622"/>
      <c r="CP41" s="622"/>
      <c r="CQ41" s="623"/>
      <c r="CR41" s="624" t="s">
        <v>122</v>
      </c>
      <c r="CS41" s="656"/>
      <c r="CT41" s="656"/>
      <c r="CU41" s="656"/>
      <c r="CV41" s="656"/>
      <c r="CW41" s="656"/>
      <c r="CX41" s="656"/>
      <c r="CY41" s="657"/>
      <c r="CZ41" s="629" t="s">
        <v>122</v>
      </c>
      <c r="DA41" s="654"/>
      <c r="DB41" s="654"/>
      <c r="DC41" s="658"/>
      <c r="DD41" s="633" t="s">
        <v>122</v>
      </c>
      <c r="DE41" s="656"/>
      <c r="DF41" s="656"/>
      <c r="DG41" s="656"/>
      <c r="DH41" s="656"/>
      <c r="DI41" s="656"/>
      <c r="DJ41" s="656"/>
      <c r="DK41" s="657"/>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339</v>
      </c>
      <c r="AR42" s="694"/>
      <c r="AS42" s="694"/>
      <c r="AT42" s="694"/>
      <c r="AU42" s="694"/>
      <c r="AV42" s="694"/>
      <c r="AW42" s="694"/>
      <c r="AX42" s="694"/>
      <c r="AY42" s="695"/>
      <c r="AZ42" s="696">
        <v>1879950</v>
      </c>
      <c r="BA42" s="697"/>
      <c r="BB42" s="697"/>
      <c r="BC42" s="697"/>
      <c r="BD42" s="683"/>
      <c r="BE42" s="683"/>
      <c r="BF42" s="685"/>
      <c r="BG42" s="674"/>
      <c r="BH42" s="675"/>
      <c r="BI42" s="675"/>
      <c r="BJ42" s="675"/>
      <c r="BK42" s="675"/>
      <c r="BL42" s="224"/>
      <c r="BM42" s="646" t="s">
        <v>340</v>
      </c>
      <c r="BN42" s="646"/>
      <c r="BO42" s="646"/>
      <c r="BP42" s="646"/>
      <c r="BQ42" s="646"/>
      <c r="BR42" s="646"/>
      <c r="BS42" s="646"/>
      <c r="BT42" s="646"/>
      <c r="BU42" s="647"/>
      <c r="BV42" s="696">
        <v>347</v>
      </c>
      <c r="BW42" s="697"/>
      <c r="BX42" s="697"/>
      <c r="BY42" s="697"/>
      <c r="BZ42" s="697"/>
      <c r="CA42" s="697"/>
      <c r="CB42" s="706"/>
      <c r="CD42" s="621" t="s">
        <v>341</v>
      </c>
      <c r="CE42" s="622"/>
      <c r="CF42" s="622"/>
      <c r="CG42" s="622"/>
      <c r="CH42" s="622"/>
      <c r="CI42" s="622"/>
      <c r="CJ42" s="622"/>
      <c r="CK42" s="622"/>
      <c r="CL42" s="622"/>
      <c r="CM42" s="622"/>
      <c r="CN42" s="622"/>
      <c r="CO42" s="622"/>
      <c r="CP42" s="622"/>
      <c r="CQ42" s="623"/>
      <c r="CR42" s="624">
        <v>2771966</v>
      </c>
      <c r="CS42" s="656"/>
      <c r="CT42" s="656"/>
      <c r="CU42" s="656"/>
      <c r="CV42" s="656"/>
      <c r="CW42" s="656"/>
      <c r="CX42" s="656"/>
      <c r="CY42" s="657"/>
      <c r="CZ42" s="629">
        <v>10.9</v>
      </c>
      <c r="DA42" s="654"/>
      <c r="DB42" s="654"/>
      <c r="DC42" s="658"/>
      <c r="DD42" s="633">
        <v>747200</v>
      </c>
      <c r="DE42" s="656"/>
      <c r="DF42" s="656"/>
      <c r="DG42" s="656"/>
      <c r="DH42" s="656"/>
      <c r="DI42" s="656"/>
      <c r="DJ42" s="656"/>
      <c r="DK42" s="657"/>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4" t="s">
        <v>342</v>
      </c>
      <c r="CD43" s="621" t="s">
        <v>343</v>
      </c>
      <c r="CE43" s="622"/>
      <c r="CF43" s="622"/>
      <c r="CG43" s="622"/>
      <c r="CH43" s="622"/>
      <c r="CI43" s="622"/>
      <c r="CJ43" s="622"/>
      <c r="CK43" s="622"/>
      <c r="CL43" s="622"/>
      <c r="CM43" s="622"/>
      <c r="CN43" s="622"/>
      <c r="CO43" s="622"/>
      <c r="CP43" s="622"/>
      <c r="CQ43" s="623"/>
      <c r="CR43" s="624">
        <v>70000</v>
      </c>
      <c r="CS43" s="656"/>
      <c r="CT43" s="656"/>
      <c r="CU43" s="656"/>
      <c r="CV43" s="656"/>
      <c r="CW43" s="656"/>
      <c r="CX43" s="656"/>
      <c r="CY43" s="657"/>
      <c r="CZ43" s="629">
        <v>0.3</v>
      </c>
      <c r="DA43" s="654"/>
      <c r="DB43" s="654"/>
      <c r="DC43" s="658"/>
      <c r="DD43" s="633">
        <v>70000</v>
      </c>
      <c r="DE43" s="656"/>
      <c r="DF43" s="656"/>
      <c r="DG43" s="656"/>
      <c r="DH43" s="656"/>
      <c r="DI43" s="656"/>
      <c r="DJ43" s="656"/>
      <c r="DK43" s="657"/>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344</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0" t="s">
        <v>292</v>
      </c>
      <c r="CE44" s="661"/>
      <c r="CF44" s="621" t="s">
        <v>345</v>
      </c>
      <c r="CG44" s="622"/>
      <c r="CH44" s="622"/>
      <c r="CI44" s="622"/>
      <c r="CJ44" s="622"/>
      <c r="CK44" s="622"/>
      <c r="CL44" s="622"/>
      <c r="CM44" s="622"/>
      <c r="CN44" s="622"/>
      <c r="CO44" s="622"/>
      <c r="CP44" s="622"/>
      <c r="CQ44" s="623"/>
      <c r="CR44" s="624">
        <v>2740832</v>
      </c>
      <c r="CS44" s="625"/>
      <c r="CT44" s="625"/>
      <c r="CU44" s="625"/>
      <c r="CV44" s="625"/>
      <c r="CW44" s="625"/>
      <c r="CX44" s="625"/>
      <c r="CY44" s="626"/>
      <c r="CZ44" s="629">
        <v>10.7</v>
      </c>
      <c r="DA44" s="630"/>
      <c r="DB44" s="630"/>
      <c r="DC44" s="636"/>
      <c r="DD44" s="633">
        <v>716066</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346</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2"/>
      <c r="CE45" s="663"/>
      <c r="CF45" s="621" t="s">
        <v>347</v>
      </c>
      <c r="CG45" s="622"/>
      <c r="CH45" s="622"/>
      <c r="CI45" s="622"/>
      <c r="CJ45" s="622"/>
      <c r="CK45" s="622"/>
      <c r="CL45" s="622"/>
      <c r="CM45" s="622"/>
      <c r="CN45" s="622"/>
      <c r="CO45" s="622"/>
      <c r="CP45" s="622"/>
      <c r="CQ45" s="623"/>
      <c r="CR45" s="624">
        <v>1084875</v>
      </c>
      <c r="CS45" s="656"/>
      <c r="CT45" s="656"/>
      <c r="CU45" s="656"/>
      <c r="CV45" s="656"/>
      <c r="CW45" s="656"/>
      <c r="CX45" s="656"/>
      <c r="CY45" s="657"/>
      <c r="CZ45" s="629">
        <v>4.2</v>
      </c>
      <c r="DA45" s="654"/>
      <c r="DB45" s="654"/>
      <c r="DC45" s="658"/>
      <c r="DD45" s="633">
        <v>48949</v>
      </c>
      <c r="DE45" s="656"/>
      <c r="DF45" s="656"/>
      <c r="DG45" s="656"/>
      <c r="DH45" s="656"/>
      <c r="DI45" s="656"/>
      <c r="DJ45" s="656"/>
      <c r="DK45" s="657"/>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5"/>
      <c r="CD46" s="662"/>
      <c r="CE46" s="663"/>
      <c r="CF46" s="621" t="s">
        <v>348</v>
      </c>
      <c r="CG46" s="622"/>
      <c r="CH46" s="622"/>
      <c r="CI46" s="622"/>
      <c r="CJ46" s="622"/>
      <c r="CK46" s="622"/>
      <c r="CL46" s="622"/>
      <c r="CM46" s="622"/>
      <c r="CN46" s="622"/>
      <c r="CO46" s="622"/>
      <c r="CP46" s="622"/>
      <c r="CQ46" s="623"/>
      <c r="CR46" s="624">
        <v>1587379</v>
      </c>
      <c r="CS46" s="625"/>
      <c r="CT46" s="625"/>
      <c r="CU46" s="625"/>
      <c r="CV46" s="625"/>
      <c r="CW46" s="625"/>
      <c r="CX46" s="625"/>
      <c r="CY46" s="626"/>
      <c r="CZ46" s="629">
        <v>6.2</v>
      </c>
      <c r="DA46" s="630"/>
      <c r="DB46" s="630"/>
      <c r="DC46" s="636"/>
      <c r="DD46" s="633">
        <v>636839</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5"/>
      <c r="CD47" s="662"/>
      <c r="CE47" s="663"/>
      <c r="CF47" s="621" t="s">
        <v>349</v>
      </c>
      <c r="CG47" s="622"/>
      <c r="CH47" s="622"/>
      <c r="CI47" s="622"/>
      <c r="CJ47" s="622"/>
      <c r="CK47" s="622"/>
      <c r="CL47" s="622"/>
      <c r="CM47" s="622"/>
      <c r="CN47" s="622"/>
      <c r="CO47" s="622"/>
      <c r="CP47" s="622"/>
      <c r="CQ47" s="623"/>
      <c r="CR47" s="624">
        <v>31134</v>
      </c>
      <c r="CS47" s="656"/>
      <c r="CT47" s="656"/>
      <c r="CU47" s="656"/>
      <c r="CV47" s="656"/>
      <c r="CW47" s="656"/>
      <c r="CX47" s="656"/>
      <c r="CY47" s="657"/>
      <c r="CZ47" s="629">
        <v>0.1</v>
      </c>
      <c r="DA47" s="654"/>
      <c r="DB47" s="654"/>
      <c r="DC47" s="658"/>
      <c r="DD47" s="633">
        <v>31134</v>
      </c>
      <c r="DE47" s="656"/>
      <c r="DF47" s="656"/>
      <c r="DG47" s="656"/>
      <c r="DH47" s="656"/>
      <c r="DI47" s="656"/>
      <c r="DJ47" s="656"/>
      <c r="DK47" s="657"/>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5"/>
      <c r="CD48" s="664"/>
      <c r="CE48" s="665"/>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9" t="s">
        <v>122</v>
      </c>
      <c r="DA48" s="630"/>
      <c r="DB48" s="630"/>
      <c r="DC48" s="636"/>
      <c r="DD48" s="633" t="s">
        <v>122</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5"/>
      <c r="CD49" s="645" t="s">
        <v>351</v>
      </c>
      <c r="CE49" s="646"/>
      <c r="CF49" s="646"/>
      <c r="CG49" s="646"/>
      <c r="CH49" s="646"/>
      <c r="CI49" s="646"/>
      <c r="CJ49" s="646"/>
      <c r="CK49" s="646"/>
      <c r="CL49" s="646"/>
      <c r="CM49" s="646"/>
      <c r="CN49" s="646"/>
      <c r="CO49" s="646"/>
      <c r="CP49" s="646"/>
      <c r="CQ49" s="647"/>
      <c r="CR49" s="696">
        <v>25539598</v>
      </c>
      <c r="CS49" s="683"/>
      <c r="CT49" s="683"/>
      <c r="CU49" s="683"/>
      <c r="CV49" s="683"/>
      <c r="CW49" s="683"/>
      <c r="CX49" s="683"/>
      <c r="CY49" s="712"/>
      <c r="CZ49" s="704">
        <v>100</v>
      </c>
      <c r="DA49" s="713"/>
      <c r="DB49" s="713"/>
      <c r="DC49" s="714"/>
      <c r="DD49" s="715">
        <v>18537679</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Ibyhsuxp63MZ/Nagk1oAAD+eV4vVpOwns+KyDwYz5ct7pU0EtF4e9WUJeIACxrx/HanebQiOhoPU/FNHVyxFTQ==" saltValue="TkxQBkOZ54QMZ6sn+EgX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353</v>
      </c>
      <c r="DK2" s="724"/>
      <c r="DL2" s="724"/>
      <c r="DM2" s="724"/>
      <c r="DN2" s="724"/>
      <c r="DO2" s="725"/>
      <c r="DP2" s="228"/>
      <c r="DQ2" s="723" t="s">
        <v>354</v>
      </c>
      <c r="DR2" s="724"/>
      <c r="DS2" s="724"/>
      <c r="DT2" s="724"/>
      <c r="DU2" s="724"/>
      <c r="DV2" s="724"/>
      <c r="DW2" s="724"/>
      <c r="DX2" s="724"/>
      <c r="DY2" s="724"/>
      <c r="DZ2" s="72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15">
      <c r="A5" s="728" t="s">
        <v>357</v>
      </c>
      <c r="B5" s="729"/>
      <c r="C5" s="729"/>
      <c r="D5" s="729"/>
      <c r="E5" s="729"/>
      <c r="F5" s="729"/>
      <c r="G5" s="729"/>
      <c r="H5" s="729"/>
      <c r="I5" s="729"/>
      <c r="J5" s="729"/>
      <c r="K5" s="729"/>
      <c r="L5" s="729"/>
      <c r="M5" s="729"/>
      <c r="N5" s="729"/>
      <c r="O5" s="729"/>
      <c r="P5" s="730"/>
      <c r="Q5" s="734" t="s">
        <v>358</v>
      </c>
      <c r="R5" s="735"/>
      <c r="S5" s="735"/>
      <c r="T5" s="735"/>
      <c r="U5" s="736"/>
      <c r="V5" s="734" t="s">
        <v>359</v>
      </c>
      <c r="W5" s="735"/>
      <c r="X5" s="735"/>
      <c r="Y5" s="735"/>
      <c r="Z5" s="736"/>
      <c r="AA5" s="734" t="s">
        <v>360</v>
      </c>
      <c r="AB5" s="735"/>
      <c r="AC5" s="735"/>
      <c r="AD5" s="735"/>
      <c r="AE5" s="735"/>
      <c r="AF5" s="740" t="s">
        <v>361</v>
      </c>
      <c r="AG5" s="735"/>
      <c r="AH5" s="735"/>
      <c r="AI5" s="735"/>
      <c r="AJ5" s="741"/>
      <c r="AK5" s="735" t="s">
        <v>362</v>
      </c>
      <c r="AL5" s="735"/>
      <c r="AM5" s="735"/>
      <c r="AN5" s="735"/>
      <c r="AO5" s="736"/>
      <c r="AP5" s="734" t="s">
        <v>363</v>
      </c>
      <c r="AQ5" s="735"/>
      <c r="AR5" s="735"/>
      <c r="AS5" s="735"/>
      <c r="AT5" s="736"/>
      <c r="AU5" s="734" t="s">
        <v>364</v>
      </c>
      <c r="AV5" s="735"/>
      <c r="AW5" s="735"/>
      <c r="AX5" s="735"/>
      <c r="AY5" s="741"/>
      <c r="AZ5" s="232"/>
      <c r="BA5" s="232"/>
      <c r="BB5" s="232"/>
      <c r="BC5" s="232"/>
      <c r="BD5" s="232"/>
      <c r="BE5" s="233"/>
      <c r="BF5" s="233"/>
      <c r="BG5" s="233"/>
      <c r="BH5" s="233"/>
      <c r="BI5" s="233"/>
      <c r="BJ5" s="233"/>
      <c r="BK5" s="233"/>
      <c r="BL5" s="233"/>
      <c r="BM5" s="233"/>
      <c r="BN5" s="233"/>
      <c r="BO5" s="233"/>
      <c r="BP5" s="233"/>
      <c r="BQ5" s="728" t="s">
        <v>365</v>
      </c>
      <c r="BR5" s="729"/>
      <c r="BS5" s="729"/>
      <c r="BT5" s="729"/>
      <c r="BU5" s="729"/>
      <c r="BV5" s="729"/>
      <c r="BW5" s="729"/>
      <c r="BX5" s="729"/>
      <c r="BY5" s="729"/>
      <c r="BZ5" s="729"/>
      <c r="CA5" s="729"/>
      <c r="CB5" s="729"/>
      <c r="CC5" s="729"/>
      <c r="CD5" s="729"/>
      <c r="CE5" s="729"/>
      <c r="CF5" s="729"/>
      <c r="CG5" s="730"/>
      <c r="CH5" s="734" t="s">
        <v>366</v>
      </c>
      <c r="CI5" s="735"/>
      <c r="CJ5" s="735"/>
      <c r="CK5" s="735"/>
      <c r="CL5" s="736"/>
      <c r="CM5" s="734" t="s">
        <v>367</v>
      </c>
      <c r="CN5" s="735"/>
      <c r="CO5" s="735"/>
      <c r="CP5" s="735"/>
      <c r="CQ5" s="736"/>
      <c r="CR5" s="734" t="s">
        <v>368</v>
      </c>
      <c r="CS5" s="735"/>
      <c r="CT5" s="735"/>
      <c r="CU5" s="735"/>
      <c r="CV5" s="736"/>
      <c r="CW5" s="734" t="s">
        <v>369</v>
      </c>
      <c r="CX5" s="735"/>
      <c r="CY5" s="735"/>
      <c r="CZ5" s="735"/>
      <c r="DA5" s="736"/>
      <c r="DB5" s="734" t="s">
        <v>370</v>
      </c>
      <c r="DC5" s="735"/>
      <c r="DD5" s="735"/>
      <c r="DE5" s="735"/>
      <c r="DF5" s="736"/>
      <c r="DG5" s="764" t="s">
        <v>371</v>
      </c>
      <c r="DH5" s="765"/>
      <c r="DI5" s="765"/>
      <c r="DJ5" s="765"/>
      <c r="DK5" s="766"/>
      <c r="DL5" s="764" t="s">
        <v>372</v>
      </c>
      <c r="DM5" s="765"/>
      <c r="DN5" s="765"/>
      <c r="DO5" s="765"/>
      <c r="DP5" s="766"/>
      <c r="DQ5" s="734" t="s">
        <v>373</v>
      </c>
      <c r="DR5" s="735"/>
      <c r="DS5" s="735"/>
      <c r="DT5" s="735"/>
      <c r="DU5" s="736"/>
      <c r="DV5" s="734" t="s">
        <v>364</v>
      </c>
      <c r="DW5" s="735"/>
      <c r="DX5" s="735"/>
      <c r="DY5" s="735"/>
      <c r="DZ5" s="741"/>
      <c r="EA5" s="234"/>
    </row>
    <row r="6" spans="1:131" s="235"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4"/>
    </row>
    <row r="7" spans="1:131" s="235" customFormat="1" ht="26.25" customHeight="1" thickTop="1" x14ac:dyDescent="0.15">
      <c r="A7" s="236">
        <v>1</v>
      </c>
      <c r="B7" s="750" t="s">
        <v>374</v>
      </c>
      <c r="C7" s="751"/>
      <c r="D7" s="751"/>
      <c r="E7" s="751"/>
      <c r="F7" s="751"/>
      <c r="G7" s="751"/>
      <c r="H7" s="751"/>
      <c r="I7" s="751"/>
      <c r="J7" s="751"/>
      <c r="K7" s="751"/>
      <c r="L7" s="751"/>
      <c r="M7" s="751"/>
      <c r="N7" s="751"/>
      <c r="O7" s="751"/>
      <c r="P7" s="752"/>
      <c r="Q7" s="753">
        <v>26888</v>
      </c>
      <c r="R7" s="754"/>
      <c r="S7" s="754"/>
      <c r="T7" s="754"/>
      <c r="U7" s="754"/>
      <c r="V7" s="754">
        <v>25563</v>
      </c>
      <c r="W7" s="754"/>
      <c r="X7" s="754"/>
      <c r="Y7" s="754"/>
      <c r="Z7" s="754"/>
      <c r="AA7" s="754">
        <v>1324</v>
      </c>
      <c r="AB7" s="754"/>
      <c r="AC7" s="754"/>
      <c r="AD7" s="754"/>
      <c r="AE7" s="755"/>
      <c r="AF7" s="756">
        <v>983</v>
      </c>
      <c r="AG7" s="757"/>
      <c r="AH7" s="757"/>
      <c r="AI7" s="757"/>
      <c r="AJ7" s="758"/>
      <c r="AK7" s="759">
        <v>1007</v>
      </c>
      <c r="AL7" s="760"/>
      <c r="AM7" s="760"/>
      <c r="AN7" s="760"/>
      <c r="AO7" s="760"/>
      <c r="AP7" s="760">
        <v>16636</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7" t="s">
        <v>558</v>
      </c>
      <c r="BT7" s="748"/>
      <c r="BU7" s="748"/>
      <c r="BV7" s="748"/>
      <c r="BW7" s="748"/>
      <c r="BX7" s="748"/>
      <c r="BY7" s="748"/>
      <c r="BZ7" s="748"/>
      <c r="CA7" s="748"/>
      <c r="CB7" s="748"/>
      <c r="CC7" s="748"/>
      <c r="CD7" s="748"/>
      <c r="CE7" s="748"/>
      <c r="CF7" s="748"/>
      <c r="CG7" s="763"/>
      <c r="CH7" s="744">
        <v>-3</v>
      </c>
      <c r="CI7" s="745"/>
      <c r="CJ7" s="745"/>
      <c r="CK7" s="745"/>
      <c r="CL7" s="746"/>
      <c r="CM7" s="744">
        <v>-8</v>
      </c>
      <c r="CN7" s="745"/>
      <c r="CO7" s="745"/>
      <c r="CP7" s="745"/>
      <c r="CQ7" s="746"/>
      <c r="CR7" s="744">
        <v>10</v>
      </c>
      <c r="CS7" s="745"/>
      <c r="CT7" s="745"/>
      <c r="CU7" s="745"/>
      <c r="CV7" s="746"/>
      <c r="CW7" s="744">
        <v>0</v>
      </c>
      <c r="CX7" s="745"/>
      <c r="CY7" s="745"/>
      <c r="CZ7" s="745"/>
      <c r="DA7" s="746"/>
      <c r="DB7" s="744">
        <v>30</v>
      </c>
      <c r="DC7" s="745"/>
      <c r="DD7" s="745"/>
      <c r="DE7" s="745"/>
      <c r="DF7" s="746"/>
      <c r="DG7" s="744" t="s">
        <v>552</v>
      </c>
      <c r="DH7" s="745"/>
      <c r="DI7" s="745"/>
      <c r="DJ7" s="745"/>
      <c r="DK7" s="746"/>
      <c r="DL7" s="744" t="s">
        <v>552</v>
      </c>
      <c r="DM7" s="745"/>
      <c r="DN7" s="745"/>
      <c r="DO7" s="745"/>
      <c r="DP7" s="746"/>
      <c r="DQ7" s="744" t="s">
        <v>552</v>
      </c>
      <c r="DR7" s="745"/>
      <c r="DS7" s="745"/>
      <c r="DT7" s="745"/>
      <c r="DU7" s="746"/>
      <c r="DV7" s="747"/>
      <c r="DW7" s="748"/>
      <c r="DX7" s="748"/>
      <c r="DY7" s="748"/>
      <c r="DZ7" s="749"/>
      <c r="EA7" s="234"/>
    </row>
    <row r="8" spans="1:131" s="235" customFormat="1" ht="26.25" customHeight="1" x14ac:dyDescent="0.15">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559</v>
      </c>
      <c r="BT8" s="775"/>
      <c r="BU8" s="775"/>
      <c r="BV8" s="775"/>
      <c r="BW8" s="775"/>
      <c r="BX8" s="775"/>
      <c r="BY8" s="775"/>
      <c r="BZ8" s="775"/>
      <c r="CA8" s="775"/>
      <c r="CB8" s="775"/>
      <c r="CC8" s="775"/>
      <c r="CD8" s="775"/>
      <c r="CE8" s="775"/>
      <c r="CF8" s="775"/>
      <c r="CG8" s="776"/>
      <c r="CH8" s="777">
        <v>17</v>
      </c>
      <c r="CI8" s="778"/>
      <c r="CJ8" s="778"/>
      <c r="CK8" s="778"/>
      <c r="CL8" s="779"/>
      <c r="CM8" s="777">
        <v>136</v>
      </c>
      <c r="CN8" s="778"/>
      <c r="CO8" s="778"/>
      <c r="CP8" s="778"/>
      <c r="CQ8" s="779"/>
      <c r="CR8" s="777">
        <v>100</v>
      </c>
      <c r="CS8" s="778"/>
      <c r="CT8" s="778"/>
      <c r="CU8" s="778"/>
      <c r="CV8" s="779"/>
      <c r="CW8" s="777">
        <v>0</v>
      </c>
      <c r="CX8" s="778"/>
      <c r="CY8" s="778"/>
      <c r="CZ8" s="778"/>
      <c r="DA8" s="779"/>
      <c r="DB8" s="777">
        <v>12</v>
      </c>
      <c r="DC8" s="778"/>
      <c r="DD8" s="778"/>
      <c r="DE8" s="778"/>
      <c r="DF8" s="779"/>
      <c r="DG8" s="777" t="s">
        <v>552</v>
      </c>
      <c r="DH8" s="778"/>
      <c r="DI8" s="778"/>
      <c r="DJ8" s="778"/>
      <c r="DK8" s="779"/>
      <c r="DL8" s="777" t="s">
        <v>552</v>
      </c>
      <c r="DM8" s="778"/>
      <c r="DN8" s="778"/>
      <c r="DO8" s="778"/>
      <c r="DP8" s="779"/>
      <c r="DQ8" s="777" t="s">
        <v>552</v>
      </c>
      <c r="DR8" s="778"/>
      <c r="DS8" s="778"/>
      <c r="DT8" s="778"/>
      <c r="DU8" s="779"/>
      <c r="DV8" s="774"/>
      <c r="DW8" s="775"/>
      <c r="DX8" s="775"/>
      <c r="DY8" s="775"/>
      <c r="DZ8" s="780"/>
      <c r="EA8" s="234"/>
    </row>
    <row r="9" spans="1:131" s="235" customFormat="1" ht="26.25" customHeight="1" x14ac:dyDescent="0.15">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t="s">
        <v>560</v>
      </c>
      <c r="BT9" s="775"/>
      <c r="BU9" s="775"/>
      <c r="BV9" s="775"/>
      <c r="BW9" s="775"/>
      <c r="BX9" s="775"/>
      <c r="BY9" s="775"/>
      <c r="BZ9" s="775"/>
      <c r="CA9" s="775"/>
      <c r="CB9" s="775"/>
      <c r="CC9" s="775"/>
      <c r="CD9" s="775"/>
      <c r="CE9" s="775"/>
      <c r="CF9" s="775"/>
      <c r="CG9" s="776"/>
      <c r="CH9" s="777">
        <v>2</v>
      </c>
      <c r="CI9" s="778"/>
      <c r="CJ9" s="778"/>
      <c r="CK9" s="778"/>
      <c r="CL9" s="779"/>
      <c r="CM9" s="777">
        <v>68</v>
      </c>
      <c r="CN9" s="778"/>
      <c r="CO9" s="778"/>
      <c r="CP9" s="778"/>
      <c r="CQ9" s="779"/>
      <c r="CR9" s="777">
        <v>31</v>
      </c>
      <c r="CS9" s="778"/>
      <c r="CT9" s="778"/>
      <c r="CU9" s="778"/>
      <c r="CV9" s="779"/>
      <c r="CW9" s="777">
        <v>1</v>
      </c>
      <c r="CX9" s="778"/>
      <c r="CY9" s="778"/>
      <c r="CZ9" s="778"/>
      <c r="DA9" s="779"/>
      <c r="DB9" s="777">
        <v>0</v>
      </c>
      <c r="DC9" s="778"/>
      <c r="DD9" s="778"/>
      <c r="DE9" s="778"/>
      <c r="DF9" s="779"/>
      <c r="DG9" s="777" t="s">
        <v>552</v>
      </c>
      <c r="DH9" s="778"/>
      <c r="DI9" s="778"/>
      <c r="DJ9" s="778"/>
      <c r="DK9" s="779"/>
      <c r="DL9" s="777" t="s">
        <v>552</v>
      </c>
      <c r="DM9" s="778"/>
      <c r="DN9" s="778"/>
      <c r="DO9" s="778"/>
      <c r="DP9" s="779"/>
      <c r="DQ9" s="777" t="s">
        <v>552</v>
      </c>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376</v>
      </c>
      <c r="B23" s="790" t="s">
        <v>377</v>
      </c>
      <c r="C23" s="791"/>
      <c r="D23" s="791"/>
      <c r="E23" s="791"/>
      <c r="F23" s="791"/>
      <c r="G23" s="791"/>
      <c r="H23" s="791"/>
      <c r="I23" s="791"/>
      <c r="J23" s="791"/>
      <c r="K23" s="791"/>
      <c r="L23" s="791"/>
      <c r="M23" s="791"/>
      <c r="N23" s="791"/>
      <c r="O23" s="791"/>
      <c r="P23" s="792"/>
      <c r="Q23" s="793">
        <v>26888</v>
      </c>
      <c r="R23" s="794"/>
      <c r="S23" s="794"/>
      <c r="T23" s="794"/>
      <c r="U23" s="794"/>
      <c r="V23" s="794">
        <v>25563</v>
      </c>
      <c r="W23" s="794"/>
      <c r="X23" s="794"/>
      <c r="Y23" s="794"/>
      <c r="Z23" s="794"/>
      <c r="AA23" s="794">
        <v>1324</v>
      </c>
      <c r="AB23" s="794"/>
      <c r="AC23" s="794"/>
      <c r="AD23" s="794"/>
      <c r="AE23" s="795"/>
      <c r="AF23" s="796">
        <v>983</v>
      </c>
      <c r="AG23" s="794"/>
      <c r="AH23" s="794"/>
      <c r="AI23" s="794"/>
      <c r="AJ23" s="797"/>
      <c r="AK23" s="798"/>
      <c r="AL23" s="799"/>
      <c r="AM23" s="799"/>
      <c r="AN23" s="799"/>
      <c r="AO23" s="799"/>
      <c r="AP23" s="794">
        <v>16636</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8" t="s">
        <v>357</v>
      </c>
      <c r="B26" s="729"/>
      <c r="C26" s="729"/>
      <c r="D26" s="729"/>
      <c r="E26" s="729"/>
      <c r="F26" s="729"/>
      <c r="G26" s="729"/>
      <c r="H26" s="729"/>
      <c r="I26" s="729"/>
      <c r="J26" s="729"/>
      <c r="K26" s="729"/>
      <c r="L26" s="729"/>
      <c r="M26" s="729"/>
      <c r="N26" s="729"/>
      <c r="O26" s="729"/>
      <c r="P26" s="730"/>
      <c r="Q26" s="734" t="s">
        <v>380</v>
      </c>
      <c r="R26" s="735"/>
      <c r="S26" s="735"/>
      <c r="T26" s="735"/>
      <c r="U26" s="736"/>
      <c r="V26" s="734" t="s">
        <v>381</v>
      </c>
      <c r="W26" s="735"/>
      <c r="X26" s="735"/>
      <c r="Y26" s="735"/>
      <c r="Z26" s="736"/>
      <c r="AA26" s="734" t="s">
        <v>382</v>
      </c>
      <c r="AB26" s="735"/>
      <c r="AC26" s="735"/>
      <c r="AD26" s="735"/>
      <c r="AE26" s="735"/>
      <c r="AF26" s="815" t="s">
        <v>383</v>
      </c>
      <c r="AG26" s="816"/>
      <c r="AH26" s="816"/>
      <c r="AI26" s="816"/>
      <c r="AJ26" s="817"/>
      <c r="AK26" s="735" t="s">
        <v>384</v>
      </c>
      <c r="AL26" s="735"/>
      <c r="AM26" s="735"/>
      <c r="AN26" s="735"/>
      <c r="AO26" s="736"/>
      <c r="AP26" s="734" t="s">
        <v>385</v>
      </c>
      <c r="AQ26" s="735"/>
      <c r="AR26" s="735"/>
      <c r="AS26" s="735"/>
      <c r="AT26" s="736"/>
      <c r="AU26" s="734" t="s">
        <v>386</v>
      </c>
      <c r="AV26" s="735"/>
      <c r="AW26" s="735"/>
      <c r="AX26" s="735"/>
      <c r="AY26" s="736"/>
      <c r="AZ26" s="734" t="s">
        <v>387</v>
      </c>
      <c r="BA26" s="735"/>
      <c r="BB26" s="735"/>
      <c r="BC26" s="735"/>
      <c r="BD26" s="736"/>
      <c r="BE26" s="734" t="s">
        <v>364</v>
      </c>
      <c r="BF26" s="735"/>
      <c r="BG26" s="735"/>
      <c r="BH26" s="735"/>
      <c r="BI26" s="741"/>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50" t="s">
        <v>388</v>
      </c>
      <c r="C28" s="751"/>
      <c r="D28" s="751"/>
      <c r="E28" s="751"/>
      <c r="F28" s="751"/>
      <c r="G28" s="751"/>
      <c r="H28" s="751"/>
      <c r="I28" s="751"/>
      <c r="J28" s="751"/>
      <c r="K28" s="751"/>
      <c r="L28" s="751"/>
      <c r="M28" s="751"/>
      <c r="N28" s="751"/>
      <c r="O28" s="751"/>
      <c r="P28" s="752"/>
      <c r="Q28" s="823">
        <v>5565</v>
      </c>
      <c r="R28" s="824"/>
      <c r="S28" s="824"/>
      <c r="T28" s="824"/>
      <c r="U28" s="824"/>
      <c r="V28" s="824">
        <v>5418</v>
      </c>
      <c r="W28" s="824"/>
      <c r="X28" s="824"/>
      <c r="Y28" s="824"/>
      <c r="Z28" s="824"/>
      <c r="AA28" s="824">
        <v>147</v>
      </c>
      <c r="AB28" s="824"/>
      <c r="AC28" s="824"/>
      <c r="AD28" s="824"/>
      <c r="AE28" s="825"/>
      <c r="AF28" s="826">
        <v>147</v>
      </c>
      <c r="AG28" s="824"/>
      <c r="AH28" s="824"/>
      <c r="AI28" s="824"/>
      <c r="AJ28" s="827"/>
      <c r="AK28" s="828">
        <v>614</v>
      </c>
      <c r="AL28" s="829"/>
      <c r="AM28" s="829"/>
      <c r="AN28" s="829"/>
      <c r="AO28" s="829"/>
      <c r="AP28" s="829" t="s">
        <v>552</v>
      </c>
      <c r="AQ28" s="829"/>
      <c r="AR28" s="829"/>
      <c r="AS28" s="829"/>
      <c r="AT28" s="829"/>
      <c r="AU28" s="829" t="s">
        <v>552</v>
      </c>
      <c r="AV28" s="829"/>
      <c r="AW28" s="829"/>
      <c r="AX28" s="829"/>
      <c r="AY28" s="829"/>
      <c r="AZ28" s="829" t="s">
        <v>552</v>
      </c>
      <c r="BA28" s="829"/>
      <c r="BB28" s="829"/>
      <c r="BC28" s="829"/>
      <c r="BD28" s="829"/>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389</v>
      </c>
      <c r="C29" s="782"/>
      <c r="D29" s="782"/>
      <c r="E29" s="782"/>
      <c r="F29" s="782"/>
      <c r="G29" s="782"/>
      <c r="H29" s="782"/>
      <c r="I29" s="782"/>
      <c r="J29" s="782"/>
      <c r="K29" s="782"/>
      <c r="L29" s="782"/>
      <c r="M29" s="782"/>
      <c r="N29" s="782"/>
      <c r="O29" s="782"/>
      <c r="P29" s="783"/>
      <c r="Q29" s="784">
        <v>845</v>
      </c>
      <c r="R29" s="785"/>
      <c r="S29" s="785"/>
      <c r="T29" s="785"/>
      <c r="U29" s="785"/>
      <c r="V29" s="785">
        <v>841</v>
      </c>
      <c r="W29" s="785"/>
      <c r="X29" s="785"/>
      <c r="Y29" s="785"/>
      <c r="Z29" s="785"/>
      <c r="AA29" s="785">
        <v>4</v>
      </c>
      <c r="AB29" s="785"/>
      <c r="AC29" s="785"/>
      <c r="AD29" s="785"/>
      <c r="AE29" s="786"/>
      <c r="AF29" s="787">
        <v>4</v>
      </c>
      <c r="AG29" s="788"/>
      <c r="AH29" s="788"/>
      <c r="AI29" s="788"/>
      <c r="AJ29" s="789"/>
      <c r="AK29" s="833">
        <v>203</v>
      </c>
      <c r="AL29" s="830"/>
      <c r="AM29" s="830"/>
      <c r="AN29" s="830"/>
      <c r="AO29" s="830"/>
      <c r="AP29" s="830" t="s">
        <v>552</v>
      </c>
      <c r="AQ29" s="830"/>
      <c r="AR29" s="830"/>
      <c r="AS29" s="830"/>
      <c r="AT29" s="830"/>
      <c r="AU29" s="830" t="s">
        <v>552</v>
      </c>
      <c r="AV29" s="830"/>
      <c r="AW29" s="830"/>
      <c r="AX29" s="830"/>
      <c r="AY29" s="830"/>
      <c r="AZ29" s="830" t="s">
        <v>552</v>
      </c>
      <c r="BA29" s="830"/>
      <c r="BB29" s="830"/>
      <c r="BC29" s="830"/>
      <c r="BD29" s="830"/>
      <c r="BE29" s="831"/>
      <c r="BF29" s="831"/>
      <c r="BG29" s="831"/>
      <c r="BH29" s="831"/>
      <c r="BI29" s="832"/>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390</v>
      </c>
      <c r="C30" s="782"/>
      <c r="D30" s="782"/>
      <c r="E30" s="782"/>
      <c r="F30" s="782"/>
      <c r="G30" s="782"/>
      <c r="H30" s="782"/>
      <c r="I30" s="782"/>
      <c r="J30" s="782"/>
      <c r="K30" s="782"/>
      <c r="L30" s="782"/>
      <c r="M30" s="782"/>
      <c r="N30" s="782"/>
      <c r="O30" s="782"/>
      <c r="P30" s="783"/>
      <c r="Q30" s="784">
        <v>6247</v>
      </c>
      <c r="R30" s="785"/>
      <c r="S30" s="785"/>
      <c r="T30" s="785"/>
      <c r="U30" s="785"/>
      <c r="V30" s="785">
        <v>6137</v>
      </c>
      <c r="W30" s="785"/>
      <c r="X30" s="785"/>
      <c r="Y30" s="785"/>
      <c r="Z30" s="785"/>
      <c r="AA30" s="785">
        <v>110</v>
      </c>
      <c r="AB30" s="785"/>
      <c r="AC30" s="785"/>
      <c r="AD30" s="785"/>
      <c r="AE30" s="786"/>
      <c r="AF30" s="787">
        <v>110</v>
      </c>
      <c r="AG30" s="788"/>
      <c r="AH30" s="788"/>
      <c r="AI30" s="788"/>
      <c r="AJ30" s="789"/>
      <c r="AK30" s="833">
        <v>1045</v>
      </c>
      <c r="AL30" s="830"/>
      <c r="AM30" s="830"/>
      <c r="AN30" s="830"/>
      <c r="AO30" s="830"/>
      <c r="AP30" s="830" t="s">
        <v>552</v>
      </c>
      <c r="AQ30" s="830"/>
      <c r="AR30" s="830"/>
      <c r="AS30" s="830"/>
      <c r="AT30" s="830"/>
      <c r="AU30" s="830" t="s">
        <v>552</v>
      </c>
      <c r="AV30" s="830"/>
      <c r="AW30" s="830"/>
      <c r="AX30" s="830"/>
      <c r="AY30" s="830"/>
      <c r="AZ30" s="830" t="s">
        <v>552</v>
      </c>
      <c r="BA30" s="830"/>
      <c r="BB30" s="830"/>
      <c r="BC30" s="830"/>
      <c r="BD30" s="830"/>
      <c r="BE30" s="831"/>
      <c r="BF30" s="831"/>
      <c r="BG30" s="831"/>
      <c r="BH30" s="831"/>
      <c r="BI30" s="832"/>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391</v>
      </c>
      <c r="C31" s="782"/>
      <c r="D31" s="782"/>
      <c r="E31" s="782"/>
      <c r="F31" s="782"/>
      <c r="G31" s="782"/>
      <c r="H31" s="782"/>
      <c r="I31" s="782"/>
      <c r="J31" s="782"/>
      <c r="K31" s="782"/>
      <c r="L31" s="782"/>
      <c r="M31" s="782"/>
      <c r="N31" s="782"/>
      <c r="O31" s="782"/>
      <c r="P31" s="783"/>
      <c r="Q31" s="834">
        <v>1058</v>
      </c>
      <c r="R31" s="788"/>
      <c r="S31" s="788"/>
      <c r="T31" s="788"/>
      <c r="U31" s="835"/>
      <c r="V31" s="785">
        <v>987</v>
      </c>
      <c r="W31" s="785"/>
      <c r="X31" s="785"/>
      <c r="Y31" s="785"/>
      <c r="Z31" s="785"/>
      <c r="AA31" s="785">
        <v>71</v>
      </c>
      <c r="AB31" s="785"/>
      <c r="AC31" s="785"/>
      <c r="AD31" s="785"/>
      <c r="AE31" s="786"/>
      <c r="AF31" s="787">
        <v>2002</v>
      </c>
      <c r="AG31" s="788"/>
      <c r="AH31" s="788"/>
      <c r="AI31" s="788"/>
      <c r="AJ31" s="789"/>
      <c r="AK31" s="833">
        <v>62</v>
      </c>
      <c r="AL31" s="830"/>
      <c r="AM31" s="830"/>
      <c r="AN31" s="830"/>
      <c r="AO31" s="830"/>
      <c r="AP31" s="830">
        <v>4190</v>
      </c>
      <c r="AQ31" s="830"/>
      <c r="AR31" s="830"/>
      <c r="AS31" s="830"/>
      <c r="AT31" s="830"/>
      <c r="AU31" s="830">
        <v>46</v>
      </c>
      <c r="AV31" s="830"/>
      <c r="AW31" s="830"/>
      <c r="AX31" s="830"/>
      <c r="AY31" s="830"/>
      <c r="AZ31" s="830" t="s">
        <v>552</v>
      </c>
      <c r="BA31" s="830"/>
      <c r="BB31" s="830"/>
      <c r="BC31" s="830"/>
      <c r="BD31" s="830"/>
      <c r="BE31" s="831" t="s">
        <v>392</v>
      </c>
      <c r="BF31" s="831"/>
      <c r="BG31" s="831"/>
      <c r="BH31" s="831"/>
      <c r="BI31" s="832"/>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393</v>
      </c>
      <c r="C32" s="782"/>
      <c r="D32" s="782"/>
      <c r="E32" s="782"/>
      <c r="F32" s="782"/>
      <c r="G32" s="782"/>
      <c r="H32" s="782"/>
      <c r="I32" s="782"/>
      <c r="J32" s="782"/>
      <c r="K32" s="782"/>
      <c r="L32" s="782"/>
      <c r="M32" s="782"/>
      <c r="N32" s="782"/>
      <c r="O32" s="782"/>
      <c r="P32" s="783"/>
      <c r="Q32" s="834">
        <v>104</v>
      </c>
      <c r="R32" s="788"/>
      <c r="S32" s="788"/>
      <c r="T32" s="788"/>
      <c r="U32" s="835"/>
      <c r="V32" s="785">
        <v>102</v>
      </c>
      <c r="W32" s="785"/>
      <c r="X32" s="785"/>
      <c r="Y32" s="785"/>
      <c r="Z32" s="785"/>
      <c r="AA32" s="785">
        <v>2</v>
      </c>
      <c r="AB32" s="785"/>
      <c r="AC32" s="785"/>
      <c r="AD32" s="785"/>
      <c r="AE32" s="786"/>
      <c r="AF32" s="787">
        <v>128</v>
      </c>
      <c r="AG32" s="788"/>
      <c r="AH32" s="788"/>
      <c r="AI32" s="788"/>
      <c r="AJ32" s="789"/>
      <c r="AK32" s="833">
        <v>28</v>
      </c>
      <c r="AL32" s="830"/>
      <c r="AM32" s="830"/>
      <c r="AN32" s="830"/>
      <c r="AO32" s="830"/>
      <c r="AP32" s="830">
        <v>39</v>
      </c>
      <c r="AQ32" s="830"/>
      <c r="AR32" s="830"/>
      <c r="AS32" s="830"/>
      <c r="AT32" s="830"/>
      <c r="AU32" s="830">
        <v>9</v>
      </c>
      <c r="AV32" s="830"/>
      <c r="AW32" s="830"/>
      <c r="AX32" s="830"/>
      <c r="AY32" s="830"/>
      <c r="AZ32" s="830" t="s">
        <v>552</v>
      </c>
      <c r="BA32" s="830"/>
      <c r="BB32" s="830"/>
      <c r="BC32" s="830"/>
      <c r="BD32" s="830"/>
      <c r="BE32" s="831" t="s">
        <v>392</v>
      </c>
      <c r="BF32" s="831"/>
      <c r="BG32" s="831"/>
      <c r="BH32" s="831"/>
      <c r="BI32" s="832"/>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394</v>
      </c>
      <c r="C33" s="782"/>
      <c r="D33" s="782"/>
      <c r="E33" s="782"/>
      <c r="F33" s="782"/>
      <c r="G33" s="782"/>
      <c r="H33" s="782"/>
      <c r="I33" s="782"/>
      <c r="J33" s="782"/>
      <c r="K33" s="782"/>
      <c r="L33" s="782"/>
      <c r="M33" s="782"/>
      <c r="N33" s="782"/>
      <c r="O33" s="782"/>
      <c r="P33" s="783"/>
      <c r="Q33" s="834">
        <v>343</v>
      </c>
      <c r="R33" s="788"/>
      <c r="S33" s="788"/>
      <c r="T33" s="788"/>
      <c r="U33" s="835"/>
      <c r="V33" s="785">
        <v>342</v>
      </c>
      <c r="W33" s="785"/>
      <c r="X33" s="785"/>
      <c r="Y33" s="785"/>
      <c r="Z33" s="785"/>
      <c r="AA33" s="785">
        <v>1</v>
      </c>
      <c r="AB33" s="785"/>
      <c r="AC33" s="785"/>
      <c r="AD33" s="785"/>
      <c r="AE33" s="786"/>
      <c r="AF33" s="787">
        <v>349</v>
      </c>
      <c r="AG33" s="788"/>
      <c r="AH33" s="788"/>
      <c r="AI33" s="788"/>
      <c r="AJ33" s="789"/>
      <c r="AK33" s="833">
        <v>168</v>
      </c>
      <c r="AL33" s="830"/>
      <c r="AM33" s="830"/>
      <c r="AN33" s="830"/>
      <c r="AO33" s="830"/>
      <c r="AP33" s="830">
        <v>1169</v>
      </c>
      <c r="AQ33" s="830"/>
      <c r="AR33" s="830"/>
      <c r="AS33" s="830"/>
      <c r="AT33" s="830"/>
      <c r="AU33" s="830">
        <v>945</v>
      </c>
      <c r="AV33" s="830"/>
      <c r="AW33" s="830"/>
      <c r="AX33" s="830"/>
      <c r="AY33" s="830"/>
      <c r="AZ33" s="830" t="s">
        <v>552</v>
      </c>
      <c r="BA33" s="830"/>
      <c r="BB33" s="830"/>
      <c r="BC33" s="830"/>
      <c r="BD33" s="830"/>
      <c r="BE33" s="831" t="s">
        <v>392</v>
      </c>
      <c r="BF33" s="831"/>
      <c r="BG33" s="831"/>
      <c r="BH33" s="831"/>
      <c r="BI33" s="832"/>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t="s">
        <v>395</v>
      </c>
      <c r="C34" s="782"/>
      <c r="D34" s="782"/>
      <c r="E34" s="782"/>
      <c r="F34" s="782"/>
      <c r="G34" s="782"/>
      <c r="H34" s="782"/>
      <c r="I34" s="782"/>
      <c r="J34" s="782"/>
      <c r="K34" s="782"/>
      <c r="L34" s="782"/>
      <c r="M34" s="782"/>
      <c r="N34" s="782"/>
      <c r="O34" s="782"/>
      <c r="P34" s="783"/>
      <c r="Q34" s="834">
        <v>1691</v>
      </c>
      <c r="R34" s="788"/>
      <c r="S34" s="788"/>
      <c r="T34" s="788"/>
      <c r="U34" s="835"/>
      <c r="V34" s="785">
        <v>1393</v>
      </c>
      <c r="W34" s="785"/>
      <c r="X34" s="785"/>
      <c r="Y34" s="785"/>
      <c r="Z34" s="785"/>
      <c r="AA34" s="785">
        <v>298</v>
      </c>
      <c r="AB34" s="785"/>
      <c r="AC34" s="785"/>
      <c r="AD34" s="785"/>
      <c r="AE34" s="786"/>
      <c r="AF34" s="787">
        <v>2404</v>
      </c>
      <c r="AG34" s="788"/>
      <c r="AH34" s="788"/>
      <c r="AI34" s="788"/>
      <c r="AJ34" s="789"/>
      <c r="AK34" s="833">
        <v>1043</v>
      </c>
      <c r="AL34" s="830"/>
      <c r="AM34" s="830"/>
      <c r="AN34" s="830"/>
      <c r="AO34" s="830"/>
      <c r="AP34" s="830">
        <v>6753</v>
      </c>
      <c r="AQ34" s="830"/>
      <c r="AR34" s="830"/>
      <c r="AS34" s="830"/>
      <c r="AT34" s="830"/>
      <c r="AU34" s="830">
        <v>6146</v>
      </c>
      <c r="AV34" s="830"/>
      <c r="AW34" s="830"/>
      <c r="AX34" s="830"/>
      <c r="AY34" s="830"/>
      <c r="AZ34" s="830" t="s">
        <v>552</v>
      </c>
      <c r="BA34" s="830"/>
      <c r="BB34" s="830"/>
      <c r="BC34" s="830"/>
      <c r="BD34" s="830"/>
      <c r="BE34" s="831" t="s">
        <v>392</v>
      </c>
      <c r="BF34" s="831"/>
      <c r="BG34" s="831"/>
      <c r="BH34" s="831"/>
      <c r="BI34" s="832"/>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3"/>
      <c r="AL35" s="830"/>
      <c r="AM35" s="830"/>
      <c r="AN35" s="830"/>
      <c r="AO35" s="830"/>
      <c r="AP35" s="830"/>
      <c r="AQ35" s="830"/>
      <c r="AR35" s="830"/>
      <c r="AS35" s="830"/>
      <c r="AT35" s="830"/>
      <c r="AU35" s="830"/>
      <c r="AV35" s="830"/>
      <c r="AW35" s="830"/>
      <c r="AX35" s="830"/>
      <c r="AY35" s="830"/>
      <c r="AZ35" s="836"/>
      <c r="BA35" s="836"/>
      <c r="BB35" s="836"/>
      <c r="BC35" s="836"/>
      <c r="BD35" s="836"/>
      <c r="BE35" s="831"/>
      <c r="BF35" s="831"/>
      <c r="BG35" s="831"/>
      <c r="BH35" s="831"/>
      <c r="BI35" s="832"/>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3"/>
      <c r="AL36" s="830"/>
      <c r="AM36" s="830"/>
      <c r="AN36" s="830"/>
      <c r="AO36" s="830"/>
      <c r="AP36" s="830"/>
      <c r="AQ36" s="830"/>
      <c r="AR36" s="830"/>
      <c r="AS36" s="830"/>
      <c r="AT36" s="830"/>
      <c r="AU36" s="830"/>
      <c r="AV36" s="830"/>
      <c r="AW36" s="830"/>
      <c r="AX36" s="830"/>
      <c r="AY36" s="830"/>
      <c r="AZ36" s="836"/>
      <c r="BA36" s="836"/>
      <c r="BB36" s="836"/>
      <c r="BC36" s="836"/>
      <c r="BD36" s="836"/>
      <c r="BE36" s="831"/>
      <c r="BF36" s="831"/>
      <c r="BG36" s="831"/>
      <c r="BH36" s="831"/>
      <c r="BI36" s="832"/>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3"/>
      <c r="AL37" s="830"/>
      <c r="AM37" s="830"/>
      <c r="AN37" s="830"/>
      <c r="AO37" s="830"/>
      <c r="AP37" s="830"/>
      <c r="AQ37" s="830"/>
      <c r="AR37" s="830"/>
      <c r="AS37" s="830"/>
      <c r="AT37" s="830"/>
      <c r="AU37" s="830"/>
      <c r="AV37" s="830"/>
      <c r="AW37" s="830"/>
      <c r="AX37" s="830"/>
      <c r="AY37" s="830"/>
      <c r="AZ37" s="836"/>
      <c r="BA37" s="836"/>
      <c r="BB37" s="836"/>
      <c r="BC37" s="836"/>
      <c r="BD37" s="836"/>
      <c r="BE37" s="831"/>
      <c r="BF37" s="831"/>
      <c r="BG37" s="831"/>
      <c r="BH37" s="831"/>
      <c r="BI37" s="832"/>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3"/>
      <c r="AL38" s="830"/>
      <c r="AM38" s="830"/>
      <c r="AN38" s="830"/>
      <c r="AO38" s="830"/>
      <c r="AP38" s="830"/>
      <c r="AQ38" s="830"/>
      <c r="AR38" s="830"/>
      <c r="AS38" s="830"/>
      <c r="AT38" s="830"/>
      <c r="AU38" s="830"/>
      <c r="AV38" s="830"/>
      <c r="AW38" s="830"/>
      <c r="AX38" s="830"/>
      <c r="AY38" s="830"/>
      <c r="AZ38" s="836"/>
      <c r="BA38" s="836"/>
      <c r="BB38" s="836"/>
      <c r="BC38" s="836"/>
      <c r="BD38" s="836"/>
      <c r="BE38" s="831"/>
      <c r="BF38" s="831"/>
      <c r="BG38" s="831"/>
      <c r="BH38" s="831"/>
      <c r="BI38" s="832"/>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3"/>
      <c r="AL39" s="830"/>
      <c r="AM39" s="830"/>
      <c r="AN39" s="830"/>
      <c r="AO39" s="830"/>
      <c r="AP39" s="830"/>
      <c r="AQ39" s="830"/>
      <c r="AR39" s="830"/>
      <c r="AS39" s="830"/>
      <c r="AT39" s="830"/>
      <c r="AU39" s="830"/>
      <c r="AV39" s="830"/>
      <c r="AW39" s="830"/>
      <c r="AX39" s="830"/>
      <c r="AY39" s="830"/>
      <c r="AZ39" s="836"/>
      <c r="BA39" s="836"/>
      <c r="BB39" s="836"/>
      <c r="BC39" s="836"/>
      <c r="BD39" s="836"/>
      <c r="BE39" s="831"/>
      <c r="BF39" s="831"/>
      <c r="BG39" s="831"/>
      <c r="BH39" s="831"/>
      <c r="BI39" s="832"/>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3"/>
      <c r="AL40" s="830"/>
      <c r="AM40" s="830"/>
      <c r="AN40" s="830"/>
      <c r="AO40" s="830"/>
      <c r="AP40" s="830"/>
      <c r="AQ40" s="830"/>
      <c r="AR40" s="830"/>
      <c r="AS40" s="830"/>
      <c r="AT40" s="830"/>
      <c r="AU40" s="830"/>
      <c r="AV40" s="830"/>
      <c r="AW40" s="830"/>
      <c r="AX40" s="830"/>
      <c r="AY40" s="830"/>
      <c r="AZ40" s="836"/>
      <c r="BA40" s="836"/>
      <c r="BB40" s="836"/>
      <c r="BC40" s="836"/>
      <c r="BD40" s="836"/>
      <c r="BE40" s="831"/>
      <c r="BF40" s="831"/>
      <c r="BG40" s="831"/>
      <c r="BH40" s="831"/>
      <c r="BI40" s="832"/>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3"/>
      <c r="AL41" s="830"/>
      <c r="AM41" s="830"/>
      <c r="AN41" s="830"/>
      <c r="AO41" s="830"/>
      <c r="AP41" s="830"/>
      <c r="AQ41" s="830"/>
      <c r="AR41" s="830"/>
      <c r="AS41" s="830"/>
      <c r="AT41" s="830"/>
      <c r="AU41" s="830"/>
      <c r="AV41" s="830"/>
      <c r="AW41" s="830"/>
      <c r="AX41" s="830"/>
      <c r="AY41" s="830"/>
      <c r="AZ41" s="836"/>
      <c r="BA41" s="836"/>
      <c r="BB41" s="836"/>
      <c r="BC41" s="836"/>
      <c r="BD41" s="836"/>
      <c r="BE41" s="831"/>
      <c r="BF41" s="831"/>
      <c r="BG41" s="831"/>
      <c r="BH41" s="831"/>
      <c r="BI41" s="832"/>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3"/>
      <c r="AL42" s="830"/>
      <c r="AM42" s="830"/>
      <c r="AN42" s="830"/>
      <c r="AO42" s="830"/>
      <c r="AP42" s="830"/>
      <c r="AQ42" s="830"/>
      <c r="AR42" s="830"/>
      <c r="AS42" s="830"/>
      <c r="AT42" s="830"/>
      <c r="AU42" s="830"/>
      <c r="AV42" s="830"/>
      <c r="AW42" s="830"/>
      <c r="AX42" s="830"/>
      <c r="AY42" s="830"/>
      <c r="AZ42" s="836"/>
      <c r="BA42" s="836"/>
      <c r="BB42" s="836"/>
      <c r="BC42" s="836"/>
      <c r="BD42" s="836"/>
      <c r="BE42" s="831"/>
      <c r="BF42" s="831"/>
      <c r="BG42" s="831"/>
      <c r="BH42" s="831"/>
      <c r="BI42" s="832"/>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3"/>
      <c r="AL43" s="830"/>
      <c r="AM43" s="830"/>
      <c r="AN43" s="830"/>
      <c r="AO43" s="830"/>
      <c r="AP43" s="830"/>
      <c r="AQ43" s="830"/>
      <c r="AR43" s="830"/>
      <c r="AS43" s="830"/>
      <c r="AT43" s="830"/>
      <c r="AU43" s="830"/>
      <c r="AV43" s="830"/>
      <c r="AW43" s="830"/>
      <c r="AX43" s="830"/>
      <c r="AY43" s="830"/>
      <c r="AZ43" s="836"/>
      <c r="BA43" s="836"/>
      <c r="BB43" s="836"/>
      <c r="BC43" s="836"/>
      <c r="BD43" s="836"/>
      <c r="BE43" s="831"/>
      <c r="BF43" s="831"/>
      <c r="BG43" s="831"/>
      <c r="BH43" s="831"/>
      <c r="BI43" s="832"/>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3"/>
      <c r="AL44" s="830"/>
      <c r="AM44" s="830"/>
      <c r="AN44" s="830"/>
      <c r="AO44" s="830"/>
      <c r="AP44" s="830"/>
      <c r="AQ44" s="830"/>
      <c r="AR44" s="830"/>
      <c r="AS44" s="830"/>
      <c r="AT44" s="830"/>
      <c r="AU44" s="830"/>
      <c r="AV44" s="830"/>
      <c r="AW44" s="830"/>
      <c r="AX44" s="830"/>
      <c r="AY44" s="830"/>
      <c r="AZ44" s="836"/>
      <c r="BA44" s="836"/>
      <c r="BB44" s="836"/>
      <c r="BC44" s="836"/>
      <c r="BD44" s="836"/>
      <c r="BE44" s="831"/>
      <c r="BF44" s="831"/>
      <c r="BG44" s="831"/>
      <c r="BH44" s="831"/>
      <c r="BI44" s="832"/>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3"/>
      <c r="AL45" s="830"/>
      <c r="AM45" s="830"/>
      <c r="AN45" s="830"/>
      <c r="AO45" s="830"/>
      <c r="AP45" s="830"/>
      <c r="AQ45" s="830"/>
      <c r="AR45" s="830"/>
      <c r="AS45" s="830"/>
      <c r="AT45" s="830"/>
      <c r="AU45" s="830"/>
      <c r="AV45" s="830"/>
      <c r="AW45" s="830"/>
      <c r="AX45" s="830"/>
      <c r="AY45" s="830"/>
      <c r="AZ45" s="836"/>
      <c r="BA45" s="836"/>
      <c r="BB45" s="836"/>
      <c r="BC45" s="836"/>
      <c r="BD45" s="836"/>
      <c r="BE45" s="831"/>
      <c r="BF45" s="831"/>
      <c r="BG45" s="831"/>
      <c r="BH45" s="831"/>
      <c r="BI45" s="832"/>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3"/>
      <c r="AL46" s="830"/>
      <c r="AM46" s="830"/>
      <c r="AN46" s="830"/>
      <c r="AO46" s="830"/>
      <c r="AP46" s="830"/>
      <c r="AQ46" s="830"/>
      <c r="AR46" s="830"/>
      <c r="AS46" s="830"/>
      <c r="AT46" s="830"/>
      <c r="AU46" s="830"/>
      <c r="AV46" s="830"/>
      <c r="AW46" s="830"/>
      <c r="AX46" s="830"/>
      <c r="AY46" s="830"/>
      <c r="AZ46" s="836"/>
      <c r="BA46" s="836"/>
      <c r="BB46" s="836"/>
      <c r="BC46" s="836"/>
      <c r="BD46" s="836"/>
      <c r="BE46" s="831"/>
      <c r="BF46" s="831"/>
      <c r="BG46" s="831"/>
      <c r="BH46" s="831"/>
      <c r="BI46" s="832"/>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3"/>
      <c r="AL47" s="830"/>
      <c r="AM47" s="830"/>
      <c r="AN47" s="830"/>
      <c r="AO47" s="830"/>
      <c r="AP47" s="830"/>
      <c r="AQ47" s="830"/>
      <c r="AR47" s="830"/>
      <c r="AS47" s="830"/>
      <c r="AT47" s="830"/>
      <c r="AU47" s="830"/>
      <c r="AV47" s="830"/>
      <c r="AW47" s="830"/>
      <c r="AX47" s="830"/>
      <c r="AY47" s="830"/>
      <c r="AZ47" s="836"/>
      <c r="BA47" s="836"/>
      <c r="BB47" s="836"/>
      <c r="BC47" s="836"/>
      <c r="BD47" s="836"/>
      <c r="BE47" s="831"/>
      <c r="BF47" s="831"/>
      <c r="BG47" s="831"/>
      <c r="BH47" s="831"/>
      <c r="BI47" s="832"/>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3"/>
      <c r="AL48" s="830"/>
      <c r="AM48" s="830"/>
      <c r="AN48" s="830"/>
      <c r="AO48" s="830"/>
      <c r="AP48" s="830"/>
      <c r="AQ48" s="830"/>
      <c r="AR48" s="830"/>
      <c r="AS48" s="830"/>
      <c r="AT48" s="830"/>
      <c r="AU48" s="830"/>
      <c r="AV48" s="830"/>
      <c r="AW48" s="830"/>
      <c r="AX48" s="830"/>
      <c r="AY48" s="830"/>
      <c r="AZ48" s="836"/>
      <c r="BA48" s="836"/>
      <c r="BB48" s="836"/>
      <c r="BC48" s="836"/>
      <c r="BD48" s="836"/>
      <c r="BE48" s="831"/>
      <c r="BF48" s="831"/>
      <c r="BG48" s="831"/>
      <c r="BH48" s="831"/>
      <c r="BI48" s="832"/>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3"/>
      <c r="AL49" s="830"/>
      <c r="AM49" s="830"/>
      <c r="AN49" s="830"/>
      <c r="AO49" s="830"/>
      <c r="AP49" s="830"/>
      <c r="AQ49" s="830"/>
      <c r="AR49" s="830"/>
      <c r="AS49" s="830"/>
      <c r="AT49" s="830"/>
      <c r="AU49" s="830"/>
      <c r="AV49" s="830"/>
      <c r="AW49" s="830"/>
      <c r="AX49" s="830"/>
      <c r="AY49" s="830"/>
      <c r="AZ49" s="836"/>
      <c r="BA49" s="836"/>
      <c r="BB49" s="836"/>
      <c r="BC49" s="836"/>
      <c r="BD49" s="836"/>
      <c r="BE49" s="831"/>
      <c r="BF49" s="831"/>
      <c r="BG49" s="831"/>
      <c r="BH49" s="831"/>
      <c r="BI49" s="832"/>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7"/>
      <c r="R50" s="838"/>
      <c r="S50" s="838"/>
      <c r="T50" s="838"/>
      <c r="U50" s="838"/>
      <c r="V50" s="838"/>
      <c r="W50" s="838"/>
      <c r="X50" s="838"/>
      <c r="Y50" s="838"/>
      <c r="Z50" s="838"/>
      <c r="AA50" s="838"/>
      <c r="AB50" s="838"/>
      <c r="AC50" s="838"/>
      <c r="AD50" s="838"/>
      <c r="AE50" s="839"/>
      <c r="AF50" s="787"/>
      <c r="AG50" s="788"/>
      <c r="AH50" s="788"/>
      <c r="AI50" s="788"/>
      <c r="AJ50" s="789"/>
      <c r="AK50" s="841"/>
      <c r="AL50" s="838"/>
      <c r="AM50" s="838"/>
      <c r="AN50" s="838"/>
      <c r="AO50" s="838"/>
      <c r="AP50" s="838"/>
      <c r="AQ50" s="838"/>
      <c r="AR50" s="838"/>
      <c r="AS50" s="838"/>
      <c r="AT50" s="838"/>
      <c r="AU50" s="838"/>
      <c r="AV50" s="838"/>
      <c r="AW50" s="838"/>
      <c r="AX50" s="838"/>
      <c r="AY50" s="838"/>
      <c r="AZ50" s="840"/>
      <c r="BA50" s="840"/>
      <c r="BB50" s="840"/>
      <c r="BC50" s="840"/>
      <c r="BD50" s="840"/>
      <c r="BE50" s="831"/>
      <c r="BF50" s="831"/>
      <c r="BG50" s="831"/>
      <c r="BH50" s="831"/>
      <c r="BI50" s="832"/>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7"/>
      <c r="R51" s="838"/>
      <c r="S51" s="838"/>
      <c r="T51" s="838"/>
      <c r="U51" s="838"/>
      <c r="V51" s="838"/>
      <c r="W51" s="838"/>
      <c r="X51" s="838"/>
      <c r="Y51" s="838"/>
      <c r="Z51" s="838"/>
      <c r="AA51" s="838"/>
      <c r="AB51" s="838"/>
      <c r="AC51" s="838"/>
      <c r="AD51" s="838"/>
      <c r="AE51" s="839"/>
      <c r="AF51" s="787"/>
      <c r="AG51" s="788"/>
      <c r="AH51" s="788"/>
      <c r="AI51" s="788"/>
      <c r="AJ51" s="789"/>
      <c r="AK51" s="841"/>
      <c r="AL51" s="838"/>
      <c r="AM51" s="838"/>
      <c r="AN51" s="838"/>
      <c r="AO51" s="838"/>
      <c r="AP51" s="838"/>
      <c r="AQ51" s="838"/>
      <c r="AR51" s="838"/>
      <c r="AS51" s="838"/>
      <c r="AT51" s="838"/>
      <c r="AU51" s="838"/>
      <c r="AV51" s="838"/>
      <c r="AW51" s="838"/>
      <c r="AX51" s="838"/>
      <c r="AY51" s="838"/>
      <c r="AZ51" s="840"/>
      <c r="BA51" s="840"/>
      <c r="BB51" s="840"/>
      <c r="BC51" s="840"/>
      <c r="BD51" s="840"/>
      <c r="BE51" s="831"/>
      <c r="BF51" s="831"/>
      <c r="BG51" s="831"/>
      <c r="BH51" s="831"/>
      <c r="BI51" s="832"/>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7"/>
      <c r="R52" s="838"/>
      <c r="S52" s="838"/>
      <c r="T52" s="838"/>
      <c r="U52" s="838"/>
      <c r="V52" s="838"/>
      <c r="W52" s="838"/>
      <c r="X52" s="838"/>
      <c r="Y52" s="838"/>
      <c r="Z52" s="838"/>
      <c r="AA52" s="838"/>
      <c r="AB52" s="838"/>
      <c r="AC52" s="838"/>
      <c r="AD52" s="838"/>
      <c r="AE52" s="839"/>
      <c r="AF52" s="787"/>
      <c r="AG52" s="788"/>
      <c r="AH52" s="788"/>
      <c r="AI52" s="788"/>
      <c r="AJ52" s="789"/>
      <c r="AK52" s="841"/>
      <c r="AL52" s="838"/>
      <c r="AM52" s="838"/>
      <c r="AN52" s="838"/>
      <c r="AO52" s="838"/>
      <c r="AP52" s="838"/>
      <c r="AQ52" s="838"/>
      <c r="AR52" s="838"/>
      <c r="AS52" s="838"/>
      <c r="AT52" s="838"/>
      <c r="AU52" s="838"/>
      <c r="AV52" s="838"/>
      <c r="AW52" s="838"/>
      <c r="AX52" s="838"/>
      <c r="AY52" s="838"/>
      <c r="AZ52" s="840"/>
      <c r="BA52" s="840"/>
      <c r="BB52" s="840"/>
      <c r="BC52" s="840"/>
      <c r="BD52" s="840"/>
      <c r="BE52" s="831"/>
      <c r="BF52" s="831"/>
      <c r="BG52" s="831"/>
      <c r="BH52" s="831"/>
      <c r="BI52" s="832"/>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7"/>
      <c r="R53" s="838"/>
      <c r="S53" s="838"/>
      <c r="T53" s="838"/>
      <c r="U53" s="838"/>
      <c r="V53" s="838"/>
      <c r="W53" s="838"/>
      <c r="X53" s="838"/>
      <c r="Y53" s="838"/>
      <c r="Z53" s="838"/>
      <c r="AA53" s="838"/>
      <c r="AB53" s="838"/>
      <c r="AC53" s="838"/>
      <c r="AD53" s="838"/>
      <c r="AE53" s="839"/>
      <c r="AF53" s="787"/>
      <c r="AG53" s="788"/>
      <c r="AH53" s="788"/>
      <c r="AI53" s="788"/>
      <c r="AJ53" s="789"/>
      <c r="AK53" s="841"/>
      <c r="AL53" s="838"/>
      <c r="AM53" s="838"/>
      <c r="AN53" s="838"/>
      <c r="AO53" s="838"/>
      <c r="AP53" s="838"/>
      <c r="AQ53" s="838"/>
      <c r="AR53" s="838"/>
      <c r="AS53" s="838"/>
      <c r="AT53" s="838"/>
      <c r="AU53" s="838"/>
      <c r="AV53" s="838"/>
      <c r="AW53" s="838"/>
      <c r="AX53" s="838"/>
      <c r="AY53" s="838"/>
      <c r="AZ53" s="840"/>
      <c r="BA53" s="840"/>
      <c r="BB53" s="840"/>
      <c r="BC53" s="840"/>
      <c r="BD53" s="840"/>
      <c r="BE53" s="831"/>
      <c r="BF53" s="831"/>
      <c r="BG53" s="831"/>
      <c r="BH53" s="831"/>
      <c r="BI53" s="832"/>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7"/>
      <c r="R54" s="838"/>
      <c r="S54" s="838"/>
      <c r="T54" s="838"/>
      <c r="U54" s="838"/>
      <c r="V54" s="838"/>
      <c r="W54" s="838"/>
      <c r="X54" s="838"/>
      <c r="Y54" s="838"/>
      <c r="Z54" s="838"/>
      <c r="AA54" s="838"/>
      <c r="AB54" s="838"/>
      <c r="AC54" s="838"/>
      <c r="AD54" s="838"/>
      <c r="AE54" s="839"/>
      <c r="AF54" s="787"/>
      <c r="AG54" s="788"/>
      <c r="AH54" s="788"/>
      <c r="AI54" s="788"/>
      <c r="AJ54" s="789"/>
      <c r="AK54" s="841"/>
      <c r="AL54" s="838"/>
      <c r="AM54" s="838"/>
      <c r="AN54" s="838"/>
      <c r="AO54" s="838"/>
      <c r="AP54" s="838"/>
      <c r="AQ54" s="838"/>
      <c r="AR54" s="838"/>
      <c r="AS54" s="838"/>
      <c r="AT54" s="838"/>
      <c r="AU54" s="838"/>
      <c r="AV54" s="838"/>
      <c r="AW54" s="838"/>
      <c r="AX54" s="838"/>
      <c r="AY54" s="838"/>
      <c r="AZ54" s="840"/>
      <c r="BA54" s="840"/>
      <c r="BB54" s="840"/>
      <c r="BC54" s="840"/>
      <c r="BD54" s="840"/>
      <c r="BE54" s="831"/>
      <c r="BF54" s="831"/>
      <c r="BG54" s="831"/>
      <c r="BH54" s="831"/>
      <c r="BI54" s="832"/>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7"/>
      <c r="R55" s="838"/>
      <c r="S55" s="838"/>
      <c r="T55" s="838"/>
      <c r="U55" s="838"/>
      <c r="V55" s="838"/>
      <c r="W55" s="838"/>
      <c r="X55" s="838"/>
      <c r="Y55" s="838"/>
      <c r="Z55" s="838"/>
      <c r="AA55" s="838"/>
      <c r="AB55" s="838"/>
      <c r="AC55" s="838"/>
      <c r="AD55" s="838"/>
      <c r="AE55" s="839"/>
      <c r="AF55" s="787"/>
      <c r="AG55" s="788"/>
      <c r="AH55" s="788"/>
      <c r="AI55" s="788"/>
      <c r="AJ55" s="789"/>
      <c r="AK55" s="841"/>
      <c r="AL55" s="838"/>
      <c r="AM55" s="838"/>
      <c r="AN55" s="838"/>
      <c r="AO55" s="838"/>
      <c r="AP55" s="838"/>
      <c r="AQ55" s="838"/>
      <c r="AR55" s="838"/>
      <c r="AS55" s="838"/>
      <c r="AT55" s="838"/>
      <c r="AU55" s="838"/>
      <c r="AV55" s="838"/>
      <c r="AW55" s="838"/>
      <c r="AX55" s="838"/>
      <c r="AY55" s="838"/>
      <c r="AZ55" s="840"/>
      <c r="BA55" s="840"/>
      <c r="BB55" s="840"/>
      <c r="BC55" s="840"/>
      <c r="BD55" s="840"/>
      <c r="BE55" s="831"/>
      <c r="BF55" s="831"/>
      <c r="BG55" s="831"/>
      <c r="BH55" s="831"/>
      <c r="BI55" s="832"/>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7"/>
      <c r="R56" s="838"/>
      <c r="S56" s="838"/>
      <c r="T56" s="838"/>
      <c r="U56" s="838"/>
      <c r="V56" s="838"/>
      <c r="W56" s="838"/>
      <c r="X56" s="838"/>
      <c r="Y56" s="838"/>
      <c r="Z56" s="838"/>
      <c r="AA56" s="838"/>
      <c r="AB56" s="838"/>
      <c r="AC56" s="838"/>
      <c r="AD56" s="838"/>
      <c r="AE56" s="839"/>
      <c r="AF56" s="787"/>
      <c r="AG56" s="788"/>
      <c r="AH56" s="788"/>
      <c r="AI56" s="788"/>
      <c r="AJ56" s="789"/>
      <c r="AK56" s="841"/>
      <c r="AL56" s="838"/>
      <c r="AM56" s="838"/>
      <c r="AN56" s="838"/>
      <c r="AO56" s="838"/>
      <c r="AP56" s="838"/>
      <c r="AQ56" s="838"/>
      <c r="AR56" s="838"/>
      <c r="AS56" s="838"/>
      <c r="AT56" s="838"/>
      <c r="AU56" s="838"/>
      <c r="AV56" s="838"/>
      <c r="AW56" s="838"/>
      <c r="AX56" s="838"/>
      <c r="AY56" s="838"/>
      <c r="AZ56" s="840"/>
      <c r="BA56" s="840"/>
      <c r="BB56" s="840"/>
      <c r="BC56" s="840"/>
      <c r="BD56" s="840"/>
      <c r="BE56" s="831"/>
      <c r="BF56" s="831"/>
      <c r="BG56" s="831"/>
      <c r="BH56" s="831"/>
      <c r="BI56" s="832"/>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7"/>
      <c r="R57" s="838"/>
      <c r="S57" s="838"/>
      <c r="T57" s="838"/>
      <c r="U57" s="838"/>
      <c r="V57" s="838"/>
      <c r="W57" s="838"/>
      <c r="X57" s="838"/>
      <c r="Y57" s="838"/>
      <c r="Z57" s="838"/>
      <c r="AA57" s="838"/>
      <c r="AB57" s="838"/>
      <c r="AC57" s="838"/>
      <c r="AD57" s="838"/>
      <c r="AE57" s="839"/>
      <c r="AF57" s="787"/>
      <c r="AG57" s="788"/>
      <c r="AH57" s="788"/>
      <c r="AI57" s="788"/>
      <c r="AJ57" s="789"/>
      <c r="AK57" s="841"/>
      <c r="AL57" s="838"/>
      <c r="AM57" s="838"/>
      <c r="AN57" s="838"/>
      <c r="AO57" s="838"/>
      <c r="AP57" s="838"/>
      <c r="AQ57" s="838"/>
      <c r="AR57" s="838"/>
      <c r="AS57" s="838"/>
      <c r="AT57" s="838"/>
      <c r="AU57" s="838"/>
      <c r="AV57" s="838"/>
      <c r="AW57" s="838"/>
      <c r="AX57" s="838"/>
      <c r="AY57" s="838"/>
      <c r="AZ57" s="840"/>
      <c r="BA57" s="840"/>
      <c r="BB57" s="840"/>
      <c r="BC57" s="840"/>
      <c r="BD57" s="840"/>
      <c r="BE57" s="831"/>
      <c r="BF57" s="831"/>
      <c r="BG57" s="831"/>
      <c r="BH57" s="831"/>
      <c r="BI57" s="832"/>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7"/>
      <c r="R58" s="838"/>
      <c r="S58" s="838"/>
      <c r="T58" s="838"/>
      <c r="U58" s="838"/>
      <c r="V58" s="838"/>
      <c r="W58" s="838"/>
      <c r="X58" s="838"/>
      <c r="Y58" s="838"/>
      <c r="Z58" s="838"/>
      <c r="AA58" s="838"/>
      <c r="AB58" s="838"/>
      <c r="AC58" s="838"/>
      <c r="AD58" s="838"/>
      <c r="AE58" s="839"/>
      <c r="AF58" s="787"/>
      <c r="AG58" s="788"/>
      <c r="AH58" s="788"/>
      <c r="AI58" s="788"/>
      <c r="AJ58" s="789"/>
      <c r="AK58" s="841"/>
      <c r="AL58" s="838"/>
      <c r="AM58" s="838"/>
      <c r="AN58" s="838"/>
      <c r="AO58" s="838"/>
      <c r="AP58" s="838"/>
      <c r="AQ58" s="838"/>
      <c r="AR58" s="838"/>
      <c r="AS58" s="838"/>
      <c r="AT58" s="838"/>
      <c r="AU58" s="838"/>
      <c r="AV58" s="838"/>
      <c r="AW58" s="838"/>
      <c r="AX58" s="838"/>
      <c r="AY58" s="838"/>
      <c r="AZ58" s="840"/>
      <c r="BA58" s="840"/>
      <c r="BB58" s="840"/>
      <c r="BC58" s="840"/>
      <c r="BD58" s="840"/>
      <c r="BE58" s="831"/>
      <c r="BF58" s="831"/>
      <c r="BG58" s="831"/>
      <c r="BH58" s="831"/>
      <c r="BI58" s="832"/>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7"/>
      <c r="R59" s="838"/>
      <c r="S59" s="838"/>
      <c r="T59" s="838"/>
      <c r="U59" s="838"/>
      <c r="V59" s="838"/>
      <c r="W59" s="838"/>
      <c r="X59" s="838"/>
      <c r="Y59" s="838"/>
      <c r="Z59" s="838"/>
      <c r="AA59" s="838"/>
      <c r="AB59" s="838"/>
      <c r="AC59" s="838"/>
      <c r="AD59" s="838"/>
      <c r="AE59" s="839"/>
      <c r="AF59" s="787"/>
      <c r="AG59" s="788"/>
      <c r="AH59" s="788"/>
      <c r="AI59" s="788"/>
      <c r="AJ59" s="789"/>
      <c r="AK59" s="841"/>
      <c r="AL59" s="838"/>
      <c r="AM59" s="838"/>
      <c r="AN59" s="838"/>
      <c r="AO59" s="838"/>
      <c r="AP59" s="838"/>
      <c r="AQ59" s="838"/>
      <c r="AR59" s="838"/>
      <c r="AS59" s="838"/>
      <c r="AT59" s="838"/>
      <c r="AU59" s="838"/>
      <c r="AV59" s="838"/>
      <c r="AW59" s="838"/>
      <c r="AX59" s="838"/>
      <c r="AY59" s="838"/>
      <c r="AZ59" s="840"/>
      <c r="BA59" s="840"/>
      <c r="BB59" s="840"/>
      <c r="BC59" s="840"/>
      <c r="BD59" s="840"/>
      <c r="BE59" s="831"/>
      <c r="BF59" s="831"/>
      <c r="BG59" s="831"/>
      <c r="BH59" s="831"/>
      <c r="BI59" s="832"/>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7"/>
      <c r="R60" s="838"/>
      <c r="S60" s="838"/>
      <c r="T60" s="838"/>
      <c r="U60" s="838"/>
      <c r="V60" s="838"/>
      <c r="W60" s="838"/>
      <c r="X60" s="838"/>
      <c r="Y60" s="838"/>
      <c r="Z60" s="838"/>
      <c r="AA60" s="838"/>
      <c r="AB60" s="838"/>
      <c r="AC60" s="838"/>
      <c r="AD60" s="838"/>
      <c r="AE60" s="839"/>
      <c r="AF60" s="787"/>
      <c r="AG60" s="788"/>
      <c r="AH60" s="788"/>
      <c r="AI60" s="788"/>
      <c r="AJ60" s="789"/>
      <c r="AK60" s="841"/>
      <c r="AL60" s="838"/>
      <c r="AM60" s="838"/>
      <c r="AN60" s="838"/>
      <c r="AO60" s="838"/>
      <c r="AP60" s="838"/>
      <c r="AQ60" s="838"/>
      <c r="AR60" s="838"/>
      <c r="AS60" s="838"/>
      <c r="AT60" s="838"/>
      <c r="AU60" s="838"/>
      <c r="AV60" s="838"/>
      <c r="AW60" s="838"/>
      <c r="AX60" s="838"/>
      <c r="AY60" s="838"/>
      <c r="AZ60" s="840"/>
      <c r="BA60" s="840"/>
      <c r="BB60" s="840"/>
      <c r="BC60" s="840"/>
      <c r="BD60" s="840"/>
      <c r="BE60" s="831"/>
      <c r="BF60" s="831"/>
      <c r="BG60" s="831"/>
      <c r="BH60" s="831"/>
      <c r="BI60" s="832"/>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7"/>
      <c r="R61" s="838"/>
      <c r="S61" s="838"/>
      <c r="T61" s="838"/>
      <c r="U61" s="838"/>
      <c r="V61" s="838"/>
      <c r="W61" s="838"/>
      <c r="X61" s="838"/>
      <c r="Y61" s="838"/>
      <c r="Z61" s="838"/>
      <c r="AA61" s="838"/>
      <c r="AB61" s="838"/>
      <c r="AC61" s="838"/>
      <c r="AD61" s="838"/>
      <c r="AE61" s="839"/>
      <c r="AF61" s="787"/>
      <c r="AG61" s="788"/>
      <c r="AH61" s="788"/>
      <c r="AI61" s="788"/>
      <c r="AJ61" s="789"/>
      <c r="AK61" s="841"/>
      <c r="AL61" s="838"/>
      <c r="AM61" s="838"/>
      <c r="AN61" s="838"/>
      <c r="AO61" s="838"/>
      <c r="AP61" s="838"/>
      <c r="AQ61" s="838"/>
      <c r="AR61" s="838"/>
      <c r="AS61" s="838"/>
      <c r="AT61" s="838"/>
      <c r="AU61" s="838"/>
      <c r="AV61" s="838"/>
      <c r="AW61" s="838"/>
      <c r="AX61" s="838"/>
      <c r="AY61" s="838"/>
      <c r="AZ61" s="840"/>
      <c r="BA61" s="840"/>
      <c r="BB61" s="840"/>
      <c r="BC61" s="840"/>
      <c r="BD61" s="840"/>
      <c r="BE61" s="831"/>
      <c r="BF61" s="831"/>
      <c r="BG61" s="831"/>
      <c r="BH61" s="831"/>
      <c r="BI61" s="832"/>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7"/>
      <c r="R62" s="838"/>
      <c r="S62" s="838"/>
      <c r="T62" s="838"/>
      <c r="U62" s="838"/>
      <c r="V62" s="838"/>
      <c r="W62" s="838"/>
      <c r="X62" s="838"/>
      <c r="Y62" s="838"/>
      <c r="Z62" s="838"/>
      <c r="AA62" s="838"/>
      <c r="AB62" s="838"/>
      <c r="AC62" s="838"/>
      <c r="AD62" s="838"/>
      <c r="AE62" s="839"/>
      <c r="AF62" s="787"/>
      <c r="AG62" s="788"/>
      <c r="AH62" s="788"/>
      <c r="AI62" s="788"/>
      <c r="AJ62" s="789"/>
      <c r="AK62" s="841"/>
      <c r="AL62" s="838"/>
      <c r="AM62" s="838"/>
      <c r="AN62" s="838"/>
      <c r="AO62" s="838"/>
      <c r="AP62" s="838"/>
      <c r="AQ62" s="838"/>
      <c r="AR62" s="838"/>
      <c r="AS62" s="838"/>
      <c r="AT62" s="838"/>
      <c r="AU62" s="838"/>
      <c r="AV62" s="838"/>
      <c r="AW62" s="838"/>
      <c r="AX62" s="838"/>
      <c r="AY62" s="838"/>
      <c r="AZ62" s="840"/>
      <c r="BA62" s="840"/>
      <c r="BB62" s="840"/>
      <c r="BC62" s="840"/>
      <c r="BD62" s="840"/>
      <c r="BE62" s="831"/>
      <c r="BF62" s="831"/>
      <c r="BG62" s="831"/>
      <c r="BH62" s="831"/>
      <c r="BI62" s="832"/>
      <c r="BJ62" s="849" t="s">
        <v>396</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376</v>
      </c>
      <c r="B63" s="790" t="s">
        <v>397</v>
      </c>
      <c r="C63" s="791"/>
      <c r="D63" s="791"/>
      <c r="E63" s="791"/>
      <c r="F63" s="791"/>
      <c r="G63" s="791"/>
      <c r="H63" s="791"/>
      <c r="I63" s="791"/>
      <c r="J63" s="791"/>
      <c r="K63" s="791"/>
      <c r="L63" s="791"/>
      <c r="M63" s="791"/>
      <c r="N63" s="791"/>
      <c r="O63" s="791"/>
      <c r="P63" s="792"/>
      <c r="Q63" s="842"/>
      <c r="R63" s="843"/>
      <c r="S63" s="843"/>
      <c r="T63" s="843"/>
      <c r="U63" s="843"/>
      <c r="V63" s="843"/>
      <c r="W63" s="843"/>
      <c r="X63" s="843"/>
      <c r="Y63" s="843"/>
      <c r="Z63" s="843"/>
      <c r="AA63" s="843"/>
      <c r="AB63" s="843"/>
      <c r="AC63" s="843"/>
      <c r="AD63" s="843"/>
      <c r="AE63" s="844"/>
      <c r="AF63" s="845">
        <v>5144</v>
      </c>
      <c r="AG63" s="846"/>
      <c r="AH63" s="846"/>
      <c r="AI63" s="846"/>
      <c r="AJ63" s="847"/>
      <c r="AK63" s="848"/>
      <c r="AL63" s="843"/>
      <c r="AM63" s="843"/>
      <c r="AN63" s="843"/>
      <c r="AO63" s="843"/>
      <c r="AP63" s="846">
        <v>12151</v>
      </c>
      <c r="AQ63" s="846"/>
      <c r="AR63" s="846"/>
      <c r="AS63" s="846"/>
      <c r="AT63" s="846"/>
      <c r="AU63" s="846">
        <v>7146</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8" t="s">
        <v>399</v>
      </c>
      <c r="B66" s="729"/>
      <c r="C66" s="729"/>
      <c r="D66" s="729"/>
      <c r="E66" s="729"/>
      <c r="F66" s="729"/>
      <c r="G66" s="729"/>
      <c r="H66" s="729"/>
      <c r="I66" s="729"/>
      <c r="J66" s="729"/>
      <c r="K66" s="729"/>
      <c r="L66" s="729"/>
      <c r="M66" s="729"/>
      <c r="N66" s="729"/>
      <c r="O66" s="729"/>
      <c r="P66" s="730"/>
      <c r="Q66" s="734" t="s">
        <v>380</v>
      </c>
      <c r="R66" s="735"/>
      <c r="S66" s="735"/>
      <c r="T66" s="735"/>
      <c r="U66" s="736"/>
      <c r="V66" s="734" t="s">
        <v>381</v>
      </c>
      <c r="W66" s="735"/>
      <c r="X66" s="735"/>
      <c r="Y66" s="735"/>
      <c r="Z66" s="736"/>
      <c r="AA66" s="734" t="s">
        <v>382</v>
      </c>
      <c r="AB66" s="735"/>
      <c r="AC66" s="735"/>
      <c r="AD66" s="735"/>
      <c r="AE66" s="736"/>
      <c r="AF66" s="856" t="s">
        <v>383</v>
      </c>
      <c r="AG66" s="816"/>
      <c r="AH66" s="816"/>
      <c r="AI66" s="816"/>
      <c r="AJ66" s="857"/>
      <c r="AK66" s="734" t="s">
        <v>384</v>
      </c>
      <c r="AL66" s="729"/>
      <c r="AM66" s="729"/>
      <c r="AN66" s="729"/>
      <c r="AO66" s="730"/>
      <c r="AP66" s="734" t="s">
        <v>385</v>
      </c>
      <c r="AQ66" s="735"/>
      <c r="AR66" s="735"/>
      <c r="AS66" s="735"/>
      <c r="AT66" s="736"/>
      <c r="AU66" s="734" t="s">
        <v>400</v>
      </c>
      <c r="AV66" s="735"/>
      <c r="AW66" s="735"/>
      <c r="AX66" s="735"/>
      <c r="AY66" s="736"/>
      <c r="AZ66" s="734" t="s">
        <v>364</v>
      </c>
      <c r="BA66" s="735"/>
      <c r="BB66" s="735"/>
      <c r="BC66" s="735"/>
      <c r="BD66" s="741"/>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8"/>
      <c r="AG67" s="819"/>
      <c r="AH67" s="819"/>
      <c r="AI67" s="819"/>
      <c r="AJ67" s="859"/>
      <c r="AK67" s="860"/>
      <c r="AL67" s="732"/>
      <c r="AM67" s="732"/>
      <c r="AN67" s="732"/>
      <c r="AO67" s="733"/>
      <c r="AP67" s="737"/>
      <c r="AQ67" s="738"/>
      <c r="AR67" s="738"/>
      <c r="AS67" s="738"/>
      <c r="AT67" s="739"/>
      <c r="AU67" s="737"/>
      <c r="AV67" s="738"/>
      <c r="AW67" s="738"/>
      <c r="AX67" s="738"/>
      <c r="AY67" s="739"/>
      <c r="AZ67" s="737"/>
      <c r="BA67" s="738"/>
      <c r="BB67" s="738"/>
      <c r="BC67" s="738"/>
      <c r="BD67" s="743"/>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554</v>
      </c>
      <c r="C68" s="872"/>
      <c r="D68" s="872"/>
      <c r="E68" s="872"/>
      <c r="F68" s="872"/>
      <c r="G68" s="872"/>
      <c r="H68" s="872"/>
      <c r="I68" s="872"/>
      <c r="J68" s="872"/>
      <c r="K68" s="872"/>
      <c r="L68" s="872"/>
      <c r="M68" s="872"/>
      <c r="N68" s="872"/>
      <c r="O68" s="872"/>
      <c r="P68" s="873"/>
      <c r="Q68" s="874">
        <v>14983</v>
      </c>
      <c r="R68" s="868"/>
      <c r="S68" s="868"/>
      <c r="T68" s="868"/>
      <c r="U68" s="868"/>
      <c r="V68" s="868">
        <v>14962</v>
      </c>
      <c r="W68" s="868"/>
      <c r="X68" s="868"/>
      <c r="Y68" s="868"/>
      <c r="Z68" s="868"/>
      <c r="AA68" s="868">
        <v>20</v>
      </c>
      <c r="AB68" s="868"/>
      <c r="AC68" s="868"/>
      <c r="AD68" s="868"/>
      <c r="AE68" s="868"/>
      <c r="AF68" s="868">
        <v>20</v>
      </c>
      <c r="AG68" s="868"/>
      <c r="AH68" s="868"/>
      <c r="AI68" s="868"/>
      <c r="AJ68" s="868"/>
      <c r="AK68" s="868">
        <v>196</v>
      </c>
      <c r="AL68" s="868"/>
      <c r="AM68" s="868"/>
      <c r="AN68" s="868"/>
      <c r="AO68" s="868"/>
      <c r="AP68" s="868" t="s">
        <v>552</v>
      </c>
      <c r="AQ68" s="868"/>
      <c r="AR68" s="868"/>
      <c r="AS68" s="868"/>
      <c r="AT68" s="868"/>
      <c r="AU68" s="868" t="s">
        <v>552</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553</v>
      </c>
      <c r="C69" s="876"/>
      <c r="D69" s="876"/>
      <c r="E69" s="876"/>
      <c r="F69" s="876"/>
      <c r="G69" s="876"/>
      <c r="H69" s="876"/>
      <c r="I69" s="876"/>
      <c r="J69" s="876"/>
      <c r="K69" s="876"/>
      <c r="L69" s="876"/>
      <c r="M69" s="876"/>
      <c r="N69" s="876"/>
      <c r="O69" s="876"/>
      <c r="P69" s="877"/>
      <c r="Q69" s="878">
        <v>85</v>
      </c>
      <c r="R69" s="830"/>
      <c r="S69" s="830"/>
      <c r="T69" s="830"/>
      <c r="U69" s="830"/>
      <c r="V69" s="830">
        <v>85</v>
      </c>
      <c r="W69" s="830"/>
      <c r="X69" s="830"/>
      <c r="Y69" s="830"/>
      <c r="Z69" s="830"/>
      <c r="AA69" s="830">
        <v>1</v>
      </c>
      <c r="AB69" s="830"/>
      <c r="AC69" s="830"/>
      <c r="AD69" s="830"/>
      <c r="AE69" s="830"/>
      <c r="AF69" s="830">
        <v>1</v>
      </c>
      <c r="AG69" s="830"/>
      <c r="AH69" s="830"/>
      <c r="AI69" s="830"/>
      <c r="AJ69" s="830"/>
      <c r="AK69" s="830">
        <v>12</v>
      </c>
      <c r="AL69" s="830"/>
      <c r="AM69" s="830"/>
      <c r="AN69" s="830"/>
      <c r="AO69" s="830"/>
      <c r="AP69" s="830" t="s">
        <v>552</v>
      </c>
      <c r="AQ69" s="830"/>
      <c r="AR69" s="830"/>
      <c r="AS69" s="830"/>
      <c r="AT69" s="830"/>
      <c r="AU69" s="830" t="s">
        <v>552</v>
      </c>
      <c r="AV69" s="830"/>
      <c r="AW69" s="830"/>
      <c r="AX69" s="830"/>
      <c r="AY69" s="830"/>
      <c r="AZ69" s="831"/>
      <c r="BA69" s="831"/>
      <c r="BB69" s="831"/>
      <c r="BC69" s="831"/>
      <c r="BD69" s="832"/>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555</v>
      </c>
      <c r="C70" s="876"/>
      <c r="D70" s="876"/>
      <c r="E70" s="876"/>
      <c r="F70" s="876"/>
      <c r="G70" s="876"/>
      <c r="H70" s="876"/>
      <c r="I70" s="876"/>
      <c r="J70" s="876"/>
      <c r="K70" s="876"/>
      <c r="L70" s="876"/>
      <c r="M70" s="876"/>
      <c r="N70" s="876"/>
      <c r="O70" s="876"/>
      <c r="P70" s="877"/>
      <c r="Q70" s="878">
        <v>452</v>
      </c>
      <c r="R70" s="830"/>
      <c r="S70" s="830"/>
      <c r="T70" s="830"/>
      <c r="U70" s="830"/>
      <c r="V70" s="830">
        <v>233</v>
      </c>
      <c r="W70" s="830"/>
      <c r="X70" s="830"/>
      <c r="Y70" s="830"/>
      <c r="Z70" s="830"/>
      <c r="AA70" s="830">
        <v>220</v>
      </c>
      <c r="AB70" s="830"/>
      <c r="AC70" s="830"/>
      <c r="AD70" s="830"/>
      <c r="AE70" s="830"/>
      <c r="AF70" s="830">
        <v>220</v>
      </c>
      <c r="AG70" s="830"/>
      <c r="AH70" s="830"/>
      <c r="AI70" s="830"/>
      <c r="AJ70" s="830"/>
      <c r="AK70" s="830" t="s">
        <v>552</v>
      </c>
      <c r="AL70" s="830"/>
      <c r="AM70" s="830"/>
      <c r="AN70" s="830"/>
      <c r="AO70" s="830"/>
      <c r="AP70" s="830" t="s">
        <v>552</v>
      </c>
      <c r="AQ70" s="830"/>
      <c r="AR70" s="830"/>
      <c r="AS70" s="830"/>
      <c r="AT70" s="830"/>
      <c r="AU70" s="830" t="s">
        <v>552</v>
      </c>
      <c r="AV70" s="830"/>
      <c r="AW70" s="830"/>
      <c r="AX70" s="830"/>
      <c r="AY70" s="830"/>
      <c r="AZ70" s="831"/>
      <c r="BA70" s="831"/>
      <c r="BB70" s="831"/>
      <c r="BC70" s="831"/>
      <c r="BD70" s="832"/>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556</v>
      </c>
      <c r="C71" s="876"/>
      <c r="D71" s="876"/>
      <c r="E71" s="876"/>
      <c r="F71" s="876"/>
      <c r="G71" s="876"/>
      <c r="H71" s="876"/>
      <c r="I71" s="876"/>
      <c r="J71" s="876"/>
      <c r="K71" s="876"/>
      <c r="L71" s="876"/>
      <c r="M71" s="876"/>
      <c r="N71" s="876"/>
      <c r="O71" s="876"/>
      <c r="P71" s="877"/>
      <c r="Q71" s="878">
        <v>1440</v>
      </c>
      <c r="R71" s="830"/>
      <c r="S71" s="830"/>
      <c r="T71" s="830"/>
      <c r="U71" s="830"/>
      <c r="V71" s="830">
        <v>1433</v>
      </c>
      <c r="W71" s="830"/>
      <c r="X71" s="830"/>
      <c r="Y71" s="830"/>
      <c r="Z71" s="830"/>
      <c r="AA71" s="830">
        <v>7</v>
      </c>
      <c r="AB71" s="830"/>
      <c r="AC71" s="830"/>
      <c r="AD71" s="830"/>
      <c r="AE71" s="830"/>
      <c r="AF71" s="830">
        <v>7</v>
      </c>
      <c r="AG71" s="830"/>
      <c r="AH71" s="830"/>
      <c r="AI71" s="830"/>
      <c r="AJ71" s="830"/>
      <c r="AK71" s="830" t="s">
        <v>552</v>
      </c>
      <c r="AL71" s="830"/>
      <c r="AM71" s="830"/>
      <c r="AN71" s="830"/>
      <c r="AO71" s="830"/>
      <c r="AP71" s="830" t="s">
        <v>552</v>
      </c>
      <c r="AQ71" s="830"/>
      <c r="AR71" s="830"/>
      <c r="AS71" s="830"/>
      <c r="AT71" s="830"/>
      <c r="AU71" s="830" t="s">
        <v>552</v>
      </c>
      <c r="AV71" s="830"/>
      <c r="AW71" s="830"/>
      <c r="AX71" s="830"/>
      <c r="AY71" s="830"/>
      <c r="AZ71" s="831"/>
      <c r="BA71" s="831"/>
      <c r="BB71" s="831"/>
      <c r="BC71" s="831"/>
      <c r="BD71" s="832"/>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557</v>
      </c>
      <c r="C72" s="876"/>
      <c r="D72" s="876"/>
      <c r="E72" s="876"/>
      <c r="F72" s="876"/>
      <c r="G72" s="876"/>
      <c r="H72" s="876"/>
      <c r="I72" s="876"/>
      <c r="J72" s="876"/>
      <c r="K72" s="876"/>
      <c r="L72" s="876"/>
      <c r="M72" s="876"/>
      <c r="N72" s="876"/>
      <c r="O72" s="876"/>
      <c r="P72" s="877"/>
      <c r="Q72" s="878">
        <v>388762</v>
      </c>
      <c r="R72" s="830"/>
      <c r="S72" s="830"/>
      <c r="T72" s="830"/>
      <c r="U72" s="830"/>
      <c r="V72" s="830">
        <v>379528</v>
      </c>
      <c r="W72" s="830"/>
      <c r="X72" s="830"/>
      <c r="Y72" s="830"/>
      <c r="Z72" s="830"/>
      <c r="AA72" s="830">
        <v>9234</v>
      </c>
      <c r="AB72" s="830"/>
      <c r="AC72" s="830"/>
      <c r="AD72" s="830"/>
      <c r="AE72" s="830"/>
      <c r="AF72" s="830">
        <v>8886</v>
      </c>
      <c r="AG72" s="830"/>
      <c r="AH72" s="830"/>
      <c r="AI72" s="830"/>
      <c r="AJ72" s="830"/>
      <c r="AK72" s="830">
        <v>3256</v>
      </c>
      <c r="AL72" s="830"/>
      <c r="AM72" s="830"/>
      <c r="AN72" s="830"/>
      <c r="AO72" s="830"/>
      <c r="AP72" s="830" t="s">
        <v>552</v>
      </c>
      <c r="AQ72" s="830"/>
      <c r="AR72" s="830"/>
      <c r="AS72" s="830"/>
      <c r="AT72" s="830"/>
      <c r="AU72" s="830" t="s">
        <v>552</v>
      </c>
      <c r="AV72" s="830"/>
      <c r="AW72" s="830"/>
      <c r="AX72" s="830"/>
      <c r="AY72" s="830"/>
      <c r="AZ72" s="831"/>
      <c r="BA72" s="831"/>
      <c r="BB72" s="831"/>
      <c r="BC72" s="831"/>
      <c r="BD72" s="832"/>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c r="C73" s="876"/>
      <c r="D73" s="876"/>
      <c r="E73" s="876"/>
      <c r="F73" s="876"/>
      <c r="G73" s="876"/>
      <c r="H73" s="876"/>
      <c r="I73" s="876"/>
      <c r="J73" s="876"/>
      <c r="K73" s="876"/>
      <c r="L73" s="876"/>
      <c r="M73" s="876"/>
      <c r="N73" s="876"/>
      <c r="O73" s="876"/>
      <c r="P73" s="877"/>
      <c r="Q73" s="878"/>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1"/>
      <c r="BA73" s="831"/>
      <c r="BB73" s="831"/>
      <c r="BC73" s="831"/>
      <c r="BD73" s="832"/>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c r="C74" s="876"/>
      <c r="D74" s="876"/>
      <c r="E74" s="876"/>
      <c r="F74" s="876"/>
      <c r="G74" s="876"/>
      <c r="H74" s="876"/>
      <c r="I74" s="876"/>
      <c r="J74" s="876"/>
      <c r="K74" s="876"/>
      <c r="L74" s="876"/>
      <c r="M74" s="876"/>
      <c r="N74" s="876"/>
      <c r="O74" s="876"/>
      <c r="P74" s="877"/>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1"/>
      <c r="BA74" s="831"/>
      <c r="BB74" s="831"/>
      <c r="BC74" s="831"/>
      <c r="BD74" s="832"/>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80"/>
      <c r="S75" s="880"/>
      <c r="T75" s="880"/>
      <c r="U75" s="833"/>
      <c r="V75" s="881"/>
      <c r="W75" s="880"/>
      <c r="X75" s="880"/>
      <c r="Y75" s="880"/>
      <c r="Z75" s="833"/>
      <c r="AA75" s="881"/>
      <c r="AB75" s="880"/>
      <c r="AC75" s="880"/>
      <c r="AD75" s="880"/>
      <c r="AE75" s="833"/>
      <c r="AF75" s="881"/>
      <c r="AG75" s="880"/>
      <c r="AH75" s="880"/>
      <c r="AI75" s="880"/>
      <c r="AJ75" s="833"/>
      <c r="AK75" s="881"/>
      <c r="AL75" s="880"/>
      <c r="AM75" s="880"/>
      <c r="AN75" s="880"/>
      <c r="AO75" s="833"/>
      <c r="AP75" s="881"/>
      <c r="AQ75" s="880"/>
      <c r="AR75" s="880"/>
      <c r="AS75" s="880"/>
      <c r="AT75" s="833"/>
      <c r="AU75" s="881"/>
      <c r="AV75" s="880"/>
      <c r="AW75" s="880"/>
      <c r="AX75" s="880"/>
      <c r="AY75" s="833"/>
      <c r="AZ75" s="831"/>
      <c r="BA75" s="831"/>
      <c r="BB75" s="831"/>
      <c r="BC75" s="831"/>
      <c r="BD75" s="832"/>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80"/>
      <c r="S76" s="880"/>
      <c r="T76" s="880"/>
      <c r="U76" s="833"/>
      <c r="V76" s="881"/>
      <c r="W76" s="880"/>
      <c r="X76" s="880"/>
      <c r="Y76" s="880"/>
      <c r="Z76" s="833"/>
      <c r="AA76" s="881"/>
      <c r="AB76" s="880"/>
      <c r="AC76" s="880"/>
      <c r="AD76" s="880"/>
      <c r="AE76" s="833"/>
      <c r="AF76" s="881"/>
      <c r="AG76" s="880"/>
      <c r="AH76" s="880"/>
      <c r="AI76" s="880"/>
      <c r="AJ76" s="833"/>
      <c r="AK76" s="881"/>
      <c r="AL76" s="880"/>
      <c r="AM76" s="880"/>
      <c r="AN76" s="880"/>
      <c r="AO76" s="833"/>
      <c r="AP76" s="881"/>
      <c r="AQ76" s="880"/>
      <c r="AR76" s="880"/>
      <c r="AS76" s="880"/>
      <c r="AT76" s="833"/>
      <c r="AU76" s="881"/>
      <c r="AV76" s="880"/>
      <c r="AW76" s="880"/>
      <c r="AX76" s="880"/>
      <c r="AY76" s="833"/>
      <c r="AZ76" s="831"/>
      <c r="BA76" s="831"/>
      <c r="BB76" s="831"/>
      <c r="BC76" s="831"/>
      <c r="BD76" s="832"/>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80"/>
      <c r="S77" s="880"/>
      <c r="T77" s="880"/>
      <c r="U77" s="833"/>
      <c r="V77" s="881"/>
      <c r="W77" s="880"/>
      <c r="X77" s="880"/>
      <c r="Y77" s="880"/>
      <c r="Z77" s="833"/>
      <c r="AA77" s="881"/>
      <c r="AB77" s="880"/>
      <c r="AC77" s="880"/>
      <c r="AD77" s="880"/>
      <c r="AE77" s="833"/>
      <c r="AF77" s="881"/>
      <c r="AG77" s="880"/>
      <c r="AH77" s="880"/>
      <c r="AI77" s="880"/>
      <c r="AJ77" s="833"/>
      <c r="AK77" s="881"/>
      <c r="AL77" s="880"/>
      <c r="AM77" s="880"/>
      <c r="AN77" s="880"/>
      <c r="AO77" s="833"/>
      <c r="AP77" s="881"/>
      <c r="AQ77" s="880"/>
      <c r="AR77" s="880"/>
      <c r="AS77" s="880"/>
      <c r="AT77" s="833"/>
      <c r="AU77" s="881"/>
      <c r="AV77" s="880"/>
      <c r="AW77" s="880"/>
      <c r="AX77" s="880"/>
      <c r="AY77" s="833"/>
      <c r="AZ77" s="831"/>
      <c r="BA77" s="831"/>
      <c r="BB77" s="831"/>
      <c r="BC77" s="831"/>
      <c r="BD77" s="832"/>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1"/>
      <c r="BA78" s="831"/>
      <c r="BB78" s="831"/>
      <c r="BC78" s="831"/>
      <c r="BD78" s="832"/>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1"/>
      <c r="BA79" s="831"/>
      <c r="BB79" s="831"/>
      <c r="BC79" s="831"/>
      <c r="BD79" s="832"/>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1"/>
      <c r="BA80" s="831"/>
      <c r="BB80" s="831"/>
      <c r="BC80" s="831"/>
      <c r="BD80" s="832"/>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1"/>
      <c r="BA81" s="831"/>
      <c r="BB81" s="831"/>
      <c r="BC81" s="831"/>
      <c r="BD81" s="832"/>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1"/>
      <c r="BA82" s="831"/>
      <c r="BB82" s="831"/>
      <c r="BC82" s="831"/>
      <c r="BD82" s="832"/>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1"/>
      <c r="BA83" s="831"/>
      <c r="BB83" s="831"/>
      <c r="BC83" s="831"/>
      <c r="BD83" s="832"/>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1"/>
      <c r="BA84" s="831"/>
      <c r="BB84" s="831"/>
      <c r="BC84" s="831"/>
      <c r="BD84" s="832"/>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1"/>
      <c r="BA85" s="831"/>
      <c r="BB85" s="831"/>
      <c r="BC85" s="831"/>
      <c r="BD85" s="832"/>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1"/>
      <c r="BA86" s="831"/>
      <c r="BB86" s="831"/>
      <c r="BC86" s="831"/>
      <c r="BD86" s="832"/>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376</v>
      </c>
      <c r="B88" s="790" t="s">
        <v>401</v>
      </c>
      <c r="C88" s="791"/>
      <c r="D88" s="791"/>
      <c r="E88" s="791"/>
      <c r="F88" s="791"/>
      <c r="G88" s="791"/>
      <c r="H88" s="791"/>
      <c r="I88" s="791"/>
      <c r="J88" s="791"/>
      <c r="K88" s="791"/>
      <c r="L88" s="791"/>
      <c r="M88" s="791"/>
      <c r="N88" s="791"/>
      <c r="O88" s="791"/>
      <c r="P88" s="792"/>
      <c r="Q88" s="842"/>
      <c r="R88" s="843"/>
      <c r="S88" s="843"/>
      <c r="T88" s="843"/>
      <c r="U88" s="843"/>
      <c r="V88" s="843"/>
      <c r="W88" s="843"/>
      <c r="X88" s="843"/>
      <c r="Y88" s="843"/>
      <c r="Z88" s="843"/>
      <c r="AA88" s="843"/>
      <c r="AB88" s="843"/>
      <c r="AC88" s="843"/>
      <c r="AD88" s="843"/>
      <c r="AE88" s="843"/>
      <c r="AF88" s="846">
        <v>9134</v>
      </c>
      <c r="AG88" s="846"/>
      <c r="AH88" s="846"/>
      <c r="AI88" s="846"/>
      <c r="AJ88" s="846"/>
      <c r="AK88" s="843"/>
      <c r="AL88" s="843"/>
      <c r="AM88" s="843"/>
      <c r="AN88" s="843"/>
      <c r="AO88" s="843"/>
      <c r="AP88" s="846">
        <v>0</v>
      </c>
      <c r="AQ88" s="846"/>
      <c r="AR88" s="846"/>
      <c r="AS88" s="846"/>
      <c r="AT88" s="846"/>
      <c r="AU88" s="846">
        <v>0</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0" t="s">
        <v>402</v>
      </c>
      <c r="BS102" s="791"/>
      <c r="BT102" s="791"/>
      <c r="BU102" s="791"/>
      <c r="BV102" s="791"/>
      <c r="BW102" s="791"/>
      <c r="BX102" s="791"/>
      <c r="BY102" s="791"/>
      <c r="BZ102" s="791"/>
      <c r="CA102" s="791"/>
      <c r="CB102" s="791"/>
      <c r="CC102" s="791"/>
      <c r="CD102" s="791"/>
      <c r="CE102" s="791"/>
      <c r="CF102" s="791"/>
      <c r="CG102" s="792"/>
      <c r="CH102" s="889"/>
      <c r="CI102" s="890"/>
      <c r="CJ102" s="890"/>
      <c r="CK102" s="890"/>
      <c r="CL102" s="891"/>
      <c r="CM102" s="889"/>
      <c r="CN102" s="890"/>
      <c r="CO102" s="890"/>
      <c r="CP102" s="890"/>
      <c r="CQ102" s="891"/>
      <c r="CR102" s="892">
        <v>141</v>
      </c>
      <c r="CS102" s="854"/>
      <c r="CT102" s="854"/>
      <c r="CU102" s="854"/>
      <c r="CV102" s="893"/>
      <c r="CW102" s="892">
        <v>1</v>
      </c>
      <c r="CX102" s="854"/>
      <c r="CY102" s="854"/>
      <c r="CZ102" s="854"/>
      <c r="DA102" s="893"/>
      <c r="DB102" s="892">
        <v>42</v>
      </c>
      <c r="DC102" s="854"/>
      <c r="DD102" s="854"/>
      <c r="DE102" s="854"/>
      <c r="DF102" s="893"/>
      <c r="DG102" s="892" t="s">
        <v>552</v>
      </c>
      <c r="DH102" s="854"/>
      <c r="DI102" s="854"/>
      <c r="DJ102" s="854"/>
      <c r="DK102" s="893"/>
      <c r="DL102" s="892" t="s">
        <v>552</v>
      </c>
      <c r="DM102" s="854"/>
      <c r="DN102" s="854"/>
      <c r="DO102" s="854"/>
      <c r="DP102" s="893"/>
      <c r="DQ102" s="892" t="s">
        <v>552</v>
      </c>
      <c r="DR102" s="854"/>
      <c r="DS102" s="854"/>
      <c r="DT102" s="854"/>
      <c r="DU102" s="893"/>
      <c r="DV102" s="790"/>
      <c r="DW102" s="791"/>
      <c r="DX102" s="791"/>
      <c r="DY102" s="791"/>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409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410</v>
      </c>
      <c r="AB109" s="895"/>
      <c r="AC109" s="895"/>
      <c r="AD109" s="895"/>
      <c r="AE109" s="896"/>
      <c r="AF109" s="894" t="s">
        <v>411</v>
      </c>
      <c r="AG109" s="895"/>
      <c r="AH109" s="895"/>
      <c r="AI109" s="895"/>
      <c r="AJ109" s="896"/>
      <c r="AK109" s="894" t="s">
        <v>294</v>
      </c>
      <c r="AL109" s="895"/>
      <c r="AM109" s="895"/>
      <c r="AN109" s="895"/>
      <c r="AO109" s="896"/>
      <c r="AP109" s="894" t="s">
        <v>412</v>
      </c>
      <c r="AQ109" s="895"/>
      <c r="AR109" s="895"/>
      <c r="AS109" s="895"/>
      <c r="AT109" s="897"/>
      <c r="AU109" s="914" t="s">
        <v>409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410</v>
      </c>
      <c r="BR109" s="895"/>
      <c r="BS109" s="895"/>
      <c r="BT109" s="895"/>
      <c r="BU109" s="896"/>
      <c r="BV109" s="894" t="s">
        <v>411</v>
      </c>
      <c r="BW109" s="895"/>
      <c r="BX109" s="895"/>
      <c r="BY109" s="895"/>
      <c r="BZ109" s="896"/>
      <c r="CA109" s="894" t="s">
        <v>294</v>
      </c>
      <c r="CB109" s="895"/>
      <c r="CC109" s="895"/>
      <c r="CD109" s="895"/>
      <c r="CE109" s="896"/>
      <c r="CF109" s="915" t="s">
        <v>412</v>
      </c>
      <c r="CG109" s="915"/>
      <c r="CH109" s="915"/>
      <c r="CI109" s="915"/>
      <c r="CJ109" s="915"/>
      <c r="CK109" s="894" t="s">
        <v>413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410</v>
      </c>
      <c r="DH109" s="895"/>
      <c r="DI109" s="895"/>
      <c r="DJ109" s="895"/>
      <c r="DK109" s="896"/>
      <c r="DL109" s="894" t="s">
        <v>411</v>
      </c>
      <c r="DM109" s="895"/>
      <c r="DN109" s="895"/>
      <c r="DO109" s="895"/>
      <c r="DP109" s="896"/>
      <c r="DQ109" s="894" t="s">
        <v>294</v>
      </c>
      <c r="DR109" s="895"/>
      <c r="DS109" s="895"/>
      <c r="DT109" s="895"/>
      <c r="DU109" s="896"/>
      <c r="DV109" s="894" t="s">
        <v>412</v>
      </c>
      <c r="DW109" s="895"/>
      <c r="DX109" s="895"/>
      <c r="DY109" s="895"/>
      <c r="DZ109" s="897"/>
    </row>
    <row r="110" spans="1:131" s="230" customFormat="1" ht="26.25" customHeight="1" x14ac:dyDescent="0.15">
      <c r="A110" s="898" t="s">
        <v>414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2248447</v>
      </c>
      <c r="AB110" s="902"/>
      <c r="AC110" s="902"/>
      <c r="AD110" s="902"/>
      <c r="AE110" s="903"/>
      <c r="AF110" s="904">
        <v>2397921</v>
      </c>
      <c r="AG110" s="902"/>
      <c r="AH110" s="902"/>
      <c r="AI110" s="902"/>
      <c r="AJ110" s="903"/>
      <c r="AK110" s="904">
        <v>2351242</v>
      </c>
      <c r="AL110" s="902"/>
      <c r="AM110" s="902"/>
      <c r="AN110" s="902"/>
      <c r="AO110" s="903"/>
      <c r="AP110" s="905">
        <v>18.2</v>
      </c>
      <c r="AQ110" s="906"/>
      <c r="AR110" s="906"/>
      <c r="AS110" s="906"/>
      <c r="AT110" s="907"/>
      <c r="AU110" s="908" t="s">
        <v>69</v>
      </c>
      <c r="AV110" s="909"/>
      <c r="AW110" s="909"/>
      <c r="AX110" s="909"/>
      <c r="AY110" s="909"/>
      <c r="AZ110" s="931" t="s">
        <v>415</v>
      </c>
      <c r="BA110" s="899"/>
      <c r="BB110" s="899"/>
      <c r="BC110" s="899"/>
      <c r="BD110" s="899"/>
      <c r="BE110" s="899"/>
      <c r="BF110" s="899"/>
      <c r="BG110" s="899"/>
      <c r="BH110" s="899"/>
      <c r="BI110" s="899"/>
      <c r="BJ110" s="899"/>
      <c r="BK110" s="899"/>
      <c r="BL110" s="899"/>
      <c r="BM110" s="899"/>
      <c r="BN110" s="899"/>
      <c r="BO110" s="899"/>
      <c r="BP110" s="900"/>
      <c r="BQ110" s="932">
        <v>18182253</v>
      </c>
      <c r="BR110" s="933"/>
      <c r="BS110" s="933"/>
      <c r="BT110" s="933"/>
      <c r="BU110" s="933"/>
      <c r="BV110" s="933">
        <v>17366882</v>
      </c>
      <c r="BW110" s="933"/>
      <c r="BX110" s="933"/>
      <c r="BY110" s="933"/>
      <c r="BZ110" s="933"/>
      <c r="CA110" s="933">
        <v>16635873</v>
      </c>
      <c r="CB110" s="933"/>
      <c r="CC110" s="933"/>
      <c r="CD110" s="933"/>
      <c r="CE110" s="933"/>
      <c r="CF110" s="946">
        <v>128.9</v>
      </c>
      <c r="CG110" s="947"/>
      <c r="CH110" s="947"/>
      <c r="CI110" s="947"/>
      <c r="CJ110" s="947"/>
      <c r="CK110" s="948" t="s">
        <v>416</v>
      </c>
      <c r="CL110" s="949"/>
      <c r="CM110" s="931" t="s">
        <v>417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418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419</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420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421</v>
      </c>
      <c r="B112" s="955"/>
      <c r="C112" s="925" t="s">
        <v>422</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423</v>
      </c>
      <c r="BA112" s="925"/>
      <c r="BB112" s="925"/>
      <c r="BC112" s="925"/>
      <c r="BD112" s="925"/>
      <c r="BE112" s="925"/>
      <c r="BF112" s="925"/>
      <c r="BG112" s="925"/>
      <c r="BH112" s="925"/>
      <c r="BI112" s="925"/>
      <c r="BJ112" s="925"/>
      <c r="BK112" s="925"/>
      <c r="BL112" s="925"/>
      <c r="BM112" s="925"/>
      <c r="BN112" s="925"/>
      <c r="BO112" s="925"/>
      <c r="BP112" s="926"/>
      <c r="BQ112" s="927">
        <v>7856394</v>
      </c>
      <c r="BR112" s="928"/>
      <c r="BS112" s="928"/>
      <c r="BT112" s="928"/>
      <c r="BU112" s="928"/>
      <c r="BV112" s="928">
        <v>7501228</v>
      </c>
      <c r="BW112" s="928"/>
      <c r="BX112" s="928"/>
      <c r="BY112" s="928"/>
      <c r="BZ112" s="928"/>
      <c r="CA112" s="928">
        <v>7146195</v>
      </c>
      <c r="CB112" s="928"/>
      <c r="CC112" s="928"/>
      <c r="CD112" s="928"/>
      <c r="CE112" s="928"/>
      <c r="CF112" s="922">
        <v>55.4</v>
      </c>
      <c r="CG112" s="923"/>
      <c r="CH112" s="923"/>
      <c r="CI112" s="923"/>
      <c r="CJ112" s="923"/>
      <c r="CK112" s="950"/>
      <c r="CL112" s="951"/>
      <c r="CM112" s="924" t="s">
        <v>424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425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692662</v>
      </c>
      <c r="AB113" s="940"/>
      <c r="AC113" s="940"/>
      <c r="AD113" s="940"/>
      <c r="AE113" s="941"/>
      <c r="AF113" s="942">
        <v>715660</v>
      </c>
      <c r="AG113" s="940"/>
      <c r="AH113" s="940"/>
      <c r="AI113" s="940"/>
      <c r="AJ113" s="941"/>
      <c r="AK113" s="942">
        <v>699963</v>
      </c>
      <c r="AL113" s="940"/>
      <c r="AM113" s="940"/>
      <c r="AN113" s="940"/>
      <c r="AO113" s="941"/>
      <c r="AP113" s="943">
        <v>5.4</v>
      </c>
      <c r="AQ113" s="944"/>
      <c r="AR113" s="944"/>
      <c r="AS113" s="944"/>
      <c r="AT113" s="945"/>
      <c r="AU113" s="910"/>
      <c r="AV113" s="911"/>
      <c r="AW113" s="911"/>
      <c r="AX113" s="911"/>
      <c r="AY113" s="911"/>
      <c r="AZ113" s="924" t="s">
        <v>426</v>
      </c>
      <c r="BA113" s="925"/>
      <c r="BB113" s="925"/>
      <c r="BC113" s="925"/>
      <c r="BD113" s="925"/>
      <c r="BE113" s="925"/>
      <c r="BF113" s="925"/>
      <c r="BG113" s="925"/>
      <c r="BH113" s="925"/>
      <c r="BI113" s="925"/>
      <c r="BJ113" s="925"/>
      <c r="BK113" s="925"/>
      <c r="BL113" s="925"/>
      <c r="BM113" s="925"/>
      <c r="BN113" s="925"/>
      <c r="BO113" s="925"/>
      <c r="BP113" s="926"/>
      <c r="BQ113" s="927" t="s">
        <v>122</v>
      </c>
      <c r="BR113" s="928"/>
      <c r="BS113" s="928"/>
      <c r="BT113" s="928"/>
      <c r="BU113" s="928"/>
      <c r="BV113" s="928" t="s">
        <v>122</v>
      </c>
      <c r="BW113" s="928"/>
      <c r="BX113" s="928"/>
      <c r="BY113" s="928"/>
      <c r="BZ113" s="928"/>
      <c r="CA113" s="928" t="s">
        <v>122</v>
      </c>
      <c r="CB113" s="928"/>
      <c r="CC113" s="928"/>
      <c r="CD113" s="928"/>
      <c r="CE113" s="928"/>
      <c r="CF113" s="922" t="s">
        <v>122</v>
      </c>
      <c r="CG113" s="923"/>
      <c r="CH113" s="923"/>
      <c r="CI113" s="923"/>
      <c r="CJ113" s="923"/>
      <c r="CK113" s="950"/>
      <c r="CL113" s="951"/>
      <c r="CM113" s="924" t="s">
        <v>427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428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122</v>
      </c>
      <c r="AB114" s="961"/>
      <c r="AC114" s="961"/>
      <c r="AD114" s="961"/>
      <c r="AE114" s="962"/>
      <c r="AF114" s="963" t="s">
        <v>122</v>
      </c>
      <c r="AG114" s="961"/>
      <c r="AH114" s="961"/>
      <c r="AI114" s="961"/>
      <c r="AJ114" s="962"/>
      <c r="AK114" s="963" t="s">
        <v>122</v>
      </c>
      <c r="AL114" s="961"/>
      <c r="AM114" s="961"/>
      <c r="AN114" s="961"/>
      <c r="AO114" s="962"/>
      <c r="AP114" s="964" t="s">
        <v>122</v>
      </c>
      <c r="AQ114" s="965"/>
      <c r="AR114" s="965"/>
      <c r="AS114" s="965"/>
      <c r="AT114" s="966"/>
      <c r="AU114" s="910"/>
      <c r="AV114" s="911"/>
      <c r="AW114" s="911"/>
      <c r="AX114" s="911"/>
      <c r="AY114" s="911"/>
      <c r="AZ114" s="924" t="s">
        <v>429</v>
      </c>
      <c r="BA114" s="925"/>
      <c r="BB114" s="925"/>
      <c r="BC114" s="925"/>
      <c r="BD114" s="925"/>
      <c r="BE114" s="925"/>
      <c r="BF114" s="925"/>
      <c r="BG114" s="925"/>
      <c r="BH114" s="925"/>
      <c r="BI114" s="925"/>
      <c r="BJ114" s="925"/>
      <c r="BK114" s="925"/>
      <c r="BL114" s="925"/>
      <c r="BM114" s="925"/>
      <c r="BN114" s="925"/>
      <c r="BO114" s="925"/>
      <c r="BP114" s="926"/>
      <c r="BQ114" s="927">
        <v>5810105</v>
      </c>
      <c r="BR114" s="928"/>
      <c r="BS114" s="928"/>
      <c r="BT114" s="928"/>
      <c r="BU114" s="928"/>
      <c r="BV114" s="928">
        <v>5735308</v>
      </c>
      <c r="BW114" s="928"/>
      <c r="BX114" s="928"/>
      <c r="BY114" s="928"/>
      <c r="BZ114" s="928"/>
      <c r="CA114" s="928">
        <v>5795053</v>
      </c>
      <c r="CB114" s="928"/>
      <c r="CC114" s="928"/>
      <c r="CD114" s="928"/>
      <c r="CE114" s="928"/>
      <c r="CF114" s="922">
        <v>44.9</v>
      </c>
      <c r="CG114" s="923"/>
      <c r="CH114" s="923"/>
      <c r="CI114" s="923"/>
      <c r="CJ114" s="923"/>
      <c r="CK114" s="950"/>
      <c r="CL114" s="951"/>
      <c r="CM114" s="924" t="s">
        <v>430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431</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432</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433</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434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2</v>
      </c>
      <c r="AB116" s="961"/>
      <c r="AC116" s="961"/>
      <c r="AD116" s="961"/>
      <c r="AE116" s="962"/>
      <c r="AF116" s="963" t="s">
        <v>122</v>
      </c>
      <c r="AG116" s="961"/>
      <c r="AH116" s="961"/>
      <c r="AI116" s="961"/>
      <c r="AJ116" s="962"/>
      <c r="AK116" s="963">
        <v>124</v>
      </c>
      <c r="AL116" s="961"/>
      <c r="AM116" s="961"/>
      <c r="AN116" s="961"/>
      <c r="AO116" s="962"/>
      <c r="AP116" s="964">
        <v>0</v>
      </c>
      <c r="AQ116" s="965"/>
      <c r="AR116" s="965"/>
      <c r="AS116" s="965"/>
      <c r="AT116" s="966"/>
      <c r="AU116" s="910"/>
      <c r="AV116" s="911"/>
      <c r="AW116" s="911"/>
      <c r="AX116" s="911"/>
      <c r="AY116" s="911"/>
      <c r="AZ116" s="969" t="s">
        <v>435</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436</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437</v>
      </c>
      <c r="Z117" s="896"/>
      <c r="AA117" s="980">
        <v>2941111</v>
      </c>
      <c r="AB117" s="981"/>
      <c r="AC117" s="981"/>
      <c r="AD117" s="981"/>
      <c r="AE117" s="982"/>
      <c r="AF117" s="983">
        <v>3113581</v>
      </c>
      <c r="AG117" s="981"/>
      <c r="AH117" s="981"/>
      <c r="AI117" s="981"/>
      <c r="AJ117" s="982"/>
      <c r="AK117" s="983">
        <v>3051329</v>
      </c>
      <c r="AL117" s="981"/>
      <c r="AM117" s="981"/>
      <c r="AN117" s="981"/>
      <c r="AO117" s="982"/>
      <c r="AP117" s="984"/>
      <c r="AQ117" s="985"/>
      <c r="AR117" s="985"/>
      <c r="AS117" s="985"/>
      <c r="AT117" s="986"/>
      <c r="AU117" s="910"/>
      <c r="AV117" s="911"/>
      <c r="AW117" s="911"/>
      <c r="AX117" s="911"/>
      <c r="AY117" s="911"/>
      <c r="AZ117" s="976" t="s">
        <v>438</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439</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410</v>
      </c>
      <c r="AB118" s="895"/>
      <c r="AC118" s="895"/>
      <c r="AD118" s="895"/>
      <c r="AE118" s="896"/>
      <c r="AF118" s="894" t="s">
        <v>411</v>
      </c>
      <c r="AG118" s="895"/>
      <c r="AH118" s="895"/>
      <c r="AI118" s="895"/>
      <c r="AJ118" s="896"/>
      <c r="AK118" s="894" t="s">
        <v>294</v>
      </c>
      <c r="AL118" s="895"/>
      <c r="AM118" s="895"/>
      <c r="AN118" s="895"/>
      <c r="AO118" s="896"/>
      <c r="AP118" s="972" t="s">
        <v>412</v>
      </c>
      <c r="AQ118" s="973"/>
      <c r="AR118" s="973"/>
      <c r="AS118" s="973"/>
      <c r="AT118" s="974"/>
      <c r="AU118" s="910"/>
      <c r="AV118" s="911"/>
      <c r="AW118" s="911"/>
      <c r="AX118" s="911"/>
      <c r="AY118" s="911"/>
      <c r="AZ118" s="975" t="s">
        <v>440</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441</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416</v>
      </c>
      <c r="B119" s="949"/>
      <c r="C119" s="931" t="s">
        <v>417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442</v>
      </c>
      <c r="BP119" s="1007"/>
      <c r="BQ119" s="1001">
        <v>31848752</v>
      </c>
      <c r="BR119" s="1002"/>
      <c r="BS119" s="1002"/>
      <c r="BT119" s="1002"/>
      <c r="BU119" s="1002"/>
      <c r="BV119" s="1002">
        <v>30603418</v>
      </c>
      <c r="BW119" s="1002"/>
      <c r="BX119" s="1002"/>
      <c r="BY119" s="1002"/>
      <c r="BZ119" s="1002"/>
      <c r="CA119" s="1002">
        <v>29577121</v>
      </c>
      <c r="CB119" s="1002"/>
      <c r="CC119" s="1002"/>
      <c r="CD119" s="1002"/>
      <c r="CE119" s="1002"/>
      <c r="CF119" s="1003"/>
      <c r="CG119" s="1004"/>
      <c r="CH119" s="1004"/>
      <c r="CI119" s="1004"/>
      <c r="CJ119" s="1005"/>
      <c r="CK119" s="952"/>
      <c r="CL119" s="953"/>
      <c r="CM119" s="975" t="s">
        <v>443</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15">
      <c r="A120" s="1059"/>
      <c r="B120" s="951"/>
      <c r="C120" s="924" t="s">
        <v>420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444</v>
      </c>
      <c r="AV120" s="994"/>
      <c r="AW120" s="994"/>
      <c r="AX120" s="994"/>
      <c r="AY120" s="995"/>
      <c r="AZ120" s="931" t="s">
        <v>445</v>
      </c>
      <c r="BA120" s="899"/>
      <c r="BB120" s="899"/>
      <c r="BC120" s="899"/>
      <c r="BD120" s="899"/>
      <c r="BE120" s="899"/>
      <c r="BF120" s="899"/>
      <c r="BG120" s="899"/>
      <c r="BH120" s="899"/>
      <c r="BI120" s="899"/>
      <c r="BJ120" s="899"/>
      <c r="BK120" s="899"/>
      <c r="BL120" s="899"/>
      <c r="BM120" s="899"/>
      <c r="BN120" s="899"/>
      <c r="BO120" s="899"/>
      <c r="BP120" s="900"/>
      <c r="BQ120" s="932">
        <v>16488120</v>
      </c>
      <c r="BR120" s="933"/>
      <c r="BS120" s="933"/>
      <c r="BT120" s="933"/>
      <c r="BU120" s="933"/>
      <c r="BV120" s="933">
        <v>17338216</v>
      </c>
      <c r="BW120" s="933"/>
      <c r="BX120" s="933"/>
      <c r="BY120" s="933"/>
      <c r="BZ120" s="933"/>
      <c r="CA120" s="933">
        <v>17427575</v>
      </c>
      <c r="CB120" s="933"/>
      <c r="CC120" s="933"/>
      <c r="CD120" s="933"/>
      <c r="CE120" s="933"/>
      <c r="CF120" s="946">
        <v>135</v>
      </c>
      <c r="CG120" s="947"/>
      <c r="CH120" s="947"/>
      <c r="CI120" s="947"/>
      <c r="CJ120" s="947"/>
      <c r="CK120" s="1008" t="s">
        <v>446</v>
      </c>
      <c r="CL120" s="1009"/>
      <c r="CM120" s="1009"/>
      <c r="CN120" s="1009"/>
      <c r="CO120" s="1010"/>
      <c r="CP120" s="1016" t="s">
        <v>395</v>
      </c>
      <c r="CQ120" s="1017"/>
      <c r="CR120" s="1017"/>
      <c r="CS120" s="1017"/>
      <c r="CT120" s="1017"/>
      <c r="CU120" s="1017"/>
      <c r="CV120" s="1017"/>
      <c r="CW120" s="1017"/>
      <c r="CX120" s="1017"/>
      <c r="CY120" s="1017"/>
      <c r="CZ120" s="1017"/>
      <c r="DA120" s="1017"/>
      <c r="DB120" s="1017"/>
      <c r="DC120" s="1017"/>
      <c r="DD120" s="1017"/>
      <c r="DE120" s="1017"/>
      <c r="DF120" s="1018"/>
      <c r="DG120" s="932">
        <v>6916291</v>
      </c>
      <c r="DH120" s="933"/>
      <c r="DI120" s="933"/>
      <c r="DJ120" s="933"/>
      <c r="DK120" s="933"/>
      <c r="DL120" s="933">
        <v>6587227</v>
      </c>
      <c r="DM120" s="933"/>
      <c r="DN120" s="933"/>
      <c r="DO120" s="933"/>
      <c r="DP120" s="933"/>
      <c r="DQ120" s="933">
        <v>6145648</v>
      </c>
      <c r="DR120" s="933"/>
      <c r="DS120" s="933"/>
      <c r="DT120" s="933"/>
      <c r="DU120" s="933"/>
      <c r="DV120" s="934">
        <v>47.6</v>
      </c>
      <c r="DW120" s="934"/>
      <c r="DX120" s="934"/>
      <c r="DY120" s="934"/>
      <c r="DZ120" s="935"/>
    </row>
    <row r="121" spans="1:130" s="230" customFormat="1" ht="26.25" customHeight="1" x14ac:dyDescent="0.15">
      <c r="A121" s="1059"/>
      <c r="B121" s="951"/>
      <c r="C121" s="976" t="s">
        <v>447</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448</v>
      </c>
      <c r="BA121" s="925"/>
      <c r="BB121" s="925"/>
      <c r="BC121" s="925"/>
      <c r="BD121" s="925"/>
      <c r="BE121" s="925"/>
      <c r="BF121" s="925"/>
      <c r="BG121" s="925"/>
      <c r="BH121" s="925"/>
      <c r="BI121" s="925"/>
      <c r="BJ121" s="925"/>
      <c r="BK121" s="925"/>
      <c r="BL121" s="925"/>
      <c r="BM121" s="925"/>
      <c r="BN121" s="925"/>
      <c r="BO121" s="925"/>
      <c r="BP121" s="926"/>
      <c r="BQ121" s="927">
        <v>1382633</v>
      </c>
      <c r="BR121" s="928"/>
      <c r="BS121" s="928"/>
      <c r="BT121" s="928"/>
      <c r="BU121" s="928"/>
      <c r="BV121" s="928">
        <v>527446</v>
      </c>
      <c r="BW121" s="928"/>
      <c r="BX121" s="928"/>
      <c r="BY121" s="928"/>
      <c r="BZ121" s="928"/>
      <c r="CA121" s="928">
        <v>522803</v>
      </c>
      <c r="CB121" s="928"/>
      <c r="CC121" s="928"/>
      <c r="CD121" s="928"/>
      <c r="CE121" s="928"/>
      <c r="CF121" s="922">
        <v>4.0999999999999996</v>
      </c>
      <c r="CG121" s="923"/>
      <c r="CH121" s="923"/>
      <c r="CI121" s="923"/>
      <c r="CJ121" s="923"/>
      <c r="CK121" s="1011"/>
      <c r="CL121" s="1012"/>
      <c r="CM121" s="1012"/>
      <c r="CN121" s="1012"/>
      <c r="CO121" s="1013"/>
      <c r="CP121" s="1021" t="s">
        <v>394</v>
      </c>
      <c r="CQ121" s="1022"/>
      <c r="CR121" s="1022"/>
      <c r="CS121" s="1022"/>
      <c r="CT121" s="1022"/>
      <c r="CU121" s="1022"/>
      <c r="CV121" s="1022"/>
      <c r="CW121" s="1022"/>
      <c r="CX121" s="1022"/>
      <c r="CY121" s="1022"/>
      <c r="CZ121" s="1022"/>
      <c r="DA121" s="1022"/>
      <c r="DB121" s="1022"/>
      <c r="DC121" s="1022"/>
      <c r="DD121" s="1022"/>
      <c r="DE121" s="1022"/>
      <c r="DF121" s="1023"/>
      <c r="DG121" s="927">
        <v>834891</v>
      </c>
      <c r="DH121" s="928"/>
      <c r="DI121" s="928"/>
      <c r="DJ121" s="928"/>
      <c r="DK121" s="928"/>
      <c r="DL121" s="928">
        <v>836162</v>
      </c>
      <c r="DM121" s="928"/>
      <c r="DN121" s="928"/>
      <c r="DO121" s="928"/>
      <c r="DP121" s="928"/>
      <c r="DQ121" s="928">
        <v>945358</v>
      </c>
      <c r="DR121" s="928"/>
      <c r="DS121" s="928"/>
      <c r="DT121" s="928"/>
      <c r="DU121" s="928"/>
      <c r="DV121" s="929">
        <v>7.3</v>
      </c>
      <c r="DW121" s="929"/>
      <c r="DX121" s="929"/>
      <c r="DY121" s="929"/>
      <c r="DZ121" s="930"/>
    </row>
    <row r="122" spans="1:130" s="230" customFormat="1" ht="26.25" customHeight="1" x14ac:dyDescent="0.15">
      <c r="A122" s="1059"/>
      <c r="B122" s="951"/>
      <c r="C122" s="924" t="s">
        <v>430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449</v>
      </c>
      <c r="BA122" s="967"/>
      <c r="BB122" s="967"/>
      <c r="BC122" s="967"/>
      <c r="BD122" s="967"/>
      <c r="BE122" s="967"/>
      <c r="BF122" s="967"/>
      <c r="BG122" s="967"/>
      <c r="BH122" s="967"/>
      <c r="BI122" s="967"/>
      <c r="BJ122" s="967"/>
      <c r="BK122" s="967"/>
      <c r="BL122" s="967"/>
      <c r="BM122" s="967"/>
      <c r="BN122" s="967"/>
      <c r="BO122" s="967"/>
      <c r="BP122" s="968"/>
      <c r="BQ122" s="1001">
        <v>21223685</v>
      </c>
      <c r="BR122" s="1002"/>
      <c r="BS122" s="1002"/>
      <c r="BT122" s="1002"/>
      <c r="BU122" s="1002"/>
      <c r="BV122" s="1002">
        <v>20303325</v>
      </c>
      <c r="BW122" s="1002"/>
      <c r="BX122" s="1002"/>
      <c r="BY122" s="1002"/>
      <c r="BZ122" s="1002"/>
      <c r="CA122" s="1002">
        <v>19253267</v>
      </c>
      <c r="CB122" s="1002"/>
      <c r="CC122" s="1002"/>
      <c r="CD122" s="1002"/>
      <c r="CE122" s="1002"/>
      <c r="CF122" s="1019">
        <v>149.19999999999999</v>
      </c>
      <c r="CG122" s="1020"/>
      <c r="CH122" s="1020"/>
      <c r="CI122" s="1020"/>
      <c r="CJ122" s="1020"/>
      <c r="CK122" s="1011"/>
      <c r="CL122" s="1012"/>
      <c r="CM122" s="1012"/>
      <c r="CN122" s="1012"/>
      <c r="CO122" s="1013"/>
      <c r="CP122" s="1021" t="s">
        <v>391</v>
      </c>
      <c r="CQ122" s="1022"/>
      <c r="CR122" s="1022"/>
      <c r="CS122" s="1022"/>
      <c r="CT122" s="1022"/>
      <c r="CU122" s="1022"/>
      <c r="CV122" s="1022"/>
      <c r="CW122" s="1022"/>
      <c r="CX122" s="1022"/>
      <c r="CY122" s="1022"/>
      <c r="CZ122" s="1022"/>
      <c r="DA122" s="1022"/>
      <c r="DB122" s="1022"/>
      <c r="DC122" s="1022"/>
      <c r="DD122" s="1022"/>
      <c r="DE122" s="1022"/>
      <c r="DF122" s="1023"/>
      <c r="DG122" s="927">
        <v>84752</v>
      </c>
      <c r="DH122" s="928"/>
      <c r="DI122" s="928"/>
      <c r="DJ122" s="928"/>
      <c r="DK122" s="928"/>
      <c r="DL122" s="928">
        <v>64356</v>
      </c>
      <c r="DM122" s="928"/>
      <c r="DN122" s="928"/>
      <c r="DO122" s="928"/>
      <c r="DP122" s="928"/>
      <c r="DQ122" s="928">
        <v>46095</v>
      </c>
      <c r="DR122" s="928"/>
      <c r="DS122" s="928"/>
      <c r="DT122" s="928"/>
      <c r="DU122" s="928"/>
      <c r="DV122" s="929">
        <v>0.4</v>
      </c>
      <c r="DW122" s="929"/>
      <c r="DX122" s="929"/>
      <c r="DY122" s="929"/>
      <c r="DZ122" s="930"/>
    </row>
    <row r="123" spans="1:130" s="230" customFormat="1" ht="26.25" customHeight="1" x14ac:dyDescent="0.15">
      <c r="A123" s="1059"/>
      <c r="B123" s="951"/>
      <c r="C123" s="924" t="s">
        <v>436</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450</v>
      </c>
      <c r="BP123" s="1007"/>
      <c r="BQ123" s="1065">
        <v>39094438</v>
      </c>
      <c r="BR123" s="1066"/>
      <c r="BS123" s="1066"/>
      <c r="BT123" s="1066"/>
      <c r="BU123" s="1066"/>
      <c r="BV123" s="1066">
        <v>38168987</v>
      </c>
      <c r="BW123" s="1066"/>
      <c r="BX123" s="1066"/>
      <c r="BY123" s="1066"/>
      <c r="BZ123" s="1066"/>
      <c r="CA123" s="1066">
        <v>37203645</v>
      </c>
      <c r="CB123" s="1066"/>
      <c r="CC123" s="1066"/>
      <c r="CD123" s="1066"/>
      <c r="CE123" s="1066"/>
      <c r="CF123" s="1003"/>
      <c r="CG123" s="1004"/>
      <c r="CH123" s="1004"/>
      <c r="CI123" s="1004"/>
      <c r="CJ123" s="1005"/>
      <c r="CK123" s="1011"/>
      <c r="CL123" s="1012"/>
      <c r="CM123" s="1012"/>
      <c r="CN123" s="1012"/>
      <c r="CO123" s="1013"/>
      <c r="CP123" s="1021" t="s">
        <v>393</v>
      </c>
      <c r="CQ123" s="1022"/>
      <c r="CR123" s="1022"/>
      <c r="CS123" s="1022"/>
      <c r="CT123" s="1022"/>
      <c r="CU123" s="1022"/>
      <c r="CV123" s="1022"/>
      <c r="CW123" s="1022"/>
      <c r="CX123" s="1022"/>
      <c r="CY123" s="1022"/>
      <c r="CZ123" s="1022"/>
      <c r="DA123" s="1022"/>
      <c r="DB123" s="1022"/>
      <c r="DC123" s="1022"/>
      <c r="DD123" s="1022"/>
      <c r="DE123" s="1022"/>
      <c r="DF123" s="1023"/>
      <c r="DG123" s="960">
        <v>20460</v>
      </c>
      <c r="DH123" s="961"/>
      <c r="DI123" s="961"/>
      <c r="DJ123" s="961"/>
      <c r="DK123" s="962"/>
      <c r="DL123" s="963">
        <v>13483</v>
      </c>
      <c r="DM123" s="961"/>
      <c r="DN123" s="961"/>
      <c r="DO123" s="961"/>
      <c r="DP123" s="962"/>
      <c r="DQ123" s="963">
        <v>9094</v>
      </c>
      <c r="DR123" s="961"/>
      <c r="DS123" s="961"/>
      <c r="DT123" s="961"/>
      <c r="DU123" s="962"/>
      <c r="DV123" s="964">
        <v>0.1</v>
      </c>
      <c r="DW123" s="965"/>
      <c r="DX123" s="965"/>
      <c r="DY123" s="965"/>
      <c r="DZ123" s="966"/>
    </row>
    <row r="124" spans="1:130" s="230" customFormat="1" ht="26.25" customHeight="1" thickBot="1" x14ac:dyDescent="0.2">
      <c r="A124" s="1059"/>
      <c r="B124" s="951"/>
      <c r="C124" s="924" t="s">
        <v>439</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452</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441</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453</v>
      </c>
      <c r="CL125" s="1009"/>
      <c r="CM125" s="1009"/>
      <c r="CN125" s="1009"/>
      <c r="CO125" s="1010"/>
      <c r="CP125" s="931" t="s">
        <v>454</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443</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455</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456</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457</v>
      </c>
      <c r="AY127" s="1034"/>
      <c r="AZ127" s="1034"/>
      <c r="BA127" s="1034"/>
      <c r="BB127" s="1034"/>
      <c r="BC127" s="1034"/>
      <c r="BD127" s="1034"/>
      <c r="BE127" s="1035"/>
      <c r="BF127" s="1036" t="s">
        <v>458</v>
      </c>
      <c r="BG127" s="1034"/>
      <c r="BH127" s="1034"/>
      <c r="BI127" s="1034"/>
      <c r="BJ127" s="1034"/>
      <c r="BK127" s="1034"/>
      <c r="BL127" s="1035"/>
      <c r="BM127" s="1036" t="s">
        <v>459</v>
      </c>
      <c r="BN127" s="1034"/>
      <c r="BO127" s="1034"/>
      <c r="BP127" s="1034"/>
      <c r="BQ127" s="1034"/>
      <c r="BR127" s="1034"/>
      <c r="BS127" s="1035"/>
      <c r="BT127" s="1036" t="s">
        <v>460</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461</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v>148361</v>
      </c>
      <c r="AB128" s="1048"/>
      <c r="AC128" s="1048"/>
      <c r="AD128" s="1048"/>
      <c r="AE128" s="1049"/>
      <c r="AF128" s="1050">
        <v>163071</v>
      </c>
      <c r="AG128" s="1048"/>
      <c r="AH128" s="1048"/>
      <c r="AI128" s="1048"/>
      <c r="AJ128" s="1049"/>
      <c r="AK128" s="1050">
        <v>151493</v>
      </c>
      <c r="AL128" s="1048"/>
      <c r="AM128" s="1048"/>
      <c r="AN128" s="1048"/>
      <c r="AO128" s="1049"/>
      <c r="AP128" s="1051"/>
      <c r="AQ128" s="1052"/>
      <c r="AR128" s="1052"/>
      <c r="AS128" s="1052"/>
      <c r="AT128" s="1053"/>
      <c r="AU128" s="232"/>
      <c r="AV128" s="232"/>
      <c r="AW128" s="232"/>
      <c r="AX128" s="898" t="s">
        <v>464</v>
      </c>
      <c r="AY128" s="899"/>
      <c r="AZ128" s="899"/>
      <c r="BA128" s="899"/>
      <c r="BB128" s="899"/>
      <c r="BC128" s="899"/>
      <c r="BD128" s="899"/>
      <c r="BE128" s="900"/>
      <c r="BF128" s="1054" t="s">
        <v>122</v>
      </c>
      <c r="BG128" s="1055"/>
      <c r="BH128" s="1055"/>
      <c r="BI128" s="1055"/>
      <c r="BJ128" s="1055"/>
      <c r="BK128" s="1055"/>
      <c r="BL128" s="1056"/>
      <c r="BM128" s="1054">
        <v>12.77</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465</v>
      </c>
      <c r="CQ128" s="727"/>
      <c r="CR128" s="727"/>
      <c r="CS128" s="727"/>
      <c r="CT128" s="727"/>
      <c r="CU128" s="727"/>
      <c r="CV128" s="727"/>
      <c r="CW128" s="727"/>
      <c r="CX128" s="727"/>
      <c r="CY128" s="727"/>
      <c r="CZ128" s="727"/>
      <c r="DA128" s="727"/>
      <c r="DB128" s="727"/>
      <c r="DC128" s="727"/>
      <c r="DD128" s="727"/>
      <c r="DE128" s="727"/>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103</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466</v>
      </c>
      <c r="X129" s="1073"/>
      <c r="Y129" s="1073"/>
      <c r="Z129" s="1074"/>
      <c r="AA129" s="960">
        <v>15602900</v>
      </c>
      <c r="AB129" s="961"/>
      <c r="AC129" s="961"/>
      <c r="AD129" s="961"/>
      <c r="AE129" s="962"/>
      <c r="AF129" s="963">
        <v>15155636</v>
      </c>
      <c r="AG129" s="961"/>
      <c r="AH129" s="961"/>
      <c r="AI129" s="961"/>
      <c r="AJ129" s="962"/>
      <c r="AK129" s="963">
        <v>15157492</v>
      </c>
      <c r="AL129" s="961"/>
      <c r="AM129" s="961"/>
      <c r="AN129" s="961"/>
      <c r="AO129" s="962"/>
      <c r="AP129" s="1075"/>
      <c r="AQ129" s="1076"/>
      <c r="AR129" s="1076"/>
      <c r="AS129" s="1076"/>
      <c r="AT129" s="1077"/>
      <c r="AU129" s="233"/>
      <c r="AV129" s="233"/>
      <c r="AW129" s="233"/>
      <c r="AX129" s="1067" t="s">
        <v>467</v>
      </c>
      <c r="AY129" s="925"/>
      <c r="AZ129" s="925"/>
      <c r="BA129" s="925"/>
      <c r="BB129" s="925"/>
      <c r="BC129" s="925"/>
      <c r="BD129" s="925"/>
      <c r="BE129" s="926"/>
      <c r="BF129" s="1068" t="s">
        <v>122</v>
      </c>
      <c r="BG129" s="1069"/>
      <c r="BH129" s="1069"/>
      <c r="BI129" s="1069"/>
      <c r="BJ129" s="1069"/>
      <c r="BK129" s="1069"/>
      <c r="BL129" s="1070"/>
      <c r="BM129" s="1068">
        <v>17.77</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468</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469</v>
      </c>
      <c r="X130" s="1073"/>
      <c r="Y130" s="1073"/>
      <c r="Z130" s="1074"/>
      <c r="AA130" s="960">
        <v>2281683</v>
      </c>
      <c r="AB130" s="961"/>
      <c r="AC130" s="961"/>
      <c r="AD130" s="961"/>
      <c r="AE130" s="962"/>
      <c r="AF130" s="963">
        <v>2360925</v>
      </c>
      <c r="AG130" s="961"/>
      <c r="AH130" s="961"/>
      <c r="AI130" s="961"/>
      <c r="AJ130" s="962"/>
      <c r="AK130" s="963">
        <v>2251445</v>
      </c>
      <c r="AL130" s="961"/>
      <c r="AM130" s="961"/>
      <c r="AN130" s="961"/>
      <c r="AO130" s="962"/>
      <c r="AP130" s="1075"/>
      <c r="AQ130" s="1076"/>
      <c r="AR130" s="1076"/>
      <c r="AS130" s="1076"/>
      <c r="AT130" s="1077"/>
      <c r="AU130" s="233"/>
      <c r="AV130" s="233"/>
      <c r="AW130" s="233"/>
      <c r="AX130" s="1067" t="s">
        <v>470</v>
      </c>
      <c r="AY130" s="925"/>
      <c r="AZ130" s="925"/>
      <c r="BA130" s="925"/>
      <c r="BB130" s="925"/>
      <c r="BC130" s="925"/>
      <c r="BD130" s="925"/>
      <c r="BE130" s="926"/>
      <c r="BF130" s="1103">
        <v>4.4000000000000004</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471</v>
      </c>
      <c r="X131" s="1110"/>
      <c r="Y131" s="1110"/>
      <c r="Z131" s="1111"/>
      <c r="AA131" s="1006">
        <v>13321217</v>
      </c>
      <c r="AB131" s="988"/>
      <c r="AC131" s="988"/>
      <c r="AD131" s="988"/>
      <c r="AE131" s="989"/>
      <c r="AF131" s="987">
        <v>12794711</v>
      </c>
      <c r="AG131" s="988"/>
      <c r="AH131" s="988"/>
      <c r="AI131" s="988"/>
      <c r="AJ131" s="989"/>
      <c r="AK131" s="987">
        <v>12906047</v>
      </c>
      <c r="AL131" s="988"/>
      <c r="AM131" s="988"/>
      <c r="AN131" s="988"/>
      <c r="AO131" s="989"/>
      <c r="AP131" s="1112"/>
      <c r="AQ131" s="1113"/>
      <c r="AR131" s="1113"/>
      <c r="AS131" s="1113"/>
      <c r="AT131" s="1114"/>
      <c r="AU131" s="233"/>
      <c r="AV131" s="233"/>
      <c r="AW131" s="233"/>
      <c r="AX131" s="1085" t="s">
        <v>472</v>
      </c>
      <c r="AY131" s="727"/>
      <c r="AZ131" s="727"/>
      <c r="BA131" s="727"/>
      <c r="BB131" s="727"/>
      <c r="BC131" s="727"/>
      <c r="BD131" s="727"/>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473</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474</v>
      </c>
      <c r="W132" s="1096"/>
      <c r="X132" s="1096"/>
      <c r="Y132" s="1096"/>
      <c r="Z132" s="1097"/>
      <c r="AA132" s="1098">
        <v>3.8364888129999999</v>
      </c>
      <c r="AB132" s="1099"/>
      <c r="AC132" s="1099"/>
      <c r="AD132" s="1099"/>
      <c r="AE132" s="1100"/>
      <c r="AF132" s="1101">
        <v>4.6080368680000001</v>
      </c>
      <c r="AG132" s="1099"/>
      <c r="AH132" s="1099"/>
      <c r="AI132" s="1099"/>
      <c r="AJ132" s="1100"/>
      <c r="AK132" s="1101">
        <v>5.0239318050000001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475</v>
      </c>
      <c r="W133" s="1079"/>
      <c r="X133" s="1079"/>
      <c r="Y133" s="1079"/>
      <c r="Z133" s="1080"/>
      <c r="AA133" s="1081">
        <v>2.8</v>
      </c>
      <c r="AB133" s="1082"/>
      <c r="AC133" s="1082"/>
      <c r="AD133" s="1082"/>
      <c r="AE133" s="1083"/>
      <c r="AF133" s="1081">
        <v>3.8</v>
      </c>
      <c r="AG133" s="1082"/>
      <c r="AH133" s="1082"/>
      <c r="AI133" s="1082"/>
      <c r="AJ133" s="1083"/>
      <c r="AK133" s="1081">
        <v>4.4000000000000004</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j0rMuPYoblum1UvVAu9Q8TTcEU+JAHQeaVbqcF9EmvsH83zdC64N1JROzqo4817J8iTMifqBl293RDqsjHrxw==" saltValue="/uqEJkeasvuS37ACUIuK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P/CU6ltBuCo8ywMlnZRu3AOJsoD5DjouglR3OQi+v+37xdxFmKL+0GcV0YC9eLZrXk8DpC708n8KU6QKOITBA==" saltValue="wmoBBu6DAV8WRHYUjpXjq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6PFROlHcusLumLq2r7sTkV7Js/HC4pLFX7BjojAt2rok0RlCAmAZaDjaFgQaOJpRb6ODwyhtToaPutiBrmzow==" saltValue="Tb+RP/N8W7bcUseNd7GqS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484</v>
      </c>
      <c r="AL9" s="1119"/>
      <c r="AM9" s="1119"/>
      <c r="AN9" s="1120"/>
      <c r="AO9" s="281">
        <v>4991950</v>
      </c>
      <c r="AP9" s="281">
        <v>105453</v>
      </c>
      <c r="AQ9" s="282">
        <v>107616</v>
      </c>
      <c r="AR9" s="283">
        <v>-2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485</v>
      </c>
      <c r="AL10" s="1119"/>
      <c r="AM10" s="1119"/>
      <c r="AN10" s="1120"/>
      <c r="AO10" s="284">
        <v>1160</v>
      </c>
      <c r="AP10" s="284">
        <v>25</v>
      </c>
      <c r="AQ10" s="285">
        <v>10095</v>
      </c>
      <c r="AR10" s="286">
        <v>-99.8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486</v>
      </c>
      <c r="AL11" s="1119"/>
      <c r="AM11" s="1119"/>
      <c r="AN11" s="1120"/>
      <c r="AO11" s="284">
        <v>560</v>
      </c>
      <c r="AP11" s="284">
        <v>12</v>
      </c>
      <c r="AQ11" s="285">
        <v>1704</v>
      </c>
      <c r="AR11" s="286">
        <v>-99.3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487</v>
      </c>
      <c r="AL12" s="1119"/>
      <c r="AM12" s="1119"/>
      <c r="AN12" s="1120"/>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489</v>
      </c>
      <c r="AL13" s="1119"/>
      <c r="AM13" s="1119"/>
      <c r="AN13" s="1120"/>
      <c r="AO13" s="284">
        <v>191453</v>
      </c>
      <c r="AP13" s="284">
        <v>4044</v>
      </c>
      <c r="AQ13" s="285">
        <v>4110</v>
      </c>
      <c r="AR13" s="286">
        <v>-1.6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490</v>
      </c>
      <c r="AL14" s="1119"/>
      <c r="AM14" s="1119"/>
      <c r="AN14" s="1120"/>
      <c r="AO14" s="284">
        <v>70000</v>
      </c>
      <c r="AP14" s="284">
        <v>1479</v>
      </c>
      <c r="AQ14" s="285">
        <v>2451</v>
      </c>
      <c r="AR14" s="286">
        <v>-39.700000000000003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491</v>
      </c>
      <c r="AL15" s="1122"/>
      <c r="AM15" s="1122"/>
      <c r="AN15" s="1123"/>
      <c r="AO15" s="284">
        <v>-298573</v>
      </c>
      <c r="AP15" s="284">
        <v>-6307</v>
      </c>
      <c r="AQ15" s="285">
        <v>-6399</v>
      </c>
      <c r="AR15" s="286">
        <v>-1.4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4956550</v>
      </c>
      <c r="AP16" s="284">
        <v>104706</v>
      </c>
      <c r="AQ16" s="285">
        <v>119584</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496</v>
      </c>
      <c r="AL21" s="1125"/>
      <c r="AM21" s="1125"/>
      <c r="AN21" s="1126"/>
      <c r="AO21" s="297">
        <v>10.82</v>
      </c>
      <c r="AP21" s="298">
        <v>10.86</v>
      </c>
      <c r="AQ21" s="299">
        <v>-0.04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497</v>
      </c>
      <c r="AL22" s="1125"/>
      <c r="AM22" s="1125"/>
      <c r="AN22" s="1126"/>
      <c r="AO22" s="302">
        <v>95.6</v>
      </c>
      <c r="AP22" s="303">
        <v>97.3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498</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501</v>
      </c>
      <c r="AL32" s="1133"/>
      <c r="AM32" s="1133"/>
      <c r="AN32" s="1134"/>
      <c r="AO32" s="312">
        <v>2351242</v>
      </c>
      <c r="AP32" s="312">
        <v>49669</v>
      </c>
      <c r="AQ32" s="313">
        <v>75090</v>
      </c>
      <c r="AR32" s="314">
        <v>-33.9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502</v>
      </c>
      <c r="AL33" s="1133"/>
      <c r="AM33" s="1133"/>
      <c r="AN33" s="1134"/>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503</v>
      </c>
      <c r="AL34" s="1133"/>
      <c r="AM34" s="1133"/>
      <c r="AN34" s="1134"/>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504</v>
      </c>
      <c r="AL35" s="1133"/>
      <c r="AM35" s="1133"/>
      <c r="AN35" s="1134"/>
      <c r="AO35" s="312">
        <v>699963</v>
      </c>
      <c r="AP35" s="312">
        <v>14786</v>
      </c>
      <c r="AQ35" s="313">
        <v>17211</v>
      </c>
      <c r="AR35" s="314">
        <v>-14.1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505</v>
      </c>
      <c r="AL36" s="1133"/>
      <c r="AM36" s="1133"/>
      <c r="AN36" s="1134"/>
      <c r="AO36" s="312" t="s">
        <v>488</v>
      </c>
      <c r="AP36" s="312" t="s">
        <v>488</v>
      </c>
      <c r="AQ36" s="313">
        <v>2478</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506</v>
      </c>
      <c r="AL37" s="1133"/>
      <c r="AM37" s="1133"/>
      <c r="AN37" s="1134"/>
      <c r="AO37" s="312" t="s">
        <v>488</v>
      </c>
      <c r="AP37" s="312" t="s">
        <v>488</v>
      </c>
      <c r="AQ37" s="313">
        <v>654</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507</v>
      </c>
      <c r="AL38" s="1136"/>
      <c r="AM38" s="1136"/>
      <c r="AN38" s="1137"/>
      <c r="AO38" s="315">
        <v>124</v>
      </c>
      <c r="AP38" s="315">
        <v>3</v>
      </c>
      <c r="AQ38" s="316">
        <v>4</v>
      </c>
      <c r="AR38" s="304">
        <v>-25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508</v>
      </c>
      <c r="AL39" s="1136"/>
      <c r="AM39" s="1136"/>
      <c r="AN39" s="1137"/>
      <c r="AO39" s="312">
        <v>-151493</v>
      </c>
      <c r="AP39" s="312">
        <v>-3200</v>
      </c>
      <c r="AQ39" s="313">
        <v>-3502</v>
      </c>
      <c r="AR39" s="314">
        <v>-8.6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509</v>
      </c>
      <c r="AL40" s="1133"/>
      <c r="AM40" s="1133"/>
      <c r="AN40" s="1134"/>
      <c r="AO40" s="312">
        <v>-2251445</v>
      </c>
      <c r="AP40" s="312">
        <v>-47561</v>
      </c>
      <c r="AQ40" s="313">
        <v>-63750</v>
      </c>
      <c r="AR40" s="314">
        <v>-25.4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648391</v>
      </c>
      <c r="AP41" s="312">
        <v>13697</v>
      </c>
      <c r="AQ41" s="313">
        <v>28185</v>
      </c>
      <c r="AR41" s="314">
        <v>-51.4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479</v>
      </c>
      <c r="AN49" s="1129" t="s">
        <v>512</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4089251</v>
      </c>
      <c r="AN51" s="334">
        <v>80006</v>
      </c>
      <c r="AO51" s="335">
        <v>16.100000000000001</v>
      </c>
      <c r="AP51" s="336">
        <v>70166</v>
      </c>
      <c r="AQ51" s="337">
        <v>1.4</v>
      </c>
      <c r="AR51" s="338">
        <v>14.7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1588471</v>
      </c>
      <c r="AN52" s="342">
        <v>31078</v>
      </c>
      <c r="AO52" s="343">
        <v>-40.1</v>
      </c>
      <c r="AP52" s="344">
        <v>36115</v>
      </c>
      <c r="AQ52" s="345">
        <v>-6.2</v>
      </c>
      <c r="AR52" s="346">
        <v>-33.9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4572517</v>
      </c>
      <c r="AN53" s="334">
        <v>90945</v>
      </c>
      <c r="AO53" s="335">
        <v>13.7</v>
      </c>
      <c r="AP53" s="336">
        <v>92632</v>
      </c>
      <c r="AQ53" s="337">
        <v>32</v>
      </c>
      <c r="AR53" s="338">
        <v>-18.3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2031156</v>
      </c>
      <c r="AN54" s="342">
        <v>40399</v>
      </c>
      <c r="AO54" s="343">
        <v>30</v>
      </c>
      <c r="AP54" s="344">
        <v>47978</v>
      </c>
      <c r="AQ54" s="345">
        <v>32.799999999999997</v>
      </c>
      <c r="AR54" s="346">
        <v>-2.8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3123195</v>
      </c>
      <c r="AN55" s="334">
        <v>63433</v>
      </c>
      <c r="AO55" s="335">
        <v>-30.3</v>
      </c>
      <c r="AP55" s="336">
        <v>96469</v>
      </c>
      <c r="AQ55" s="337">
        <v>4.0999999999999996</v>
      </c>
      <c r="AR55" s="338">
        <v>-34.4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1461792</v>
      </c>
      <c r="AN56" s="342">
        <v>29689</v>
      </c>
      <c r="AO56" s="343">
        <v>-26.5</v>
      </c>
      <c r="AP56" s="344">
        <v>49775</v>
      </c>
      <c r="AQ56" s="345">
        <v>3.7</v>
      </c>
      <c r="AR56" s="346">
        <v>-30.2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2941807</v>
      </c>
      <c r="AN57" s="334">
        <v>61005</v>
      </c>
      <c r="AO57" s="335">
        <v>-3.8</v>
      </c>
      <c r="AP57" s="336">
        <v>85743</v>
      </c>
      <c r="AQ57" s="337">
        <v>-11.1</v>
      </c>
      <c r="AR57" s="338">
        <v>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1477571</v>
      </c>
      <c r="AN58" s="342">
        <v>30641</v>
      </c>
      <c r="AO58" s="343">
        <v>3.2</v>
      </c>
      <c r="AP58" s="344">
        <v>45231</v>
      </c>
      <c r="AQ58" s="345">
        <v>-9.1</v>
      </c>
      <c r="AR58" s="346">
        <v>12.3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2740832</v>
      </c>
      <c r="AN59" s="334">
        <v>57899</v>
      </c>
      <c r="AO59" s="335">
        <v>-5.0999999999999996</v>
      </c>
      <c r="AP59" s="336">
        <v>92509</v>
      </c>
      <c r="AQ59" s="337">
        <v>7.9</v>
      </c>
      <c r="AR59" s="338">
        <v>-13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1587379</v>
      </c>
      <c r="AN60" s="342">
        <v>33533</v>
      </c>
      <c r="AO60" s="343">
        <v>9.4</v>
      </c>
      <c r="AP60" s="344">
        <v>52274</v>
      </c>
      <c r="AQ60" s="345">
        <v>15.6</v>
      </c>
      <c r="AR60" s="346">
        <v>-6.2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3493520</v>
      </c>
      <c r="AN61" s="349">
        <v>70658</v>
      </c>
      <c r="AO61" s="350">
        <v>-1.9</v>
      </c>
      <c r="AP61" s="351">
        <v>87504</v>
      </c>
      <c r="AQ61" s="352">
        <v>6.9</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1629274</v>
      </c>
      <c r="AN62" s="342">
        <v>33068</v>
      </c>
      <c r="AO62" s="343">
        <v>-4.8</v>
      </c>
      <c r="AP62" s="344">
        <v>46275</v>
      </c>
      <c r="AQ62" s="345">
        <v>7.4</v>
      </c>
      <c r="AR62" s="346">
        <v>-12.2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rgmBfxNqy9plOvBUNRe4l8G5iSMJvwcJxgU96em/RP+XDJvbaKb3oY1Eluv9HBkX6Ub8ktuOZv17gGudatBgg==" saltValue="RtYJL8c6C9t8ykv4Nu1Q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TggWHRkRqOI/WTUwJHyEYOFwH/Bi7Hu6L9mbcQKVWtMq31EdIcaN9wr54bUYmcfeViHgA99lTvjr/97ObAnUxA==" saltValue="8lGOkya5dvEtXFznwYdI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1yqjMjV8KL+KCj3CMQU11xhFkEoQO8TAathdLlI2l9UTozfHcpTQYIIsLfrHqWlxClEN0JgDgxzmZRnzwzIjtA==" saltValue="dpUL6Zb5fUt/cEbZtXH6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1" t="s">
        <v>3</v>
      </c>
      <c r="D47" s="1141"/>
      <c r="E47" s="1142"/>
      <c r="F47" s="11">
        <v>28.01</v>
      </c>
      <c r="G47" s="12">
        <v>31.07</v>
      </c>
      <c r="H47" s="12">
        <v>35.75</v>
      </c>
      <c r="I47" s="12">
        <v>41.85</v>
      </c>
      <c r="J47" s="13">
        <v>44.8</v>
      </c>
    </row>
    <row r="48" spans="2:10" ht="57.75" customHeight="1" x14ac:dyDescent="0.15">
      <c r="B48" s="14"/>
      <c r="C48" s="1143" t="s">
        <v>4</v>
      </c>
      <c r="D48" s="1143"/>
      <c r="E48" s="1144"/>
      <c r="F48" s="15">
        <v>7.59</v>
      </c>
      <c r="G48" s="16">
        <v>8.69</v>
      </c>
      <c r="H48" s="16">
        <v>9.77</v>
      </c>
      <c r="I48" s="16">
        <v>7.42</v>
      </c>
      <c r="J48" s="17">
        <v>6.49</v>
      </c>
    </row>
    <row r="49" spans="2:10" ht="57.75" customHeight="1" thickBot="1" x14ac:dyDescent="0.2">
      <c r="B49" s="18"/>
      <c r="C49" s="1145" t="s">
        <v>5</v>
      </c>
      <c r="D49" s="1145"/>
      <c r="E49" s="1146"/>
      <c r="F49" s="19" t="s">
        <v>531</v>
      </c>
      <c r="G49" s="20">
        <v>5</v>
      </c>
      <c r="H49" s="20">
        <v>7.18</v>
      </c>
      <c r="I49" s="20">
        <v>2.4</v>
      </c>
      <c r="J49" s="21">
        <v>2.02</v>
      </c>
    </row>
    <row r="50" spans="2:10" x14ac:dyDescent="0.15"/>
  </sheetData>
  <sheetProtection algorithmName="SHA-512" hashValue="U+CaGmsB109OrDiLgL4T0WMpf2/T2QKgytfvfLmeO1zmbz9AWC6pYpcFY4Pf8ad/lHZxoZ3ilTPHSlL1XCXvlQ==" saltValue="joIdrAFgUfOWjqO/7jMHU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3" t="s">
        <v>532</v>
      </c>
      <c r="D34" s="1153"/>
      <c r="E34" s="1154"/>
      <c r="F34" s="32">
        <v>2.2400000000000002</v>
      </c>
      <c r="G34" s="33">
        <v>5.22</v>
      </c>
      <c r="H34" s="33">
        <v>9.15</v>
      </c>
      <c r="I34" s="33">
        <v>13.16</v>
      </c>
      <c r="J34" s="34">
        <v>15.85</v>
      </c>
      <c r="K34" s="22"/>
      <c r="L34" s="22"/>
      <c r="M34" s="22"/>
      <c r="N34" s="22"/>
      <c r="O34" s="22"/>
      <c r="P34" s="22"/>
    </row>
    <row r="35" spans="1:16" ht="39" customHeight="1" x14ac:dyDescent="0.15">
      <c r="A35" s="22"/>
      <c r="B35" s="35"/>
      <c r="C35" s="1147" t="s">
        <v>533</v>
      </c>
      <c r="D35" s="1148"/>
      <c r="E35" s="1149"/>
      <c r="F35" s="36">
        <v>13.48</v>
      </c>
      <c r="G35" s="37">
        <v>13.23</v>
      </c>
      <c r="H35" s="37">
        <v>12.67</v>
      </c>
      <c r="I35" s="37">
        <v>13.47</v>
      </c>
      <c r="J35" s="38">
        <v>13.21</v>
      </c>
      <c r="K35" s="22"/>
      <c r="L35" s="22"/>
      <c r="M35" s="22"/>
      <c r="N35" s="22"/>
      <c r="O35" s="22"/>
      <c r="P35" s="22"/>
    </row>
    <row r="36" spans="1:16" ht="39" customHeight="1" x14ac:dyDescent="0.15">
      <c r="A36" s="22"/>
      <c r="B36" s="35"/>
      <c r="C36" s="1147" t="s">
        <v>534</v>
      </c>
      <c r="D36" s="1148"/>
      <c r="E36" s="1149"/>
      <c r="F36" s="36">
        <v>7.58</v>
      </c>
      <c r="G36" s="37">
        <v>8.68</v>
      </c>
      <c r="H36" s="37">
        <v>9.77</v>
      </c>
      <c r="I36" s="37">
        <v>7.41</v>
      </c>
      <c r="J36" s="38">
        <v>6.48</v>
      </c>
      <c r="K36" s="22"/>
      <c r="L36" s="22"/>
      <c r="M36" s="22"/>
      <c r="N36" s="22"/>
      <c r="O36" s="22"/>
      <c r="P36" s="22"/>
    </row>
    <row r="37" spans="1:16" ht="39" customHeight="1" x14ac:dyDescent="0.15">
      <c r="A37" s="22"/>
      <c r="B37" s="35"/>
      <c r="C37" s="1147" t="s">
        <v>535</v>
      </c>
      <c r="D37" s="1148"/>
      <c r="E37" s="1149"/>
      <c r="F37" s="36">
        <v>0.45</v>
      </c>
      <c r="G37" s="37">
        <v>1</v>
      </c>
      <c r="H37" s="37">
        <v>1.61</v>
      </c>
      <c r="I37" s="37">
        <v>2.19</v>
      </c>
      <c r="J37" s="38">
        <v>2.2999999999999998</v>
      </c>
      <c r="K37" s="22"/>
      <c r="L37" s="22"/>
      <c r="M37" s="22"/>
      <c r="N37" s="22"/>
      <c r="O37" s="22"/>
      <c r="P37" s="22"/>
    </row>
    <row r="38" spans="1:16" ht="39" customHeight="1" x14ac:dyDescent="0.15">
      <c r="A38" s="22"/>
      <c r="B38" s="35"/>
      <c r="C38" s="1147" t="s">
        <v>536</v>
      </c>
      <c r="D38" s="1148"/>
      <c r="E38" s="1149"/>
      <c r="F38" s="36">
        <v>1.1000000000000001</v>
      </c>
      <c r="G38" s="37">
        <v>1.31</v>
      </c>
      <c r="H38" s="37">
        <v>1.37</v>
      </c>
      <c r="I38" s="37">
        <v>1.23</v>
      </c>
      <c r="J38" s="38">
        <v>0.97</v>
      </c>
      <c r="K38" s="22"/>
      <c r="L38" s="22"/>
      <c r="M38" s="22"/>
      <c r="N38" s="22"/>
      <c r="O38" s="22"/>
      <c r="P38" s="22"/>
    </row>
    <row r="39" spans="1:16" ht="39" customHeight="1" x14ac:dyDescent="0.15">
      <c r="A39" s="22"/>
      <c r="B39" s="35"/>
      <c r="C39" s="1147" t="s">
        <v>537</v>
      </c>
      <c r="D39" s="1148"/>
      <c r="E39" s="1149"/>
      <c r="F39" s="36">
        <v>0.68</v>
      </c>
      <c r="G39" s="37">
        <v>0.74</v>
      </c>
      <c r="H39" s="37">
        <v>0.76</v>
      </c>
      <c r="I39" s="37">
        <v>0.82</v>
      </c>
      <c r="J39" s="38">
        <v>0.84</v>
      </c>
      <c r="K39" s="22"/>
      <c r="L39" s="22"/>
      <c r="M39" s="22"/>
      <c r="N39" s="22"/>
      <c r="O39" s="22"/>
      <c r="P39" s="22"/>
    </row>
    <row r="40" spans="1:16" ht="39" customHeight="1" x14ac:dyDescent="0.15">
      <c r="A40" s="22"/>
      <c r="B40" s="35"/>
      <c r="C40" s="1147" t="s">
        <v>538</v>
      </c>
      <c r="D40" s="1148"/>
      <c r="E40" s="1149"/>
      <c r="F40" s="36">
        <v>0.56999999999999995</v>
      </c>
      <c r="G40" s="37">
        <v>1.08</v>
      </c>
      <c r="H40" s="37">
        <v>1.35</v>
      </c>
      <c r="I40" s="37">
        <v>1.38</v>
      </c>
      <c r="J40" s="38">
        <v>0.72</v>
      </c>
      <c r="K40" s="22"/>
      <c r="L40" s="22"/>
      <c r="M40" s="22"/>
      <c r="N40" s="22"/>
      <c r="O40" s="22"/>
      <c r="P40" s="22"/>
    </row>
    <row r="41" spans="1:16" ht="39" customHeight="1" x14ac:dyDescent="0.15">
      <c r="A41" s="22"/>
      <c r="B41" s="35"/>
      <c r="C41" s="1147" t="s">
        <v>539</v>
      </c>
      <c r="D41" s="1148"/>
      <c r="E41" s="1149"/>
      <c r="F41" s="36">
        <v>0.01</v>
      </c>
      <c r="G41" s="37">
        <v>0</v>
      </c>
      <c r="H41" s="37">
        <v>0.01</v>
      </c>
      <c r="I41" s="37">
        <v>0.01</v>
      </c>
      <c r="J41" s="38">
        <v>0.02</v>
      </c>
      <c r="K41" s="22"/>
      <c r="L41" s="22"/>
      <c r="M41" s="22"/>
      <c r="N41" s="22"/>
      <c r="O41" s="22"/>
      <c r="P41" s="22"/>
    </row>
    <row r="42" spans="1:16" ht="39" customHeight="1" x14ac:dyDescent="0.15">
      <c r="A42" s="22"/>
      <c r="B42" s="39"/>
      <c r="C42" s="1147" t="s">
        <v>540</v>
      </c>
      <c r="D42" s="1148"/>
      <c r="E42" s="1149"/>
      <c r="F42" s="36" t="s">
        <v>488</v>
      </c>
      <c r="G42" s="37" t="s">
        <v>488</v>
      </c>
      <c r="H42" s="37" t="s">
        <v>488</v>
      </c>
      <c r="I42" s="37" t="s">
        <v>488</v>
      </c>
      <c r="J42" s="38" t="s">
        <v>488</v>
      </c>
      <c r="K42" s="22"/>
      <c r="L42" s="22"/>
      <c r="M42" s="22"/>
      <c r="N42" s="22"/>
      <c r="O42" s="22"/>
      <c r="P42" s="22"/>
    </row>
    <row r="43" spans="1:16" ht="39" customHeight="1" thickBot="1" x14ac:dyDescent="0.2">
      <c r="A43" s="22"/>
      <c r="B43" s="40"/>
      <c r="C43" s="1150" t="s">
        <v>541</v>
      </c>
      <c r="D43" s="1151"/>
      <c r="E43" s="1152"/>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SoX48gMtnalWbJG4oZRAYlhlTAOy+g1HrLL9p2Hc1nFBf3+Lm1ly9TCC7fG5rDcSvj4HweE/Js5FmYdQC33YA==" saltValue="Gh3rzCVPBECn8E5rXfge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2091</v>
      </c>
      <c r="L45" s="60">
        <v>2162</v>
      </c>
      <c r="M45" s="60">
        <v>2248</v>
      </c>
      <c r="N45" s="60">
        <v>2398</v>
      </c>
      <c r="O45" s="61">
        <v>2351</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488</v>
      </c>
      <c r="L46" s="64" t="s">
        <v>488</v>
      </c>
      <c r="M46" s="64" t="s">
        <v>488</v>
      </c>
      <c r="N46" s="64" t="s">
        <v>488</v>
      </c>
      <c r="O46" s="65" t="s">
        <v>488</v>
      </c>
      <c r="P46" s="48"/>
      <c r="Q46" s="48"/>
      <c r="R46" s="48"/>
      <c r="S46" s="48"/>
      <c r="T46" s="48"/>
      <c r="U46" s="48"/>
    </row>
    <row r="47" spans="1:21" ht="30.75" customHeight="1" x14ac:dyDescent="0.15">
      <c r="A47" s="48"/>
      <c r="B47" s="1157"/>
      <c r="C47" s="1158"/>
      <c r="D47" s="62"/>
      <c r="E47" s="1163" t="s">
        <v>12</v>
      </c>
      <c r="F47" s="1163"/>
      <c r="G47" s="1163"/>
      <c r="H47" s="1163"/>
      <c r="I47" s="1163"/>
      <c r="J47" s="1164"/>
      <c r="K47" s="63">
        <v>3</v>
      </c>
      <c r="L47" s="64" t="s">
        <v>488</v>
      </c>
      <c r="M47" s="64" t="s">
        <v>488</v>
      </c>
      <c r="N47" s="64" t="s">
        <v>488</v>
      </c>
      <c r="O47" s="65" t="s">
        <v>488</v>
      </c>
      <c r="P47" s="48"/>
      <c r="Q47" s="48"/>
      <c r="R47" s="48"/>
      <c r="S47" s="48"/>
      <c r="T47" s="48"/>
      <c r="U47" s="48"/>
    </row>
    <row r="48" spans="1:21" ht="30.75" customHeight="1" x14ac:dyDescent="0.15">
      <c r="A48" s="48"/>
      <c r="B48" s="1157"/>
      <c r="C48" s="1158"/>
      <c r="D48" s="62"/>
      <c r="E48" s="1163" t="s">
        <v>13</v>
      </c>
      <c r="F48" s="1163"/>
      <c r="G48" s="1163"/>
      <c r="H48" s="1163"/>
      <c r="I48" s="1163"/>
      <c r="J48" s="1164"/>
      <c r="K48" s="63">
        <v>770</v>
      </c>
      <c r="L48" s="64">
        <v>778</v>
      </c>
      <c r="M48" s="64">
        <v>693</v>
      </c>
      <c r="N48" s="64">
        <v>716</v>
      </c>
      <c r="O48" s="65">
        <v>700</v>
      </c>
      <c r="P48" s="48"/>
      <c r="Q48" s="48"/>
      <c r="R48" s="48"/>
      <c r="S48" s="48"/>
      <c r="T48" s="48"/>
      <c r="U48" s="48"/>
    </row>
    <row r="49" spans="1:21" ht="30.75" customHeight="1" x14ac:dyDescent="0.15">
      <c r="A49" s="48"/>
      <c r="B49" s="1157"/>
      <c r="C49" s="1158"/>
      <c r="D49" s="62"/>
      <c r="E49" s="1163" t="s">
        <v>14</v>
      </c>
      <c r="F49" s="1163"/>
      <c r="G49" s="1163"/>
      <c r="H49" s="1163"/>
      <c r="I49" s="1163"/>
      <c r="J49" s="1164"/>
      <c r="K49" s="63" t="s">
        <v>488</v>
      </c>
      <c r="L49" s="64" t="s">
        <v>488</v>
      </c>
      <c r="M49" s="64" t="s">
        <v>488</v>
      </c>
      <c r="N49" s="64" t="s">
        <v>488</v>
      </c>
      <c r="O49" s="65" t="s">
        <v>488</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488</v>
      </c>
      <c r="L50" s="64" t="s">
        <v>488</v>
      </c>
      <c r="M50" s="64" t="s">
        <v>488</v>
      </c>
      <c r="N50" s="64" t="s">
        <v>488</v>
      </c>
      <c r="O50" s="65" t="s">
        <v>488</v>
      </c>
      <c r="P50" s="48"/>
      <c r="Q50" s="48"/>
      <c r="R50" s="48"/>
      <c r="S50" s="48"/>
      <c r="T50" s="48"/>
      <c r="U50" s="48"/>
    </row>
    <row r="51" spans="1:21" ht="30.75" customHeight="1" x14ac:dyDescent="0.15">
      <c r="A51" s="48"/>
      <c r="B51" s="1159"/>
      <c r="C51" s="1160"/>
      <c r="D51" s="66"/>
      <c r="E51" s="1163" t="s">
        <v>16</v>
      </c>
      <c r="F51" s="1163"/>
      <c r="G51" s="1163"/>
      <c r="H51" s="1163"/>
      <c r="I51" s="1163"/>
      <c r="J51" s="1164"/>
      <c r="K51" s="63">
        <v>0</v>
      </c>
      <c r="L51" s="64">
        <v>0</v>
      </c>
      <c r="M51" s="64">
        <v>0</v>
      </c>
      <c r="N51" s="64" t="s">
        <v>488</v>
      </c>
      <c r="O51" s="65">
        <v>0</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2566</v>
      </c>
      <c r="L52" s="64">
        <v>2536</v>
      </c>
      <c r="M52" s="64">
        <v>2429</v>
      </c>
      <c r="N52" s="64">
        <v>2524</v>
      </c>
      <c r="O52" s="65">
        <v>2402</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298</v>
      </c>
      <c r="L53" s="69">
        <v>404</v>
      </c>
      <c r="M53" s="69">
        <v>512</v>
      </c>
      <c r="N53" s="69">
        <v>590</v>
      </c>
      <c r="O53" s="70">
        <v>649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71" t="s">
        <v>24</v>
      </c>
      <c r="C58" s="1172"/>
      <c r="D58" s="1177" t="s">
        <v>25</v>
      </c>
      <c r="E58" s="1178"/>
      <c r="F58" s="1178"/>
      <c r="G58" s="1178"/>
      <c r="H58" s="1178"/>
      <c r="I58" s="1178"/>
      <c r="J58" s="1179"/>
      <c r="K58" s="83" t="s">
        <v>552</v>
      </c>
      <c r="L58" s="84" t="s">
        <v>552</v>
      </c>
      <c r="M58" s="84" t="s">
        <v>552</v>
      </c>
      <c r="N58" s="84" t="s">
        <v>552</v>
      </c>
      <c r="O58" s="85" t="s">
        <v>552</v>
      </c>
    </row>
    <row r="59" spans="1:21" ht="31.5" customHeight="1" x14ac:dyDescent="0.15">
      <c r="B59" s="1173"/>
      <c r="C59" s="1174"/>
      <c r="D59" s="1180" t="s">
        <v>26</v>
      </c>
      <c r="E59" s="1181"/>
      <c r="F59" s="1181"/>
      <c r="G59" s="1181"/>
      <c r="H59" s="1181"/>
      <c r="I59" s="1181"/>
      <c r="J59" s="1182"/>
      <c r="K59" s="86">
        <v>80</v>
      </c>
      <c r="L59" s="87" t="s">
        <v>552</v>
      </c>
      <c r="M59" s="87" t="s">
        <v>552</v>
      </c>
      <c r="N59" s="87" t="s">
        <v>552</v>
      </c>
      <c r="O59" s="88" t="s">
        <v>552</v>
      </c>
    </row>
    <row r="60" spans="1:21" ht="31.5" customHeight="1" thickBot="1" x14ac:dyDescent="0.2">
      <c r="B60" s="1175"/>
      <c r="C60" s="1176"/>
      <c r="D60" s="1183" t="s">
        <v>27</v>
      </c>
      <c r="E60" s="1184"/>
      <c r="F60" s="1184"/>
      <c r="G60" s="1184"/>
      <c r="H60" s="1184"/>
      <c r="I60" s="1184"/>
      <c r="J60" s="1185"/>
      <c r="K60" s="89">
        <v>20</v>
      </c>
      <c r="L60" s="90" t="s">
        <v>552</v>
      </c>
      <c r="M60" s="90" t="s">
        <v>552</v>
      </c>
      <c r="N60" s="90" t="s">
        <v>552</v>
      </c>
      <c r="O60" s="91" t="s">
        <v>552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NAWBEGOEqa7QPgfTtD1BP9oaJiwvbhVj7HWSIUQjv5X9U+tn7TXETrvbA+V9v8qVd44rNkRt/kMD/l+B8v2zw==" saltValue="j0Pz3QqIV3H6xnLYk6+r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6" t="s">
        <v>30</v>
      </c>
      <c r="C41" s="1187"/>
      <c r="D41" s="105"/>
      <c r="E41" s="1192" t="s">
        <v>31</v>
      </c>
      <c r="F41" s="1192"/>
      <c r="G41" s="1192"/>
      <c r="H41" s="1193"/>
      <c r="I41" s="355">
        <v>18500</v>
      </c>
      <c r="J41" s="356">
        <v>18341</v>
      </c>
      <c r="K41" s="356">
        <v>18182</v>
      </c>
      <c r="L41" s="356">
        <v>17367</v>
      </c>
      <c r="M41" s="357">
        <v>16636</v>
      </c>
    </row>
    <row r="42" spans="2:13" ht="27.75" customHeight="1" x14ac:dyDescent="0.15">
      <c r="B42" s="1188"/>
      <c r="C42" s="1189"/>
      <c r="D42" s="106"/>
      <c r="E42" s="1194" t="s">
        <v>32</v>
      </c>
      <c r="F42" s="1194"/>
      <c r="G42" s="1194"/>
      <c r="H42" s="1195"/>
      <c r="I42" s="358" t="s">
        <v>488</v>
      </c>
      <c r="J42" s="359" t="s">
        <v>488</v>
      </c>
      <c r="K42" s="359" t="s">
        <v>488</v>
      </c>
      <c r="L42" s="359" t="s">
        <v>488</v>
      </c>
      <c r="M42" s="360" t="s">
        <v>488</v>
      </c>
    </row>
    <row r="43" spans="2:13" ht="27.75" customHeight="1" x14ac:dyDescent="0.15">
      <c r="B43" s="1188"/>
      <c r="C43" s="1189"/>
      <c r="D43" s="106"/>
      <c r="E43" s="1194" t="s">
        <v>33</v>
      </c>
      <c r="F43" s="1194"/>
      <c r="G43" s="1194"/>
      <c r="H43" s="1195"/>
      <c r="I43" s="358">
        <v>7974</v>
      </c>
      <c r="J43" s="359">
        <v>8125</v>
      </c>
      <c r="K43" s="359">
        <v>7856</v>
      </c>
      <c r="L43" s="359">
        <v>7501</v>
      </c>
      <c r="M43" s="360">
        <v>7146</v>
      </c>
    </row>
    <row r="44" spans="2:13" ht="27.75" customHeight="1" x14ac:dyDescent="0.15">
      <c r="B44" s="1188"/>
      <c r="C44" s="1189"/>
      <c r="D44" s="106"/>
      <c r="E44" s="1194" t="s">
        <v>34</v>
      </c>
      <c r="F44" s="1194"/>
      <c r="G44" s="1194"/>
      <c r="H44" s="1195"/>
      <c r="I44" s="358" t="s">
        <v>488</v>
      </c>
      <c r="J44" s="359" t="s">
        <v>488</v>
      </c>
      <c r="K44" s="359" t="s">
        <v>488</v>
      </c>
      <c r="L44" s="359" t="s">
        <v>488</v>
      </c>
      <c r="M44" s="360" t="s">
        <v>488</v>
      </c>
    </row>
    <row r="45" spans="2:13" ht="27.75" customHeight="1" x14ac:dyDescent="0.15">
      <c r="B45" s="1188"/>
      <c r="C45" s="1189"/>
      <c r="D45" s="106"/>
      <c r="E45" s="1194" t="s">
        <v>35</v>
      </c>
      <c r="F45" s="1194"/>
      <c r="G45" s="1194"/>
      <c r="H45" s="1195"/>
      <c r="I45" s="358">
        <v>5876</v>
      </c>
      <c r="J45" s="359">
        <v>5854</v>
      </c>
      <c r="K45" s="359">
        <v>5810</v>
      </c>
      <c r="L45" s="359">
        <v>5735</v>
      </c>
      <c r="M45" s="360">
        <v>5795</v>
      </c>
    </row>
    <row r="46" spans="2:13" ht="27.75" customHeight="1" x14ac:dyDescent="0.15">
      <c r="B46" s="1188"/>
      <c r="C46" s="1189"/>
      <c r="D46" s="107"/>
      <c r="E46" s="1194" t="s">
        <v>36</v>
      </c>
      <c r="F46" s="1194"/>
      <c r="G46" s="1194"/>
      <c r="H46" s="1195"/>
      <c r="I46" s="358">
        <v>6</v>
      </c>
      <c r="J46" s="359" t="s">
        <v>488</v>
      </c>
      <c r="K46" s="359" t="s">
        <v>488</v>
      </c>
      <c r="L46" s="359" t="s">
        <v>488</v>
      </c>
      <c r="M46" s="360" t="s">
        <v>488</v>
      </c>
    </row>
    <row r="47" spans="2:13" ht="27.75" customHeight="1" x14ac:dyDescent="0.15">
      <c r="B47" s="1188"/>
      <c r="C47" s="1189"/>
      <c r="D47" s="108"/>
      <c r="E47" s="1196" t="s">
        <v>37</v>
      </c>
      <c r="F47" s="1197"/>
      <c r="G47" s="1197"/>
      <c r="H47" s="1198"/>
      <c r="I47" s="358" t="s">
        <v>488</v>
      </c>
      <c r="J47" s="359" t="s">
        <v>488</v>
      </c>
      <c r="K47" s="359" t="s">
        <v>488</v>
      </c>
      <c r="L47" s="359" t="s">
        <v>488</v>
      </c>
      <c r="M47" s="360" t="s">
        <v>488</v>
      </c>
    </row>
    <row r="48" spans="2:13" ht="27.75" customHeight="1" x14ac:dyDescent="0.15">
      <c r="B48" s="1188"/>
      <c r="C48" s="1189"/>
      <c r="D48" s="106"/>
      <c r="E48" s="1194" t="s">
        <v>38</v>
      </c>
      <c r="F48" s="1194"/>
      <c r="G48" s="1194"/>
      <c r="H48" s="1195"/>
      <c r="I48" s="358" t="s">
        <v>488</v>
      </c>
      <c r="J48" s="359" t="s">
        <v>488</v>
      </c>
      <c r="K48" s="359" t="s">
        <v>488</v>
      </c>
      <c r="L48" s="359" t="s">
        <v>488</v>
      </c>
      <c r="M48" s="360" t="s">
        <v>488</v>
      </c>
    </row>
    <row r="49" spans="2:13" ht="27.75" customHeight="1" x14ac:dyDescent="0.15">
      <c r="B49" s="1190"/>
      <c r="C49" s="1191"/>
      <c r="D49" s="106"/>
      <c r="E49" s="1194" t="s">
        <v>39</v>
      </c>
      <c r="F49" s="1194"/>
      <c r="G49" s="1194"/>
      <c r="H49" s="1195"/>
      <c r="I49" s="358" t="s">
        <v>488</v>
      </c>
      <c r="J49" s="359" t="s">
        <v>488</v>
      </c>
      <c r="K49" s="359" t="s">
        <v>488</v>
      </c>
      <c r="L49" s="359" t="s">
        <v>488</v>
      </c>
      <c r="M49" s="360" t="s">
        <v>488</v>
      </c>
    </row>
    <row r="50" spans="2:13" ht="27.75" customHeight="1" x14ac:dyDescent="0.15">
      <c r="B50" s="1199" t="s">
        <v>40</v>
      </c>
      <c r="C50" s="1200"/>
      <c r="D50" s="109"/>
      <c r="E50" s="1194" t="s">
        <v>41</v>
      </c>
      <c r="F50" s="1194"/>
      <c r="G50" s="1194"/>
      <c r="H50" s="1195"/>
      <c r="I50" s="358">
        <v>16438</v>
      </c>
      <c r="J50" s="359">
        <v>15236</v>
      </c>
      <c r="K50" s="359">
        <v>16488</v>
      </c>
      <c r="L50" s="359">
        <v>17338</v>
      </c>
      <c r="M50" s="360">
        <v>17428</v>
      </c>
    </row>
    <row r="51" spans="2:13" ht="27.75" customHeight="1" x14ac:dyDescent="0.15">
      <c r="B51" s="1188"/>
      <c r="C51" s="1189"/>
      <c r="D51" s="106"/>
      <c r="E51" s="1194" t="s">
        <v>42</v>
      </c>
      <c r="F51" s="1194"/>
      <c r="G51" s="1194"/>
      <c r="H51" s="1195"/>
      <c r="I51" s="358">
        <v>1644</v>
      </c>
      <c r="J51" s="359">
        <v>1564</v>
      </c>
      <c r="K51" s="359">
        <v>1383</v>
      </c>
      <c r="L51" s="359">
        <v>527</v>
      </c>
      <c r="M51" s="360">
        <v>523</v>
      </c>
    </row>
    <row r="52" spans="2:13" ht="27.75" customHeight="1" x14ac:dyDescent="0.15">
      <c r="B52" s="1190"/>
      <c r="C52" s="1191"/>
      <c r="D52" s="106"/>
      <c r="E52" s="1194" t="s">
        <v>43</v>
      </c>
      <c r="F52" s="1194"/>
      <c r="G52" s="1194"/>
      <c r="H52" s="1195"/>
      <c r="I52" s="358">
        <v>21832</v>
      </c>
      <c r="J52" s="359">
        <v>21292</v>
      </c>
      <c r="K52" s="359">
        <v>21224</v>
      </c>
      <c r="L52" s="359">
        <v>20303</v>
      </c>
      <c r="M52" s="360">
        <v>19253</v>
      </c>
    </row>
    <row r="53" spans="2:13" ht="27.75" customHeight="1" thickBot="1" x14ac:dyDescent="0.2">
      <c r="B53" s="1201" t="s">
        <v>19</v>
      </c>
      <c r="C53" s="1202"/>
      <c r="D53" s="110"/>
      <c r="E53" s="1203" t="s">
        <v>44</v>
      </c>
      <c r="F53" s="1203"/>
      <c r="G53" s="1203"/>
      <c r="H53" s="1204"/>
      <c r="I53" s="361">
        <v>-7559</v>
      </c>
      <c r="J53" s="362">
        <v>-5773</v>
      </c>
      <c r="K53" s="362">
        <v>-7246</v>
      </c>
      <c r="L53" s="362">
        <v>-7566</v>
      </c>
      <c r="M53" s="363">
        <v>-7627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SC4fh+v45IMATNzdBzYqZN1PGCvmh/dW1Uvgpz2qJwZc7EdxHvkl75z12Wycyc05XKMXjqqCtcDcY4P+FtNQw==" saltValue="PCSBx4VoVmiZGVQ+qmVT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3" t="s">
        <v>46</v>
      </c>
      <c r="D55" s="1213"/>
      <c r="E55" s="1214"/>
      <c r="F55" s="122">
        <v>5578</v>
      </c>
      <c r="G55" s="122">
        <v>6342</v>
      </c>
      <c r="H55" s="123">
        <v>6790</v>
      </c>
    </row>
    <row r="56" spans="2:8" ht="52.5" customHeight="1" x14ac:dyDescent="0.15">
      <c r="B56" s="124"/>
      <c r="C56" s="1215" t="s">
        <v>47</v>
      </c>
      <c r="D56" s="1215"/>
      <c r="E56" s="1216"/>
      <c r="F56" s="125">
        <v>7911</v>
      </c>
      <c r="G56" s="125">
        <v>7833</v>
      </c>
      <c r="H56" s="126">
        <v>7158</v>
      </c>
    </row>
    <row r="57" spans="2:8" ht="53.25" customHeight="1" x14ac:dyDescent="0.15">
      <c r="B57" s="124"/>
      <c r="C57" s="1217" t="s">
        <v>48</v>
      </c>
      <c r="D57" s="1217"/>
      <c r="E57" s="1218"/>
      <c r="F57" s="127">
        <v>4876</v>
      </c>
      <c r="G57" s="127">
        <v>4617</v>
      </c>
      <c r="H57" s="128">
        <v>5001</v>
      </c>
    </row>
    <row r="58" spans="2:8" ht="45.75" customHeight="1" x14ac:dyDescent="0.15">
      <c r="B58" s="129"/>
      <c r="C58" s="1205" t="s">
        <v>547</v>
      </c>
      <c r="D58" s="1206"/>
      <c r="E58" s="1207"/>
      <c r="F58" s="364">
        <v>3205</v>
      </c>
      <c r="G58" s="130">
        <v>2856</v>
      </c>
      <c r="H58" s="131">
        <v>2853</v>
      </c>
    </row>
    <row r="59" spans="2:8" ht="45.75" customHeight="1" x14ac:dyDescent="0.15">
      <c r="B59" s="129"/>
      <c r="C59" s="1205" t="s">
        <v>548</v>
      </c>
      <c r="D59" s="1206"/>
      <c r="E59" s="1207"/>
      <c r="F59" s="364">
        <v>647</v>
      </c>
      <c r="G59" s="130">
        <v>648</v>
      </c>
      <c r="H59" s="131">
        <v>648</v>
      </c>
    </row>
    <row r="60" spans="2:8" ht="45.75" customHeight="1" x14ac:dyDescent="0.15">
      <c r="B60" s="129"/>
      <c r="C60" s="1205" t="s">
        <v>549</v>
      </c>
      <c r="D60" s="1206"/>
      <c r="E60" s="1207"/>
      <c r="F60" s="364">
        <v>264</v>
      </c>
      <c r="G60" s="130">
        <v>364</v>
      </c>
      <c r="H60" s="131">
        <v>465</v>
      </c>
    </row>
    <row r="61" spans="2:8" ht="45.75" customHeight="1" x14ac:dyDescent="0.15">
      <c r="B61" s="129"/>
      <c r="C61" s="1205" t="s">
        <v>550</v>
      </c>
      <c r="D61" s="1206"/>
      <c r="E61" s="1207"/>
      <c r="F61" s="364">
        <v>397</v>
      </c>
      <c r="G61" s="130">
        <v>397</v>
      </c>
      <c r="H61" s="131">
        <v>409</v>
      </c>
    </row>
    <row r="62" spans="2:8" ht="45.75" customHeight="1" thickBot="1" x14ac:dyDescent="0.2">
      <c r="B62" s="132"/>
      <c r="C62" s="1208" t="s">
        <v>551</v>
      </c>
      <c r="D62" s="1209"/>
      <c r="E62" s="1210"/>
      <c r="F62" s="133">
        <v>23</v>
      </c>
      <c r="G62" s="133">
        <v>43</v>
      </c>
      <c r="H62" s="134">
        <v>211</v>
      </c>
    </row>
    <row r="63" spans="2:8" ht="52.5" customHeight="1" thickBot="1" x14ac:dyDescent="0.2">
      <c r="B63" s="135"/>
      <c r="C63" s="1211" t="s">
        <v>49</v>
      </c>
      <c r="D63" s="1211"/>
      <c r="E63" s="1212"/>
      <c r="F63" s="136">
        <v>18366</v>
      </c>
      <c r="G63" s="136">
        <v>18792</v>
      </c>
      <c r="H63" s="137">
        <v>18948</v>
      </c>
    </row>
    <row r="64" spans="2:8" x14ac:dyDescent="0.15"/>
  </sheetData>
  <sheetProtection algorithmName="SHA-512" hashValue="LNIm0QEAP6sx/V8ObZDJnXoR/H5w5GkWztTVPQ8QM8WclSml5uTtdLV8lsBHOdzSQCF0tpXHXDRhh1HobRGBcA==" saltValue="g5eKbvNCDoMflawQqhxv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80006</v>
      </c>
      <c r="E3" s="156"/>
      <c r="F3" s="157">
        <v>70166</v>
      </c>
      <c r="G3" s="158"/>
      <c r="H3" s="159"/>
    </row>
    <row r="4" spans="1:8" x14ac:dyDescent="0.15">
      <c r="A4" s="160"/>
      <c r="B4" s="161"/>
      <c r="C4" s="162"/>
      <c r="D4" s="163">
        <v>31078</v>
      </c>
      <c r="E4" s="164"/>
      <c r="F4" s="165">
        <v>36115</v>
      </c>
      <c r="G4" s="166"/>
      <c r="H4" s="167"/>
    </row>
    <row r="5" spans="1:8" x14ac:dyDescent="0.15">
      <c r="A5" s="148" t="s">
        <v>520</v>
      </c>
      <c r="B5" s="153"/>
      <c r="C5" s="154"/>
      <c r="D5" s="155">
        <v>90945</v>
      </c>
      <c r="E5" s="156"/>
      <c r="F5" s="157">
        <v>92632</v>
      </c>
      <c r="G5" s="158"/>
      <c r="H5" s="159"/>
    </row>
    <row r="6" spans="1:8" x14ac:dyDescent="0.15">
      <c r="A6" s="160"/>
      <c r="B6" s="161"/>
      <c r="C6" s="162"/>
      <c r="D6" s="163">
        <v>40399</v>
      </c>
      <c r="E6" s="164"/>
      <c r="F6" s="165">
        <v>47978</v>
      </c>
      <c r="G6" s="166"/>
      <c r="H6" s="167"/>
    </row>
    <row r="7" spans="1:8" x14ac:dyDescent="0.15">
      <c r="A7" s="148" t="s">
        <v>521</v>
      </c>
      <c r="B7" s="153"/>
      <c r="C7" s="154"/>
      <c r="D7" s="155">
        <v>63433</v>
      </c>
      <c r="E7" s="156"/>
      <c r="F7" s="157">
        <v>96469</v>
      </c>
      <c r="G7" s="158"/>
      <c r="H7" s="159"/>
    </row>
    <row r="8" spans="1:8" x14ac:dyDescent="0.15">
      <c r="A8" s="160"/>
      <c r="B8" s="161"/>
      <c r="C8" s="162"/>
      <c r="D8" s="163">
        <v>29689</v>
      </c>
      <c r="E8" s="164"/>
      <c r="F8" s="165">
        <v>49775</v>
      </c>
      <c r="G8" s="166"/>
      <c r="H8" s="167"/>
    </row>
    <row r="9" spans="1:8" x14ac:dyDescent="0.15">
      <c r="A9" s="148" t="s">
        <v>522</v>
      </c>
      <c r="B9" s="153"/>
      <c r="C9" s="154"/>
      <c r="D9" s="155">
        <v>61005</v>
      </c>
      <c r="E9" s="156"/>
      <c r="F9" s="157">
        <v>85743</v>
      </c>
      <c r="G9" s="158"/>
      <c r="H9" s="159"/>
    </row>
    <row r="10" spans="1:8" x14ac:dyDescent="0.15">
      <c r="A10" s="160"/>
      <c r="B10" s="161"/>
      <c r="C10" s="162"/>
      <c r="D10" s="163">
        <v>30641</v>
      </c>
      <c r="E10" s="164"/>
      <c r="F10" s="165">
        <v>45231</v>
      </c>
      <c r="G10" s="166"/>
      <c r="H10" s="167"/>
    </row>
    <row r="11" spans="1:8" x14ac:dyDescent="0.15">
      <c r="A11" s="148" t="s">
        <v>523</v>
      </c>
      <c r="B11" s="153"/>
      <c r="C11" s="154"/>
      <c r="D11" s="155">
        <v>57899</v>
      </c>
      <c r="E11" s="156"/>
      <c r="F11" s="157">
        <v>92509</v>
      </c>
      <c r="G11" s="158"/>
      <c r="H11" s="159"/>
    </row>
    <row r="12" spans="1:8" x14ac:dyDescent="0.15">
      <c r="A12" s="160"/>
      <c r="B12" s="161"/>
      <c r="C12" s="168"/>
      <c r="D12" s="163">
        <v>33533</v>
      </c>
      <c r="E12" s="164"/>
      <c r="F12" s="165">
        <v>52274</v>
      </c>
      <c r="G12" s="166"/>
      <c r="H12" s="167"/>
    </row>
    <row r="13" spans="1:8" x14ac:dyDescent="0.15">
      <c r="A13" s="148"/>
      <c r="B13" s="153"/>
      <c r="C13" s="169"/>
      <c r="D13" s="170">
        <v>70658</v>
      </c>
      <c r="E13" s="171"/>
      <c r="F13" s="172">
        <v>87504</v>
      </c>
      <c r="G13" s="173"/>
      <c r="H13" s="159"/>
    </row>
    <row r="14" spans="1:8" x14ac:dyDescent="0.15">
      <c r="A14" s="160"/>
      <c r="B14" s="161"/>
      <c r="C14" s="162"/>
      <c r="D14" s="163">
        <v>33068</v>
      </c>
      <c r="E14" s="164"/>
      <c r="F14" s="165">
        <v>46275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7.59</v>
      </c>
      <c r="C19" s="174">
        <f>ROUND(VALUE(SUBSTITUTE(実質収支比率等に係る経年分析!G$48,"▲","-")),2)</f>
        <v>8.69</v>
      </c>
      <c r="D19" s="174">
        <f>ROUND(VALUE(SUBSTITUTE(実質収支比率等に係る経年分析!H$48,"▲","-")),2)</f>
        <v>9.77</v>
      </c>
      <c r="E19" s="174">
        <f>ROUND(VALUE(SUBSTITUTE(実質収支比率等に係る経年分析!I$48,"▲","-")),2)</f>
        <v>7.42</v>
      </c>
      <c r="F19" s="174">
        <f>ROUND(VALUE(SUBSTITUTE(実質収支比率等に係る経年分析!J$48,"▲","-")),2)</f>
        <v>6.49</v>
      </c>
    </row>
    <row r="20" spans="1:11" x14ac:dyDescent="0.15">
      <c r="A20" s="174" t="s">
        <v>53</v>
      </c>
      <c r="B20" s="174">
        <f>ROUND(VALUE(SUBSTITUTE(実質収支比率等に係る経年分析!F$47,"▲","-")),2)</f>
        <v>28.01</v>
      </c>
      <c r="C20" s="174">
        <f>ROUND(VALUE(SUBSTITUTE(実質収支比率等に係る経年分析!G$47,"▲","-")),2)</f>
        <v>31.07</v>
      </c>
      <c r="D20" s="174">
        <f>ROUND(VALUE(SUBSTITUTE(実質収支比率等に係る経年分析!H$47,"▲","-")),2)</f>
        <v>35.75</v>
      </c>
      <c r="E20" s="174">
        <f>ROUND(VALUE(SUBSTITUTE(実質収支比率等に係る経年分析!I$47,"▲","-")),2)</f>
        <v>41.85</v>
      </c>
      <c r="F20" s="174">
        <f>ROUND(VALUE(SUBSTITUTE(実質収支比率等に係る経年分析!J$47,"▲","-")),2)</f>
        <v>44.8</v>
      </c>
    </row>
    <row r="21" spans="1:11" x14ac:dyDescent="0.15">
      <c r="A21" s="174" t="s">
        <v>54</v>
      </c>
      <c r="B21" s="174">
        <f>IF(ISNUMBER(VALUE(SUBSTITUTE(実質収支比率等に係る経年分析!F$49,"▲","-"))),ROUND(VALUE(SUBSTITUTE(実質収支比率等に係る経年分析!F$49,"▲","-")),2),NA())</f>
        <v>-2.4700000000000002</v>
      </c>
      <c r="C21" s="174">
        <f>IF(ISNUMBER(VALUE(SUBSTITUTE(実質収支比率等に係る経年分析!G$49,"▲","-"))),ROUND(VALUE(SUBSTITUTE(実質収支比率等に係る経年分析!G$49,"▲","-")),2),NA())</f>
        <v>5</v>
      </c>
      <c r="D21" s="174">
        <f>IF(ISNUMBER(VALUE(SUBSTITUTE(実質収支比率等に係る経年分析!H$49,"▲","-"))),ROUND(VALUE(SUBSTITUTE(実質収支比率等に係る経年分析!H$49,"▲","-")),2),NA())</f>
        <v>7.18</v>
      </c>
      <c r="E21" s="174">
        <f>IF(ISNUMBER(VALUE(SUBSTITUTE(実質収支比率等に係る経年分析!I$49,"▲","-"))),ROUND(VALUE(SUBSTITUTE(実質収支比率等に係る経年分析!I$49,"▲","-")),2),NA())</f>
        <v>2.4</v>
      </c>
      <c r="F21" s="174">
        <f>IF(ISNUMBER(VALUE(SUBSTITUTE(実質収支比率等に係る経年分析!J$49,"▲","-"))),ROUND(VALUE(SUBSTITUTE(実質収支比率等に係る経年分析!J$49,"▲","-")),2),NA())</f>
        <v>2.02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0.56999999999999995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1.38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0.72</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2.2999999999999998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13.21</v>
      </c>
    </row>
    <row r="36" spans="1:16" x14ac:dyDescent="0.15">
      <c r="A36" s="175" t="str">
        <f>IF(連結実質赤字比率に係る赤字・黒字の構成分析!C$34="",NA(),連結実質赤字比率に係る赤字・黒字の構成分析!C$34)</f>
        <v>下水道事業等会計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2.2400000000000002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2566</v>
      </c>
      <c r="E42" s="176"/>
      <c r="F42" s="176"/>
      <c r="G42" s="176">
        <f>'実質公債費比率（分子）の構造'!L$52</f>
        <v>2536</v>
      </c>
      <c r="H42" s="176"/>
      <c r="I42" s="176"/>
      <c r="J42" s="176">
        <f>'実質公債費比率（分子）の構造'!M$52</f>
        <v>2429</v>
      </c>
      <c r="K42" s="176"/>
      <c r="L42" s="176"/>
      <c r="M42" s="176">
        <f>'実質公債費比率（分子）の構造'!N$52</f>
        <v>2524</v>
      </c>
      <c r="N42" s="176"/>
      <c r="O42" s="176"/>
      <c r="P42" s="176">
        <f>'実質公債費比率（分子）の構造'!O$52</f>
        <v>2402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770</v>
      </c>
      <c r="C46" s="176"/>
      <c r="D46" s="176"/>
      <c r="E46" s="176">
        <f>'実質公債費比率（分子）の構造'!L$48</f>
        <v>778</v>
      </c>
      <c r="F46" s="176"/>
      <c r="G46" s="176"/>
      <c r="H46" s="176">
        <f>'実質公債費比率（分子）の構造'!M$48</f>
        <v>693</v>
      </c>
      <c r="I46" s="176"/>
      <c r="J46" s="176"/>
      <c r="K46" s="176">
        <f>'実質公債費比率（分子）の構造'!N$48</f>
        <v>716</v>
      </c>
      <c r="L46" s="176"/>
      <c r="M46" s="176"/>
      <c r="N46" s="176">
        <f>'実質公債費比率（分子）の構造'!O$48</f>
        <v>700</v>
      </c>
      <c r="O46" s="176"/>
      <c r="P46" s="176"/>
    </row>
    <row r="47" spans="1:16" x14ac:dyDescent="0.15">
      <c r="A47" s="176" t="s">
        <v>12</v>
      </c>
      <c r="B47" s="176">
        <f>'実質公債費比率（分子）の構造'!K$47</f>
        <v>3</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2091</v>
      </c>
      <c r="C49" s="176"/>
      <c r="D49" s="176"/>
      <c r="E49" s="176">
        <f>'実質公債費比率（分子）の構造'!L$45</f>
        <v>2162</v>
      </c>
      <c r="F49" s="176"/>
      <c r="G49" s="176"/>
      <c r="H49" s="176">
        <f>'実質公債費比率（分子）の構造'!M$45</f>
        <v>2248</v>
      </c>
      <c r="I49" s="176"/>
      <c r="J49" s="176"/>
      <c r="K49" s="176">
        <f>'実質公債費比率（分子）の構造'!N$45</f>
        <v>2398</v>
      </c>
      <c r="L49" s="176"/>
      <c r="M49" s="176"/>
      <c r="N49" s="176">
        <f>'実質公債費比率（分子）の構造'!O$45</f>
        <v>2351</v>
      </c>
      <c r="O49" s="176"/>
      <c r="P49" s="176"/>
    </row>
    <row r="50" spans="1:16" x14ac:dyDescent="0.15">
      <c r="A50" s="176" t="s">
        <v>67</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404</v>
      </c>
      <c r="G50" s="176" t="e">
        <f>NA()</f>
        <v>#N/A</v>
      </c>
      <c r="H50" s="176" t="e">
        <f>NA()</f>
        <v>#N/A</v>
      </c>
      <c r="I50" s="176">
        <f>IF(ISNUMBER('実質公債費比率（分子）の構造'!M$53),'実質公債費比率（分子）の構造'!M$53,NA())</f>
        <v>512</v>
      </c>
      <c r="J50" s="176" t="e">
        <f>NA()</f>
        <v>#N/A</v>
      </c>
      <c r="K50" s="176" t="e">
        <f>NA()</f>
        <v>#N/A</v>
      </c>
      <c r="L50" s="176">
        <f>IF(ISNUMBER('実質公債費比率（分子）の構造'!N$53),'実質公債費比率（分子）の構造'!N$53,NA())</f>
        <v>590</v>
      </c>
      <c r="M50" s="176" t="e">
        <f>NA()</f>
        <v>#N/A</v>
      </c>
      <c r="N50" s="176" t="e">
        <f>NA()</f>
        <v>#N/A</v>
      </c>
      <c r="O50" s="176">
        <f>IF(ISNUMBER('実質公債費比率（分子）の構造'!O$53),'実質公債費比率（分子）の構造'!O$53,NA())</f>
        <v>649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21832</v>
      </c>
      <c r="E56" s="175"/>
      <c r="F56" s="175"/>
      <c r="G56" s="175">
        <f>'将来負担比率（分子）の構造'!J$52</f>
        <v>21292</v>
      </c>
      <c r="H56" s="175"/>
      <c r="I56" s="175"/>
      <c r="J56" s="175">
        <f>'将来負担比率（分子）の構造'!K$52</f>
        <v>21224</v>
      </c>
      <c r="K56" s="175"/>
      <c r="L56" s="175"/>
      <c r="M56" s="175">
        <f>'将来負担比率（分子）の構造'!L$52</f>
        <v>20303</v>
      </c>
      <c r="N56" s="175"/>
      <c r="O56" s="175"/>
      <c r="P56" s="175">
        <f>'将来負担比率（分子）の構造'!M$52</f>
        <v>19253</v>
      </c>
    </row>
    <row r="57" spans="1:16" x14ac:dyDescent="0.15">
      <c r="A57" s="175" t="s">
        <v>42</v>
      </c>
      <c r="B57" s="175"/>
      <c r="C57" s="175"/>
      <c r="D57" s="175">
        <f>'将来負担比率（分子）の構造'!I$51</f>
        <v>1644</v>
      </c>
      <c r="E57" s="175"/>
      <c r="F57" s="175"/>
      <c r="G57" s="175">
        <f>'将来負担比率（分子）の構造'!J$51</f>
        <v>1564</v>
      </c>
      <c r="H57" s="175"/>
      <c r="I57" s="175"/>
      <c r="J57" s="175">
        <f>'将来負担比率（分子）の構造'!K$51</f>
        <v>1383</v>
      </c>
      <c r="K57" s="175"/>
      <c r="L57" s="175"/>
      <c r="M57" s="175">
        <f>'将来負担比率（分子）の構造'!L$51</f>
        <v>527</v>
      </c>
      <c r="N57" s="175"/>
      <c r="O57" s="175"/>
      <c r="P57" s="175">
        <f>'将来負担比率（分子）の構造'!M$51</f>
        <v>523</v>
      </c>
    </row>
    <row r="58" spans="1:16" x14ac:dyDescent="0.15">
      <c r="A58" s="175" t="s">
        <v>41</v>
      </c>
      <c r="B58" s="175"/>
      <c r="C58" s="175"/>
      <c r="D58" s="175">
        <f>'将来負担比率（分子）の構造'!I$50</f>
        <v>16438</v>
      </c>
      <c r="E58" s="175"/>
      <c r="F58" s="175"/>
      <c r="G58" s="175">
        <f>'将来負担比率（分子）の構造'!J$50</f>
        <v>15236</v>
      </c>
      <c r="H58" s="175"/>
      <c r="I58" s="175"/>
      <c r="J58" s="175">
        <f>'将来負担比率（分子）の構造'!K$50</f>
        <v>16488</v>
      </c>
      <c r="K58" s="175"/>
      <c r="L58" s="175"/>
      <c r="M58" s="175">
        <f>'将来負担比率（分子）の構造'!L$50</f>
        <v>17338</v>
      </c>
      <c r="N58" s="175"/>
      <c r="O58" s="175"/>
      <c r="P58" s="175">
        <f>'将来負担比率（分子）の構造'!M$50</f>
        <v>17428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5876</v>
      </c>
      <c r="C62" s="175"/>
      <c r="D62" s="175"/>
      <c r="E62" s="175">
        <f>'将来負担比率（分子）の構造'!J$45</f>
        <v>5854</v>
      </c>
      <c r="F62" s="175"/>
      <c r="G62" s="175"/>
      <c r="H62" s="175">
        <f>'将来負担比率（分子）の構造'!K$45</f>
        <v>5810</v>
      </c>
      <c r="I62" s="175"/>
      <c r="J62" s="175"/>
      <c r="K62" s="175">
        <f>'将来負担比率（分子）の構造'!L$45</f>
        <v>5735</v>
      </c>
      <c r="L62" s="175"/>
      <c r="M62" s="175"/>
      <c r="N62" s="175">
        <f>'将来負担比率（分子）の構造'!M$45</f>
        <v>5795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7974</v>
      </c>
      <c r="C64" s="175"/>
      <c r="D64" s="175"/>
      <c r="E64" s="175">
        <f>'将来負担比率（分子）の構造'!J$43</f>
        <v>8125</v>
      </c>
      <c r="F64" s="175"/>
      <c r="G64" s="175"/>
      <c r="H64" s="175">
        <f>'将来負担比率（分子）の構造'!K$43</f>
        <v>7856</v>
      </c>
      <c r="I64" s="175"/>
      <c r="J64" s="175"/>
      <c r="K64" s="175">
        <f>'将来負担比率（分子）の構造'!L$43</f>
        <v>7501</v>
      </c>
      <c r="L64" s="175"/>
      <c r="M64" s="175"/>
      <c r="N64" s="175">
        <f>'将来負担比率（分子）の構造'!M$43</f>
        <v>7146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18500</v>
      </c>
      <c r="C66" s="175"/>
      <c r="D66" s="175"/>
      <c r="E66" s="175">
        <f>'将来負担比率（分子）の構造'!J$41</f>
        <v>18341</v>
      </c>
      <c r="F66" s="175"/>
      <c r="G66" s="175"/>
      <c r="H66" s="175">
        <f>'将来負担比率（分子）の構造'!K$41</f>
        <v>18182</v>
      </c>
      <c r="I66" s="175"/>
      <c r="J66" s="175"/>
      <c r="K66" s="175">
        <f>'将来負担比率（分子）の構造'!L$41</f>
        <v>17367</v>
      </c>
      <c r="L66" s="175"/>
      <c r="M66" s="175"/>
      <c r="N66" s="175">
        <f>'将来負担比率（分子）の構造'!M$41</f>
        <v>16636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5578</v>
      </c>
      <c r="C72" s="179">
        <f>基金残高に係る経年分析!G55</f>
        <v>6342</v>
      </c>
      <c r="D72" s="179">
        <f>基金残高に係る経年分析!H55</f>
        <v>6790</v>
      </c>
    </row>
    <row r="73" spans="1:16" x14ac:dyDescent="0.15">
      <c r="A73" s="178" t="s">
        <v>74</v>
      </c>
      <c r="B73" s="179">
        <f>基金残高に係る経年分析!F56</f>
        <v>7911</v>
      </c>
      <c r="C73" s="179">
        <f>基金残高に係る経年分析!G56</f>
        <v>7833</v>
      </c>
      <c r="D73" s="179">
        <f>基金残高に係る経年分析!H56</f>
        <v>7158</v>
      </c>
    </row>
    <row r="74" spans="1:16" x14ac:dyDescent="0.15">
      <c r="A74" s="178" t="s">
        <v>75</v>
      </c>
      <c r="B74" s="179">
        <f>基金残高に係る経年分析!F57</f>
        <v>4876</v>
      </c>
      <c r="C74" s="179">
        <f>基金残高に係る経年分析!G57</f>
        <v>4617</v>
      </c>
      <c r="D74" s="179">
        <f>基金残高に係る経年分析!H57</f>
        <v>5001</v>
      </c>
    </row>
  </sheetData>
  <sheetProtection algorithmName="SHA-512" hashValue="dJAvwWM9MgjjB6sstD/ZPPafz0XSlpqemS+RB/wdsZuU9FcrIpU+ZwzhiOPDJ8hw2AT+ArpZ4pGy+1H2h7tm+w==" saltValue="A46XY7tNTIP657QVuW1l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2025-03-14T00:08:18Z</cp:lastPrinted>
  <dcterms:created xsi:type="dcterms:W3CDTF">2025-02-19T01:07:14Z</dcterms:created>
  <dcterms:modified xsi:type="dcterms:W3CDTF">2025-03-27T04:44:31Z</dcterms:modified>
  <cp:category/>
</cp:coreProperties>
</file>